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ineraab-my.sharepoint.com/personal/amanda_sundberg_inera_se/Documents/Nyttorealisering/Produktutvecklig nyttokalkyl/Nyttokalkylstjänst 2025-26/Excelmallar/Excelmallar i produktion - flytt till KB/Excelmall version 7/"/>
    </mc:Choice>
  </mc:AlternateContent>
  <xr:revisionPtr revIDLastSave="3821" documentId="8_{A3640CF5-7A0C-4BD3-B817-161CE204053E}" xr6:coauthVersionLast="47" xr6:coauthVersionMax="47" xr10:uidLastSave="{04CCCCA9-2C00-4B94-A8DC-C85A7EA53629}"/>
  <bookViews>
    <workbookView xWindow="-108" yWindow="-108" windowWidth="23256" windowHeight="13896" tabRatio="876" xr2:uid="{503EC8A0-8981-4BA7-8FFF-2798F2231D07}"/>
  </bookViews>
  <sheets>
    <sheet name="Start" sheetId="1" r:id="rId1"/>
    <sheet name="Värde nyttor" sheetId="15" r:id="rId2"/>
    <sheet name="Värde kostnader" sheetId="13" r:id="rId3"/>
    <sheet name="Ej värderade" sheetId="6" r:id="rId4"/>
    <sheet name="Resultat" sheetId="4" r:id="rId5"/>
    <sheet name="Planera uppföljning" sheetId="18" r:id="rId6"/>
    <sheet name="Resultatunderlag" sheetId="12" state="hidden" r:id="rId7"/>
    <sheet name="Input" sheetId="8" state="hidden" r:id="rId8"/>
    <sheet name="AN" sheetId="16" state="hidden" r:id="rId9"/>
    <sheet name="AK" sheetId="17" state="hidden" r:id="rId10"/>
  </sheets>
  <definedNames>
    <definedName name="Diagram_Ar">Resultatunderlag!#REF!:INDEX(Resultatunderlag!#REF!,Tidshorisont)</definedName>
    <definedName name="Diagram_FinKost">Resultatunderlag!$E$8:INDEX(Resultatunderlag!$E$8:$E$32,Tidshorisont)</definedName>
    <definedName name="Diagram_FinNytta">Resultatunderlag!$C$8:INDEX(Resultatunderlag!$C$8:$C$32,Tidshorisont)</definedName>
    <definedName name="Diagram_OmfKost">Resultatunderlag!$F$8:INDEX(Resultatunderlag!$F$8:$F$32,Tidshorisont)</definedName>
    <definedName name="Diagram_OmfNytta">Resultatunderlag!$D$8:INDEX(Resultatunderlag!$D$8:$D$32,Tidshorisont)</definedName>
    <definedName name="Diagram_SamNetto">Resultatunderlag!$G$8:INDEX(Resultatunderlag!$G$8:$G$32,Tidshorisont)</definedName>
    <definedName name="Namn_på_förändringen">Start!$B$4</definedName>
    <definedName name="Slicer_Bedömning">#N/A</definedName>
    <definedName name="Slicer_Bedömning1">#N/A</definedName>
    <definedName name="Slicer_Intressent">#N/A</definedName>
    <definedName name="Slicer_Intressent1">#N/A</definedName>
    <definedName name="Slicer_Intressent2">#N/A</definedName>
    <definedName name="Slicer_Intressent3">#N/A</definedName>
    <definedName name="Slicer_Intressent4">#N/A</definedName>
    <definedName name="Slicer_Intressent5">#N/A</definedName>
    <definedName name="Slicer_Intressent6">#N/A</definedName>
    <definedName name="Slicer_Intressent7">#N/A</definedName>
    <definedName name="Slicer_Kategori">#N/A</definedName>
    <definedName name="Slicer_Kategori1">#N/A</definedName>
    <definedName name="Slicer_Kategori2">#N/A</definedName>
    <definedName name="Slicer_Kategori3">#N/A</definedName>
    <definedName name="Slicer_Kategori4">#N/A</definedName>
    <definedName name="Slicer_Kategori5">#N/A</definedName>
    <definedName name="Startar">Start!$B$7</definedName>
  </definedNames>
  <calcPr calcId="191029"/>
  <pivotCaches>
    <pivotCache cacheId="0" r:id="rId11"/>
    <pivotCache cacheId="1" r:id="rId12"/>
    <pivotCache cacheId="2" r:id="rId13"/>
    <pivotCache cacheId="3" r:id="rId14"/>
    <pivotCache cacheId="4" r:id="rId15"/>
    <pivotCache cacheId="5" r:id="rId16"/>
    <pivotCache cacheId="6" r:id="rId17"/>
    <pivotCache cacheId="7" r:id="rId18"/>
    <pivotCache cacheId="8" r:id="rId19"/>
    <pivotCache cacheId="9" r:id="rId20"/>
    <pivotCache cacheId="10" r:id="rId21"/>
    <pivotCache cacheId="11" r:id="rId22"/>
    <pivotCache cacheId="12" r:id="rId23"/>
    <pivotCache cacheId="13" r:id="rId24"/>
  </pivotCaches>
  <extLst>
    <ext xmlns:x14="http://schemas.microsoft.com/office/spreadsheetml/2009/9/main" uri="{876F7934-8845-4945-9796-88D515C7AA90}">
      <x14:pivotCaches>
        <pivotCache cacheId="14" r:id="rId25"/>
        <pivotCache cacheId="15" r:id="rId26"/>
        <pivotCache cacheId="16" r:id="rId27"/>
        <pivotCache cacheId="17" r:id="rId28"/>
        <pivotCache cacheId="18" r:id="rId29"/>
        <pivotCache cacheId="19" r:id="rId30"/>
        <pivotCache cacheId="20" r:id="rId31"/>
        <pivotCache cacheId="21" r:id="rId32"/>
      </x14:pivotCaches>
    </ext>
    <ext xmlns:x14="http://schemas.microsoft.com/office/spreadsheetml/2009/9/main" uri="{BBE1A952-AA13-448e-AADC-164F8A28A991}">
      <x14:slicerCaches>
        <x14:slicerCache r:id="rId33"/>
        <x14:slicerCache r:id="rId34"/>
        <x14:slicerCache r:id="rId35"/>
        <x14:slicerCache r:id="rId36"/>
        <x14:slicerCache r:id="rId37"/>
        <x14:slicerCache r:id="rId38"/>
        <x14:slicerCache r:id="rId39"/>
        <x14:slicerCache r:id="rId40"/>
        <x14:slicerCache r:id="rId41"/>
        <x14:slicerCache r:id="rId42"/>
        <x14:slicerCache r:id="rId43"/>
        <x14:slicerCache r:id="rId44"/>
        <x14:slicerCache r:id="rId45"/>
        <x14:slicerCache r:id="rId46"/>
        <x14:slicerCache r:id="rId47"/>
        <x14:slicerCache r:id="rId4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Nyttor_6dbe108d-e8c9-48c1-919f-08256f201e38" name="Nyttor" connection="Query - Nyttor"/>
          <x15:modelTable id="Kostnader_31258d8c-9472-473c-8e72-e6d11699ec63" name="Kostnader" connection="Query - Kostnader"/>
          <x15:modelTable id="Varderade_nyttor_bdfb10d1-82b3-4562-a5e7-a5e87bccd8d4" name="Varderade_nyttor" connection="Query - Varderade_nyttor"/>
          <x15:modelTable id="Varderade_kostnader_b9fba937-f400-46ca-9c13-3eca7da3a635" name="Varderade_kostnader" connection="Query - Varderade_kostnader"/>
          <x15:modelTable id="Ej_varderade_nyttor_d17b4b90-75a9-4ecf-b187-302b7a2cf759" name="Ej_varderade_nyttor" connection="Query - Ej_varderade_nyttor"/>
          <x15:modelTable id="Ej_varderade_kostnader_1dcbe677-1f0a-4057-8564-6083c0a2c9ea" name="Ej_varderade_kostnader" connection="Query - Ej_varderade_kostnader"/>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8" i="4" l="1"/>
  <c r="G69" i="4"/>
  <c r="G67" i="4"/>
  <c r="D35" i="18"/>
  <c r="D13" i="18"/>
  <c r="F141" i="4"/>
  <c r="G141" i="4" s="1"/>
  <c r="F159" i="4"/>
  <c r="G159" i="4" s="1"/>
  <c r="C92" i="12"/>
  <c r="D20" i="4"/>
  <c r="D23" i="4"/>
  <c r="C93" i="12"/>
  <c r="F93" i="12"/>
  <c r="F92" i="12"/>
  <c r="F94" i="12" l="1"/>
  <c r="C94" i="12"/>
  <c r="C17" i="4" l="1"/>
  <c r="D22" i="4"/>
  <c r="D21" i="4"/>
  <c r="C18" i="4" l="1"/>
  <c r="B123" i="12"/>
  <c r="F144" i="4"/>
  <c r="F126" i="4"/>
  <c r="D126" i="4"/>
  <c r="D144" i="4"/>
  <c r="G126" i="4"/>
  <c r="G144" i="4"/>
  <c r="G66" i="4"/>
  <c r="B125" i="12"/>
  <c r="C1" i="18"/>
  <c r="B6" i="8"/>
  <c r="B7" i="8"/>
  <c r="B4" i="8"/>
  <c r="D24" i="4" l="1"/>
  <c r="F158" i="4"/>
  <c r="G158" i="4" s="1"/>
  <c r="F157" i="4"/>
  <c r="G157" i="4" s="1"/>
  <c r="F156" i="4"/>
  <c r="G156" i="4" s="1"/>
  <c r="F155" i="4"/>
  <c r="G155" i="4" s="1"/>
  <c r="F154" i="4"/>
  <c r="G154" i="4" s="1"/>
  <c r="F153" i="4"/>
  <c r="G153" i="4" s="1"/>
  <c r="F152" i="4"/>
  <c r="G152" i="4" s="1"/>
  <c r="F151" i="4"/>
  <c r="G151" i="4" s="1"/>
  <c r="F136" i="4"/>
  <c r="G136" i="4" s="1"/>
  <c r="F137" i="4"/>
  <c r="G137" i="4" s="1"/>
  <c r="F138" i="4"/>
  <c r="G138" i="4" s="1"/>
  <c r="F139" i="4"/>
  <c r="G139" i="4" s="1"/>
  <c r="F140" i="4"/>
  <c r="G140" i="4" s="1"/>
  <c r="A17" i="17"/>
  <c r="A18" i="17"/>
  <c r="A19" i="17"/>
  <c r="A20" i="17"/>
  <c r="A21" i="17"/>
  <c r="A22" i="17"/>
  <c r="A23" i="17"/>
  <c r="A24" i="17"/>
  <c r="A25" i="17"/>
  <c r="A26" i="17"/>
  <c r="A27" i="17"/>
  <c r="A28" i="17"/>
  <c r="A29" i="17"/>
  <c r="A30" i="17"/>
  <c r="A31" i="17"/>
  <c r="A17" i="16"/>
  <c r="A18" i="16"/>
  <c r="A19" i="16"/>
  <c r="A20" i="16"/>
  <c r="A21" i="16"/>
  <c r="A22" i="16"/>
  <c r="A23" i="16"/>
  <c r="A24" i="16"/>
  <c r="A25" i="16"/>
  <c r="A26" i="16"/>
  <c r="A27" i="16"/>
  <c r="A28" i="16"/>
  <c r="A29" i="16"/>
  <c r="A30" i="16"/>
  <c r="A31" i="16"/>
  <c r="D111" i="12"/>
  <c r="D110" i="12"/>
  <c r="C109" i="12"/>
  <c r="C110" i="12"/>
  <c r="D109" i="12"/>
  <c r="C111" i="12"/>
  <c r="E110" i="12" l="1"/>
  <c r="E115" i="12" s="1"/>
  <c r="H68" i="4" s="1"/>
  <c r="E109" i="12"/>
  <c r="E114" i="12" s="1"/>
  <c r="H67" i="4" s="1"/>
  <c r="E111" i="12"/>
  <c r="E116" i="12" s="1"/>
  <c r="H69" i="4" s="1"/>
  <c r="D2" i="4"/>
  <c r="D1" i="6"/>
  <c r="D1" i="13"/>
  <c r="D1" i="15"/>
  <c r="C1" i="1"/>
  <c r="AH43" i="15"/>
  <c r="B8" i="12" l="1"/>
  <c r="H18" i="17" a="1"/>
  <c r="H18" i="17" s="1"/>
  <c r="I18" i="17" s="1"/>
  <c r="H19" i="17" a="1"/>
  <c r="H19" i="17" s="1"/>
  <c r="I19" i="17" s="1"/>
  <c r="H20" i="17" a="1"/>
  <c r="H20" i="17" s="1"/>
  <c r="I20" i="17" s="1"/>
  <c r="H21" i="17" a="1"/>
  <c r="H21" i="17" s="1"/>
  <c r="I21" i="17" s="1"/>
  <c r="H22" i="17" a="1"/>
  <c r="H22" i="17" s="1"/>
  <c r="I22" i="17" s="1"/>
  <c r="H23" i="17" a="1"/>
  <c r="H23" i="17" s="1"/>
  <c r="I23" i="17" s="1"/>
  <c r="H24" i="17" a="1"/>
  <c r="H24" i="17" s="1"/>
  <c r="I24" i="17" s="1"/>
  <c r="H25" i="17" a="1"/>
  <c r="H25" i="17" s="1"/>
  <c r="I25" i="17" s="1"/>
  <c r="H26" i="17" a="1"/>
  <c r="H26" i="17" s="1"/>
  <c r="I26" i="17" s="1"/>
  <c r="H27" i="17" a="1"/>
  <c r="H27" i="17" s="1"/>
  <c r="I27" i="17" s="1"/>
  <c r="H28" i="17" a="1"/>
  <c r="H28" i="17" s="1"/>
  <c r="I28" i="17" s="1"/>
  <c r="H29" i="17" a="1"/>
  <c r="H29" i="17" s="1"/>
  <c r="I29" i="17" s="1"/>
  <c r="H30" i="17" a="1"/>
  <c r="H30" i="17" s="1"/>
  <c r="I30" i="17" s="1"/>
  <c r="H31" i="17" a="1"/>
  <c r="H31" i="17" s="1"/>
  <c r="I31" i="17" s="1"/>
  <c r="H17" i="17" a="1"/>
  <c r="H17" i="17" s="1"/>
  <c r="I17" i="17" s="1"/>
  <c r="F18" i="17" a="1"/>
  <c r="F18" i="17" s="1"/>
  <c r="F19" i="17" a="1"/>
  <c r="F19" i="17" s="1"/>
  <c r="F20" i="17" a="1"/>
  <c r="F20" i="17" s="1"/>
  <c r="F21" i="17" a="1"/>
  <c r="F21" i="17" s="1"/>
  <c r="F22" i="17" a="1"/>
  <c r="F22" i="17" s="1"/>
  <c r="F23" i="17" a="1"/>
  <c r="F23" i="17" s="1"/>
  <c r="F24" i="17" a="1"/>
  <c r="F24" i="17" s="1"/>
  <c r="F25" i="17" a="1"/>
  <c r="F25" i="17" s="1"/>
  <c r="F26" i="17" a="1"/>
  <c r="F26" i="17" s="1"/>
  <c r="F27" i="17" a="1"/>
  <c r="F27" i="17" s="1"/>
  <c r="F28" i="17" a="1"/>
  <c r="F28" i="17" s="1"/>
  <c r="F29" i="17" a="1"/>
  <c r="F29" i="17" s="1"/>
  <c r="F30" i="17" a="1"/>
  <c r="F30" i="17" s="1"/>
  <c r="F31" i="17" a="1"/>
  <c r="F31" i="17" s="1"/>
  <c r="F17" i="17" a="1"/>
  <c r="F17" i="17" s="1"/>
  <c r="E18" i="17" a="1"/>
  <c r="E18" i="17" s="1"/>
  <c r="E19" i="17" a="1"/>
  <c r="E19" i="17" s="1"/>
  <c r="E20" i="17" a="1"/>
  <c r="E20" i="17" s="1"/>
  <c r="E21" i="17" a="1"/>
  <c r="E21" i="17" s="1"/>
  <c r="E22" i="17" a="1"/>
  <c r="E22" i="17" s="1"/>
  <c r="E23" i="17" a="1"/>
  <c r="E23" i="17" s="1"/>
  <c r="E24" i="17" a="1"/>
  <c r="E24" i="17" s="1"/>
  <c r="E25" i="17" a="1"/>
  <c r="E25" i="17" s="1"/>
  <c r="E26" i="17" a="1"/>
  <c r="E26" i="17" s="1"/>
  <c r="E27" i="17" a="1"/>
  <c r="E27" i="17" s="1"/>
  <c r="E28" i="17" a="1"/>
  <c r="E28" i="17" s="1"/>
  <c r="E29" i="17" a="1"/>
  <c r="E29" i="17" s="1"/>
  <c r="E30" i="17" a="1"/>
  <c r="E30" i="17" s="1"/>
  <c r="E31" i="17" a="1"/>
  <c r="E31" i="17" s="1"/>
  <c r="E17" i="17" a="1"/>
  <c r="E17" i="17" s="1"/>
  <c r="D18" i="17" a="1"/>
  <c r="D18" i="17" s="1"/>
  <c r="G18" i="17" s="1"/>
  <c r="D19" i="17" a="1"/>
  <c r="D19" i="17" s="1"/>
  <c r="G19" i="17" s="1"/>
  <c r="D20" i="17" a="1"/>
  <c r="D20" i="17" s="1"/>
  <c r="G20" i="17" s="1"/>
  <c r="D21" i="17" a="1"/>
  <c r="D21" i="17" s="1"/>
  <c r="G21" i="17" s="1"/>
  <c r="D22" i="17" a="1"/>
  <c r="D22" i="17" s="1"/>
  <c r="G22" i="17" s="1"/>
  <c r="D23" i="17" a="1"/>
  <c r="D23" i="17" s="1"/>
  <c r="G23" i="17" s="1"/>
  <c r="D24" i="17" a="1"/>
  <c r="D24" i="17" s="1"/>
  <c r="G24" i="17" s="1"/>
  <c r="D25" i="17" a="1"/>
  <c r="D25" i="17" s="1"/>
  <c r="G25" i="17" s="1"/>
  <c r="D26" i="17" a="1"/>
  <c r="D26" i="17" s="1"/>
  <c r="G26" i="17" s="1"/>
  <c r="D27" i="17" a="1"/>
  <c r="D27" i="17" s="1"/>
  <c r="G27" i="17" s="1"/>
  <c r="D28" i="17" a="1"/>
  <c r="D28" i="17" s="1"/>
  <c r="G28" i="17" s="1"/>
  <c r="D29" i="17" a="1"/>
  <c r="D29" i="17" s="1"/>
  <c r="G29" i="17" s="1"/>
  <c r="D30" i="17" a="1"/>
  <c r="D30" i="17" s="1"/>
  <c r="G30" i="17" s="1"/>
  <c r="D31" i="17" a="1"/>
  <c r="D31" i="17" s="1"/>
  <c r="G31" i="17" s="1"/>
  <c r="D17" i="17" a="1"/>
  <c r="D17" i="17" s="1"/>
  <c r="C9" i="17"/>
  <c r="B5" i="17"/>
  <c r="E5" i="17" s="1" a="1"/>
  <c r="E5" i="17" s="1"/>
  <c r="A3" i="17"/>
  <c r="C3" i="17" s="1"/>
  <c r="A4" i="17"/>
  <c r="B4" i="17" s="1"/>
  <c r="F4" i="17" s="1" a="1"/>
  <c r="F4" i="17" s="1"/>
  <c r="A5" i="17"/>
  <c r="C5" i="17" s="1"/>
  <c r="A6" i="17"/>
  <c r="B6" i="17" s="1"/>
  <c r="F6" i="17" s="1" a="1"/>
  <c r="F6" i="17" s="1"/>
  <c r="A7" i="17"/>
  <c r="C7" i="17" s="1"/>
  <c r="A8" i="17"/>
  <c r="C8" i="17" s="1"/>
  <c r="A9" i="17"/>
  <c r="B9" i="17" s="1"/>
  <c r="A10" i="17"/>
  <c r="C10" i="17" s="1"/>
  <c r="A11" i="17"/>
  <c r="C11" i="17" s="1"/>
  <c r="A12" i="17"/>
  <c r="C12" i="17" s="1"/>
  <c r="A13" i="17"/>
  <c r="C13" i="17" s="1"/>
  <c r="A14" i="17"/>
  <c r="C14" i="17" s="1"/>
  <c r="A15" i="17"/>
  <c r="C15" i="17" s="1"/>
  <c r="A16" i="17"/>
  <c r="C16" i="17" s="1"/>
  <c r="A2" i="17"/>
  <c r="C2" i="17" s="1"/>
  <c r="H4" i="8"/>
  <c r="I4" i="8"/>
  <c r="J4" i="8"/>
  <c r="K4" i="8"/>
  <c r="L4" i="8"/>
  <c r="M4" i="8"/>
  <c r="N4" i="8"/>
  <c r="O4" i="8"/>
  <c r="P4" i="8"/>
  <c r="Q4" i="8"/>
  <c r="R4" i="8"/>
  <c r="S4" i="8"/>
  <c r="T4" i="8"/>
  <c r="U4" i="8"/>
  <c r="V4" i="8"/>
  <c r="W4" i="8"/>
  <c r="X4" i="8"/>
  <c r="Y4" i="8"/>
  <c r="Z4" i="8"/>
  <c r="AA4" i="8"/>
  <c r="AB4" i="8"/>
  <c r="AC4" i="8"/>
  <c r="AD4" i="8"/>
  <c r="AE4" i="8"/>
  <c r="G4" i="8"/>
  <c r="H18" i="16" a="1"/>
  <c r="H18" i="16" s="1"/>
  <c r="I18" i="16" s="1"/>
  <c r="H19" i="16" a="1"/>
  <c r="H19" i="16" s="1"/>
  <c r="I19" i="16" s="1"/>
  <c r="H20" i="16" a="1"/>
  <c r="H20" i="16" s="1"/>
  <c r="I20" i="16" s="1"/>
  <c r="H21" i="16" a="1"/>
  <c r="H21" i="16" s="1"/>
  <c r="I21" i="16" s="1"/>
  <c r="H22" i="16" a="1"/>
  <c r="H22" i="16" s="1"/>
  <c r="I22" i="16" s="1"/>
  <c r="H23" i="16" a="1"/>
  <c r="H23" i="16" s="1"/>
  <c r="I23" i="16" s="1"/>
  <c r="H24" i="16" a="1"/>
  <c r="H24" i="16" s="1"/>
  <c r="I24" i="16" s="1"/>
  <c r="H25" i="16" a="1"/>
  <c r="H25" i="16" s="1"/>
  <c r="I25" i="16" s="1"/>
  <c r="H26" i="16" a="1"/>
  <c r="H26" i="16" s="1"/>
  <c r="I26" i="16" s="1"/>
  <c r="H27" i="16" a="1"/>
  <c r="H27" i="16" s="1"/>
  <c r="I27" i="16" s="1"/>
  <c r="H28" i="16" a="1"/>
  <c r="H28" i="16" s="1"/>
  <c r="I28" i="16" s="1"/>
  <c r="H29" i="16" a="1"/>
  <c r="H29" i="16" s="1"/>
  <c r="I29" i="16" s="1"/>
  <c r="H30" i="16" a="1"/>
  <c r="H30" i="16" s="1"/>
  <c r="I30" i="16" s="1"/>
  <c r="H31" i="16" a="1"/>
  <c r="H31" i="16" s="1"/>
  <c r="I31" i="16" s="1"/>
  <c r="H17" i="16" a="1"/>
  <c r="H17" i="16" s="1"/>
  <c r="I17" i="16" s="1"/>
  <c r="F18" i="16" a="1"/>
  <c r="F18" i="16" s="1"/>
  <c r="F19" i="16" a="1"/>
  <c r="F19" i="16" s="1"/>
  <c r="F20" i="16" a="1"/>
  <c r="F20" i="16" s="1"/>
  <c r="F21" i="16" a="1"/>
  <c r="F21" i="16" s="1"/>
  <c r="F22" i="16" a="1"/>
  <c r="F22" i="16" s="1"/>
  <c r="F23" i="16" a="1"/>
  <c r="F23" i="16" s="1"/>
  <c r="F24" i="16" a="1"/>
  <c r="F24" i="16" s="1"/>
  <c r="F25" i="16" a="1"/>
  <c r="F25" i="16" s="1"/>
  <c r="F26" i="16" a="1"/>
  <c r="F26" i="16" s="1"/>
  <c r="F27" i="16" a="1"/>
  <c r="F27" i="16" s="1"/>
  <c r="F28" i="16" a="1"/>
  <c r="F28" i="16" s="1"/>
  <c r="F29" i="16" a="1"/>
  <c r="F29" i="16" s="1"/>
  <c r="F30" i="16" a="1"/>
  <c r="F30" i="16" s="1"/>
  <c r="F31" i="16" a="1"/>
  <c r="F31" i="16" s="1"/>
  <c r="F17" i="16" a="1"/>
  <c r="F17" i="16" s="1"/>
  <c r="E18" i="16" a="1"/>
  <c r="E18" i="16" s="1"/>
  <c r="E19" i="16" a="1"/>
  <c r="E19" i="16" s="1"/>
  <c r="E20" i="16" a="1"/>
  <c r="E20" i="16" s="1"/>
  <c r="E21" i="16" a="1"/>
  <c r="E21" i="16" s="1"/>
  <c r="E22" i="16" a="1"/>
  <c r="E22" i="16" s="1"/>
  <c r="E23" i="16" a="1"/>
  <c r="E23" i="16" s="1"/>
  <c r="E24" i="16" a="1"/>
  <c r="E24" i="16" s="1"/>
  <c r="E25" i="16" a="1"/>
  <c r="E25" i="16" s="1"/>
  <c r="E26" i="16" a="1"/>
  <c r="E26" i="16" s="1"/>
  <c r="E27" i="16" a="1"/>
  <c r="E27" i="16" s="1"/>
  <c r="E28" i="16" a="1"/>
  <c r="E28" i="16" s="1"/>
  <c r="E29" i="16" a="1"/>
  <c r="E29" i="16" s="1"/>
  <c r="E30" i="16" a="1"/>
  <c r="E30" i="16" s="1"/>
  <c r="E31" i="16" a="1"/>
  <c r="E31" i="16" s="1"/>
  <c r="E17" i="16" a="1"/>
  <c r="E17" i="16" s="1"/>
  <c r="D18" i="16" a="1"/>
  <c r="D18" i="16" s="1"/>
  <c r="G18" i="16" s="1"/>
  <c r="D19" i="16" a="1"/>
  <c r="D19" i="16" s="1"/>
  <c r="G19" i="16" s="1"/>
  <c r="D20" i="16" a="1"/>
  <c r="D20" i="16" s="1"/>
  <c r="G20" i="16" s="1"/>
  <c r="D21" i="16" a="1"/>
  <c r="D21" i="16" s="1"/>
  <c r="G21" i="16" s="1"/>
  <c r="D22" i="16" a="1"/>
  <c r="D22" i="16" s="1"/>
  <c r="G22" i="16" s="1"/>
  <c r="D23" i="16" a="1"/>
  <c r="D23" i="16" s="1"/>
  <c r="G23" i="16" s="1"/>
  <c r="D24" i="16" a="1"/>
  <c r="D24" i="16" s="1"/>
  <c r="G24" i="16" s="1"/>
  <c r="D25" i="16" a="1"/>
  <c r="D25" i="16" s="1"/>
  <c r="G25" i="16" s="1"/>
  <c r="D26" i="16" a="1"/>
  <c r="D26" i="16" s="1"/>
  <c r="G26" i="16" s="1"/>
  <c r="D27" i="16" a="1"/>
  <c r="D27" i="16" s="1"/>
  <c r="G27" i="16" s="1"/>
  <c r="D28" i="16" a="1"/>
  <c r="D28" i="16" s="1"/>
  <c r="G28" i="16" s="1"/>
  <c r="D29" i="16" a="1"/>
  <c r="D29" i="16" s="1"/>
  <c r="G29" i="16" s="1"/>
  <c r="D30" i="16" a="1"/>
  <c r="D30" i="16" s="1"/>
  <c r="G30" i="16" s="1"/>
  <c r="D31" i="16" a="1"/>
  <c r="D31" i="16" s="1"/>
  <c r="G31" i="16" s="1"/>
  <c r="D17" i="16" a="1"/>
  <c r="D17" i="16" s="1"/>
  <c r="AH292" i="13"/>
  <c r="AH291" i="13"/>
  <c r="AH290" i="13"/>
  <c r="AH273" i="13"/>
  <c r="AH272" i="13"/>
  <c r="AH271" i="13"/>
  <c r="AH254" i="13"/>
  <c r="AH253" i="13"/>
  <c r="AH252" i="13"/>
  <c r="AH235" i="13"/>
  <c r="AH234" i="13"/>
  <c r="AH233" i="13"/>
  <c r="AH216" i="13"/>
  <c r="AH215" i="13"/>
  <c r="AH214" i="13"/>
  <c r="AH197" i="13"/>
  <c r="AH196" i="13"/>
  <c r="AH195" i="13"/>
  <c r="AH178" i="13"/>
  <c r="AH177" i="13"/>
  <c r="AH176" i="13"/>
  <c r="AH159" i="13"/>
  <c r="AH158" i="13"/>
  <c r="AH157" i="13"/>
  <c r="AH140" i="13"/>
  <c r="AH139" i="13"/>
  <c r="AH138" i="13"/>
  <c r="AH121" i="13"/>
  <c r="AH120" i="13"/>
  <c r="AH119" i="13"/>
  <c r="AH102" i="13"/>
  <c r="AH101" i="13"/>
  <c r="AH100" i="13"/>
  <c r="AH83" i="13"/>
  <c r="AH82" i="13"/>
  <c r="AH81" i="13"/>
  <c r="AH62" i="13"/>
  <c r="AH63" i="13"/>
  <c r="AH64" i="13"/>
  <c r="AH289" i="13"/>
  <c r="AG289" i="13"/>
  <c r="AF289" i="13"/>
  <c r="AE289" i="13"/>
  <c r="AD289" i="13"/>
  <c r="AC289" i="13"/>
  <c r="AB289" i="13"/>
  <c r="AA289" i="13"/>
  <c r="Z289" i="13"/>
  <c r="Y289" i="13"/>
  <c r="X289" i="13"/>
  <c r="W289" i="13"/>
  <c r="V289" i="13"/>
  <c r="U289" i="13"/>
  <c r="T289" i="13"/>
  <c r="S289" i="13"/>
  <c r="R289" i="13"/>
  <c r="Q289" i="13"/>
  <c r="P289" i="13"/>
  <c r="O289" i="13"/>
  <c r="N289" i="13"/>
  <c r="M289" i="13"/>
  <c r="L289" i="13"/>
  <c r="K289" i="13"/>
  <c r="J289" i="13"/>
  <c r="AH270" i="13"/>
  <c r="AG270" i="13"/>
  <c r="AF270" i="13"/>
  <c r="AE270" i="13"/>
  <c r="AD270" i="13"/>
  <c r="AC270" i="13"/>
  <c r="AB270" i="13"/>
  <c r="AA270" i="13"/>
  <c r="Z270" i="13"/>
  <c r="Y270" i="13"/>
  <c r="X270" i="13"/>
  <c r="W270" i="13"/>
  <c r="V270" i="13"/>
  <c r="U270" i="13"/>
  <c r="T270" i="13"/>
  <c r="S270" i="13"/>
  <c r="R270" i="13"/>
  <c r="Q270" i="13"/>
  <c r="P270" i="13"/>
  <c r="O270" i="13"/>
  <c r="N270" i="13"/>
  <c r="M270" i="13"/>
  <c r="L270" i="13"/>
  <c r="K270" i="13"/>
  <c r="J270" i="13"/>
  <c r="AH251" i="13"/>
  <c r="AG251" i="13"/>
  <c r="AF251" i="13"/>
  <c r="AE251" i="13"/>
  <c r="AD251" i="13"/>
  <c r="AC251" i="13"/>
  <c r="AB251" i="13"/>
  <c r="AA251" i="13"/>
  <c r="Z251" i="13"/>
  <c r="Y251" i="13"/>
  <c r="X251" i="13"/>
  <c r="W251" i="13"/>
  <c r="V251" i="13"/>
  <c r="U251" i="13"/>
  <c r="T251" i="13"/>
  <c r="S251" i="13"/>
  <c r="R251" i="13"/>
  <c r="Q251" i="13"/>
  <c r="P251" i="13"/>
  <c r="O251" i="13"/>
  <c r="N251" i="13"/>
  <c r="M251" i="13"/>
  <c r="L251" i="13"/>
  <c r="K251" i="13"/>
  <c r="J251" i="13"/>
  <c r="AH232" i="13"/>
  <c r="AG232" i="13"/>
  <c r="AF232" i="13"/>
  <c r="AE232" i="13"/>
  <c r="AD232" i="13"/>
  <c r="AC232" i="13"/>
  <c r="AB232" i="13"/>
  <c r="AA232" i="13"/>
  <c r="Z232" i="13"/>
  <c r="Y232" i="13"/>
  <c r="X232" i="13"/>
  <c r="W232" i="13"/>
  <c r="V232" i="13"/>
  <c r="U232" i="13"/>
  <c r="T232" i="13"/>
  <c r="S232" i="13"/>
  <c r="R232" i="13"/>
  <c r="Q232" i="13"/>
  <c r="P232" i="13"/>
  <c r="O232" i="13"/>
  <c r="N232" i="13"/>
  <c r="M232" i="13"/>
  <c r="L232" i="13"/>
  <c r="K232" i="13"/>
  <c r="J232" i="13"/>
  <c r="AH213" i="13"/>
  <c r="AG213" i="13"/>
  <c r="AF213" i="13"/>
  <c r="AE213" i="13"/>
  <c r="AD213" i="13"/>
  <c r="AC213" i="13"/>
  <c r="AB213" i="13"/>
  <c r="AA213" i="13"/>
  <c r="Z213" i="13"/>
  <c r="Y213" i="13"/>
  <c r="X213" i="13"/>
  <c r="W213" i="13"/>
  <c r="V213" i="13"/>
  <c r="U213" i="13"/>
  <c r="T213" i="13"/>
  <c r="S213" i="13"/>
  <c r="R213" i="13"/>
  <c r="Q213" i="13"/>
  <c r="P213" i="13"/>
  <c r="O213" i="13"/>
  <c r="N213" i="13"/>
  <c r="M213" i="13"/>
  <c r="L213" i="13"/>
  <c r="K213" i="13"/>
  <c r="J213" i="13"/>
  <c r="AH194" i="13"/>
  <c r="AG194" i="13"/>
  <c r="AF194" i="13"/>
  <c r="AE194" i="13"/>
  <c r="AD194" i="13"/>
  <c r="AC194" i="13"/>
  <c r="AB194" i="13"/>
  <c r="AA194" i="13"/>
  <c r="Z194" i="13"/>
  <c r="Y194" i="13"/>
  <c r="X194" i="13"/>
  <c r="W194" i="13"/>
  <c r="V194" i="13"/>
  <c r="U194" i="13"/>
  <c r="T194" i="13"/>
  <c r="S194" i="13"/>
  <c r="R194" i="13"/>
  <c r="Q194" i="13"/>
  <c r="P194" i="13"/>
  <c r="O194" i="13"/>
  <c r="N194" i="13"/>
  <c r="M194" i="13"/>
  <c r="L194" i="13"/>
  <c r="K194" i="13"/>
  <c r="J194" i="13"/>
  <c r="AH175" i="13"/>
  <c r="AG175" i="13"/>
  <c r="AF175" i="13"/>
  <c r="AE175" i="13"/>
  <c r="AD175" i="13"/>
  <c r="AC175" i="13"/>
  <c r="AB175" i="13"/>
  <c r="AA175" i="13"/>
  <c r="Z175" i="13"/>
  <c r="Y175" i="13"/>
  <c r="X175" i="13"/>
  <c r="W175" i="13"/>
  <c r="V175" i="13"/>
  <c r="U175" i="13"/>
  <c r="T175" i="13"/>
  <c r="S175" i="13"/>
  <c r="R175" i="13"/>
  <c r="Q175" i="13"/>
  <c r="P175" i="13"/>
  <c r="O175" i="13"/>
  <c r="N175" i="13"/>
  <c r="M175" i="13"/>
  <c r="L175" i="13"/>
  <c r="K175" i="13"/>
  <c r="J175" i="13"/>
  <c r="AH156" i="13"/>
  <c r="AG156" i="13"/>
  <c r="AF156" i="13"/>
  <c r="AE156" i="13"/>
  <c r="AD156" i="13"/>
  <c r="AC156" i="13"/>
  <c r="AB156" i="13"/>
  <c r="AA156" i="13"/>
  <c r="Z156" i="13"/>
  <c r="Y156" i="13"/>
  <c r="X156" i="13"/>
  <c r="W156" i="13"/>
  <c r="V156" i="13"/>
  <c r="U156" i="13"/>
  <c r="T156" i="13"/>
  <c r="S156" i="13"/>
  <c r="R156" i="13"/>
  <c r="Q156" i="13"/>
  <c r="P156" i="13"/>
  <c r="O156" i="13"/>
  <c r="N156" i="13"/>
  <c r="M156" i="13"/>
  <c r="L156" i="13"/>
  <c r="K156" i="13"/>
  <c r="J156" i="13"/>
  <c r="AH137" i="13"/>
  <c r="AG137" i="13"/>
  <c r="AF137" i="13"/>
  <c r="AE137" i="13"/>
  <c r="AD137" i="13"/>
  <c r="AC137" i="13"/>
  <c r="AB137" i="13"/>
  <c r="AA137" i="13"/>
  <c r="Z137" i="13"/>
  <c r="Y137" i="13"/>
  <c r="X137" i="13"/>
  <c r="W137" i="13"/>
  <c r="V137" i="13"/>
  <c r="U137" i="13"/>
  <c r="T137" i="13"/>
  <c r="S137" i="13"/>
  <c r="R137" i="13"/>
  <c r="Q137" i="13"/>
  <c r="P137" i="13"/>
  <c r="O137" i="13"/>
  <c r="N137" i="13"/>
  <c r="M137" i="13"/>
  <c r="L137" i="13"/>
  <c r="K137" i="13"/>
  <c r="J137" i="13"/>
  <c r="AH118" i="13"/>
  <c r="AG118" i="13"/>
  <c r="AF118" i="13"/>
  <c r="AE118" i="13"/>
  <c r="AD118" i="13"/>
  <c r="AC118" i="13"/>
  <c r="AB118" i="13"/>
  <c r="AA118" i="13"/>
  <c r="Z118" i="13"/>
  <c r="Y118" i="13"/>
  <c r="X118" i="13"/>
  <c r="W118" i="13"/>
  <c r="V118" i="13"/>
  <c r="U118" i="13"/>
  <c r="T118" i="13"/>
  <c r="S118" i="13"/>
  <c r="R118" i="13"/>
  <c r="Q118" i="13"/>
  <c r="P118" i="13"/>
  <c r="O118" i="13"/>
  <c r="N118" i="13"/>
  <c r="M118" i="13"/>
  <c r="L118" i="13"/>
  <c r="K118" i="13"/>
  <c r="J118" i="13"/>
  <c r="AH99" i="13"/>
  <c r="AG99" i="13"/>
  <c r="AF99" i="13"/>
  <c r="AE99" i="13"/>
  <c r="AD99" i="13"/>
  <c r="AC99" i="13"/>
  <c r="AB99" i="13"/>
  <c r="AA99" i="13"/>
  <c r="Z99" i="13"/>
  <c r="Y99" i="13"/>
  <c r="X99" i="13"/>
  <c r="W99" i="13"/>
  <c r="V99" i="13"/>
  <c r="U99" i="13"/>
  <c r="T99" i="13"/>
  <c r="S99" i="13"/>
  <c r="R99" i="13"/>
  <c r="Q99" i="13"/>
  <c r="P99" i="13"/>
  <c r="O99" i="13"/>
  <c r="N99" i="13"/>
  <c r="M99" i="13"/>
  <c r="L99" i="13"/>
  <c r="K99" i="13"/>
  <c r="J99" i="13"/>
  <c r="AH80" i="13"/>
  <c r="AG80" i="13"/>
  <c r="AF80" i="13"/>
  <c r="AE80" i="13"/>
  <c r="AD80" i="13"/>
  <c r="AC80" i="13"/>
  <c r="AB80" i="13"/>
  <c r="AA80" i="13"/>
  <c r="Z80" i="13"/>
  <c r="Y80" i="13"/>
  <c r="X80" i="13"/>
  <c r="W80" i="13"/>
  <c r="V80" i="13"/>
  <c r="U80" i="13"/>
  <c r="T80" i="13"/>
  <c r="S80" i="13"/>
  <c r="R80" i="13"/>
  <c r="Q80" i="13"/>
  <c r="P80" i="13"/>
  <c r="O80" i="13"/>
  <c r="N80" i="13"/>
  <c r="M80" i="13"/>
  <c r="L80" i="13"/>
  <c r="K80" i="13"/>
  <c r="J80" i="13"/>
  <c r="AH61" i="13"/>
  <c r="AG61" i="13"/>
  <c r="AF61" i="13"/>
  <c r="AE61" i="13"/>
  <c r="AD61" i="13"/>
  <c r="AC61" i="13"/>
  <c r="AB61" i="13"/>
  <c r="AA61" i="13"/>
  <c r="Z61" i="13"/>
  <c r="Y61" i="13"/>
  <c r="X61" i="13"/>
  <c r="W61" i="13"/>
  <c r="V61" i="13"/>
  <c r="U61" i="13"/>
  <c r="T61" i="13"/>
  <c r="S61" i="13"/>
  <c r="R61" i="13"/>
  <c r="Q61" i="13"/>
  <c r="P61" i="13"/>
  <c r="O61" i="13"/>
  <c r="N61" i="13"/>
  <c r="M61" i="13"/>
  <c r="L61" i="13"/>
  <c r="K61" i="13"/>
  <c r="J61" i="13"/>
  <c r="AH45" i="13"/>
  <c r="AG45" i="13"/>
  <c r="AF45" i="13"/>
  <c r="AE45" i="13"/>
  <c r="AD45" i="13"/>
  <c r="AC45" i="13"/>
  <c r="AB45" i="13"/>
  <c r="AA45" i="13"/>
  <c r="Z45" i="13"/>
  <c r="Y45" i="13"/>
  <c r="X45" i="13"/>
  <c r="W45" i="13"/>
  <c r="V45" i="13"/>
  <c r="U45" i="13"/>
  <c r="T45" i="13"/>
  <c r="S45" i="13"/>
  <c r="R45" i="13"/>
  <c r="Q45" i="13"/>
  <c r="P45" i="13"/>
  <c r="O45" i="13"/>
  <c r="N45" i="13"/>
  <c r="M45" i="13"/>
  <c r="L45" i="13"/>
  <c r="K45" i="13"/>
  <c r="J45" i="13"/>
  <c r="AH44" i="13"/>
  <c r="AG44" i="13"/>
  <c r="AF44" i="13"/>
  <c r="AE44" i="13"/>
  <c r="AD44" i="13"/>
  <c r="AC44" i="13"/>
  <c r="AB44" i="13"/>
  <c r="AA44" i="13"/>
  <c r="Z44" i="13"/>
  <c r="Y44" i="13"/>
  <c r="X44" i="13"/>
  <c r="W44" i="13"/>
  <c r="V44" i="13"/>
  <c r="U44" i="13"/>
  <c r="T44" i="13"/>
  <c r="S44" i="13"/>
  <c r="R44" i="13"/>
  <c r="Q44" i="13"/>
  <c r="P44" i="13"/>
  <c r="O44" i="13"/>
  <c r="N44" i="13"/>
  <c r="M44" i="13"/>
  <c r="L44" i="13"/>
  <c r="K44" i="13"/>
  <c r="J44" i="13"/>
  <c r="AH43" i="13"/>
  <c r="AG43" i="13"/>
  <c r="AF43" i="13"/>
  <c r="AE43" i="13"/>
  <c r="AD43" i="13"/>
  <c r="AC43" i="13"/>
  <c r="AB43" i="13"/>
  <c r="AA43" i="13"/>
  <c r="Z43" i="13"/>
  <c r="Y43" i="13"/>
  <c r="X43" i="13"/>
  <c r="W43" i="13"/>
  <c r="V43" i="13"/>
  <c r="U43" i="13"/>
  <c r="T43" i="13"/>
  <c r="S43" i="13"/>
  <c r="R43" i="13"/>
  <c r="Q43" i="13"/>
  <c r="P43" i="13"/>
  <c r="O43" i="13"/>
  <c r="N43" i="13"/>
  <c r="M43" i="13"/>
  <c r="L43" i="13"/>
  <c r="K43" i="13"/>
  <c r="J43" i="13"/>
  <c r="AH42" i="13"/>
  <c r="AG42" i="13"/>
  <c r="AF42" i="13"/>
  <c r="AE42" i="13"/>
  <c r="AD42" i="13"/>
  <c r="AC42" i="13"/>
  <c r="AB42" i="13"/>
  <c r="AA42" i="13"/>
  <c r="Z42" i="13"/>
  <c r="Y42" i="13"/>
  <c r="X42" i="13"/>
  <c r="W42" i="13"/>
  <c r="V42" i="13"/>
  <c r="U42" i="13"/>
  <c r="T42" i="13"/>
  <c r="S42" i="13"/>
  <c r="R42" i="13"/>
  <c r="Q42" i="13"/>
  <c r="P42" i="13"/>
  <c r="O42" i="13"/>
  <c r="N42" i="13"/>
  <c r="M42" i="13"/>
  <c r="L42" i="13"/>
  <c r="K42" i="13"/>
  <c r="J42" i="13"/>
  <c r="AH289" i="15"/>
  <c r="AG289" i="15"/>
  <c r="AF289" i="15"/>
  <c r="AE289" i="15"/>
  <c r="AD289" i="15"/>
  <c r="AC289" i="15"/>
  <c r="AB289" i="15"/>
  <c r="AA289" i="15"/>
  <c r="Z289" i="15"/>
  <c r="Y289" i="15"/>
  <c r="X289" i="15"/>
  <c r="W289" i="15"/>
  <c r="V289" i="15"/>
  <c r="U289" i="15"/>
  <c r="T289" i="15"/>
  <c r="S289" i="15"/>
  <c r="R289" i="15"/>
  <c r="Q289" i="15"/>
  <c r="P289" i="15"/>
  <c r="O289" i="15"/>
  <c r="N289" i="15"/>
  <c r="M289" i="15"/>
  <c r="L289" i="15"/>
  <c r="K289" i="15"/>
  <c r="J289" i="15"/>
  <c r="AH270" i="15"/>
  <c r="AG270" i="15"/>
  <c r="AF270" i="15"/>
  <c r="AE270" i="15"/>
  <c r="AD270" i="15"/>
  <c r="AC270" i="15"/>
  <c r="AB270" i="15"/>
  <c r="AA270" i="15"/>
  <c r="Z270" i="15"/>
  <c r="Y270" i="15"/>
  <c r="X270" i="15"/>
  <c r="W270" i="15"/>
  <c r="V270" i="15"/>
  <c r="U270" i="15"/>
  <c r="T270" i="15"/>
  <c r="S270" i="15"/>
  <c r="R270" i="15"/>
  <c r="Q270" i="15"/>
  <c r="P270" i="15"/>
  <c r="O270" i="15"/>
  <c r="N270" i="15"/>
  <c r="M270" i="15"/>
  <c r="L270" i="15"/>
  <c r="K270" i="15"/>
  <c r="J270" i="15"/>
  <c r="AH251" i="15"/>
  <c r="AG251" i="15"/>
  <c r="AF251" i="15"/>
  <c r="AE251" i="15"/>
  <c r="AD251" i="15"/>
  <c r="AC251" i="15"/>
  <c r="AB251" i="15"/>
  <c r="AA251" i="15"/>
  <c r="Z251" i="15"/>
  <c r="Y251" i="15"/>
  <c r="X251" i="15"/>
  <c r="W251" i="15"/>
  <c r="V251" i="15"/>
  <c r="U251" i="15"/>
  <c r="T251" i="15"/>
  <c r="S251" i="15"/>
  <c r="R251" i="15"/>
  <c r="Q251" i="15"/>
  <c r="P251" i="15"/>
  <c r="O251" i="15"/>
  <c r="N251" i="15"/>
  <c r="M251" i="15"/>
  <c r="L251" i="15"/>
  <c r="K251" i="15"/>
  <c r="J251" i="15"/>
  <c r="AH232" i="15"/>
  <c r="AG232" i="15"/>
  <c r="AF232" i="15"/>
  <c r="AE232" i="15"/>
  <c r="AD232" i="15"/>
  <c r="AC232" i="15"/>
  <c r="AB232" i="15"/>
  <c r="AA232" i="15"/>
  <c r="Z232" i="15"/>
  <c r="Y232" i="15"/>
  <c r="X232" i="15"/>
  <c r="W232" i="15"/>
  <c r="V232" i="15"/>
  <c r="U232" i="15"/>
  <c r="T232" i="15"/>
  <c r="S232" i="15"/>
  <c r="R232" i="15"/>
  <c r="Q232" i="15"/>
  <c r="P232" i="15"/>
  <c r="O232" i="15"/>
  <c r="N232" i="15"/>
  <c r="M232" i="15"/>
  <c r="L232" i="15"/>
  <c r="K232" i="15"/>
  <c r="J232" i="15"/>
  <c r="AH213" i="15"/>
  <c r="AG213" i="15"/>
  <c r="AF213" i="15"/>
  <c r="AE213" i="15"/>
  <c r="AD213" i="15"/>
  <c r="AC213" i="15"/>
  <c r="AB213" i="15"/>
  <c r="AA213" i="15"/>
  <c r="Z213" i="15"/>
  <c r="Y213" i="15"/>
  <c r="X213" i="15"/>
  <c r="W213" i="15"/>
  <c r="V213" i="15"/>
  <c r="U213" i="15"/>
  <c r="T213" i="15"/>
  <c r="S213" i="15"/>
  <c r="R213" i="15"/>
  <c r="Q213" i="15"/>
  <c r="P213" i="15"/>
  <c r="O213" i="15"/>
  <c r="N213" i="15"/>
  <c r="M213" i="15"/>
  <c r="L213" i="15"/>
  <c r="K213" i="15"/>
  <c r="J213" i="15"/>
  <c r="AH194" i="15"/>
  <c r="AG194" i="15"/>
  <c r="AF194" i="15"/>
  <c r="AE194" i="15"/>
  <c r="AD194" i="15"/>
  <c r="AC194" i="15"/>
  <c r="AB194" i="15"/>
  <c r="AA194" i="15"/>
  <c r="Z194" i="15"/>
  <c r="Y194" i="15"/>
  <c r="X194" i="15"/>
  <c r="W194" i="15"/>
  <c r="V194" i="15"/>
  <c r="U194" i="15"/>
  <c r="T194" i="15"/>
  <c r="S194" i="15"/>
  <c r="R194" i="15"/>
  <c r="Q194" i="15"/>
  <c r="P194" i="15"/>
  <c r="O194" i="15"/>
  <c r="N194" i="15"/>
  <c r="M194" i="15"/>
  <c r="L194" i="15"/>
  <c r="K194" i="15"/>
  <c r="J194" i="15"/>
  <c r="AH175" i="15"/>
  <c r="AG175" i="15"/>
  <c r="AF175" i="15"/>
  <c r="AE175" i="15"/>
  <c r="AD175" i="15"/>
  <c r="AC175" i="15"/>
  <c r="AB175" i="15"/>
  <c r="AA175" i="15"/>
  <c r="Z175" i="15"/>
  <c r="Y175" i="15"/>
  <c r="X175" i="15"/>
  <c r="W175" i="15"/>
  <c r="V175" i="15"/>
  <c r="U175" i="15"/>
  <c r="T175" i="15"/>
  <c r="S175" i="15"/>
  <c r="R175" i="15"/>
  <c r="Q175" i="15"/>
  <c r="P175" i="15"/>
  <c r="O175" i="15"/>
  <c r="N175" i="15"/>
  <c r="M175" i="15"/>
  <c r="L175" i="15"/>
  <c r="K175" i="15"/>
  <c r="J175" i="15"/>
  <c r="AH156" i="15"/>
  <c r="AG156" i="15"/>
  <c r="AF156" i="15"/>
  <c r="AE156" i="15"/>
  <c r="AD156" i="15"/>
  <c r="AC156" i="15"/>
  <c r="AB156" i="15"/>
  <c r="AA156" i="15"/>
  <c r="Z156" i="15"/>
  <c r="Y156" i="15"/>
  <c r="X156" i="15"/>
  <c r="W156" i="15"/>
  <c r="V156" i="15"/>
  <c r="U156" i="15"/>
  <c r="T156" i="15"/>
  <c r="S156" i="15"/>
  <c r="R156" i="15"/>
  <c r="Q156" i="15"/>
  <c r="P156" i="15"/>
  <c r="O156" i="15"/>
  <c r="N156" i="15"/>
  <c r="M156" i="15"/>
  <c r="L156" i="15"/>
  <c r="K156" i="15"/>
  <c r="J156" i="15"/>
  <c r="AH137" i="15"/>
  <c r="AG137" i="15"/>
  <c r="AF137" i="15"/>
  <c r="AE137" i="15"/>
  <c r="AD137" i="15"/>
  <c r="AC137" i="15"/>
  <c r="AB137" i="15"/>
  <c r="AA137" i="15"/>
  <c r="Z137" i="15"/>
  <c r="Y137" i="15"/>
  <c r="X137" i="15"/>
  <c r="W137" i="15"/>
  <c r="V137" i="15"/>
  <c r="U137" i="15"/>
  <c r="T137" i="15"/>
  <c r="S137" i="15"/>
  <c r="R137" i="15"/>
  <c r="Q137" i="15"/>
  <c r="P137" i="15"/>
  <c r="O137" i="15"/>
  <c r="N137" i="15"/>
  <c r="M137" i="15"/>
  <c r="L137" i="15"/>
  <c r="K137" i="15"/>
  <c r="J137" i="15"/>
  <c r="AH118" i="15"/>
  <c r="AG118" i="15"/>
  <c r="AF118" i="15"/>
  <c r="AE118" i="15"/>
  <c r="AD118" i="15"/>
  <c r="AC118" i="15"/>
  <c r="AB118" i="15"/>
  <c r="AA118" i="15"/>
  <c r="Z118" i="15"/>
  <c r="Y118" i="15"/>
  <c r="X118" i="15"/>
  <c r="W118" i="15"/>
  <c r="V118" i="15"/>
  <c r="U118" i="15"/>
  <c r="T118" i="15"/>
  <c r="S118" i="15"/>
  <c r="R118" i="15"/>
  <c r="Q118" i="15"/>
  <c r="P118" i="15"/>
  <c r="O118" i="15"/>
  <c r="N118" i="15"/>
  <c r="M118" i="15"/>
  <c r="L118" i="15"/>
  <c r="K118" i="15"/>
  <c r="J118" i="15"/>
  <c r="AH99" i="15"/>
  <c r="AG99" i="15"/>
  <c r="AF99" i="15"/>
  <c r="AE99" i="15"/>
  <c r="AD99" i="15"/>
  <c r="AC99" i="15"/>
  <c r="AB99" i="15"/>
  <c r="AA99" i="15"/>
  <c r="Z99" i="15"/>
  <c r="Y99" i="15"/>
  <c r="X99" i="15"/>
  <c r="W99" i="15"/>
  <c r="V99" i="15"/>
  <c r="U99" i="15"/>
  <c r="T99" i="15"/>
  <c r="S99" i="15"/>
  <c r="R99" i="15"/>
  <c r="Q99" i="15"/>
  <c r="P99" i="15"/>
  <c r="O99" i="15"/>
  <c r="N99" i="15"/>
  <c r="M99" i="15"/>
  <c r="L99" i="15"/>
  <c r="K99" i="15"/>
  <c r="J99" i="15"/>
  <c r="AH80" i="15"/>
  <c r="AG80" i="15"/>
  <c r="AF80" i="15"/>
  <c r="AE80" i="15"/>
  <c r="AD80" i="15"/>
  <c r="AC80" i="15"/>
  <c r="AB80" i="15"/>
  <c r="AA80" i="15"/>
  <c r="Z80" i="15"/>
  <c r="Y80" i="15"/>
  <c r="X80" i="15"/>
  <c r="W80" i="15"/>
  <c r="V80" i="15"/>
  <c r="U80" i="15"/>
  <c r="T80" i="15"/>
  <c r="S80" i="15"/>
  <c r="R80" i="15"/>
  <c r="Q80" i="15"/>
  <c r="P80" i="15"/>
  <c r="O80" i="15"/>
  <c r="N80" i="15"/>
  <c r="M80" i="15"/>
  <c r="L80" i="15"/>
  <c r="K80" i="15"/>
  <c r="J80" i="15"/>
  <c r="AH61" i="15"/>
  <c r="AG61" i="15"/>
  <c r="AF61" i="15"/>
  <c r="AE61" i="15"/>
  <c r="AD61" i="15"/>
  <c r="AC61" i="15"/>
  <c r="AB61" i="15"/>
  <c r="AA61" i="15"/>
  <c r="Z61" i="15"/>
  <c r="Y61" i="15"/>
  <c r="X61" i="15"/>
  <c r="W61" i="15"/>
  <c r="V61" i="15"/>
  <c r="U61" i="15"/>
  <c r="T61" i="15"/>
  <c r="S61" i="15"/>
  <c r="R61" i="15"/>
  <c r="Q61" i="15"/>
  <c r="P61" i="15"/>
  <c r="O61" i="15"/>
  <c r="N61" i="15"/>
  <c r="M61" i="15"/>
  <c r="L61" i="15"/>
  <c r="K61" i="15"/>
  <c r="J61" i="15"/>
  <c r="AH42" i="15"/>
  <c r="AG42" i="15"/>
  <c r="AF42" i="15"/>
  <c r="AE42" i="15"/>
  <c r="AD42" i="15"/>
  <c r="AC42" i="15"/>
  <c r="AB42" i="15"/>
  <c r="AA42" i="15"/>
  <c r="Z42" i="15"/>
  <c r="Y42" i="15"/>
  <c r="X42" i="15"/>
  <c r="W42" i="15"/>
  <c r="V42" i="15"/>
  <c r="U42" i="15"/>
  <c r="T42" i="15"/>
  <c r="S42" i="15"/>
  <c r="R42" i="15"/>
  <c r="Q42" i="15"/>
  <c r="P42" i="15"/>
  <c r="O42" i="15"/>
  <c r="N42" i="15"/>
  <c r="M42" i="15"/>
  <c r="L42" i="15"/>
  <c r="K42" i="15"/>
  <c r="J42" i="15"/>
  <c r="AH23" i="13"/>
  <c r="AH24" i="13"/>
  <c r="AH25" i="13"/>
  <c r="AH26" i="13"/>
  <c r="L23" i="13"/>
  <c r="M23" i="13"/>
  <c r="N23" i="13"/>
  <c r="O23" i="13"/>
  <c r="P23" i="13"/>
  <c r="Q23" i="13"/>
  <c r="R23" i="13"/>
  <c r="S23" i="13"/>
  <c r="T23" i="13"/>
  <c r="U23" i="13"/>
  <c r="V23" i="13"/>
  <c r="W23" i="13"/>
  <c r="X23" i="13"/>
  <c r="Y23" i="13"/>
  <c r="Z23" i="13"/>
  <c r="AA23" i="13"/>
  <c r="AB23" i="13"/>
  <c r="AC23" i="13"/>
  <c r="AD23" i="13"/>
  <c r="AE23" i="13"/>
  <c r="AF23" i="13"/>
  <c r="AG23" i="13"/>
  <c r="J23" i="13"/>
  <c r="K23" i="13"/>
  <c r="K24" i="15"/>
  <c r="L24" i="15"/>
  <c r="M24" i="15"/>
  <c r="N24" i="15"/>
  <c r="O24" i="15"/>
  <c r="P24" i="15"/>
  <c r="Q24" i="15"/>
  <c r="R24" i="15"/>
  <c r="S24" i="15"/>
  <c r="T24" i="15"/>
  <c r="U24" i="15"/>
  <c r="V24" i="15"/>
  <c r="W24" i="15"/>
  <c r="X24" i="15"/>
  <c r="Y24" i="15"/>
  <c r="Z24" i="15"/>
  <c r="AA24" i="15"/>
  <c r="AB24" i="15"/>
  <c r="AC24" i="15"/>
  <c r="AD24" i="15"/>
  <c r="AE24" i="15"/>
  <c r="AF24" i="15"/>
  <c r="AG24" i="15"/>
  <c r="AH24" i="15"/>
  <c r="J24" i="15"/>
  <c r="K23" i="15"/>
  <c r="L23" i="15"/>
  <c r="M23" i="15"/>
  <c r="N23" i="15"/>
  <c r="O23" i="15"/>
  <c r="P23" i="15"/>
  <c r="Q23" i="15"/>
  <c r="R23" i="15"/>
  <c r="S23" i="15"/>
  <c r="T23" i="15"/>
  <c r="U23" i="15"/>
  <c r="V23" i="15"/>
  <c r="W23" i="15"/>
  <c r="X23" i="15"/>
  <c r="Y23" i="15"/>
  <c r="Z23" i="15"/>
  <c r="AA23" i="15"/>
  <c r="AB23" i="15"/>
  <c r="AC23" i="15"/>
  <c r="AD23" i="15"/>
  <c r="AE23" i="15"/>
  <c r="AF23" i="15"/>
  <c r="AG23" i="15"/>
  <c r="AH23" i="15"/>
  <c r="J23" i="15"/>
  <c r="A3" i="16"/>
  <c r="C3" i="16" s="1"/>
  <c r="A4" i="16"/>
  <c r="C4" i="16" s="1"/>
  <c r="A5" i="16"/>
  <c r="B5" i="16" s="1"/>
  <c r="F5" i="16" s="1" a="1"/>
  <c r="F5" i="16" s="1"/>
  <c r="A6" i="16"/>
  <c r="C6" i="16" s="1"/>
  <c r="A7" i="16"/>
  <c r="C7" i="16" s="1"/>
  <c r="A8" i="16"/>
  <c r="C8" i="16" s="1"/>
  <c r="A9" i="16"/>
  <c r="C9" i="16" s="1"/>
  <c r="A10" i="16"/>
  <c r="C10" i="16" s="1"/>
  <c r="A11" i="16"/>
  <c r="B11" i="16" s="1"/>
  <c r="F11" i="16" s="1" a="1"/>
  <c r="F11" i="16" s="1"/>
  <c r="A12" i="16"/>
  <c r="C12" i="16" s="1"/>
  <c r="A13" i="16"/>
  <c r="C13" i="16" s="1"/>
  <c r="A14" i="16"/>
  <c r="C14" i="16" s="1"/>
  <c r="A15" i="16"/>
  <c r="C15" i="16" s="1"/>
  <c r="A16" i="16"/>
  <c r="C16" i="16" s="1"/>
  <c r="A2" i="16"/>
  <c r="C2" i="16" s="1"/>
  <c r="AH292" i="15"/>
  <c r="AG292" i="15"/>
  <c r="AF292" i="15"/>
  <c r="AE292" i="15"/>
  <c r="AD292" i="15"/>
  <c r="AC292" i="15"/>
  <c r="AB292" i="15"/>
  <c r="AA292" i="15"/>
  <c r="Z292" i="15"/>
  <c r="Y292" i="15"/>
  <c r="X292" i="15"/>
  <c r="W292" i="15"/>
  <c r="V292" i="15"/>
  <c r="U292" i="15"/>
  <c r="T292" i="15"/>
  <c r="S292" i="15"/>
  <c r="R292" i="15"/>
  <c r="Q292" i="15"/>
  <c r="P292" i="15"/>
  <c r="O292" i="15"/>
  <c r="N292" i="15"/>
  <c r="M292" i="15"/>
  <c r="L292" i="15"/>
  <c r="K292" i="15"/>
  <c r="J292" i="15"/>
  <c r="AH291" i="15"/>
  <c r="AG291" i="15"/>
  <c r="AF291" i="15"/>
  <c r="AE291" i="15"/>
  <c r="AD291" i="15"/>
  <c r="AC291" i="15"/>
  <c r="AB291" i="15"/>
  <c r="AA291" i="15"/>
  <c r="Z291" i="15"/>
  <c r="Y291" i="15"/>
  <c r="X291" i="15"/>
  <c r="W291" i="15"/>
  <c r="V291" i="15"/>
  <c r="U291" i="15"/>
  <c r="T291" i="15"/>
  <c r="S291" i="15"/>
  <c r="R291" i="15"/>
  <c r="Q291" i="15"/>
  <c r="P291" i="15"/>
  <c r="O291" i="15"/>
  <c r="N291" i="15"/>
  <c r="M291" i="15"/>
  <c r="L291" i="15"/>
  <c r="K291" i="15"/>
  <c r="J291" i="15"/>
  <c r="AH290" i="15"/>
  <c r="AG290" i="15"/>
  <c r="AF290" i="15"/>
  <c r="AE290" i="15"/>
  <c r="AD290" i="15"/>
  <c r="AC290" i="15"/>
  <c r="AB290" i="15"/>
  <c r="AA290" i="15"/>
  <c r="Z290" i="15"/>
  <c r="Y290" i="15"/>
  <c r="X290" i="15"/>
  <c r="W290" i="15"/>
  <c r="V290" i="15"/>
  <c r="U290" i="15"/>
  <c r="T290" i="15"/>
  <c r="S290" i="15"/>
  <c r="R290" i="15"/>
  <c r="Q290" i="15"/>
  <c r="P290" i="15"/>
  <c r="O290" i="15"/>
  <c r="N290" i="15"/>
  <c r="M290" i="15"/>
  <c r="L290" i="15"/>
  <c r="K290" i="15"/>
  <c r="J290" i="15"/>
  <c r="E279" i="15" a="1"/>
  <c r="E279" i="15" s="1"/>
  <c r="AH273" i="15"/>
  <c r="AG273" i="15"/>
  <c r="AF273" i="15"/>
  <c r="AE273" i="15"/>
  <c r="AD273" i="15"/>
  <c r="AC273" i="15"/>
  <c r="AB273" i="15"/>
  <c r="AA273" i="15"/>
  <c r="Z273" i="15"/>
  <c r="Y273" i="15"/>
  <c r="X273" i="15"/>
  <c r="W273" i="15"/>
  <c r="V273" i="15"/>
  <c r="U273" i="15"/>
  <c r="T273" i="15"/>
  <c r="S273" i="15"/>
  <c r="R273" i="15"/>
  <c r="Q273" i="15"/>
  <c r="P273" i="15"/>
  <c r="O273" i="15"/>
  <c r="N273" i="15"/>
  <c r="M273" i="15"/>
  <c r="L273" i="15"/>
  <c r="K273" i="15"/>
  <c r="J273" i="15"/>
  <c r="AH272" i="15"/>
  <c r="AG272" i="15"/>
  <c r="AF272" i="15"/>
  <c r="AE272" i="15"/>
  <c r="AD272" i="15"/>
  <c r="AC272" i="15"/>
  <c r="AB272" i="15"/>
  <c r="AA272" i="15"/>
  <c r="Z272" i="15"/>
  <c r="Y272" i="15"/>
  <c r="X272" i="15"/>
  <c r="W272" i="15"/>
  <c r="V272" i="15"/>
  <c r="U272" i="15"/>
  <c r="T272" i="15"/>
  <c r="S272" i="15"/>
  <c r="R272" i="15"/>
  <c r="Q272" i="15"/>
  <c r="P272" i="15"/>
  <c r="O272" i="15"/>
  <c r="N272" i="15"/>
  <c r="M272" i="15"/>
  <c r="L272" i="15"/>
  <c r="K272" i="15"/>
  <c r="J272" i="15"/>
  <c r="AH271" i="15"/>
  <c r="AG271" i="15"/>
  <c r="AF271" i="15"/>
  <c r="AE271" i="15"/>
  <c r="AD271" i="15"/>
  <c r="AC271" i="15"/>
  <c r="AB271" i="15"/>
  <c r="AA271" i="15"/>
  <c r="Z271" i="15"/>
  <c r="Y271" i="15"/>
  <c r="X271" i="15"/>
  <c r="W271" i="15"/>
  <c r="V271" i="15"/>
  <c r="U271" i="15"/>
  <c r="T271" i="15"/>
  <c r="S271" i="15"/>
  <c r="R271" i="15"/>
  <c r="Q271" i="15"/>
  <c r="P271" i="15"/>
  <c r="O271" i="15"/>
  <c r="N271" i="15"/>
  <c r="M271" i="15"/>
  <c r="L271" i="15"/>
  <c r="K271" i="15"/>
  <c r="J271" i="15"/>
  <c r="E260" i="15" a="1"/>
  <c r="E260" i="15" s="1"/>
  <c r="AH254" i="15"/>
  <c r="AG254" i="15"/>
  <c r="AF254" i="15"/>
  <c r="AE254" i="15"/>
  <c r="AD254" i="15"/>
  <c r="AC254" i="15"/>
  <c r="AB254" i="15"/>
  <c r="AA254" i="15"/>
  <c r="Z254" i="15"/>
  <c r="Y254" i="15"/>
  <c r="X254" i="15"/>
  <c r="W254" i="15"/>
  <c r="V254" i="15"/>
  <c r="U254" i="15"/>
  <c r="T254" i="15"/>
  <c r="S254" i="15"/>
  <c r="R254" i="15"/>
  <c r="Q254" i="15"/>
  <c r="P254" i="15"/>
  <c r="O254" i="15"/>
  <c r="N254" i="15"/>
  <c r="M254" i="15"/>
  <c r="L254" i="15"/>
  <c r="K254" i="15"/>
  <c r="J254" i="15"/>
  <c r="AH253" i="15"/>
  <c r="AG253" i="15"/>
  <c r="AF253" i="15"/>
  <c r="AE253" i="15"/>
  <c r="AD253" i="15"/>
  <c r="AC253" i="15"/>
  <c r="AB253" i="15"/>
  <c r="AA253" i="15"/>
  <c r="Z253" i="15"/>
  <c r="Y253" i="15"/>
  <c r="X253" i="15"/>
  <c r="W253" i="15"/>
  <c r="V253" i="15"/>
  <c r="U253" i="15"/>
  <c r="T253" i="15"/>
  <c r="S253" i="15"/>
  <c r="R253" i="15"/>
  <c r="Q253" i="15"/>
  <c r="P253" i="15"/>
  <c r="O253" i="15"/>
  <c r="N253" i="15"/>
  <c r="M253" i="15"/>
  <c r="L253" i="15"/>
  <c r="K253" i="15"/>
  <c r="J253" i="15"/>
  <c r="AH252" i="15"/>
  <c r="AG252" i="15"/>
  <c r="AF252" i="15"/>
  <c r="AE252" i="15"/>
  <c r="AD252" i="15"/>
  <c r="AC252" i="15"/>
  <c r="AB252" i="15"/>
  <c r="AA252" i="15"/>
  <c r="Z252" i="15"/>
  <c r="Y252" i="15"/>
  <c r="X252" i="15"/>
  <c r="W252" i="15"/>
  <c r="V252" i="15"/>
  <c r="U252" i="15"/>
  <c r="T252" i="15"/>
  <c r="S252" i="15"/>
  <c r="R252" i="15"/>
  <c r="Q252" i="15"/>
  <c r="P252" i="15"/>
  <c r="O252" i="15"/>
  <c r="N252" i="15"/>
  <c r="M252" i="15"/>
  <c r="L252" i="15"/>
  <c r="K252" i="15"/>
  <c r="J252" i="15"/>
  <c r="E241" i="15"/>
  <c r="E241" i="15" a="1"/>
  <c r="AH235" i="15"/>
  <c r="AG235" i="15"/>
  <c r="AF235" i="15"/>
  <c r="AE235" i="15"/>
  <c r="AD235" i="15"/>
  <c r="AC235" i="15"/>
  <c r="AB235" i="15"/>
  <c r="AA235" i="15"/>
  <c r="Z235" i="15"/>
  <c r="Y235" i="15"/>
  <c r="X235" i="15"/>
  <c r="W235" i="15"/>
  <c r="V235" i="15"/>
  <c r="U235" i="15"/>
  <c r="T235" i="15"/>
  <c r="S235" i="15"/>
  <c r="R235" i="15"/>
  <c r="Q235" i="15"/>
  <c r="P235" i="15"/>
  <c r="O235" i="15"/>
  <c r="N235" i="15"/>
  <c r="M235" i="15"/>
  <c r="L235" i="15"/>
  <c r="K235" i="15"/>
  <c r="J235" i="15"/>
  <c r="AH234" i="15"/>
  <c r="AG234" i="15"/>
  <c r="AF234" i="15"/>
  <c r="AE234" i="15"/>
  <c r="AD234" i="15"/>
  <c r="AC234" i="15"/>
  <c r="AB234" i="15"/>
  <c r="AA234" i="15"/>
  <c r="Z234" i="15"/>
  <c r="Y234" i="15"/>
  <c r="X234" i="15"/>
  <c r="W234" i="15"/>
  <c r="V234" i="15"/>
  <c r="U234" i="15"/>
  <c r="T234" i="15"/>
  <c r="S234" i="15"/>
  <c r="R234" i="15"/>
  <c r="Q234" i="15"/>
  <c r="P234" i="15"/>
  <c r="O234" i="15"/>
  <c r="N234" i="15"/>
  <c r="M234" i="15"/>
  <c r="L234" i="15"/>
  <c r="K234" i="15"/>
  <c r="J234" i="15"/>
  <c r="AH233" i="15"/>
  <c r="AG233" i="15"/>
  <c r="AF233" i="15"/>
  <c r="AE233" i="15"/>
  <c r="AD233" i="15"/>
  <c r="AC233" i="15"/>
  <c r="AB233" i="15"/>
  <c r="AA233" i="15"/>
  <c r="Z233" i="15"/>
  <c r="Y233" i="15"/>
  <c r="X233" i="15"/>
  <c r="W233" i="15"/>
  <c r="V233" i="15"/>
  <c r="U233" i="15"/>
  <c r="T233" i="15"/>
  <c r="S233" i="15"/>
  <c r="R233" i="15"/>
  <c r="Q233" i="15"/>
  <c r="P233" i="15"/>
  <c r="O233" i="15"/>
  <c r="N233" i="15"/>
  <c r="M233" i="15"/>
  <c r="L233" i="15"/>
  <c r="K233" i="15"/>
  <c r="J233" i="15"/>
  <c r="E222" i="15" a="1"/>
  <c r="E222" i="15" s="1"/>
  <c r="AH216" i="15"/>
  <c r="AG216" i="15"/>
  <c r="AF216" i="15"/>
  <c r="AE216" i="15"/>
  <c r="AD216" i="15"/>
  <c r="AC216" i="15"/>
  <c r="AB216" i="15"/>
  <c r="AA216" i="15"/>
  <c r="Z216" i="15"/>
  <c r="Y216" i="15"/>
  <c r="X216" i="15"/>
  <c r="W216" i="15"/>
  <c r="V216" i="15"/>
  <c r="U216" i="15"/>
  <c r="T216" i="15"/>
  <c r="S216" i="15"/>
  <c r="R216" i="15"/>
  <c r="Q216" i="15"/>
  <c r="P216" i="15"/>
  <c r="O216" i="15"/>
  <c r="N216" i="15"/>
  <c r="M216" i="15"/>
  <c r="L216" i="15"/>
  <c r="K216" i="15"/>
  <c r="J216" i="15"/>
  <c r="AH215" i="15"/>
  <c r="AG215" i="15"/>
  <c r="AF215" i="15"/>
  <c r="AE215" i="15"/>
  <c r="AD215" i="15"/>
  <c r="AC215" i="15"/>
  <c r="AB215" i="15"/>
  <c r="AA215" i="15"/>
  <c r="Z215" i="15"/>
  <c r="Y215" i="15"/>
  <c r="X215" i="15"/>
  <c r="W215" i="15"/>
  <c r="V215" i="15"/>
  <c r="U215" i="15"/>
  <c r="T215" i="15"/>
  <c r="S215" i="15"/>
  <c r="R215" i="15"/>
  <c r="Q215" i="15"/>
  <c r="P215" i="15"/>
  <c r="O215" i="15"/>
  <c r="N215" i="15"/>
  <c r="M215" i="15"/>
  <c r="L215" i="15"/>
  <c r="K215" i="15"/>
  <c r="J215" i="15"/>
  <c r="AH214" i="15"/>
  <c r="AG214" i="15"/>
  <c r="AF214" i="15"/>
  <c r="AE214" i="15"/>
  <c r="AD214" i="15"/>
  <c r="AC214" i="15"/>
  <c r="AB214" i="15"/>
  <c r="AA214" i="15"/>
  <c r="Z214" i="15"/>
  <c r="Y214" i="15"/>
  <c r="X214" i="15"/>
  <c r="W214" i="15"/>
  <c r="V214" i="15"/>
  <c r="U214" i="15"/>
  <c r="T214" i="15"/>
  <c r="S214" i="15"/>
  <c r="R214" i="15"/>
  <c r="Q214" i="15"/>
  <c r="P214" i="15"/>
  <c r="O214" i="15"/>
  <c r="N214" i="15"/>
  <c r="M214" i="15"/>
  <c r="L214" i="15"/>
  <c r="K214" i="15"/>
  <c r="J214" i="15"/>
  <c r="E203" i="15" a="1"/>
  <c r="E203" i="15" s="1"/>
  <c r="AH197" i="15"/>
  <c r="AG197" i="15"/>
  <c r="AF197" i="15"/>
  <c r="AE197" i="15"/>
  <c r="AD197" i="15"/>
  <c r="AC197" i="15"/>
  <c r="AB197" i="15"/>
  <c r="AA197" i="15"/>
  <c r="Z197" i="15"/>
  <c r="Y197" i="15"/>
  <c r="X197" i="15"/>
  <c r="W197" i="15"/>
  <c r="V197" i="15"/>
  <c r="U197" i="15"/>
  <c r="T197" i="15"/>
  <c r="S197" i="15"/>
  <c r="R197" i="15"/>
  <c r="Q197" i="15"/>
  <c r="P197" i="15"/>
  <c r="O197" i="15"/>
  <c r="N197" i="15"/>
  <c r="M197" i="15"/>
  <c r="L197" i="15"/>
  <c r="K197" i="15"/>
  <c r="J197" i="15"/>
  <c r="AH196" i="15"/>
  <c r="AG196" i="15"/>
  <c r="AF196" i="15"/>
  <c r="AE196" i="15"/>
  <c r="AD196" i="15"/>
  <c r="AC196" i="15"/>
  <c r="AB196" i="15"/>
  <c r="AA196" i="15"/>
  <c r="Z196" i="15"/>
  <c r="Y196" i="15"/>
  <c r="X196" i="15"/>
  <c r="W196" i="15"/>
  <c r="V196" i="15"/>
  <c r="U196" i="15"/>
  <c r="T196" i="15"/>
  <c r="S196" i="15"/>
  <c r="R196" i="15"/>
  <c r="Q196" i="15"/>
  <c r="P196" i="15"/>
  <c r="O196" i="15"/>
  <c r="N196" i="15"/>
  <c r="M196" i="15"/>
  <c r="L196" i="15"/>
  <c r="K196" i="15"/>
  <c r="J196" i="15"/>
  <c r="AH195" i="15"/>
  <c r="AG195" i="15"/>
  <c r="AF195" i="15"/>
  <c r="AE195" i="15"/>
  <c r="AD195" i="15"/>
  <c r="AC195" i="15"/>
  <c r="AB195" i="15"/>
  <c r="AA195" i="15"/>
  <c r="Z195" i="15"/>
  <c r="Y195" i="15"/>
  <c r="X195" i="15"/>
  <c r="W195" i="15"/>
  <c r="V195" i="15"/>
  <c r="U195" i="15"/>
  <c r="T195" i="15"/>
  <c r="S195" i="15"/>
  <c r="R195" i="15"/>
  <c r="Q195" i="15"/>
  <c r="P195" i="15"/>
  <c r="O195" i="15"/>
  <c r="N195" i="15"/>
  <c r="M195" i="15"/>
  <c r="L195" i="15"/>
  <c r="K195" i="15"/>
  <c r="J195" i="15"/>
  <c r="E184" i="15" a="1"/>
  <c r="E184" i="15" s="1"/>
  <c r="AH178" i="15"/>
  <c r="AG178" i="15"/>
  <c r="AF178" i="15"/>
  <c r="AE178" i="15"/>
  <c r="AD178" i="15"/>
  <c r="AC178" i="15"/>
  <c r="AB178" i="15"/>
  <c r="AA178" i="15"/>
  <c r="Z178" i="15"/>
  <c r="Y178" i="15"/>
  <c r="X178" i="15"/>
  <c r="W178" i="15"/>
  <c r="V178" i="15"/>
  <c r="U178" i="15"/>
  <c r="T178" i="15"/>
  <c r="S178" i="15"/>
  <c r="R178" i="15"/>
  <c r="Q178" i="15"/>
  <c r="P178" i="15"/>
  <c r="O178" i="15"/>
  <c r="N178" i="15"/>
  <c r="M178" i="15"/>
  <c r="L178" i="15"/>
  <c r="K178" i="15"/>
  <c r="J178" i="15"/>
  <c r="AH177" i="15"/>
  <c r="AG177" i="15"/>
  <c r="AF177" i="15"/>
  <c r="AE177" i="15"/>
  <c r="AD177" i="15"/>
  <c r="AC177" i="15"/>
  <c r="AB177" i="15"/>
  <c r="AA177" i="15"/>
  <c r="Z177" i="15"/>
  <c r="Y177" i="15"/>
  <c r="X177" i="15"/>
  <c r="W177" i="15"/>
  <c r="V177" i="15"/>
  <c r="U177" i="15"/>
  <c r="T177" i="15"/>
  <c r="S177" i="15"/>
  <c r="R177" i="15"/>
  <c r="Q177" i="15"/>
  <c r="P177" i="15"/>
  <c r="O177" i="15"/>
  <c r="N177" i="15"/>
  <c r="M177" i="15"/>
  <c r="L177" i="15"/>
  <c r="K177" i="15"/>
  <c r="J177" i="15"/>
  <c r="AH176" i="15"/>
  <c r="AG176" i="15"/>
  <c r="AF176" i="15"/>
  <c r="AE176" i="15"/>
  <c r="AD176" i="15"/>
  <c r="AC176" i="15"/>
  <c r="AB176" i="15"/>
  <c r="AA176" i="15"/>
  <c r="Z176" i="15"/>
  <c r="Y176" i="15"/>
  <c r="X176" i="15"/>
  <c r="W176" i="15"/>
  <c r="V176" i="15"/>
  <c r="U176" i="15"/>
  <c r="T176" i="15"/>
  <c r="S176" i="15"/>
  <c r="R176" i="15"/>
  <c r="Q176" i="15"/>
  <c r="P176" i="15"/>
  <c r="O176" i="15"/>
  <c r="N176" i="15"/>
  <c r="M176" i="15"/>
  <c r="L176" i="15"/>
  <c r="K176" i="15"/>
  <c r="J176" i="15"/>
  <c r="E165" i="15" a="1"/>
  <c r="E165" i="15" s="1"/>
  <c r="AH159" i="15"/>
  <c r="AG159" i="15"/>
  <c r="AF159" i="15"/>
  <c r="AE159" i="15"/>
  <c r="AD159" i="15"/>
  <c r="AC159" i="15"/>
  <c r="AB159" i="15"/>
  <c r="AA159" i="15"/>
  <c r="Z159" i="15"/>
  <c r="Y159" i="15"/>
  <c r="X159" i="15"/>
  <c r="W159" i="15"/>
  <c r="V159" i="15"/>
  <c r="U159" i="15"/>
  <c r="T159" i="15"/>
  <c r="S159" i="15"/>
  <c r="R159" i="15"/>
  <c r="Q159" i="15"/>
  <c r="P159" i="15"/>
  <c r="O159" i="15"/>
  <c r="N159" i="15"/>
  <c r="M159" i="15"/>
  <c r="L159" i="15"/>
  <c r="K159" i="15"/>
  <c r="J159" i="15"/>
  <c r="AH158" i="15"/>
  <c r="AG158" i="15"/>
  <c r="AF158" i="15"/>
  <c r="AE158" i="15"/>
  <c r="AD158" i="15"/>
  <c r="AC158" i="15"/>
  <c r="AB158" i="15"/>
  <c r="AA158" i="15"/>
  <c r="Z158" i="15"/>
  <c r="Y158" i="15"/>
  <c r="X158" i="15"/>
  <c r="W158" i="15"/>
  <c r="V158" i="15"/>
  <c r="U158" i="15"/>
  <c r="T158" i="15"/>
  <c r="S158" i="15"/>
  <c r="R158" i="15"/>
  <c r="Q158" i="15"/>
  <c r="P158" i="15"/>
  <c r="O158" i="15"/>
  <c r="N158" i="15"/>
  <c r="M158" i="15"/>
  <c r="L158" i="15"/>
  <c r="K158" i="15"/>
  <c r="J158" i="15"/>
  <c r="AH157" i="15"/>
  <c r="AG157" i="15"/>
  <c r="AF157" i="15"/>
  <c r="AE157" i="15"/>
  <c r="AD157" i="15"/>
  <c r="AC157" i="15"/>
  <c r="AB157" i="15"/>
  <c r="AA157" i="15"/>
  <c r="Z157" i="15"/>
  <c r="Y157" i="15"/>
  <c r="X157" i="15"/>
  <c r="W157" i="15"/>
  <c r="V157" i="15"/>
  <c r="U157" i="15"/>
  <c r="T157" i="15"/>
  <c r="S157" i="15"/>
  <c r="R157" i="15"/>
  <c r="Q157" i="15"/>
  <c r="P157" i="15"/>
  <c r="O157" i="15"/>
  <c r="N157" i="15"/>
  <c r="M157" i="15"/>
  <c r="L157" i="15"/>
  <c r="K157" i="15"/>
  <c r="J157" i="15"/>
  <c r="E146" i="15" a="1"/>
  <c r="E146" i="15" s="1"/>
  <c r="AH140" i="15"/>
  <c r="AG140" i="15"/>
  <c r="AF140" i="15"/>
  <c r="AE140" i="15"/>
  <c r="AD140" i="15"/>
  <c r="AC140" i="15"/>
  <c r="AB140" i="15"/>
  <c r="AA140" i="15"/>
  <c r="Z140" i="15"/>
  <c r="Y140" i="15"/>
  <c r="X140" i="15"/>
  <c r="W140" i="15"/>
  <c r="V140" i="15"/>
  <c r="U140" i="15"/>
  <c r="T140" i="15"/>
  <c r="S140" i="15"/>
  <c r="R140" i="15"/>
  <c r="Q140" i="15"/>
  <c r="P140" i="15"/>
  <c r="O140" i="15"/>
  <c r="N140" i="15"/>
  <c r="M140" i="15"/>
  <c r="L140" i="15"/>
  <c r="K140" i="15"/>
  <c r="J140" i="15"/>
  <c r="AH139" i="15"/>
  <c r="AG139" i="15"/>
  <c r="AF139" i="15"/>
  <c r="AE139" i="15"/>
  <c r="AD139" i="15"/>
  <c r="AC139" i="15"/>
  <c r="AB139" i="15"/>
  <c r="AA139" i="15"/>
  <c r="Z139" i="15"/>
  <c r="Y139" i="15"/>
  <c r="X139" i="15"/>
  <c r="W139" i="15"/>
  <c r="V139" i="15"/>
  <c r="U139" i="15"/>
  <c r="T139" i="15"/>
  <c r="S139" i="15"/>
  <c r="R139" i="15"/>
  <c r="Q139" i="15"/>
  <c r="P139" i="15"/>
  <c r="O139" i="15"/>
  <c r="N139" i="15"/>
  <c r="M139" i="15"/>
  <c r="L139" i="15"/>
  <c r="K139" i="15"/>
  <c r="J139" i="15"/>
  <c r="AH138" i="15"/>
  <c r="AG138" i="15"/>
  <c r="AF138" i="15"/>
  <c r="AE138" i="15"/>
  <c r="AD138" i="15"/>
  <c r="AC138" i="15"/>
  <c r="AB138" i="15"/>
  <c r="AA138" i="15"/>
  <c r="Z138" i="15"/>
  <c r="Y138" i="15"/>
  <c r="X138" i="15"/>
  <c r="W138" i="15"/>
  <c r="V138" i="15"/>
  <c r="U138" i="15"/>
  <c r="T138" i="15"/>
  <c r="S138" i="15"/>
  <c r="R138" i="15"/>
  <c r="Q138" i="15"/>
  <c r="P138" i="15"/>
  <c r="O138" i="15"/>
  <c r="N138" i="15"/>
  <c r="M138" i="15"/>
  <c r="L138" i="15"/>
  <c r="K138" i="15"/>
  <c r="J138" i="15"/>
  <c r="E127" i="15" a="1"/>
  <c r="E127" i="15" s="1"/>
  <c r="AH121" i="15"/>
  <c r="AG121" i="15"/>
  <c r="AF121" i="15"/>
  <c r="AE121" i="15"/>
  <c r="AD121" i="15"/>
  <c r="AC121" i="15"/>
  <c r="AB121" i="15"/>
  <c r="AA121" i="15"/>
  <c r="Z121" i="15"/>
  <c r="Y121" i="15"/>
  <c r="X121" i="15"/>
  <c r="W121" i="15"/>
  <c r="V121" i="15"/>
  <c r="U121" i="15"/>
  <c r="T121" i="15"/>
  <c r="S121" i="15"/>
  <c r="R121" i="15"/>
  <c r="Q121" i="15"/>
  <c r="P121" i="15"/>
  <c r="O121" i="15"/>
  <c r="N121" i="15"/>
  <c r="M121" i="15"/>
  <c r="L121" i="15"/>
  <c r="K121" i="15"/>
  <c r="J121" i="15"/>
  <c r="AH120" i="15"/>
  <c r="AG120" i="15"/>
  <c r="AF120" i="15"/>
  <c r="AE120" i="15"/>
  <c r="AD120" i="15"/>
  <c r="AC120" i="15"/>
  <c r="AB120" i="15"/>
  <c r="AA120" i="15"/>
  <c r="Z120" i="15"/>
  <c r="Y120" i="15"/>
  <c r="X120" i="15"/>
  <c r="W120" i="15"/>
  <c r="V120" i="15"/>
  <c r="U120" i="15"/>
  <c r="T120" i="15"/>
  <c r="S120" i="15"/>
  <c r="R120" i="15"/>
  <c r="Q120" i="15"/>
  <c r="P120" i="15"/>
  <c r="O120" i="15"/>
  <c r="N120" i="15"/>
  <c r="M120" i="15"/>
  <c r="L120" i="15"/>
  <c r="K120" i="15"/>
  <c r="J120" i="15"/>
  <c r="AH119" i="15"/>
  <c r="AG119" i="15"/>
  <c r="AF119" i="15"/>
  <c r="AE119" i="15"/>
  <c r="AD119" i="15"/>
  <c r="AC119" i="15"/>
  <c r="AB119" i="15"/>
  <c r="AA119" i="15"/>
  <c r="Z119" i="15"/>
  <c r="Y119" i="15"/>
  <c r="X119" i="15"/>
  <c r="W119" i="15"/>
  <c r="V119" i="15"/>
  <c r="U119" i="15"/>
  <c r="T119" i="15"/>
  <c r="S119" i="15"/>
  <c r="R119" i="15"/>
  <c r="Q119" i="15"/>
  <c r="P119" i="15"/>
  <c r="O119" i="15"/>
  <c r="N119" i="15"/>
  <c r="M119" i="15"/>
  <c r="L119" i="15"/>
  <c r="K119" i="15"/>
  <c r="J119" i="15"/>
  <c r="E108" i="15" a="1"/>
  <c r="E108" i="15" s="1"/>
  <c r="AH102" i="15"/>
  <c r="AG102" i="15"/>
  <c r="AF102" i="15"/>
  <c r="AE102" i="15"/>
  <c r="AD102" i="15"/>
  <c r="AC102" i="15"/>
  <c r="AB102" i="15"/>
  <c r="AA102" i="15"/>
  <c r="Z102" i="15"/>
  <c r="Y102" i="15"/>
  <c r="X102" i="15"/>
  <c r="W102" i="15"/>
  <c r="V102" i="15"/>
  <c r="U102" i="15"/>
  <c r="T102" i="15"/>
  <c r="S102" i="15"/>
  <c r="R102" i="15"/>
  <c r="Q102" i="15"/>
  <c r="P102" i="15"/>
  <c r="O102" i="15"/>
  <c r="N102" i="15"/>
  <c r="M102" i="15"/>
  <c r="L102" i="15"/>
  <c r="K102" i="15"/>
  <c r="J102" i="15"/>
  <c r="AH101" i="15"/>
  <c r="AG101" i="15"/>
  <c r="AF101" i="15"/>
  <c r="AE101" i="15"/>
  <c r="AD101" i="15"/>
  <c r="AC101" i="15"/>
  <c r="AB101" i="15"/>
  <c r="AA101" i="15"/>
  <c r="Z101" i="15"/>
  <c r="Y101" i="15"/>
  <c r="X101" i="15"/>
  <c r="W101" i="15"/>
  <c r="V101" i="15"/>
  <c r="U101" i="15"/>
  <c r="T101" i="15"/>
  <c r="S101" i="15"/>
  <c r="R101" i="15"/>
  <c r="Q101" i="15"/>
  <c r="P101" i="15"/>
  <c r="O101" i="15"/>
  <c r="N101" i="15"/>
  <c r="M101" i="15"/>
  <c r="L101" i="15"/>
  <c r="K101" i="15"/>
  <c r="J101" i="15"/>
  <c r="AH100" i="15"/>
  <c r="AG100" i="15"/>
  <c r="AF100" i="15"/>
  <c r="AE100" i="15"/>
  <c r="AD100" i="15"/>
  <c r="AC100" i="15"/>
  <c r="AB100" i="15"/>
  <c r="AA100" i="15"/>
  <c r="Z100" i="15"/>
  <c r="Y100" i="15"/>
  <c r="X100" i="15"/>
  <c r="W100" i="15"/>
  <c r="V100" i="15"/>
  <c r="U100" i="15"/>
  <c r="T100" i="15"/>
  <c r="S100" i="15"/>
  <c r="R100" i="15"/>
  <c r="Q100" i="15"/>
  <c r="P100" i="15"/>
  <c r="O100" i="15"/>
  <c r="N100" i="15"/>
  <c r="M100" i="15"/>
  <c r="L100" i="15"/>
  <c r="K100" i="15"/>
  <c r="J100" i="15"/>
  <c r="E89" i="15" a="1"/>
  <c r="E89" i="15" s="1"/>
  <c r="AH83" i="15"/>
  <c r="AG83" i="15"/>
  <c r="AF83" i="15"/>
  <c r="AE83" i="15"/>
  <c r="AD83" i="15"/>
  <c r="AC83" i="15"/>
  <c r="AB83" i="15"/>
  <c r="AA83" i="15"/>
  <c r="Z83" i="15"/>
  <c r="Y83" i="15"/>
  <c r="X83" i="15"/>
  <c r="W83" i="15"/>
  <c r="V83" i="15"/>
  <c r="U83" i="15"/>
  <c r="T83" i="15"/>
  <c r="S83" i="15"/>
  <c r="R83" i="15"/>
  <c r="Q83" i="15"/>
  <c r="P83" i="15"/>
  <c r="O83" i="15"/>
  <c r="N83" i="15"/>
  <c r="M83" i="15"/>
  <c r="L83" i="15"/>
  <c r="K83" i="15"/>
  <c r="J83" i="15"/>
  <c r="AH82" i="15"/>
  <c r="AG82" i="15"/>
  <c r="AF82" i="15"/>
  <c r="AE82" i="15"/>
  <c r="AD82" i="15"/>
  <c r="AC82" i="15"/>
  <c r="AB82" i="15"/>
  <c r="AA82" i="15"/>
  <c r="Z82" i="15"/>
  <c r="Y82" i="15"/>
  <c r="X82" i="15"/>
  <c r="W82" i="15"/>
  <c r="V82" i="15"/>
  <c r="U82" i="15"/>
  <c r="T82" i="15"/>
  <c r="S82" i="15"/>
  <c r="R82" i="15"/>
  <c r="Q82" i="15"/>
  <c r="P82" i="15"/>
  <c r="O82" i="15"/>
  <c r="N82" i="15"/>
  <c r="M82" i="15"/>
  <c r="L82" i="15"/>
  <c r="K82" i="15"/>
  <c r="J82" i="15"/>
  <c r="AH81" i="15"/>
  <c r="AG81" i="15"/>
  <c r="AF81" i="15"/>
  <c r="AE81" i="15"/>
  <c r="AD81" i="15"/>
  <c r="AC81" i="15"/>
  <c r="AB81" i="15"/>
  <c r="AA81" i="15"/>
  <c r="Z81" i="15"/>
  <c r="Y81" i="15"/>
  <c r="X81" i="15"/>
  <c r="W81" i="15"/>
  <c r="V81" i="15"/>
  <c r="U81" i="15"/>
  <c r="T81" i="15"/>
  <c r="S81" i="15"/>
  <c r="R81" i="15"/>
  <c r="Q81" i="15"/>
  <c r="P81" i="15"/>
  <c r="O81" i="15"/>
  <c r="N81" i="15"/>
  <c r="M81" i="15"/>
  <c r="L81" i="15"/>
  <c r="K81" i="15"/>
  <c r="J81" i="15"/>
  <c r="E70" i="15" a="1"/>
  <c r="E70" i="15" s="1"/>
  <c r="AH64" i="15"/>
  <c r="AG64" i="15"/>
  <c r="AF64" i="15"/>
  <c r="AE64" i="15"/>
  <c r="AD64" i="15"/>
  <c r="AC64" i="15"/>
  <c r="AB64" i="15"/>
  <c r="AA64" i="15"/>
  <c r="Z64" i="15"/>
  <c r="Y64" i="15"/>
  <c r="X64" i="15"/>
  <c r="W64" i="15"/>
  <c r="V64" i="15"/>
  <c r="U64" i="15"/>
  <c r="T64" i="15"/>
  <c r="S64" i="15"/>
  <c r="R64" i="15"/>
  <c r="Q64" i="15"/>
  <c r="P64" i="15"/>
  <c r="O64" i="15"/>
  <c r="N64" i="15"/>
  <c r="M64" i="15"/>
  <c r="L64" i="15"/>
  <c r="K64" i="15"/>
  <c r="J64" i="15"/>
  <c r="AH63" i="15"/>
  <c r="AG63" i="15"/>
  <c r="AF63" i="15"/>
  <c r="AE63" i="15"/>
  <c r="AD63" i="15"/>
  <c r="AC63" i="15"/>
  <c r="AB63" i="15"/>
  <c r="AA63" i="15"/>
  <c r="Z63" i="15"/>
  <c r="Y63" i="15"/>
  <c r="X63" i="15"/>
  <c r="W63" i="15"/>
  <c r="V63" i="15"/>
  <c r="U63" i="15"/>
  <c r="T63" i="15"/>
  <c r="S63" i="15"/>
  <c r="R63" i="15"/>
  <c r="Q63" i="15"/>
  <c r="P63" i="15"/>
  <c r="O63" i="15"/>
  <c r="N63" i="15"/>
  <c r="M63" i="15"/>
  <c r="L63" i="15"/>
  <c r="K63" i="15"/>
  <c r="J63" i="15"/>
  <c r="AH62" i="15"/>
  <c r="AG62" i="15"/>
  <c r="AF62" i="15"/>
  <c r="AE62" i="15"/>
  <c r="AD62" i="15"/>
  <c r="AC62" i="15"/>
  <c r="AB62" i="15"/>
  <c r="AA62" i="15"/>
  <c r="Z62" i="15"/>
  <c r="Y62" i="15"/>
  <c r="X62" i="15"/>
  <c r="W62" i="15"/>
  <c r="V62" i="15"/>
  <c r="U62" i="15"/>
  <c r="T62" i="15"/>
  <c r="S62" i="15"/>
  <c r="R62" i="15"/>
  <c r="Q62" i="15"/>
  <c r="P62" i="15"/>
  <c r="O62" i="15"/>
  <c r="N62" i="15"/>
  <c r="M62" i="15"/>
  <c r="L62" i="15"/>
  <c r="K62" i="15"/>
  <c r="J62" i="15"/>
  <c r="E51" i="15" a="1"/>
  <c r="E51" i="15" s="1"/>
  <c r="AH45" i="15"/>
  <c r="AG45" i="15"/>
  <c r="AF45" i="15"/>
  <c r="AE45" i="15"/>
  <c r="AD45" i="15"/>
  <c r="AC45" i="15"/>
  <c r="AB45" i="15"/>
  <c r="AA45" i="15"/>
  <c r="Z45" i="15"/>
  <c r="Y45" i="15"/>
  <c r="X45" i="15"/>
  <c r="W45" i="15"/>
  <c r="V45" i="15"/>
  <c r="U45" i="15"/>
  <c r="T45" i="15"/>
  <c r="S45" i="15"/>
  <c r="R45" i="15"/>
  <c r="Q45" i="15"/>
  <c r="P45" i="15"/>
  <c r="O45" i="15"/>
  <c r="N45" i="15"/>
  <c r="M45" i="15"/>
  <c r="L45" i="15"/>
  <c r="K45" i="15"/>
  <c r="J45" i="15"/>
  <c r="AH44" i="15"/>
  <c r="AG44" i="15"/>
  <c r="AF44" i="15"/>
  <c r="AE44" i="15"/>
  <c r="AD44" i="15"/>
  <c r="AC44" i="15"/>
  <c r="AB44" i="15"/>
  <c r="AA44" i="15"/>
  <c r="Z44" i="15"/>
  <c r="Y44" i="15"/>
  <c r="X44" i="15"/>
  <c r="W44" i="15"/>
  <c r="V44" i="15"/>
  <c r="U44" i="15"/>
  <c r="T44" i="15"/>
  <c r="S44" i="15"/>
  <c r="R44" i="15"/>
  <c r="Q44" i="15"/>
  <c r="P44" i="15"/>
  <c r="O44" i="15"/>
  <c r="N44" i="15"/>
  <c r="M44" i="15"/>
  <c r="L44" i="15"/>
  <c r="K44" i="15"/>
  <c r="J44" i="15"/>
  <c r="AG43" i="15"/>
  <c r="AF43" i="15"/>
  <c r="AE43" i="15"/>
  <c r="AD43" i="15"/>
  <c r="AC43" i="15"/>
  <c r="AB43" i="15"/>
  <c r="AA43" i="15"/>
  <c r="Z43" i="15"/>
  <c r="Y43" i="15"/>
  <c r="X43" i="15"/>
  <c r="W43" i="15"/>
  <c r="V43" i="15"/>
  <c r="U43" i="15"/>
  <c r="T43" i="15"/>
  <c r="S43" i="15"/>
  <c r="R43" i="15"/>
  <c r="Q43" i="15"/>
  <c r="P43" i="15"/>
  <c r="O43" i="15"/>
  <c r="N43" i="15"/>
  <c r="M43" i="15"/>
  <c r="L43" i="15"/>
  <c r="K43" i="15"/>
  <c r="J43" i="15"/>
  <c r="E32" i="15" a="1"/>
  <c r="E32" i="15" s="1"/>
  <c r="AH26" i="15"/>
  <c r="AG26" i="15"/>
  <c r="AF26" i="15"/>
  <c r="AE26" i="15"/>
  <c r="AD26" i="15"/>
  <c r="AC26" i="15"/>
  <c r="AB26" i="15"/>
  <c r="AA26" i="15"/>
  <c r="Z26" i="15"/>
  <c r="Y26" i="15"/>
  <c r="X26" i="15"/>
  <c r="W26" i="15"/>
  <c r="V26" i="15"/>
  <c r="U26" i="15"/>
  <c r="T26" i="15"/>
  <c r="S26" i="15"/>
  <c r="R26" i="15"/>
  <c r="Q26" i="15"/>
  <c r="P26" i="15"/>
  <c r="O26" i="15"/>
  <c r="N26" i="15"/>
  <c r="M26" i="15"/>
  <c r="L26" i="15"/>
  <c r="K26" i="15"/>
  <c r="J26" i="15"/>
  <c r="AH25" i="15"/>
  <c r="AG25" i="15"/>
  <c r="AF25" i="15"/>
  <c r="AE25" i="15"/>
  <c r="AD25" i="15"/>
  <c r="AC25" i="15"/>
  <c r="AB25" i="15"/>
  <c r="AA25" i="15"/>
  <c r="Z25" i="15"/>
  <c r="Y25" i="15"/>
  <c r="X25" i="15"/>
  <c r="W25" i="15"/>
  <c r="V25" i="15"/>
  <c r="U25" i="15"/>
  <c r="T25" i="15"/>
  <c r="S25" i="15"/>
  <c r="R25" i="15"/>
  <c r="Q25" i="15"/>
  <c r="P25" i="15"/>
  <c r="O25" i="15"/>
  <c r="N25" i="15"/>
  <c r="M25" i="15"/>
  <c r="L25" i="15"/>
  <c r="K25" i="15"/>
  <c r="J25" i="15"/>
  <c r="E13" i="15" a="1"/>
  <c r="E13" i="15" s="1"/>
  <c r="E146" i="13" a="1"/>
  <c r="E146" i="13" s="1"/>
  <c r="J157" i="13"/>
  <c r="K157" i="13"/>
  <c r="L157" i="13"/>
  <c r="M157" i="13"/>
  <c r="N157" i="13"/>
  <c r="O157" i="13"/>
  <c r="P157" i="13"/>
  <c r="Q157" i="13"/>
  <c r="R157" i="13"/>
  <c r="S157" i="13"/>
  <c r="T157" i="13"/>
  <c r="U157" i="13"/>
  <c r="V157" i="13"/>
  <c r="W157" i="13"/>
  <c r="X157" i="13"/>
  <c r="Y157" i="13"/>
  <c r="Z157" i="13"/>
  <c r="AA157" i="13"/>
  <c r="AB157" i="13"/>
  <c r="AC157" i="13"/>
  <c r="AD157" i="13"/>
  <c r="AE157" i="13"/>
  <c r="AF157" i="13"/>
  <c r="AG157" i="13"/>
  <c r="J158" i="13"/>
  <c r="K158" i="13"/>
  <c r="L158" i="13"/>
  <c r="M158" i="13"/>
  <c r="N158" i="13"/>
  <c r="O158" i="13"/>
  <c r="P158" i="13"/>
  <c r="Q158" i="13"/>
  <c r="R158" i="13"/>
  <c r="S158" i="13"/>
  <c r="T158" i="13"/>
  <c r="U158" i="13"/>
  <c r="V158" i="13"/>
  <c r="W158" i="13"/>
  <c r="X158" i="13"/>
  <c r="Y158" i="13"/>
  <c r="Z158" i="13"/>
  <c r="AA158" i="13"/>
  <c r="AB158" i="13"/>
  <c r="AC158" i="13"/>
  <c r="AD158" i="13"/>
  <c r="AE158" i="13"/>
  <c r="AF158" i="13"/>
  <c r="AG158" i="13"/>
  <c r="J159" i="13"/>
  <c r="K159" i="13"/>
  <c r="L159" i="13"/>
  <c r="M159" i="13"/>
  <c r="N159" i="13"/>
  <c r="O159" i="13"/>
  <c r="P159" i="13"/>
  <c r="Q159" i="13"/>
  <c r="R159" i="13"/>
  <c r="S159" i="13"/>
  <c r="T159" i="13"/>
  <c r="U159" i="13"/>
  <c r="V159" i="13"/>
  <c r="W159" i="13"/>
  <c r="X159" i="13"/>
  <c r="Y159" i="13"/>
  <c r="Z159" i="13"/>
  <c r="AA159" i="13"/>
  <c r="AB159" i="13"/>
  <c r="AC159" i="13"/>
  <c r="AD159" i="13"/>
  <c r="AE159" i="13"/>
  <c r="AF159" i="13"/>
  <c r="AG159" i="13"/>
  <c r="E165" i="13" a="1"/>
  <c r="E165" i="13" s="1"/>
  <c r="J176" i="13"/>
  <c r="K176" i="13"/>
  <c r="L176" i="13"/>
  <c r="M176" i="13"/>
  <c r="N176" i="13"/>
  <c r="O176" i="13"/>
  <c r="P176" i="13"/>
  <c r="Q176" i="13"/>
  <c r="R176" i="13"/>
  <c r="S176" i="13"/>
  <c r="T176" i="13"/>
  <c r="U176" i="13"/>
  <c r="V176" i="13"/>
  <c r="W176" i="13"/>
  <c r="X176" i="13"/>
  <c r="Y176" i="13"/>
  <c r="Z176" i="13"/>
  <c r="AA176" i="13"/>
  <c r="AB176" i="13"/>
  <c r="AC176" i="13"/>
  <c r="AD176" i="13"/>
  <c r="AE176" i="13"/>
  <c r="AF176" i="13"/>
  <c r="AG176" i="13"/>
  <c r="J177" i="13"/>
  <c r="K177" i="13"/>
  <c r="L177" i="13"/>
  <c r="M177" i="13"/>
  <c r="N177" i="13"/>
  <c r="O177" i="13"/>
  <c r="P177" i="13"/>
  <c r="Q177" i="13"/>
  <c r="R177" i="13"/>
  <c r="S177" i="13"/>
  <c r="T177" i="13"/>
  <c r="U177" i="13"/>
  <c r="V177" i="13"/>
  <c r="W177" i="13"/>
  <c r="X177" i="13"/>
  <c r="Y177" i="13"/>
  <c r="Z177" i="13"/>
  <c r="AA177" i="13"/>
  <c r="AB177" i="13"/>
  <c r="AC177" i="13"/>
  <c r="AD177" i="13"/>
  <c r="AE177" i="13"/>
  <c r="AF177" i="13"/>
  <c r="AG177" i="13"/>
  <c r="J178" i="13"/>
  <c r="K178" i="13"/>
  <c r="L178" i="13"/>
  <c r="M178" i="13"/>
  <c r="N178" i="13"/>
  <c r="O178" i="13"/>
  <c r="P178" i="13"/>
  <c r="Q178" i="13"/>
  <c r="R178" i="13"/>
  <c r="S178" i="13"/>
  <c r="T178" i="13"/>
  <c r="U178" i="13"/>
  <c r="V178" i="13"/>
  <c r="W178" i="13"/>
  <c r="X178" i="13"/>
  <c r="Y178" i="13"/>
  <c r="Z178" i="13"/>
  <c r="AA178" i="13"/>
  <c r="AB178" i="13"/>
  <c r="AC178" i="13"/>
  <c r="AD178" i="13"/>
  <c r="AE178" i="13"/>
  <c r="AF178" i="13"/>
  <c r="AG178" i="13"/>
  <c r="E184" i="13" a="1"/>
  <c r="E184" i="13" s="1"/>
  <c r="J195" i="13"/>
  <c r="K195" i="13"/>
  <c r="L195" i="13"/>
  <c r="M195" i="13"/>
  <c r="N195" i="13"/>
  <c r="O195" i="13"/>
  <c r="P195" i="13"/>
  <c r="Q195" i="13"/>
  <c r="R195" i="13"/>
  <c r="S195" i="13"/>
  <c r="T195" i="13"/>
  <c r="U195" i="13"/>
  <c r="V195" i="13"/>
  <c r="W195" i="13"/>
  <c r="X195" i="13"/>
  <c r="Y195" i="13"/>
  <c r="Z195" i="13"/>
  <c r="AA195" i="13"/>
  <c r="AB195" i="13"/>
  <c r="AC195" i="13"/>
  <c r="AD195" i="13"/>
  <c r="AE195" i="13"/>
  <c r="AF195" i="13"/>
  <c r="AG195" i="13"/>
  <c r="J196" i="13"/>
  <c r="K196" i="13"/>
  <c r="L196" i="13"/>
  <c r="M196" i="13"/>
  <c r="N196" i="13"/>
  <c r="O196" i="13"/>
  <c r="P196" i="13"/>
  <c r="Q196" i="13"/>
  <c r="R196" i="13"/>
  <c r="S196" i="13"/>
  <c r="T196" i="13"/>
  <c r="U196" i="13"/>
  <c r="V196" i="13"/>
  <c r="W196" i="13"/>
  <c r="X196" i="13"/>
  <c r="Y196" i="13"/>
  <c r="Z196" i="13"/>
  <c r="AA196" i="13"/>
  <c r="AB196" i="13"/>
  <c r="AC196" i="13"/>
  <c r="AD196" i="13"/>
  <c r="AE196" i="13"/>
  <c r="AF196" i="13"/>
  <c r="AG196" i="13"/>
  <c r="J197" i="13"/>
  <c r="K197" i="13"/>
  <c r="L197" i="13"/>
  <c r="M197" i="13"/>
  <c r="N197" i="13"/>
  <c r="O197" i="13"/>
  <c r="P197" i="13"/>
  <c r="Q197" i="13"/>
  <c r="R197" i="13"/>
  <c r="S197" i="13"/>
  <c r="T197" i="13"/>
  <c r="U197" i="13"/>
  <c r="V197" i="13"/>
  <c r="W197" i="13"/>
  <c r="X197" i="13"/>
  <c r="Y197" i="13"/>
  <c r="Z197" i="13"/>
  <c r="AA197" i="13"/>
  <c r="AB197" i="13"/>
  <c r="AC197" i="13"/>
  <c r="AD197" i="13"/>
  <c r="AE197" i="13"/>
  <c r="AF197" i="13"/>
  <c r="AG197" i="13"/>
  <c r="E203" i="13" a="1"/>
  <c r="E203" i="13" s="1"/>
  <c r="J214" i="13"/>
  <c r="K214" i="13"/>
  <c r="L214" i="13"/>
  <c r="M214" i="13"/>
  <c r="N214" i="13"/>
  <c r="O214" i="13"/>
  <c r="P214" i="13"/>
  <c r="Q214" i="13"/>
  <c r="R214" i="13"/>
  <c r="S214" i="13"/>
  <c r="T214" i="13"/>
  <c r="U214" i="13"/>
  <c r="V214" i="13"/>
  <c r="W214" i="13"/>
  <c r="X214" i="13"/>
  <c r="Y214" i="13"/>
  <c r="Z214" i="13"/>
  <c r="AA214" i="13"/>
  <c r="AB214" i="13"/>
  <c r="AC214" i="13"/>
  <c r="AD214" i="13"/>
  <c r="AE214" i="13"/>
  <c r="AF214" i="13"/>
  <c r="AG214" i="13"/>
  <c r="J215" i="13"/>
  <c r="K215" i="13"/>
  <c r="L215" i="13"/>
  <c r="M215" i="13"/>
  <c r="N215" i="13"/>
  <c r="O215" i="13"/>
  <c r="P215" i="13"/>
  <c r="Q215" i="13"/>
  <c r="R215" i="13"/>
  <c r="S215" i="13"/>
  <c r="T215" i="13"/>
  <c r="U215" i="13"/>
  <c r="V215" i="13"/>
  <c r="W215" i="13"/>
  <c r="X215" i="13"/>
  <c r="Y215" i="13"/>
  <c r="Z215" i="13"/>
  <c r="AA215" i="13"/>
  <c r="AB215" i="13"/>
  <c r="AC215" i="13"/>
  <c r="AD215" i="13"/>
  <c r="AE215" i="13"/>
  <c r="AF215" i="13"/>
  <c r="AG215" i="13"/>
  <c r="J216" i="13"/>
  <c r="K216" i="13"/>
  <c r="L216" i="13"/>
  <c r="M216" i="13"/>
  <c r="N216" i="13"/>
  <c r="O216" i="13"/>
  <c r="P216" i="13"/>
  <c r="Q216" i="13"/>
  <c r="R216" i="13"/>
  <c r="S216" i="13"/>
  <c r="T216" i="13"/>
  <c r="U216" i="13"/>
  <c r="V216" i="13"/>
  <c r="W216" i="13"/>
  <c r="X216" i="13"/>
  <c r="Y216" i="13"/>
  <c r="Z216" i="13"/>
  <c r="AA216" i="13"/>
  <c r="AB216" i="13"/>
  <c r="AC216" i="13"/>
  <c r="AD216" i="13"/>
  <c r="AE216" i="13"/>
  <c r="AF216" i="13"/>
  <c r="AG216" i="13"/>
  <c r="E222" i="13" a="1"/>
  <c r="E222" i="13" s="1"/>
  <c r="J233" i="13"/>
  <c r="K233" i="13"/>
  <c r="L233" i="13"/>
  <c r="M233" i="13"/>
  <c r="N233" i="13"/>
  <c r="O233" i="13"/>
  <c r="P233" i="13"/>
  <c r="Q233" i="13"/>
  <c r="R233" i="13"/>
  <c r="S233" i="13"/>
  <c r="T233" i="13"/>
  <c r="U233" i="13"/>
  <c r="V233" i="13"/>
  <c r="W233" i="13"/>
  <c r="X233" i="13"/>
  <c r="Y233" i="13"/>
  <c r="Z233" i="13"/>
  <c r="AA233" i="13"/>
  <c r="AB233" i="13"/>
  <c r="AC233" i="13"/>
  <c r="AD233" i="13"/>
  <c r="AE233" i="13"/>
  <c r="AF233" i="13"/>
  <c r="AG233" i="13"/>
  <c r="J234" i="13"/>
  <c r="K234" i="13"/>
  <c r="L234" i="13"/>
  <c r="M234" i="13"/>
  <c r="N234" i="13"/>
  <c r="O234" i="13"/>
  <c r="P234" i="13"/>
  <c r="Q234" i="13"/>
  <c r="R234" i="13"/>
  <c r="S234" i="13"/>
  <c r="T234" i="13"/>
  <c r="U234" i="13"/>
  <c r="V234" i="13"/>
  <c r="W234" i="13"/>
  <c r="X234" i="13"/>
  <c r="Y234" i="13"/>
  <c r="Z234" i="13"/>
  <c r="AA234" i="13"/>
  <c r="AB234" i="13"/>
  <c r="AC234" i="13"/>
  <c r="AD234" i="13"/>
  <c r="AE234" i="13"/>
  <c r="AF234" i="13"/>
  <c r="AG234" i="13"/>
  <c r="J235" i="13"/>
  <c r="K235" i="13"/>
  <c r="L235" i="13"/>
  <c r="M235" i="13"/>
  <c r="N235" i="13"/>
  <c r="O235" i="13"/>
  <c r="P235" i="13"/>
  <c r="Q235" i="13"/>
  <c r="R235" i="13"/>
  <c r="S235" i="13"/>
  <c r="T235" i="13"/>
  <c r="U235" i="13"/>
  <c r="V235" i="13"/>
  <c r="W235" i="13"/>
  <c r="X235" i="13"/>
  <c r="Y235" i="13"/>
  <c r="Z235" i="13"/>
  <c r="AA235" i="13"/>
  <c r="AB235" i="13"/>
  <c r="AC235" i="13"/>
  <c r="AD235" i="13"/>
  <c r="AE235" i="13"/>
  <c r="AF235" i="13"/>
  <c r="AG235" i="13"/>
  <c r="E241" i="13" a="1"/>
  <c r="E241" i="13" s="1"/>
  <c r="J252" i="13"/>
  <c r="K252" i="13"/>
  <c r="L252" i="13"/>
  <c r="M252" i="13"/>
  <c r="N252" i="13"/>
  <c r="O252" i="13"/>
  <c r="P252" i="13"/>
  <c r="Q252" i="13"/>
  <c r="R252" i="13"/>
  <c r="S252" i="13"/>
  <c r="T252" i="13"/>
  <c r="U252" i="13"/>
  <c r="V252" i="13"/>
  <c r="W252" i="13"/>
  <c r="X252" i="13"/>
  <c r="Y252" i="13"/>
  <c r="Z252" i="13"/>
  <c r="AA252" i="13"/>
  <c r="AB252" i="13"/>
  <c r="AC252" i="13"/>
  <c r="AD252" i="13"/>
  <c r="AE252" i="13"/>
  <c r="AF252" i="13"/>
  <c r="AG252" i="13"/>
  <c r="J253" i="13"/>
  <c r="K253" i="13"/>
  <c r="L253" i="13"/>
  <c r="M253" i="13"/>
  <c r="N253" i="13"/>
  <c r="O253" i="13"/>
  <c r="P253" i="13"/>
  <c r="Q253" i="13"/>
  <c r="R253" i="13"/>
  <c r="S253" i="13"/>
  <c r="T253" i="13"/>
  <c r="U253" i="13"/>
  <c r="V253" i="13"/>
  <c r="W253" i="13"/>
  <c r="X253" i="13"/>
  <c r="Y253" i="13"/>
  <c r="Z253" i="13"/>
  <c r="AA253" i="13"/>
  <c r="AB253" i="13"/>
  <c r="AC253" i="13"/>
  <c r="AD253" i="13"/>
  <c r="AE253" i="13"/>
  <c r="AF253" i="13"/>
  <c r="AG253" i="13"/>
  <c r="J254" i="13"/>
  <c r="K254" i="13"/>
  <c r="L254" i="13"/>
  <c r="M254" i="13"/>
  <c r="N254" i="13"/>
  <c r="O254" i="13"/>
  <c r="P254" i="13"/>
  <c r="Q254" i="13"/>
  <c r="R254" i="13"/>
  <c r="S254" i="13"/>
  <c r="T254" i="13"/>
  <c r="U254" i="13"/>
  <c r="V254" i="13"/>
  <c r="W254" i="13"/>
  <c r="X254" i="13"/>
  <c r="Y254" i="13"/>
  <c r="Z254" i="13"/>
  <c r="AA254" i="13"/>
  <c r="AB254" i="13"/>
  <c r="AC254" i="13"/>
  <c r="AD254" i="13"/>
  <c r="AE254" i="13"/>
  <c r="AF254" i="13"/>
  <c r="AG254" i="13"/>
  <c r="E260" i="13" a="1"/>
  <c r="E260" i="13" s="1"/>
  <c r="J271" i="13"/>
  <c r="K271" i="13"/>
  <c r="L271" i="13"/>
  <c r="M271" i="13"/>
  <c r="N271" i="13"/>
  <c r="O271" i="13"/>
  <c r="P271" i="13"/>
  <c r="Q271" i="13"/>
  <c r="R271" i="13"/>
  <c r="S271" i="13"/>
  <c r="T271" i="13"/>
  <c r="U271" i="13"/>
  <c r="V271" i="13"/>
  <c r="W271" i="13"/>
  <c r="X271" i="13"/>
  <c r="Y271" i="13"/>
  <c r="Z271" i="13"/>
  <c r="AA271" i="13"/>
  <c r="AB271" i="13"/>
  <c r="AC271" i="13"/>
  <c r="AD271" i="13"/>
  <c r="AE271" i="13"/>
  <c r="AF271" i="13"/>
  <c r="AG271" i="13"/>
  <c r="J272" i="13"/>
  <c r="K272" i="13"/>
  <c r="L272" i="13"/>
  <c r="M272" i="13"/>
  <c r="N272" i="13"/>
  <c r="O272" i="13"/>
  <c r="P272" i="13"/>
  <c r="Q272" i="13"/>
  <c r="R272" i="13"/>
  <c r="S272" i="13"/>
  <c r="T272" i="13"/>
  <c r="U272" i="13"/>
  <c r="V272" i="13"/>
  <c r="W272" i="13"/>
  <c r="X272" i="13"/>
  <c r="Y272" i="13"/>
  <c r="Z272" i="13"/>
  <c r="AA272" i="13"/>
  <c r="AB272" i="13"/>
  <c r="AC272" i="13"/>
  <c r="AD272" i="13"/>
  <c r="AE272" i="13"/>
  <c r="AF272" i="13"/>
  <c r="AG272" i="13"/>
  <c r="J273" i="13"/>
  <c r="K273" i="13"/>
  <c r="L273" i="13"/>
  <c r="M273" i="13"/>
  <c r="N273" i="13"/>
  <c r="O273" i="13"/>
  <c r="P273" i="13"/>
  <c r="Q273" i="13"/>
  <c r="R273" i="13"/>
  <c r="S273" i="13"/>
  <c r="T273" i="13"/>
  <c r="U273" i="13"/>
  <c r="V273" i="13"/>
  <c r="W273" i="13"/>
  <c r="X273" i="13"/>
  <c r="Y273" i="13"/>
  <c r="Z273" i="13"/>
  <c r="AA273" i="13"/>
  <c r="AB273" i="13"/>
  <c r="AC273" i="13"/>
  <c r="AD273" i="13"/>
  <c r="AE273" i="13"/>
  <c r="AF273" i="13"/>
  <c r="AG273" i="13"/>
  <c r="E279" i="13" a="1"/>
  <c r="E279" i="13" s="1"/>
  <c r="J290" i="13"/>
  <c r="K290" i="13"/>
  <c r="L290" i="13"/>
  <c r="M290" i="13"/>
  <c r="N290" i="13"/>
  <c r="O290" i="13"/>
  <c r="P290" i="13"/>
  <c r="Q290" i="13"/>
  <c r="R290" i="13"/>
  <c r="S290" i="13"/>
  <c r="T290" i="13"/>
  <c r="U290" i="13"/>
  <c r="V290" i="13"/>
  <c r="W290" i="13"/>
  <c r="X290" i="13"/>
  <c r="Y290" i="13"/>
  <c r="Z290" i="13"/>
  <c r="AA290" i="13"/>
  <c r="AB290" i="13"/>
  <c r="AC290" i="13"/>
  <c r="AD290" i="13"/>
  <c r="AE290" i="13"/>
  <c r="AF290" i="13"/>
  <c r="AG290" i="13"/>
  <c r="J291" i="13"/>
  <c r="K291" i="13"/>
  <c r="L291" i="13"/>
  <c r="M291" i="13"/>
  <c r="N291" i="13"/>
  <c r="O291" i="13"/>
  <c r="P291" i="13"/>
  <c r="Q291" i="13"/>
  <c r="R291" i="13"/>
  <c r="S291" i="13"/>
  <c r="T291" i="13"/>
  <c r="U291" i="13"/>
  <c r="V291" i="13"/>
  <c r="W291" i="13"/>
  <c r="X291" i="13"/>
  <c r="Y291" i="13"/>
  <c r="Z291" i="13"/>
  <c r="AA291" i="13"/>
  <c r="AB291" i="13"/>
  <c r="AC291" i="13"/>
  <c r="AD291" i="13"/>
  <c r="AE291" i="13"/>
  <c r="AF291" i="13"/>
  <c r="AG291" i="13"/>
  <c r="J292" i="13"/>
  <c r="K292" i="13"/>
  <c r="L292" i="13"/>
  <c r="M292" i="13"/>
  <c r="N292" i="13"/>
  <c r="O292" i="13"/>
  <c r="P292" i="13"/>
  <c r="Q292" i="13"/>
  <c r="R292" i="13"/>
  <c r="S292" i="13"/>
  <c r="T292" i="13"/>
  <c r="U292" i="13"/>
  <c r="V292" i="13"/>
  <c r="W292" i="13"/>
  <c r="X292" i="13"/>
  <c r="Y292" i="13"/>
  <c r="Z292" i="13"/>
  <c r="AA292" i="13"/>
  <c r="AB292" i="13"/>
  <c r="AC292" i="13"/>
  <c r="AD292" i="13"/>
  <c r="AE292" i="13"/>
  <c r="AF292" i="13"/>
  <c r="AG292" i="13"/>
  <c r="E32" i="13" a="1"/>
  <c r="E32" i="13" s="1"/>
  <c r="E51" i="13" a="1"/>
  <c r="E51" i="13" s="1"/>
  <c r="J62" i="13"/>
  <c r="K62" i="13"/>
  <c r="L62" i="13"/>
  <c r="M62" i="13"/>
  <c r="N62" i="13"/>
  <c r="O62" i="13"/>
  <c r="P62" i="13"/>
  <c r="Q62" i="13"/>
  <c r="R62" i="13"/>
  <c r="S62" i="13"/>
  <c r="T62" i="13"/>
  <c r="U62" i="13"/>
  <c r="V62" i="13"/>
  <c r="W62" i="13"/>
  <c r="X62" i="13"/>
  <c r="Y62" i="13"/>
  <c r="Z62" i="13"/>
  <c r="AA62" i="13"/>
  <c r="AB62" i="13"/>
  <c r="AC62" i="13"/>
  <c r="AD62" i="13"/>
  <c r="AE62" i="13"/>
  <c r="AF62" i="13"/>
  <c r="AG62" i="13"/>
  <c r="J63" i="13"/>
  <c r="K63" i="13"/>
  <c r="L63" i="13"/>
  <c r="M63" i="13"/>
  <c r="N63" i="13"/>
  <c r="O63" i="13"/>
  <c r="P63" i="13"/>
  <c r="Q63" i="13"/>
  <c r="R63" i="13"/>
  <c r="S63" i="13"/>
  <c r="T63" i="13"/>
  <c r="U63" i="13"/>
  <c r="V63" i="13"/>
  <c r="W63" i="13"/>
  <c r="X63" i="13"/>
  <c r="Y63" i="13"/>
  <c r="Z63" i="13"/>
  <c r="AA63" i="13"/>
  <c r="AB63" i="13"/>
  <c r="AC63" i="13"/>
  <c r="AD63" i="13"/>
  <c r="AE63" i="13"/>
  <c r="AF63" i="13"/>
  <c r="AG63" i="13"/>
  <c r="J64" i="13"/>
  <c r="K64" i="13"/>
  <c r="L64" i="13"/>
  <c r="M64" i="13"/>
  <c r="N64" i="13"/>
  <c r="O64" i="13"/>
  <c r="P64" i="13"/>
  <c r="Q64" i="13"/>
  <c r="R64" i="13"/>
  <c r="S64" i="13"/>
  <c r="T64" i="13"/>
  <c r="U64" i="13"/>
  <c r="V64" i="13"/>
  <c r="W64" i="13"/>
  <c r="X64" i="13"/>
  <c r="Y64" i="13"/>
  <c r="Z64" i="13"/>
  <c r="AA64" i="13"/>
  <c r="AB64" i="13"/>
  <c r="AC64" i="13"/>
  <c r="AD64" i="13"/>
  <c r="AE64" i="13"/>
  <c r="AF64" i="13"/>
  <c r="AG64" i="13"/>
  <c r="E70" i="13" a="1"/>
  <c r="E70" i="13" s="1"/>
  <c r="J81" i="13"/>
  <c r="K81" i="13"/>
  <c r="L81" i="13"/>
  <c r="M81" i="13"/>
  <c r="N81" i="13"/>
  <c r="O81" i="13"/>
  <c r="P81" i="13"/>
  <c r="Q81" i="13"/>
  <c r="R81" i="13"/>
  <c r="S81" i="13"/>
  <c r="T81" i="13"/>
  <c r="U81" i="13"/>
  <c r="V81" i="13"/>
  <c r="W81" i="13"/>
  <c r="X81" i="13"/>
  <c r="Y81" i="13"/>
  <c r="Z81" i="13"/>
  <c r="AA81" i="13"/>
  <c r="AB81" i="13"/>
  <c r="AC81" i="13"/>
  <c r="AD81" i="13"/>
  <c r="AE81" i="13"/>
  <c r="AF81" i="13"/>
  <c r="AG81" i="13"/>
  <c r="J82" i="13"/>
  <c r="K82" i="13"/>
  <c r="L82" i="13"/>
  <c r="M82" i="13"/>
  <c r="N82" i="13"/>
  <c r="O82" i="13"/>
  <c r="P82" i="13"/>
  <c r="Q82" i="13"/>
  <c r="R82" i="13"/>
  <c r="S82" i="13"/>
  <c r="T82" i="13"/>
  <c r="U82" i="13"/>
  <c r="V82" i="13"/>
  <c r="W82" i="13"/>
  <c r="X82" i="13"/>
  <c r="Y82" i="13"/>
  <c r="Z82" i="13"/>
  <c r="AA82" i="13"/>
  <c r="AB82" i="13"/>
  <c r="AC82" i="13"/>
  <c r="AD82" i="13"/>
  <c r="AE82" i="13"/>
  <c r="AF82" i="13"/>
  <c r="AG82" i="13"/>
  <c r="J83" i="13"/>
  <c r="K83" i="13"/>
  <c r="L83" i="13"/>
  <c r="M83" i="13"/>
  <c r="N83" i="13"/>
  <c r="O83" i="13"/>
  <c r="P83" i="13"/>
  <c r="Q83" i="13"/>
  <c r="R83" i="13"/>
  <c r="S83" i="13"/>
  <c r="T83" i="13"/>
  <c r="U83" i="13"/>
  <c r="V83" i="13"/>
  <c r="W83" i="13"/>
  <c r="X83" i="13"/>
  <c r="Y83" i="13"/>
  <c r="Z83" i="13"/>
  <c r="AA83" i="13"/>
  <c r="AB83" i="13"/>
  <c r="AC83" i="13"/>
  <c r="AD83" i="13"/>
  <c r="AE83" i="13"/>
  <c r="AF83" i="13"/>
  <c r="AG83" i="13"/>
  <c r="E89" i="13" a="1"/>
  <c r="E89" i="13" s="1"/>
  <c r="J100" i="13"/>
  <c r="K100" i="13"/>
  <c r="L100" i="13"/>
  <c r="M100" i="13"/>
  <c r="N100" i="13"/>
  <c r="O100" i="13"/>
  <c r="P100" i="13"/>
  <c r="Q100" i="13"/>
  <c r="R100" i="13"/>
  <c r="S100" i="13"/>
  <c r="T100" i="13"/>
  <c r="U100" i="13"/>
  <c r="V100" i="13"/>
  <c r="W100" i="13"/>
  <c r="X100" i="13"/>
  <c r="Y100" i="13"/>
  <c r="Z100" i="13"/>
  <c r="AA100" i="13"/>
  <c r="AB100" i="13"/>
  <c r="AC100" i="13"/>
  <c r="AD100" i="13"/>
  <c r="AE100" i="13"/>
  <c r="AF100" i="13"/>
  <c r="AG100" i="13"/>
  <c r="J101" i="13"/>
  <c r="K101" i="13"/>
  <c r="L101" i="13"/>
  <c r="M101" i="13"/>
  <c r="N101" i="13"/>
  <c r="O101" i="13"/>
  <c r="P101" i="13"/>
  <c r="Q101" i="13"/>
  <c r="R101" i="13"/>
  <c r="S101" i="13"/>
  <c r="T101" i="13"/>
  <c r="U101" i="13"/>
  <c r="V101" i="13"/>
  <c r="W101" i="13"/>
  <c r="X101" i="13"/>
  <c r="Y101" i="13"/>
  <c r="Z101" i="13"/>
  <c r="AA101" i="13"/>
  <c r="AB101" i="13"/>
  <c r="AC101" i="13"/>
  <c r="AD101" i="13"/>
  <c r="AE101" i="13"/>
  <c r="AF101" i="13"/>
  <c r="AG101" i="13"/>
  <c r="J102" i="13"/>
  <c r="K102" i="13"/>
  <c r="L102" i="13"/>
  <c r="M102" i="13"/>
  <c r="N102" i="13"/>
  <c r="O102" i="13"/>
  <c r="P102" i="13"/>
  <c r="Q102" i="13"/>
  <c r="R102" i="13"/>
  <c r="S102" i="13"/>
  <c r="T102" i="13"/>
  <c r="U102" i="13"/>
  <c r="V102" i="13"/>
  <c r="W102" i="13"/>
  <c r="X102" i="13"/>
  <c r="Y102" i="13"/>
  <c r="Z102" i="13"/>
  <c r="AA102" i="13"/>
  <c r="AB102" i="13"/>
  <c r="AC102" i="13"/>
  <c r="AD102" i="13"/>
  <c r="AE102" i="13"/>
  <c r="AF102" i="13"/>
  <c r="AG102" i="13"/>
  <c r="E108" i="13" a="1"/>
  <c r="E108" i="13" s="1"/>
  <c r="J119" i="13"/>
  <c r="K119" i="13"/>
  <c r="L119" i="13"/>
  <c r="M119" i="13"/>
  <c r="N119" i="13"/>
  <c r="O119" i="13"/>
  <c r="P119" i="13"/>
  <c r="Q119" i="13"/>
  <c r="R119" i="13"/>
  <c r="S119" i="13"/>
  <c r="T119" i="13"/>
  <c r="U119" i="13"/>
  <c r="V119" i="13"/>
  <c r="W119" i="13"/>
  <c r="X119" i="13"/>
  <c r="Y119" i="13"/>
  <c r="Z119" i="13"/>
  <c r="AA119" i="13"/>
  <c r="AB119" i="13"/>
  <c r="AC119" i="13"/>
  <c r="AD119" i="13"/>
  <c r="AE119" i="13"/>
  <c r="AF119" i="13"/>
  <c r="AG119" i="13"/>
  <c r="J120" i="13"/>
  <c r="K120" i="13"/>
  <c r="L120" i="13"/>
  <c r="M120" i="13"/>
  <c r="N120" i="13"/>
  <c r="O120" i="13"/>
  <c r="P120" i="13"/>
  <c r="Q120" i="13"/>
  <c r="R120" i="13"/>
  <c r="S120" i="13"/>
  <c r="T120" i="13"/>
  <c r="U120" i="13"/>
  <c r="V120" i="13"/>
  <c r="W120" i="13"/>
  <c r="X120" i="13"/>
  <c r="Y120" i="13"/>
  <c r="Z120" i="13"/>
  <c r="AA120" i="13"/>
  <c r="AB120" i="13"/>
  <c r="AC120" i="13"/>
  <c r="AD120" i="13"/>
  <c r="AE120" i="13"/>
  <c r="AF120" i="13"/>
  <c r="AG120" i="13"/>
  <c r="J121" i="13"/>
  <c r="K121" i="13"/>
  <c r="L121" i="13"/>
  <c r="M121" i="13"/>
  <c r="N121" i="13"/>
  <c r="O121" i="13"/>
  <c r="P121" i="13"/>
  <c r="Q121" i="13"/>
  <c r="R121" i="13"/>
  <c r="S121" i="13"/>
  <c r="T121" i="13"/>
  <c r="U121" i="13"/>
  <c r="V121" i="13"/>
  <c r="W121" i="13"/>
  <c r="X121" i="13"/>
  <c r="Y121" i="13"/>
  <c r="Z121" i="13"/>
  <c r="AA121" i="13"/>
  <c r="AB121" i="13"/>
  <c r="AC121" i="13"/>
  <c r="AD121" i="13"/>
  <c r="AE121" i="13"/>
  <c r="AF121" i="13"/>
  <c r="AG121" i="13"/>
  <c r="E127" i="13" a="1"/>
  <c r="E127" i="13" s="1"/>
  <c r="J138" i="13"/>
  <c r="K138" i="13"/>
  <c r="L138" i="13"/>
  <c r="M138" i="13"/>
  <c r="N138" i="13"/>
  <c r="O138" i="13"/>
  <c r="P138" i="13"/>
  <c r="Q138" i="13"/>
  <c r="R138" i="13"/>
  <c r="S138" i="13"/>
  <c r="T138" i="13"/>
  <c r="U138" i="13"/>
  <c r="V138" i="13"/>
  <c r="W138" i="13"/>
  <c r="X138" i="13"/>
  <c r="Y138" i="13"/>
  <c r="Z138" i="13"/>
  <c r="AA138" i="13"/>
  <c r="AB138" i="13"/>
  <c r="AC138" i="13"/>
  <c r="AD138" i="13"/>
  <c r="AE138" i="13"/>
  <c r="AF138" i="13"/>
  <c r="AG138" i="13"/>
  <c r="J139" i="13"/>
  <c r="K139" i="13"/>
  <c r="L139" i="13"/>
  <c r="M139" i="13"/>
  <c r="N139" i="13"/>
  <c r="O139" i="13"/>
  <c r="P139" i="13"/>
  <c r="Q139" i="13"/>
  <c r="R139" i="13"/>
  <c r="S139" i="13"/>
  <c r="T139" i="13"/>
  <c r="U139" i="13"/>
  <c r="V139" i="13"/>
  <c r="W139" i="13"/>
  <c r="X139" i="13"/>
  <c r="Y139" i="13"/>
  <c r="Z139" i="13"/>
  <c r="AA139" i="13"/>
  <c r="AB139" i="13"/>
  <c r="AC139" i="13"/>
  <c r="AD139" i="13"/>
  <c r="AE139" i="13"/>
  <c r="AF139" i="13"/>
  <c r="AG139" i="13"/>
  <c r="J140" i="13"/>
  <c r="K140" i="13"/>
  <c r="L140" i="13"/>
  <c r="M140" i="13"/>
  <c r="N140" i="13"/>
  <c r="O140" i="13"/>
  <c r="P140" i="13"/>
  <c r="Q140" i="13"/>
  <c r="R140" i="13"/>
  <c r="S140" i="13"/>
  <c r="T140" i="13"/>
  <c r="U140" i="13"/>
  <c r="V140" i="13"/>
  <c r="W140" i="13"/>
  <c r="X140" i="13"/>
  <c r="Y140" i="13"/>
  <c r="Z140" i="13"/>
  <c r="AA140" i="13"/>
  <c r="AB140" i="13"/>
  <c r="AC140" i="13"/>
  <c r="AD140" i="13"/>
  <c r="AE140" i="13"/>
  <c r="AF140" i="13"/>
  <c r="AG140" i="13"/>
  <c r="C8" i="12"/>
  <c r="D8" i="12"/>
  <c r="F8" i="12"/>
  <c r="E8" i="12"/>
  <c r="G17" i="17" l="1"/>
  <c r="G17" i="16"/>
  <c r="G8" i="12"/>
  <c r="B10" i="17"/>
  <c r="F10" i="17" s="1" a="1"/>
  <c r="F10" i="17" s="1"/>
  <c r="B12" i="17"/>
  <c r="E12" i="17" s="1" a="1"/>
  <c r="E12" i="17" s="1"/>
  <c r="B13" i="17"/>
  <c r="F13" i="17" s="1" a="1"/>
  <c r="F13" i="17" s="1"/>
  <c r="B15" i="17"/>
  <c r="F15" i="17" s="1" a="1"/>
  <c r="F15" i="17" s="1"/>
  <c r="C4" i="17"/>
  <c r="B9" i="12"/>
  <c r="D9" i="17" a="1"/>
  <c r="D9" i="17" s="1"/>
  <c r="F9" i="17" a="1"/>
  <c r="F9" i="17" s="1"/>
  <c r="E9" i="17" a="1"/>
  <c r="E9" i="17" s="1"/>
  <c r="F5" i="17" a="1"/>
  <c r="F5" i="17" s="1"/>
  <c r="B2" i="17"/>
  <c r="F2" i="17" s="1" a="1"/>
  <c r="F2" i="17" s="1"/>
  <c r="C6" i="17"/>
  <c r="D5" i="17" a="1"/>
  <c r="D5" i="17" s="1"/>
  <c r="G5" i="17" s="1"/>
  <c r="B7" i="17"/>
  <c r="F7" i="17" s="1" a="1"/>
  <c r="F7" i="17" s="1"/>
  <c r="B16" i="17"/>
  <c r="E16" i="17" s="1" a="1"/>
  <c r="E16" i="17" s="1"/>
  <c r="B3" i="17"/>
  <c r="E3" i="17" s="1" a="1"/>
  <c r="E3" i="17" s="1"/>
  <c r="B8" i="17"/>
  <c r="F8" i="17" s="1" a="1"/>
  <c r="F8" i="17" s="1"/>
  <c r="B11" i="17"/>
  <c r="F11" i="17" s="1" a="1"/>
  <c r="F11" i="17" s="1"/>
  <c r="B14" i="17"/>
  <c r="D6" i="17" a="1"/>
  <c r="D6" i="17" s="1"/>
  <c r="G6" i="17" s="1"/>
  <c r="E6" i="17" a="1"/>
  <c r="E6" i="17" s="1"/>
  <c r="D4" i="17" a="1"/>
  <c r="D4" i="17" s="1"/>
  <c r="G4" i="17" s="1"/>
  <c r="E4" i="17" a="1"/>
  <c r="E4" i="17" s="1"/>
  <c r="C5" i="16"/>
  <c r="C11" i="16"/>
  <c r="B6" i="16"/>
  <c r="E6" i="16" s="1" a="1"/>
  <c r="E6" i="16" s="1"/>
  <c r="B12" i="16"/>
  <c r="E12" i="16" s="1" a="1"/>
  <c r="E12" i="16" s="1"/>
  <c r="B7" i="16"/>
  <c r="D7" i="16" s="1" a="1"/>
  <c r="D7" i="16" s="1"/>
  <c r="G7" i="16" s="1"/>
  <c r="B13" i="16"/>
  <c r="D13" i="16" s="1" a="1"/>
  <c r="D13" i="16" s="1"/>
  <c r="G13" i="16" s="1"/>
  <c r="B2" i="16"/>
  <c r="B8" i="16"/>
  <c r="F8" i="16" s="1" a="1"/>
  <c r="F8" i="16" s="1"/>
  <c r="B14" i="16"/>
  <c r="F14" i="16" s="1" a="1"/>
  <c r="F14" i="16" s="1"/>
  <c r="B3" i="16"/>
  <c r="F3" i="16" s="1" a="1"/>
  <c r="F3" i="16" s="1"/>
  <c r="B9" i="16"/>
  <c r="E9" i="16" s="1" a="1"/>
  <c r="E9" i="16" s="1"/>
  <c r="B15" i="16"/>
  <c r="F15" i="16" s="1" a="1"/>
  <c r="F15" i="16" s="1"/>
  <c r="B4" i="16"/>
  <c r="F4" i="16" s="1" a="1"/>
  <c r="F4" i="16" s="1"/>
  <c r="B10" i="16"/>
  <c r="D10" i="16" s="1" a="1"/>
  <c r="D10" i="16" s="1"/>
  <c r="G10" i="16" s="1"/>
  <c r="B16" i="16"/>
  <c r="F16" i="16" s="1" a="1"/>
  <c r="F16" i="16" s="1"/>
  <c r="D5" i="16" a="1"/>
  <c r="D5" i="16" s="1"/>
  <c r="G5" i="16" s="1"/>
  <c r="E5" i="16" a="1"/>
  <c r="E5" i="16" s="1"/>
  <c r="D11" i="16" a="1"/>
  <c r="D11" i="16" s="1"/>
  <c r="G11" i="16" s="1"/>
  <c r="E11" i="16" a="1"/>
  <c r="E11" i="16" s="1"/>
  <c r="D9" i="12"/>
  <c r="D12" i="17" l="1" a="1"/>
  <c r="D12" i="17" s="1"/>
  <c r="E13" i="17" a="1"/>
  <c r="E13" i="17" s="1"/>
  <c r="D10" i="17" a="1"/>
  <c r="D10" i="17" s="1"/>
  <c r="G10" i="17" s="1"/>
  <c r="D13" i="17" a="1"/>
  <c r="D13" i="17" s="1"/>
  <c r="G13" i="17" s="1"/>
  <c r="F12" i="17" a="1"/>
  <c r="F12" i="17" s="1"/>
  <c r="D7" i="17" a="1"/>
  <c r="D7" i="17" s="1"/>
  <c r="D15" i="17" a="1"/>
  <c r="D15" i="17" s="1"/>
  <c r="G15" i="17" s="1"/>
  <c r="E10" i="17" a="1"/>
  <c r="E10" i="17" s="1"/>
  <c r="E7" i="17" a="1"/>
  <c r="E7" i="17" s="1"/>
  <c r="E2" i="17" a="1"/>
  <c r="E2" i="17" s="1"/>
  <c r="D2" i="17" a="1"/>
  <c r="D2" i="17" s="1"/>
  <c r="E15" i="17" a="1"/>
  <c r="E15" i="17" s="1"/>
  <c r="D11" i="17" a="1"/>
  <c r="D11" i="17" s="1"/>
  <c r="G11" i="17" s="1"/>
  <c r="B10" i="12"/>
  <c r="D8" i="17" a="1"/>
  <c r="D8" i="17" s="1"/>
  <c r="G8" i="17" s="1"/>
  <c r="F3" i="17" a="1"/>
  <c r="F3" i="17" s="1"/>
  <c r="D3" i="17" a="1"/>
  <c r="D3" i="17" s="1"/>
  <c r="G3" i="17" s="1"/>
  <c r="F16" i="17" a="1"/>
  <c r="F16" i="17" s="1"/>
  <c r="D16" i="17" a="1"/>
  <c r="D16" i="17" s="1"/>
  <c r="G16" i="17" s="1"/>
  <c r="D14" i="17" a="1"/>
  <c r="D14" i="17" s="1"/>
  <c r="G14" i="17" s="1"/>
  <c r="E14" i="17" a="1"/>
  <c r="E14" i="17" s="1"/>
  <c r="F14" i="17" a="1"/>
  <c r="F14" i="17" s="1"/>
  <c r="E11" i="17" a="1"/>
  <c r="E11" i="17" s="1"/>
  <c r="E8" i="17" a="1"/>
  <c r="E8" i="17" s="1"/>
  <c r="E7" i="16" a="1"/>
  <c r="E7" i="16" s="1"/>
  <c r="D6" i="16" a="1"/>
  <c r="D6" i="16" s="1"/>
  <c r="G6" i="16" s="1"/>
  <c r="E4" i="16" a="1"/>
  <c r="E4" i="16" s="1"/>
  <c r="D4" i="16" a="1"/>
  <c r="D4" i="16" s="1"/>
  <c r="G4" i="16" s="1"/>
  <c r="F6" i="16" a="1"/>
  <c r="F6" i="16" s="1"/>
  <c r="F13" i="16" a="1"/>
  <c r="F13" i="16" s="1"/>
  <c r="F7" i="16" a="1"/>
  <c r="F7" i="16" s="1"/>
  <c r="F12" i="16" a="1"/>
  <c r="F12" i="16" s="1"/>
  <c r="F10" i="16" a="1"/>
  <c r="F10" i="16" s="1"/>
  <c r="E16" i="16" a="1"/>
  <c r="E16" i="16" s="1"/>
  <c r="G7" i="17"/>
  <c r="G9" i="17"/>
  <c r="G12" i="17"/>
  <c r="D2" i="16" a="1"/>
  <c r="D2" i="16" s="1"/>
  <c r="F2" i="16" a="1"/>
  <c r="F2" i="16" s="1"/>
  <c r="E13" i="16" a="1"/>
  <c r="E13" i="16" s="1"/>
  <c r="D12" i="16" a="1"/>
  <c r="D12" i="16" s="1"/>
  <c r="G12" i="16" s="1"/>
  <c r="E3" i="16" a="1"/>
  <c r="E3" i="16" s="1"/>
  <c r="E2" i="16" a="1"/>
  <c r="E2" i="16" s="1"/>
  <c r="D3" i="16" a="1"/>
  <c r="D3" i="16" s="1"/>
  <c r="G3" i="16" s="1"/>
  <c r="D14" i="16" a="1"/>
  <c r="D14" i="16" s="1"/>
  <c r="G14" i="16" s="1"/>
  <c r="E15" i="16" a="1"/>
  <c r="E15" i="16" s="1"/>
  <c r="F9" i="16" a="1"/>
  <c r="F9" i="16" s="1"/>
  <c r="E8" i="16" a="1"/>
  <c r="E8" i="16" s="1"/>
  <c r="E14" i="16" a="1"/>
  <c r="E14" i="16" s="1"/>
  <c r="D9" i="16" a="1"/>
  <c r="D9" i="16" s="1"/>
  <c r="G9" i="16" s="1"/>
  <c r="D16" i="16" a="1"/>
  <c r="D16" i="16" s="1"/>
  <c r="G16" i="16" s="1"/>
  <c r="E10" i="16" a="1"/>
  <c r="E10" i="16" s="1"/>
  <c r="D15" i="16" a="1"/>
  <c r="D15" i="16" s="1"/>
  <c r="G15" i="16" s="1"/>
  <c r="D8" i="16" a="1"/>
  <c r="D8" i="16" s="1"/>
  <c r="G8" i="16" s="1"/>
  <c r="C9" i="12"/>
  <c r="F9" i="12"/>
  <c r="E9" i="12"/>
  <c r="D10" i="12"/>
  <c r="G2" i="16" l="1"/>
  <c r="G2" i="17"/>
  <c r="G9" i="12"/>
  <c r="B11" i="12"/>
  <c r="K26" i="13"/>
  <c r="L26" i="13"/>
  <c r="M26" i="13"/>
  <c r="N26" i="13"/>
  <c r="O26" i="13"/>
  <c r="P26" i="13"/>
  <c r="Q26" i="13"/>
  <c r="R26" i="13"/>
  <c r="S26" i="13"/>
  <c r="T26" i="13"/>
  <c r="U26" i="13"/>
  <c r="V26" i="13"/>
  <c r="W26" i="13"/>
  <c r="X26" i="13"/>
  <c r="Y26" i="13"/>
  <c r="Z26" i="13"/>
  <c r="AA26" i="13"/>
  <c r="AB26" i="13"/>
  <c r="AC26" i="13"/>
  <c r="AD26" i="13"/>
  <c r="AE26" i="13"/>
  <c r="AF26" i="13"/>
  <c r="AG26" i="13"/>
  <c r="J26" i="13"/>
  <c r="K25" i="13"/>
  <c r="L25" i="13"/>
  <c r="M25" i="13"/>
  <c r="N25" i="13"/>
  <c r="O25" i="13"/>
  <c r="P25" i="13"/>
  <c r="Q25" i="13"/>
  <c r="R25" i="13"/>
  <c r="S25" i="13"/>
  <c r="T25" i="13"/>
  <c r="U25" i="13"/>
  <c r="V25" i="13"/>
  <c r="W25" i="13"/>
  <c r="X25" i="13"/>
  <c r="Y25" i="13"/>
  <c r="Z25" i="13"/>
  <c r="AA25" i="13"/>
  <c r="AB25" i="13"/>
  <c r="AC25" i="13"/>
  <c r="AD25" i="13"/>
  <c r="AE25" i="13"/>
  <c r="AF25" i="13"/>
  <c r="AG25" i="13"/>
  <c r="J25" i="13"/>
  <c r="J24" i="13"/>
  <c r="K24" i="13"/>
  <c r="L24" i="13"/>
  <c r="M24" i="13"/>
  <c r="N24" i="13"/>
  <c r="O24" i="13"/>
  <c r="P24" i="13"/>
  <c r="Q24" i="13"/>
  <c r="R24" i="13"/>
  <c r="S24" i="13"/>
  <c r="T24" i="13"/>
  <c r="U24" i="13"/>
  <c r="V24" i="13"/>
  <c r="W24" i="13"/>
  <c r="X24" i="13"/>
  <c r="Y24" i="13"/>
  <c r="Z24" i="13"/>
  <c r="AA24" i="13"/>
  <c r="AB24" i="13"/>
  <c r="AC24" i="13"/>
  <c r="AD24" i="13"/>
  <c r="AE24" i="13"/>
  <c r="AF24" i="13"/>
  <c r="AG24" i="13"/>
  <c r="G5" i="8"/>
  <c r="H5" i="8"/>
  <c r="I5" i="8"/>
  <c r="J5" i="8"/>
  <c r="K5" i="8"/>
  <c r="L5" i="8"/>
  <c r="M5" i="8"/>
  <c r="N5" i="8"/>
  <c r="O5" i="8"/>
  <c r="P5" i="8"/>
  <c r="Q5" i="8"/>
  <c r="R5" i="8"/>
  <c r="S5" i="8"/>
  <c r="T5" i="8"/>
  <c r="U5" i="8"/>
  <c r="V5" i="8"/>
  <c r="W5" i="8"/>
  <c r="X5" i="8"/>
  <c r="Y5" i="8"/>
  <c r="Z5" i="8"/>
  <c r="AA5" i="8"/>
  <c r="AD2" i="16" s="1" a="1"/>
  <c r="AD2" i="16" s="1"/>
  <c r="AB5" i="8"/>
  <c r="AE2" i="16" s="1" a="1"/>
  <c r="AE2" i="16" s="1"/>
  <c r="AC5" i="8"/>
  <c r="AF2" i="16" s="1" a="1"/>
  <c r="AF2" i="16" s="1"/>
  <c r="AD5" i="8"/>
  <c r="AG2" i="16" s="1" a="1"/>
  <c r="AG2" i="16" s="1"/>
  <c r="AE5" i="8"/>
  <c r="AH2" i="16" s="1" a="1"/>
  <c r="AH2" i="16" s="1"/>
  <c r="C10" i="12"/>
  <c r="F11" i="12"/>
  <c r="D11" i="12"/>
  <c r="E11" i="12"/>
  <c r="E10" i="12"/>
  <c r="F10" i="12"/>
  <c r="C11" i="12"/>
  <c r="G10" i="12" l="1"/>
  <c r="B12" i="12"/>
  <c r="G11" i="12"/>
  <c r="U22" i="16" a="1"/>
  <c r="U22" i="16" s="1"/>
  <c r="U23" i="16" a="1"/>
  <c r="U23" i="16" s="1"/>
  <c r="U24" i="16" a="1"/>
  <c r="U24" i="16" s="1"/>
  <c r="U25" i="16" a="1"/>
  <c r="U25" i="16" s="1"/>
  <c r="U26" i="16" a="1"/>
  <c r="U26" i="16" s="1"/>
  <c r="U27" i="16" a="1"/>
  <c r="U27" i="16" s="1"/>
  <c r="U29" i="16" a="1"/>
  <c r="U29" i="16" s="1"/>
  <c r="U28" i="16" a="1"/>
  <c r="U28" i="16" s="1"/>
  <c r="U17" i="16" a="1"/>
  <c r="U17" i="16" s="1"/>
  <c r="U18" i="16" a="1"/>
  <c r="U18" i="16" s="1"/>
  <c r="U30" i="16" a="1"/>
  <c r="U30" i="16" s="1"/>
  <c r="U19" i="16" a="1"/>
  <c r="U19" i="16" s="1"/>
  <c r="U31" i="16" a="1"/>
  <c r="U31" i="16" s="1"/>
  <c r="U21" i="16" a="1"/>
  <c r="U21" i="16" s="1"/>
  <c r="U20" i="16" a="1"/>
  <c r="U20" i="16" s="1"/>
  <c r="BU7" i="17" a="1"/>
  <c r="BU7" i="17" s="1"/>
  <c r="AU10" i="17" a="1"/>
  <c r="AU10" i="17" s="1"/>
  <c r="AU9" i="17" a="1"/>
  <c r="AU9" i="17" s="1"/>
  <c r="AU12" i="17" a="1"/>
  <c r="AU12" i="17" s="1"/>
  <c r="U4" i="16" a="1"/>
  <c r="U4" i="16" s="1"/>
  <c r="BU3" i="17" a="1"/>
  <c r="BU3" i="17" s="1"/>
  <c r="U6" i="16" a="1"/>
  <c r="U6" i="16" s="1"/>
  <c r="U12" i="16" a="1"/>
  <c r="U12" i="16" s="1"/>
  <c r="U2" i="16" a="1"/>
  <c r="U2" i="16" s="1"/>
  <c r="U10" i="17" a="1"/>
  <c r="U10" i="17" s="1"/>
  <c r="U8" i="16" a="1"/>
  <c r="U8" i="16" s="1"/>
  <c r="U3" i="16" a="1"/>
  <c r="U3" i="16" s="1"/>
  <c r="U10" i="16" a="1"/>
  <c r="U10" i="16" s="1"/>
  <c r="BU8" i="17" a="1"/>
  <c r="BU8" i="17" s="1"/>
  <c r="U15" i="16" a="1"/>
  <c r="U15" i="16" s="1"/>
  <c r="AU4" i="17" a="1"/>
  <c r="AU4" i="17" s="1"/>
  <c r="AU8" i="17" a="1"/>
  <c r="AU8" i="17" s="1"/>
  <c r="AU6" i="17" a="1"/>
  <c r="AU6" i="17" s="1"/>
  <c r="AU13" i="17" a="1"/>
  <c r="AU13" i="17" s="1"/>
  <c r="BU12" i="17" a="1"/>
  <c r="BU12" i="17" s="1"/>
  <c r="U9" i="17" a="1"/>
  <c r="U9" i="17" s="1"/>
  <c r="U5" i="17" a="1"/>
  <c r="U5" i="17" s="1"/>
  <c r="U9" i="16" a="1"/>
  <c r="U9" i="16" s="1"/>
  <c r="BU4" i="17" a="1"/>
  <c r="BU4" i="17" s="1"/>
  <c r="U5" i="16" a="1"/>
  <c r="U5" i="16" s="1"/>
  <c r="U11" i="16" a="1"/>
  <c r="U11" i="16" s="1"/>
  <c r="U4" i="17" a="1"/>
  <c r="U4" i="17" s="1"/>
  <c r="AU11" i="17" a="1"/>
  <c r="AU11" i="17" s="1"/>
  <c r="U13" i="17" a="1"/>
  <c r="U13" i="17" s="1"/>
  <c r="U14" i="17" a="1"/>
  <c r="U14" i="17" s="1"/>
  <c r="U12" i="17" a="1"/>
  <c r="U12" i="17" s="1"/>
  <c r="U14" i="16" a="1"/>
  <c r="U14" i="16" s="1"/>
  <c r="U7" i="16" a="1"/>
  <c r="U7" i="16" s="1"/>
  <c r="AU5" i="17" a="1"/>
  <c r="AU5" i="17" s="1"/>
  <c r="BU9" i="17" a="1"/>
  <c r="BU9" i="17" s="1"/>
  <c r="U16" i="17" a="1"/>
  <c r="U16" i="17" s="1"/>
  <c r="AU7" i="17" a="1"/>
  <c r="AU7" i="17" s="1"/>
  <c r="U11" i="17" a="1"/>
  <c r="U11" i="17" s="1"/>
  <c r="U16" i="16" a="1"/>
  <c r="U16" i="16" s="1"/>
  <c r="BU5" i="17" a="1"/>
  <c r="BU5" i="17" s="1"/>
  <c r="BU6" i="17" a="1"/>
  <c r="BU6" i="17" s="1"/>
  <c r="AU14" i="17" a="1"/>
  <c r="AU14" i="17" s="1"/>
  <c r="AU3" i="17" a="1"/>
  <c r="AU3" i="17" s="1"/>
  <c r="U3" i="17" a="1"/>
  <c r="U3" i="17" s="1"/>
  <c r="U7" i="17" a="1"/>
  <c r="U7" i="17" s="1"/>
  <c r="AU15" i="17" a="1"/>
  <c r="AU15" i="17" s="1"/>
  <c r="BU16" i="17" a="1"/>
  <c r="BU16" i="17" s="1"/>
  <c r="U8" i="17" a="1"/>
  <c r="U8" i="17" s="1"/>
  <c r="BU13" i="17" a="1"/>
  <c r="BU13" i="17" s="1"/>
  <c r="AU16" i="17" a="1"/>
  <c r="AU16" i="17" s="1"/>
  <c r="BU11" i="17" a="1"/>
  <c r="BU11" i="17" s="1"/>
  <c r="U6" i="17" a="1"/>
  <c r="U6" i="17" s="1"/>
  <c r="BU14" i="17" a="1"/>
  <c r="BU14" i="17" s="1"/>
  <c r="BU10" i="17" a="1"/>
  <c r="BU10" i="17" s="1"/>
  <c r="U15" i="17" a="1"/>
  <c r="U15" i="17" s="1"/>
  <c r="U13" i="16" a="1"/>
  <c r="U13" i="16" s="1"/>
  <c r="BU15" i="17" a="1"/>
  <c r="BU15" i="17" s="1"/>
  <c r="AG2" i="17" a="1"/>
  <c r="AG2" i="17" s="1"/>
  <c r="U2" i="17" a="1"/>
  <c r="U2" i="17" s="1"/>
  <c r="AJ2" i="17" a="1"/>
  <c r="AJ2" i="17" s="1"/>
  <c r="AV2" i="17" a="1"/>
  <c r="AV2" i="17" s="1"/>
  <c r="BJ2" i="17" a="1"/>
  <c r="BJ2" i="17" s="1"/>
  <c r="BV2" i="17" a="1"/>
  <c r="BV2" i="17" s="1"/>
  <c r="T23" i="16" a="1"/>
  <c r="T23" i="16" s="1"/>
  <c r="T24" i="16" a="1"/>
  <c r="T24" i="16" s="1"/>
  <c r="T25" i="16" a="1"/>
  <c r="T25" i="16" s="1"/>
  <c r="T26" i="16" a="1"/>
  <c r="T26" i="16" s="1"/>
  <c r="T27" i="16" a="1"/>
  <c r="T27" i="16" s="1"/>
  <c r="T28" i="16" a="1"/>
  <c r="T28" i="16" s="1"/>
  <c r="T30" i="16" a="1"/>
  <c r="T30" i="16" s="1"/>
  <c r="T17" i="16" a="1"/>
  <c r="T17" i="16" s="1"/>
  <c r="T29" i="16" a="1"/>
  <c r="T29" i="16" s="1"/>
  <c r="T22" i="16" a="1"/>
  <c r="T22" i="16" s="1"/>
  <c r="T18" i="16" a="1"/>
  <c r="T18" i="16" s="1"/>
  <c r="T19" i="16" a="1"/>
  <c r="T19" i="16" s="1"/>
  <c r="T31" i="16" a="1"/>
  <c r="T31" i="16" s="1"/>
  <c r="T20" i="16" a="1"/>
  <c r="T20" i="16" s="1"/>
  <c r="T21" i="16" a="1"/>
  <c r="T21" i="16" s="1"/>
  <c r="T13" i="17" a="1"/>
  <c r="T13" i="17" s="1"/>
  <c r="AT9" i="17" a="1"/>
  <c r="AT9" i="17" s="1"/>
  <c r="AT12" i="17" a="1"/>
  <c r="AT12" i="17" s="1"/>
  <c r="BT13" i="17" a="1"/>
  <c r="BT13" i="17" s="1"/>
  <c r="T15" i="17" a="1"/>
  <c r="T15" i="17" s="1"/>
  <c r="T14" i="16" a="1"/>
  <c r="T14" i="16" s="1"/>
  <c r="BT10" i="17" a="1"/>
  <c r="BT10" i="17" s="1"/>
  <c r="AT3" i="17" a="1"/>
  <c r="AT3" i="17" s="1"/>
  <c r="AT6" i="17" a="1"/>
  <c r="AT6" i="17" s="1"/>
  <c r="BT8" i="17" a="1"/>
  <c r="BT8" i="17" s="1"/>
  <c r="AT14" i="17" a="1"/>
  <c r="AT14" i="17" s="1"/>
  <c r="AT13" i="17" a="1"/>
  <c r="AT13" i="17" s="1"/>
  <c r="T10" i="17" a="1"/>
  <c r="T10" i="17" s="1"/>
  <c r="T7" i="16" a="1"/>
  <c r="T7" i="16" s="1"/>
  <c r="T13" i="16" a="1"/>
  <c r="T13" i="16" s="1"/>
  <c r="T16" i="16" a="1"/>
  <c r="T16" i="16" s="1"/>
  <c r="BT12" i="17" a="1"/>
  <c r="BT12" i="17" s="1"/>
  <c r="T9" i="16" a="1"/>
  <c r="T9" i="16" s="1"/>
  <c r="BT3" i="17" a="1"/>
  <c r="BT3" i="17" s="1"/>
  <c r="T5" i="16" a="1"/>
  <c r="T5" i="16" s="1"/>
  <c r="T11" i="16" a="1"/>
  <c r="T11" i="16" s="1"/>
  <c r="T6" i="17" a="1"/>
  <c r="T6" i="17" s="1"/>
  <c r="BT4" i="17" a="1"/>
  <c r="BT4" i="17" s="1"/>
  <c r="T12" i="17" a="1"/>
  <c r="T12" i="17" s="1"/>
  <c r="T3" i="16" a="1"/>
  <c r="T3" i="16" s="1"/>
  <c r="T15" i="16" a="1"/>
  <c r="T15" i="16" s="1"/>
  <c r="T14" i="17" a="1"/>
  <c r="T14" i="17" s="1"/>
  <c r="T2" i="16" a="1"/>
  <c r="T2" i="16" s="1"/>
  <c r="T3" i="17" a="1"/>
  <c r="T3" i="17" s="1"/>
  <c r="BT5" i="17" a="1"/>
  <c r="BT5" i="17" s="1"/>
  <c r="BT11" i="17" a="1"/>
  <c r="BT11" i="17" s="1"/>
  <c r="T4" i="16" a="1"/>
  <c r="T4" i="16" s="1"/>
  <c r="T10" i="16" a="1"/>
  <c r="T10" i="16" s="1"/>
  <c r="T8" i="16" a="1"/>
  <c r="T8" i="16" s="1"/>
  <c r="AT4" i="17" a="1"/>
  <c r="AT4" i="17" s="1"/>
  <c r="T4" i="17" a="1"/>
  <c r="T4" i="17" s="1"/>
  <c r="T11" i="17" a="1"/>
  <c r="T11" i="17" s="1"/>
  <c r="T5" i="17" a="1"/>
  <c r="T5" i="17" s="1"/>
  <c r="BT6" i="17" a="1"/>
  <c r="BT6" i="17" s="1"/>
  <c r="T6" i="16" a="1"/>
  <c r="T6" i="16" s="1"/>
  <c r="T7" i="17" a="1"/>
  <c r="T7" i="17" s="1"/>
  <c r="AT10" i="17" a="1"/>
  <c r="AT10" i="17" s="1"/>
  <c r="BT7" i="17" a="1"/>
  <c r="BT7" i="17" s="1"/>
  <c r="AT15" i="17" a="1"/>
  <c r="AT15" i="17" s="1"/>
  <c r="T12" i="16" a="1"/>
  <c r="T12" i="16" s="1"/>
  <c r="BT16" i="17" a="1"/>
  <c r="BT16" i="17" s="1"/>
  <c r="T9" i="17" a="1"/>
  <c r="T9" i="17" s="1"/>
  <c r="AT16" i="17" a="1"/>
  <c r="AT16" i="17" s="1"/>
  <c r="AT11" i="17" a="1"/>
  <c r="AT11" i="17" s="1"/>
  <c r="T8" i="17" a="1"/>
  <c r="T8" i="17" s="1"/>
  <c r="BT14" i="17" a="1"/>
  <c r="BT14" i="17" s="1"/>
  <c r="BT15" i="17" a="1"/>
  <c r="BT15" i="17" s="1"/>
  <c r="AT8" i="17" a="1"/>
  <c r="AT8" i="17" s="1"/>
  <c r="BT9" i="17" a="1"/>
  <c r="BT9" i="17" s="1"/>
  <c r="AT7" i="17" a="1"/>
  <c r="AT7" i="17" s="1"/>
  <c r="AT5" i="17" a="1"/>
  <c r="AT5" i="17" s="1"/>
  <c r="T16" i="17" a="1"/>
  <c r="T16" i="17" s="1"/>
  <c r="AF2" i="17" a="1"/>
  <c r="AF2" i="17" s="1"/>
  <c r="T2" i="17" a="1"/>
  <c r="T2" i="17" s="1"/>
  <c r="BG2" i="17" a="1"/>
  <c r="BG2" i="17" s="1"/>
  <c r="AU2" i="17" a="1"/>
  <c r="AU2" i="17" s="1"/>
  <c r="CG2" i="17" a="1"/>
  <c r="CG2" i="17" s="1"/>
  <c r="BU2" i="17" a="1"/>
  <c r="BU2" i="17" s="1"/>
  <c r="S24" i="16" a="1"/>
  <c r="S24" i="16" s="1"/>
  <c r="S25" i="16" a="1"/>
  <c r="S25" i="16" s="1"/>
  <c r="S26" i="16" a="1"/>
  <c r="S26" i="16" s="1"/>
  <c r="S27" i="16" a="1"/>
  <c r="S27" i="16" s="1"/>
  <c r="S28" i="16" a="1"/>
  <c r="S28" i="16" s="1"/>
  <c r="S17" i="16" a="1"/>
  <c r="S17" i="16" s="1"/>
  <c r="S29" i="16" a="1"/>
  <c r="S29" i="16" s="1"/>
  <c r="S18" i="16" a="1"/>
  <c r="S18" i="16" s="1"/>
  <c r="S30" i="16" a="1"/>
  <c r="S30" i="16" s="1"/>
  <c r="S31" i="16" a="1"/>
  <c r="S31" i="16" s="1"/>
  <c r="S19" i="16" a="1"/>
  <c r="S19" i="16" s="1"/>
  <c r="S20" i="16" a="1"/>
  <c r="S20" i="16" s="1"/>
  <c r="S21" i="16" a="1"/>
  <c r="S21" i="16" s="1"/>
  <c r="S23" i="16" a="1"/>
  <c r="S23" i="16" s="1"/>
  <c r="S22" i="16" a="1"/>
  <c r="S22" i="16" s="1"/>
  <c r="S5" i="17" a="1"/>
  <c r="S5" i="17" s="1"/>
  <c r="S14" i="17" a="1"/>
  <c r="S14" i="17" s="1"/>
  <c r="BS12" i="17" a="1"/>
  <c r="BS12" i="17" s="1"/>
  <c r="S13" i="17" a="1"/>
  <c r="S13" i="17" s="1"/>
  <c r="AS14" i="17" a="1"/>
  <c r="AS14" i="17" s="1"/>
  <c r="S8" i="16" a="1"/>
  <c r="S8" i="16" s="1"/>
  <c r="S9" i="16" a="1"/>
  <c r="S9" i="16" s="1"/>
  <c r="BS13" i="17" a="1"/>
  <c r="BS13" i="17" s="1"/>
  <c r="AS7" i="17" a="1"/>
  <c r="AS7" i="17" s="1"/>
  <c r="AS13" i="17" a="1"/>
  <c r="AS13" i="17" s="1"/>
  <c r="S7" i="17" a="1"/>
  <c r="S7" i="17" s="1"/>
  <c r="BS9" i="17" a="1"/>
  <c r="BS9" i="17" s="1"/>
  <c r="BS5" i="17" a="1"/>
  <c r="BS5" i="17" s="1"/>
  <c r="AS15" i="17" a="1"/>
  <c r="AS15" i="17" s="1"/>
  <c r="S3" i="16" a="1"/>
  <c r="S3" i="16" s="1"/>
  <c r="S15" i="16" a="1"/>
  <c r="S15" i="16" s="1"/>
  <c r="S2" i="16" a="1"/>
  <c r="S2" i="16" s="1"/>
  <c r="S4" i="16" a="1"/>
  <c r="S4" i="16" s="1"/>
  <c r="S10" i="16" a="1"/>
  <c r="S10" i="16" s="1"/>
  <c r="BS3" i="17" a="1"/>
  <c r="BS3" i="17" s="1"/>
  <c r="BS6" i="17" a="1"/>
  <c r="BS6" i="17" s="1"/>
  <c r="S5" i="16" a="1"/>
  <c r="S5" i="16" s="1"/>
  <c r="S11" i="16" a="1"/>
  <c r="S11" i="16" s="1"/>
  <c r="S6" i="16" a="1"/>
  <c r="S6" i="16" s="1"/>
  <c r="S12" i="16" a="1"/>
  <c r="S12" i="16" s="1"/>
  <c r="S16" i="17" a="1"/>
  <c r="S16" i="17" s="1"/>
  <c r="AS6" i="17" a="1"/>
  <c r="AS6" i="17" s="1"/>
  <c r="AS12" i="17" a="1"/>
  <c r="AS12" i="17" s="1"/>
  <c r="S15" i="17" a="1"/>
  <c r="S15" i="17" s="1"/>
  <c r="S6" i="17" a="1"/>
  <c r="S6" i="17" s="1"/>
  <c r="S3" i="17" a="1"/>
  <c r="S3" i="17" s="1"/>
  <c r="S10" i="17" a="1"/>
  <c r="S10" i="17" s="1"/>
  <c r="S16" i="16" a="1"/>
  <c r="S16" i="16" s="1"/>
  <c r="BS14" i="17" a="1"/>
  <c r="BS14" i="17" s="1"/>
  <c r="S14" i="16" a="1"/>
  <c r="S14" i="16" s="1"/>
  <c r="S7" i="16" a="1"/>
  <c r="S7" i="16" s="1"/>
  <c r="S13" i="16" a="1"/>
  <c r="S13" i="16" s="1"/>
  <c r="AS3" i="17" a="1"/>
  <c r="AS3" i="17" s="1"/>
  <c r="BS4" i="17" a="1"/>
  <c r="BS4" i="17" s="1"/>
  <c r="BS7" i="17" a="1"/>
  <c r="BS7" i="17" s="1"/>
  <c r="S11" i="17" a="1"/>
  <c r="S11" i="17" s="1"/>
  <c r="BS8" i="17" a="1"/>
  <c r="BS8" i="17" s="1"/>
  <c r="AS4" i="17" a="1"/>
  <c r="AS4" i="17" s="1"/>
  <c r="S4" i="17" a="1"/>
  <c r="S4" i="17" s="1"/>
  <c r="AS16" i="17" a="1"/>
  <c r="AS16" i="17" s="1"/>
  <c r="BS11" i="17" a="1"/>
  <c r="BS11" i="17" s="1"/>
  <c r="BS15" i="17" a="1"/>
  <c r="BS15" i="17" s="1"/>
  <c r="BS10" i="17" a="1"/>
  <c r="BS10" i="17" s="1"/>
  <c r="S9" i="17" a="1"/>
  <c r="S9" i="17" s="1"/>
  <c r="AS5" i="17" a="1"/>
  <c r="AS5" i="17" s="1"/>
  <c r="S8" i="17" a="1"/>
  <c r="S8" i="17" s="1"/>
  <c r="AS9" i="17" a="1"/>
  <c r="AS9" i="17" s="1"/>
  <c r="AS11" i="17" a="1"/>
  <c r="AS11" i="17" s="1"/>
  <c r="BS16" i="17" a="1"/>
  <c r="BS16" i="17" s="1"/>
  <c r="AS8" i="17" a="1"/>
  <c r="AS8" i="17" s="1"/>
  <c r="AS10" i="17" a="1"/>
  <c r="AS10" i="17" s="1"/>
  <c r="S12" i="17" a="1"/>
  <c r="S12" i="17" s="1"/>
  <c r="AE2" i="17" a="1"/>
  <c r="AE2" i="17" s="1"/>
  <c r="S2" i="17" a="1"/>
  <c r="S2" i="17" s="1"/>
  <c r="BF2" i="17" a="1"/>
  <c r="BF2" i="17" s="1"/>
  <c r="AT2" i="17" a="1"/>
  <c r="AT2" i="17" s="1"/>
  <c r="CF2" i="17" a="1"/>
  <c r="CF2" i="17" s="1"/>
  <c r="BT2" i="17" a="1"/>
  <c r="BT2" i="17" s="1"/>
  <c r="R25" i="16" a="1"/>
  <c r="R25" i="16" s="1"/>
  <c r="R26" i="16" a="1"/>
  <c r="R26" i="16" s="1"/>
  <c r="R27" i="16" a="1"/>
  <c r="R27" i="16" s="1"/>
  <c r="R28" i="16" a="1"/>
  <c r="R28" i="16" s="1"/>
  <c r="R17" i="16" a="1"/>
  <c r="R17" i="16" s="1"/>
  <c r="R29" i="16" a="1"/>
  <c r="R29" i="16" s="1"/>
  <c r="R18" i="16" a="1"/>
  <c r="R18" i="16" s="1"/>
  <c r="R30" i="16" a="1"/>
  <c r="R30" i="16" s="1"/>
  <c r="R19" i="16" a="1"/>
  <c r="R19" i="16" s="1"/>
  <c r="R31" i="16" a="1"/>
  <c r="R31" i="16" s="1"/>
  <c r="R20" i="16" a="1"/>
  <c r="R20" i="16" s="1"/>
  <c r="R21" i="16" a="1"/>
  <c r="R21" i="16" s="1"/>
  <c r="R24" i="16" a="1"/>
  <c r="R24" i="16" s="1"/>
  <c r="R22" i="16" a="1"/>
  <c r="R22" i="16" s="1"/>
  <c r="R23" i="16" a="1"/>
  <c r="R23" i="16" s="1"/>
  <c r="BR12" i="17" a="1"/>
  <c r="BR12" i="17" s="1"/>
  <c r="AR10" i="17" a="1"/>
  <c r="AR10" i="17" s="1"/>
  <c r="AR14" i="17" a="1"/>
  <c r="AR14" i="17" s="1"/>
  <c r="R4" i="17" a="1"/>
  <c r="R4" i="17" s="1"/>
  <c r="R14" i="16" a="1"/>
  <c r="R14" i="16" s="1"/>
  <c r="R3" i="16" a="1"/>
  <c r="R3" i="16" s="1"/>
  <c r="R13" i="16" a="1"/>
  <c r="R13" i="16" s="1"/>
  <c r="AR6" i="17" a="1"/>
  <c r="AR6" i="17" s="1"/>
  <c r="BR5" i="17" a="1"/>
  <c r="BR5" i="17" s="1"/>
  <c r="AR4" i="17" a="1"/>
  <c r="AR4" i="17" s="1"/>
  <c r="AR7" i="17" a="1"/>
  <c r="AR7" i="17" s="1"/>
  <c r="R15" i="16" a="1"/>
  <c r="R15" i="16" s="1"/>
  <c r="R5" i="17" a="1"/>
  <c r="R5" i="17" s="1"/>
  <c r="R7" i="17" a="1"/>
  <c r="R7" i="17" s="1"/>
  <c r="R6" i="16" a="1"/>
  <c r="R6" i="16" s="1"/>
  <c r="R10" i="17" a="1"/>
  <c r="R10" i="17" s="1"/>
  <c r="R5" i="16" a="1"/>
  <c r="R5" i="16" s="1"/>
  <c r="R4" i="16" a="1"/>
  <c r="R4" i="16" s="1"/>
  <c r="BR13" i="17" a="1"/>
  <c r="BR13" i="17" s="1"/>
  <c r="R12" i="16" a="1"/>
  <c r="R12" i="16" s="1"/>
  <c r="R6" i="17" a="1"/>
  <c r="R6" i="17" s="1"/>
  <c r="AR5" i="17" a="1"/>
  <c r="AR5" i="17" s="1"/>
  <c r="AR13" i="17" a="1"/>
  <c r="AR13" i="17" s="1"/>
  <c r="R10" i="16" a="1"/>
  <c r="R10" i="16" s="1"/>
  <c r="BR7" i="17" a="1"/>
  <c r="BR7" i="17" s="1"/>
  <c r="AR16" i="17" a="1"/>
  <c r="AR16" i="17" s="1"/>
  <c r="R16" i="16" a="1"/>
  <c r="R16" i="16" s="1"/>
  <c r="R11" i="16" a="1"/>
  <c r="R11" i="16" s="1"/>
  <c r="BR15" i="17" a="1"/>
  <c r="BR15" i="17" s="1"/>
  <c r="R11" i="17" a="1"/>
  <c r="R11" i="17" s="1"/>
  <c r="R2" i="16" a="1"/>
  <c r="R2" i="16" s="1"/>
  <c r="AR15" i="17" a="1"/>
  <c r="AR15" i="17" s="1"/>
  <c r="R9" i="16" a="1"/>
  <c r="R9" i="16" s="1"/>
  <c r="AR3" i="17" a="1"/>
  <c r="AR3" i="17" s="1"/>
  <c r="BR14" i="17" a="1"/>
  <c r="BR14" i="17" s="1"/>
  <c r="R3" i="17" a="1"/>
  <c r="R3" i="17" s="1"/>
  <c r="BR6" i="17" a="1"/>
  <c r="BR6" i="17" s="1"/>
  <c r="R8" i="17" a="1"/>
  <c r="R8" i="17" s="1"/>
  <c r="AR8" i="17" a="1"/>
  <c r="AR8" i="17" s="1"/>
  <c r="BR9" i="17" a="1"/>
  <c r="BR9" i="17" s="1"/>
  <c r="BR3" i="17" a="1"/>
  <c r="BR3" i="17" s="1"/>
  <c r="BR8" i="17" a="1"/>
  <c r="BR8" i="17" s="1"/>
  <c r="R15" i="17" a="1"/>
  <c r="R15" i="17" s="1"/>
  <c r="R16" i="17" a="1"/>
  <c r="R16" i="17" s="1"/>
  <c r="R8" i="16" a="1"/>
  <c r="R8" i="16" s="1"/>
  <c r="AR12" i="17" a="1"/>
  <c r="AR12" i="17" s="1"/>
  <c r="BR4" i="17" a="1"/>
  <c r="BR4" i="17" s="1"/>
  <c r="BR11" i="17" a="1"/>
  <c r="BR11" i="17" s="1"/>
  <c r="R9" i="17" a="1"/>
  <c r="R9" i="17" s="1"/>
  <c r="BR10" i="17" a="1"/>
  <c r="BR10" i="17" s="1"/>
  <c r="R13" i="17" a="1"/>
  <c r="R13" i="17" s="1"/>
  <c r="R12" i="17" a="1"/>
  <c r="R12" i="17" s="1"/>
  <c r="BR16" i="17" a="1"/>
  <c r="BR16" i="17" s="1"/>
  <c r="AR11" i="17" a="1"/>
  <c r="AR11" i="17" s="1"/>
  <c r="AR9" i="17" a="1"/>
  <c r="AR9" i="17" s="1"/>
  <c r="R7" i="16" a="1"/>
  <c r="R7" i="16" s="1"/>
  <c r="R14" i="17" a="1"/>
  <c r="R14" i="17" s="1"/>
  <c r="AD2" i="17" a="1"/>
  <c r="AD2" i="17" s="1"/>
  <c r="R2" i="17" a="1"/>
  <c r="R2" i="17" s="1"/>
  <c r="BE2" i="17" a="1"/>
  <c r="BE2" i="17" s="1"/>
  <c r="AS2" i="17" a="1"/>
  <c r="AS2" i="17" s="1"/>
  <c r="CE2" i="17" a="1"/>
  <c r="CE2" i="17" s="1"/>
  <c r="BS2" i="17" a="1"/>
  <c r="BS2" i="17" s="1"/>
  <c r="AH21" i="16" a="1"/>
  <c r="AH21" i="16" s="1"/>
  <c r="AH22" i="16" a="1"/>
  <c r="AH22" i="16" s="1"/>
  <c r="AH23" i="16" a="1"/>
  <c r="AH23" i="16" s="1"/>
  <c r="AH24" i="16" a="1"/>
  <c r="AH24" i="16" s="1"/>
  <c r="AH25" i="16" a="1"/>
  <c r="AH25" i="16" s="1"/>
  <c r="AH26" i="16" a="1"/>
  <c r="AH26" i="16" s="1"/>
  <c r="AH27" i="16" a="1"/>
  <c r="AH27" i="16" s="1"/>
  <c r="AH28" i="16" a="1"/>
  <c r="AH28" i="16" s="1"/>
  <c r="AH17" i="16" a="1"/>
  <c r="AH17" i="16" s="1"/>
  <c r="AH29" i="16" a="1"/>
  <c r="AH29" i="16" s="1"/>
  <c r="AH20" i="16" a="1"/>
  <c r="AH20" i="16" s="1"/>
  <c r="AH18" i="16" a="1"/>
  <c r="AH18" i="16" s="1"/>
  <c r="AH30" i="16" a="1"/>
  <c r="AH30" i="16" s="1"/>
  <c r="AH19" i="16" a="1"/>
  <c r="AH19" i="16" s="1"/>
  <c r="AH31" i="16" a="1"/>
  <c r="AH31" i="16" s="1"/>
  <c r="AH3" i="16" a="1"/>
  <c r="AH3" i="16" s="1"/>
  <c r="AH13" i="17" a="1"/>
  <c r="AH13" i="17" s="1"/>
  <c r="BH8" i="17" a="1"/>
  <c r="BH8" i="17" s="1"/>
  <c r="CH4" i="17" a="1"/>
  <c r="CH4" i="17" s="1"/>
  <c r="AH12" i="17" a="1"/>
  <c r="AH12" i="17" s="1"/>
  <c r="AH8" i="17" a="1"/>
  <c r="AH8" i="17" s="1"/>
  <c r="AH14" i="16" a="1"/>
  <c r="AH14" i="16" s="1"/>
  <c r="AH5" i="16" a="1"/>
  <c r="AH5" i="16" s="1"/>
  <c r="AH4" i="17" a="1"/>
  <c r="AH4" i="17" s="1"/>
  <c r="AH5" i="17" a="1"/>
  <c r="AH5" i="17" s="1"/>
  <c r="AH9" i="17" a="1"/>
  <c r="AH9" i="17" s="1"/>
  <c r="BH7" i="17" a="1"/>
  <c r="BH7" i="17" s="1"/>
  <c r="CH16" i="17" a="1"/>
  <c r="CH16" i="17" s="1"/>
  <c r="AH13" i="16" a="1"/>
  <c r="AH13" i="16" s="1"/>
  <c r="AH11" i="16" a="1"/>
  <c r="AH11" i="16" s="1"/>
  <c r="CH15" i="17" a="1"/>
  <c r="CH15" i="17" s="1"/>
  <c r="AH10" i="16" a="1"/>
  <c r="AH10" i="16" s="1"/>
  <c r="CH6" i="17" a="1"/>
  <c r="CH6" i="17" s="1"/>
  <c r="AH9" i="16" a="1"/>
  <c r="AH9" i="16" s="1"/>
  <c r="CH14" i="17" a="1"/>
  <c r="CH14" i="17" s="1"/>
  <c r="BH4" i="17" a="1"/>
  <c r="BH4" i="17" s="1"/>
  <c r="AH4" i="16" a="1"/>
  <c r="AH4" i="16" s="1"/>
  <c r="CH10" i="17" a="1"/>
  <c r="CH10" i="17" s="1"/>
  <c r="AH15" i="16" a="1"/>
  <c r="AH15" i="16" s="1"/>
  <c r="CH13" i="17" a="1"/>
  <c r="CH13" i="17" s="1"/>
  <c r="BH2" i="17" a="1"/>
  <c r="BH2" i="17" s="1"/>
  <c r="AH16" i="16" a="1"/>
  <c r="AH16" i="16" s="1"/>
  <c r="CH7" i="17" a="1"/>
  <c r="CH7" i="17" s="1"/>
  <c r="AH10" i="17" a="1"/>
  <c r="AH10" i="17" s="1"/>
  <c r="CH11" i="17" a="1"/>
  <c r="CH11" i="17" s="1"/>
  <c r="AH2" i="17" a="1"/>
  <c r="AH2" i="17" s="1"/>
  <c r="BH9" i="17" a="1"/>
  <c r="BH9" i="17" s="1"/>
  <c r="BH11" i="17" a="1"/>
  <c r="BH11" i="17" s="1"/>
  <c r="AH8" i="16" a="1"/>
  <c r="AH8" i="16" s="1"/>
  <c r="AH7" i="16" a="1"/>
  <c r="AH7" i="16" s="1"/>
  <c r="BH10" i="17" a="1"/>
  <c r="BH10" i="17" s="1"/>
  <c r="AH6" i="16" a="1"/>
  <c r="AH6" i="16" s="1"/>
  <c r="BH3" i="17" a="1"/>
  <c r="BH3" i="17" s="1"/>
  <c r="AH12" i="16" a="1"/>
  <c r="AH12" i="16" s="1"/>
  <c r="BH12" i="17" a="1"/>
  <c r="BH12" i="17" s="1"/>
  <c r="CH3" i="17" a="1"/>
  <c r="CH3" i="17" s="1"/>
  <c r="BH5" i="17" a="1"/>
  <c r="BH5" i="17" s="1"/>
  <c r="BH6" i="17" a="1"/>
  <c r="BH6" i="17" s="1"/>
  <c r="AH14" i="17" a="1"/>
  <c r="AH14" i="17" s="1"/>
  <c r="AH3" i="17" a="1"/>
  <c r="AH3" i="17" s="1"/>
  <c r="AH15" i="17" a="1"/>
  <c r="AH15" i="17" s="1"/>
  <c r="BH13" i="17" a="1"/>
  <c r="BH13" i="17" s="1"/>
  <c r="AH11" i="17" a="1"/>
  <c r="AH11" i="17" s="1"/>
  <c r="CH12" i="17" a="1"/>
  <c r="CH12" i="17" s="1"/>
  <c r="BH15" i="17" a="1"/>
  <c r="BH15" i="17" s="1"/>
  <c r="BH16" i="17" a="1"/>
  <c r="BH16" i="17" s="1"/>
  <c r="BH14" i="17" a="1"/>
  <c r="BH14" i="17" s="1"/>
  <c r="CH8" i="17" a="1"/>
  <c r="CH8" i="17" s="1"/>
  <c r="CH2" i="17" a="1"/>
  <c r="CH2" i="17" s="1"/>
  <c r="CH5" i="17" a="1"/>
  <c r="CH5" i="17" s="1"/>
  <c r="AH7" i="17" a="1"/>
  <c r="AH7" i="17" s="1"/>
  <c r="AH6" i="17" a="1"/>
  <c r="AH6" i="17" s="1"/>
  <c r="CH9" i="17" a="1"/>
  <c r="CH9" i="17" s="1"/>
  <c r="AH16" i="17" a="1"/>
  <c r="AH16" i="17" s="1"/>
  <c r="AG22" i="16" a="1"/>
  <c r="AG22" i="16" s="1"/>
  <c r="AG23" i="16" a="1"/>
  <c r="AG23" i="16" s="1"/>
  <c r="AG24" i="16" a="1"/>
  <c r="AG24" i="16" s="1"/>
  <c r="AG25" i="16" a="1"/>
  <c r="AG25" i="16" s="1"/>
  <c r="AG26" i="16" a="1"/>
  <c r="AG26" i="16" s="1"/>
  <c r="AG27" i="16" a="1"/>
  <c r="AG27" i="16" s="1"/>
  <c r="AG28" i="16" a="1"/>
  <c r="AG28" i="16" s="1"/>
  <c r="AG29" i="16" a="1"/>
  <c r="AG29" i="16" s="1"/>
  <c r="AG17" i="16" a="1"/>
  <c r="AG17" i="16" s="1"/>
  <c r="AG18" i="16" a="1"/>
  <c r="AG18" i="16" s="1"/>
  <c r="AG30" i="16" a="1"/>
  <c r="AG30" i="16" s="1"/>
  <c r="AG19" i="16" a="1"/>
  <c r="AG19" i="16" s="1"/>
  <c r="AG31" i="16" a="1"/>
  <c r="AG31" i="16" s="1"/>
  <c r="AG20" i="16" a="1"/>
  <c r="AG20" i="16" s="1"/>
  <c r="AG21" i="16" a="1"/>
  <c r="AG21" i="16" s="1"/>
  <c r="BG8" i="17" a="1"/>
  <c r="BG8" i="17" s="1"/>
  <c r="AG12" i="17" a="1"/>
  <c r="AG12" i="17" s="1"/>
  <c r="AG7" i="16" a="1"/>
  <c r="AG7" i="16" s="1"/>
  <c r="AG10" i="17" a="1"/>
  <c r="AG10" i="17" s="1"/>
  <c r="CG6" i="17" a="1"/>
  <c r="CG6" i="17" s="1"/>
  <c r="CG3" i="17" a="1"/>
  <c r="CG3" i="17" s="1"/>
  <c r="AG6" i="16" a="1"/>
  <c r="AG6" i="16" s="1"/>
  <c r="AG12" i="16" a="1"/>
  <c r="AG12" i="16" s="1"/>
  <c r="AG5" i="17" a="1"/>
  <c r="AG5" i="17" s="1"/>
  <c r="AG13" i="17" a="1"/>
  <c r="AG13" i="17" s="1"/>
  <c r="AG8" i="16" a="1"/>
  <c r="AG8" i="16" s="1"/>
  <c r="AG3" i="16" a="1"/>
  <c r="AG3" i="16" s="1"/>
  <c r="BG13" i="17" a="1"/>
  <c r="BG13" i="17" s="1"/>
  <c r="CG8" i="17" a="1"/>
  <c r="CG8" i="17" s="1"/>
  <c r="CG7" i="17" a="1"/>
  <c r="CG7" i="17" s="1"/>
  <c r="AG4" i="16" a="1"/>
  <c r="AG4" i="16" s="1"/>
  <c r="BG9" i="17" a="1"/>
  <c r="BG9" i="17" s="1"/>
  <c r="AG10" i="16" a="1"/>
  <c r="AG10" i="16" s="1"/>
  <c r="CG12" i="17" a="1"/>
  <c r="CG12" i="17" s="1"/>
  <c r="AG9" i="17" a="1"/>
  <c r="AG9" i="17" s="1"/>
  <c r="AG15" i="16" a="1"/>
  <c r="AG15" i="16" s="1"/>
  <c r="AG14" i="17" a="1"/>
  <c r="AG14" i="17" s="1"/>
  <c r="BG12" i="17" a="1"/>
  <c r="BG12" i="17" s="1"/>
  <c r="AG11" i="17" a="1"/>
  <c r="AG11" i="17" s="1"/>
  <c r="AG9" i="16" a="1"/>
  <c r="AG9" i="16" s="1"/>
  <c r="CG5" i="17" a="1"/>
  <c r="CG5" i="17" s="1"/>
  <c r="BG6" i="17" a="1"/>
  <c r="BG6" i="17" s="1"/>
  <c r="AG5" i="16" a="1"/>
  <c r="AG5" i="16" s="1"/>
  <c r="AG11" i="16" a="1"/>
  <c r="AG11" i="16" s="1"/>
  <c r="CG4" i="17" a="1"/>
  <c r="CG4" i="17" s="1"/>
  <c r="AG14" i="16" a="1"/>
  <c r="AG14" i="16" s="1"/>
  <c r="AG13" i="16" a="1"/>
  <c r="AG13" i="16" s="1"/>
  <c r="BG10" i="17" a="1"/>
  <c r="BG10" i="17" s="1"/>
  <c r="AG3" i="17" a="1"/>
  <c r="AG3" i="17" s="1"/>
  <c r="CG11" i="17" a="1"/>
  <c r="CG11" i="17" s="1"/>
  <c r="CG9" i="17" a="1"/>
  <c r="CG9" i="17" s="1"/>
  <c r="AG6" i="17" a="1"/>
  <c r="AG6" i="17" s="1"/>
  <c r="BG7" i="17" a="1"/>
  <c r="BG7" i="17" s="1"/>
  <c r="AG15" i="17" a="1"/>
  <c r="AG15" i="17" s="1"/>
  <c r="AG16" i="17" a="1"/>
  <c r="AG16" i="17" s="1"/>
  <c r="BG11" i="17" a="1"/>
  <c r="BG11" i="17" s="1"/>
  <c r="BG3" i="17" a="1"/>
  <c r="BG3" i="17" s="1"/>
  <c r="BG14" i="17" a="1"/>
  <c r="BG14" i="17" s="1"/>
  <c r="CG14" i="17" a="1"/>
  <c r="CG14" i="17" s="1"/>
  <c r="BG15" i="17" a="1"/>
  <c r="BG15" i="17" s="1"/>
  <c r="AG7" i="17" a="1"/>
  <c r="AG7" i="17" s="1"/>
  <c r="BG4" i="17" a="1"/>
  <c r="BG4" i="17" s="1"/>
  <c r="AG8" i="17" a="1"/>
  <c r="AG8" i="17" s="1"/>
  <c r="CG13" i="17" a="1"/>
  <c r="CG13" i="17" s="1"/>
  <c r="BG16" i="17" a="1"/>
  <c r="BG16" i="17" s="1"/>
  <c r="CG15" i="17" a="1"/>
  <c r="CG15" i="17" s="1"/>
  <c r="AG4" i="17" a="1"/>
  <c r="AG4" i="17" s="1"/>
  <c r="AG16" i="16" a="1"/>
  <c r="AG16" i="16" s="1"/>
  <c r="BG5" i="17" a="1"/>
  <c r="BG5" i="17" s="1"/>
  <c r="CG10" i="17" a="1"/>
  <c r="CG10" i="17" s="1"/>
  <c r="CG16" i="17" a="1"/>
  <c r="CG16" i="17" s="1"/>
  <c r="AE24" i="16" a="1"/>
  <c r="AE24" i="16" s="1"/>
  <c r="AE25" i="16" a="1"/>
  <c r="AE25" i="16" s="1"/>
  <c r="AE26" i="16" a="1"/>
  <c r="AE26" i="16" s="1"/>
  <c r="AE27" i="16" a="1"/>
  <c r="AE27" i="16" s="1"/>
  <c r="AE28" i="16" a="1"/>
  <c r="AE28" i="16" s="1"/>
  <c r="AE17" i="16" a="1"/>
  <c r="AE17" i="16" s="1"/>
  <c r="AE29" i="16" a="1"/>
  <c r="AE29" i="16" s="1"/>
  <c r="AE31" i="16" a="1"/>
  <c r="AE31" i="16" s="1"/>
  <c r="AE18" i="16" a="1"/>
  <c r="AE18" i="16" s="1"/>
  <c r="AE30" i="16" a="1"/>
  <c r="AE30" i="16" s="1"/>
  <c r="AE19" i="16" a="1"/>
  <c r="AE19" i="16" s="1"/>
  <c r="AE20" i="16" a="1"/>
  <c r="AE20" i="16" s="1"/>
  <c r="AE21" i="16" a="1"/>
  <c r="AE21" i="16" s="1"/>
  <c r="AE22" i="16" a="1"/>
  <c r="AE22" i="16" s="1"/>
  <c r="AE23" i="16" a="1"/>
  <c r="AE23" i="16" s="1"/>
  <c r="BE13" i="17" a="1"/>
  <c r="BE13" i="17" s="1"/>
  <c r="AE14" i="17" a="1"/>
  <c r="AE14" i="17" s="1"/>
  <c r="CE12" i="17" a="1"/>
  <c r="CE12" i="17" s="1"/>
  <c r="AE16" i="17" a="1"/>
  <c r="AE16" i="17" s="1"/>
  <c r="CE9" i="17" a="1"/>
  <c r="CE9" i="17" s="1"/>
  <c r="BE14" i="17" a="1"/>
  <c r="BE14" i="17" s="1"/>
  <c r="AE15" i="17" a="1"/>
  <c r="AE15" i="17" s="1"/>
  <c r="BE15" i="17" a="1"/>
  <c r="BE15" i="17" s="1"/>
  <c r="CE13" i="17" a="1"/>
  <c r="CE13" i="17" s="1"/>
  <c r="AE14" i="16" a="1"/>
  <c r="AE14" i="16" s="1"/>
  <c r="CE11" i="17" a="1"/>
  <c r="CE11" i="17" s="1"/>
  <c r="AE7" i="16" a="1"/>
  <c r="AE7" i="16" s="1"/>
  <c r="AE13" i="16" a="1"/>
  <c r="AE13" i="16" s="1"/>
  <c r="BE5" i="17" a="1"/>
  <c r="BE5" i="17" s="1"/>
  <c r="AE8" i="16" a="1"/>
  <c r="AE8" i="16" s="1"/>
  <c r="AE9" i="16" a="1"/>
  <c r="AE9" i="16" s="1"/>
  <c r="AE5" i="17" a="1"/>
  <c r="AE5" i="17" s="1"/>
  <c r="BE3" i="17" a="1"/>
  <c r="BE3" i="17" s="1"/>
  <c r="AE7" i="17" a="1"/>
  <c r="AE7" i="17" s="1"/>
  <c r="CE4" i="17" a="1"/>
  <c r="CE4" i="17" s="1"/>
  <c r="AE6" i="17" a="1"/>
  <c r="AE6" i="17" s="1"/>
  <c r="AE13" i="17" a="1"/>
  <c r="AE13" i="17" s="1"/>
  <c r="BE4" i="17" a="1"/>
  <c r="BE4" i="17" s="1"/>
  <c r="CE5" i="17" a="1"/>
  <c r="CE5" i="17" s="1"/>
  <c r="AE3" i="16" a="1"/>
  <c r="AE3" i="16" s="1"/>
  <c r="AE15" i="16" a="1"/>
  <c r="AE15" i="16" s="1"/>
  <c r="BE6" i="17" a="1"/>
  <c r="BE6" i="17" s="1"/>
  <c r="BE12" i="17" a="1"/>
  <c r="BE12" i="17" s="1"/>
  <c r="AE4" i="16" a="1"/>
  <c r="AE4" i="16" s="1"/>
  <c r="AE10" i="16" a="1"/>
  <c r="AE10" i="16" s="1"/>
  <c r="AE5" i="16" a="1"/>
  <c r="AE5" i="16" s="1"/>
  <c r="AE11" i="16" a="1"/>
  <c r="AE11" i="16" s="1"/>
  <c r="AE6" i="16" a="1"/>
  <c r="AE6" i="16" s="1"/>
  <c r="AE12" i="16" a="1"/>
  <c r="AE12" i="16" s="1"/>
  <c r="CE3" i="17" a="1"/>
  <c r="CE3" i="17" s="1"/>
  <c r="CE6" i="17" a="1"/>
  <c r="CE6" i="17" s="1"/>
  <c r="AE10" i="17" a="1"/>
  <c r="AE10" i="17" s="1"/>
  <c r="AE16" i="16" a="1"/>
  <c r="AE16" i="16" s="1"/>
  <c r="CE8" i="17" a="1"/>
  <c r="CE8" i="17" s="1"/>
  <c r="AE12" i="17" a="1"/>
  <c r="AE12" i="17" s="1"/>
  <c r="CE7" i="17" a="1"/>
  <c r="CE7" i="17" s="1"/>
  <c r="AE3" i="17" a="1"/>
  <c r="AE3" i="17" s="1"/>
  <c r="BE11" i="17" a="1"/>
  <c r="BE11" i="17" s="1"/>
  <c r="AE11" i="17" a="1"/>
  <c r="AE11" i="17" s="1"/>
  <c r="AE4" i="17" a="1"/>
  <c r="AE4" i="17" s="1"/>
  <c r="BE16" i="17" a="1"/>
  <c r="BE16" i="17" s="1"/>
  <c r="BE7" i="17" a="1"/>
  <c r="BE7" i="17" s="1"/>
  <c r="AE9" i="17" a="1"/>
  <c r="AE9" i="17" s="1"/>
  <c r="BE10" i="17" a="1"/>
  <c r="BE10" i="17" s="1"/>
  <c r="CE10" i="17" a="1"/>
  <c r="CE10" i="17" s="1"/>
  <c r="CE15" i="17" a="1"/>
  <c r="CE15" i="17" s="1"/>
  <c r="BE9" i="17" a="1"/>
  <c r="BE9" i="17" s="1"/>
  <c r="CE16" i="17" a="1"/>
  <c r="CE16" i="17" s="1"/>
  <c r="CE14" i="17" a="1"/>
  <c r="CE14" i="17" s="1"/>
  <c r="AE8" i="17" a="1"/>
  <c r="AE8" i="17" s="1"/>
  <c r="BE8" i="17" a="1"/>
  <c r="BE8" i="17" s="1"/>
  <c r="AD25" i="16" a="1"/>
  <c r="AD25" i="16" s="1"/>
  <c r="AD26" i="16" a="1"/>
  <c r="AD26" i="16" s="1"/>
  <c r="AD27" i="16" a="1"/>
  <c r="AD27" i="16" s="1"/>
  <c r="AD28" i="16" a="1"/>
  <c r="AD28" i="16" s="1"/>
  <c r="AD29" i="16" a="1"/>
  <c r="AD29" i="16" s="1"/>
  <c r="AD17" i="16" a="1"/>
  <c r="AD17" i="16" s="1"/>
  <c r="AD18" i="16" a="1"/>
  <c r="AD18" i="16" s="1"/>
  <c r="AD30" i="16" a="1"/>
  <c r="AD30" i="16" s="1"/>
  <c r="AD19" i="16" a="1"/>
  <c r="AD19" i="16" s="1"/>
  <c r="AD31" i="16" a="1"/>
  <c r="AD31" i="16" s="1"/>
  <c r="AD20" i="16" a="1"/>
  <c r="AD20" i="16" s="1"/>
  <c r="AD24" i="16" a="1"/>
  <c r="AD24" i="16" s="1"/>
  <c r="AD21" i="16" a="1"/>
  <c r="AD21" i="16" s="1"/>
  <c r="AD22" i="16" a="1"/>
  <c r="AD22" i="16" s="1"/>
  <c r="AD23" i="16" a="1"/>
  <c r="AD23" i="16" s="1"/>
  <c r="BD13" i="17" a="1"/>
  <c r="BD13" i="17" s="1"/>
  <c r="CD14" i="17" a="1"/>
  <c r="CD14" i="17" s="1"/>
  <c r="AD10" i="17" a="1"/>
  <c r="AD10" i="17" s="1"/>
  <c r="BD14" i="17" a="1"/>
  <c r="BD14" i="17" s="1"/>
  <c r="AD11" i="16" a="1"/>
  <c r="AD11" i="16" s="1"/>
  <c r="BD3" i="17" a="1"/>
  <c r="BD3" i="17" s="1"/>
  <c r="BD16" i="17" a="1"/>
  <c r="BD16" i="17" s="1"/>
  <c r="AD14" i="16" a="1"/>
  <c r="AD14" i="16" s="1"/>
  <c r="AD3" i="16" a="1"/>
  <c r="AD3" i="16" s="1"/>
  <c r="BD10" i="17" a="1"/>
  <c r="BD10" i="17" s="1"/>
  <c r="AD13" i="16" a="1"/>
  <c r="AD13" i="16" s="1"/>
  <c r="AD8" i="17" a="1"/>
  <c r="AD8" i="17" s="1"/>
  <c r="AD15" i="16" a="1"/>
  <c r="AD15" i="16" s="1"/>
  <c r="BD4" i="17" a="1"/>
  <c r="BD4" i="17" s="1"/>
  <c r="CD13" i="17" a="1"/>
  <c r="CD13" i="17" s="1"/>
  <c r="AD6" i="16" a="1"/>
  <c r="AD6" i="16" s="1"/>
  <c r="BD6" i="17" a="1"/>
  <c r="BD6" i="17" s="1"/>
  <c r="AD4" i="16" a="1"/>
  <c r="AD4" i="16" s="1"/>
  <c r="BD8" i="17" a="1"/>
  <c r="BD8" i="17" s="1"/>
  <c r="AD12" i="16" a="1"/>
  <c r="AD12" i="16" s="1"/>
  <c r="CD3" i="17" a="1"/>
  <c r="CD3" i="17" s="1"/>
  <c r="AD5" i="17" a="1"/>
  <c r="AD5" i="17" s="1"/>
  <c r="BD7" i="17" a="1"/>
  <c r="BD7" i="17" s="1"/>
  <c r="AD11" i="17" a="1"/>
  <c r="AD11" i="17" s="1"/>
  <c r="AD8" i="16" a="1"/>
  <c r="AD8" i="16" s="1"/>
  <c r="AD7" i="17" a="1"/>
  <c r="AD7" i="17" s="1"/>
  <c r="CD15" i="17" a="1"/>
  <c r="CD15" i="17" s="1"/>
  <c r="AD10" i="16" a="1"/>
  <c r="AD10" i="16" s="1"/>
  <c r="AD16" i="16" a="1"/>
  <c r="AD16" i="16" s="1"/>
  <c r="CD7" i="17" a="1"/>
  <c r="CD7" i="17" s="1"/>
  <c r="AD5" i="16" a="1"/>
  <c r="AD5" i="16" s="1"/>
  <c r="BD15" i="17" a="1"/>
  <c r="BD15" i="17" s="1"/>
  <c r="AD4" i="17" a="1"/>
  <c r="AD4" i="17" s="1"/>
  <c r="CD9" i="17" a="1"/>
  <c r="CD9" i="17" s="1"/>
  <c r="AD3" i="17" a="1"/>
  <c r="AD3" i="17" s="1"/>
  <c r="CD12" i="17" a="1"/>
  <c r="CD12" i="17" s="1"/>
  <c r="AD7" i="16" a="1"/>
  <c r="AD7" i="16" s="1"/>
  <c r="AD6" i="17" a="1"/>
  <c r="AD6" i="17" s="1"/>
  <c r="BD5" i="17" a="1"/>
  <c r="BD5" i="17" s="1"/>
  <c r="AD13" i="17" a="1"/>
  <c r="AD13" i="17" s="1"/>
  <c r="AD15" i="17" a="1"/>
  <c r="AD15" i="17" s="1"/>
  <c r="CD16" i="17" a="1"/>
  <c r="CD16" i="17" s="1"/>
  <c r="AD14" i="17" a="1"/>
  <c r="AD14" i="17" s="1"/>
  <c r="CD11" i="17" a="1"/>
  <c r="CD11" i="17" s="1"/>
  <c r="CD8" i="17" a="1"/>
  <c r="CD8" i="17" s="1"/>
  <c r="CD10" i="17" a="1"/>
  <c r="CD10" i="17" s="1"/>
  <c r="AD16" i="17" a="1"/>
  <c r="AD16" i="17" s="1"/>
  <c r="AD9" i="16" a="1"/>
  <c r="AD9" i="16" s="1"/>
  <c r="CD4" i="17" a="1"/>
  <c r="CD4" i="17" s="1"/>
  <c r="BD12" i="17" a="1"/>
  <c r="BD12" i="17" s="1"/>
  <c r="BD11" i="17" a="1"/>
  <c r="BD11" i="17" s="1"/>
  <c r="AD9" i="17" a="1"/>
  <c r="AD9" i="17" s="1"/>
  <c r="CD6" i="17" a="1"/>
  <c r="CD6" i="17" s="1"/>
  <c r="CD5" i="17" a="1"/>
  <c r="CD5" i="17" s="1"/>
  <c r="BD9" i="17" a="1"/>
  <c r="BD9" i="17" s="1"/>
  <c r="AD12" i="17" a="1"/>
  <c r="AD12" i="17" s="1"/>
  <c r="AC27" i="16" a="1"/>
  <c r="AC27" i="16" s="1"/>
  <c r="AC28" i="16" a="1"/>
  <c r="AC28" i="16" s="1"/>
  <c r="AC17" i="16" a="1"/>
  <c r="AC17" i="16" s="1"/>
  <c r="AC29" i="16" a="1"/>
  <c r="AC29" i="16" s="1"/>
  <c r="AC30" i="16" a="1"/>
  <c r="AC30" i="16" s="1"/>
  <c r="AC18" i="16" a="1"/>
  <c r="AC18" i="16" s="1"/>
  <c r="AC26" i="16" a="1"/>
  <c r="AC26" i="16" s="1"/>
  <c r="AC19" i="16" a="1"/>
  <c r="AC19" i="16" s="1"/>
  <c r="AC31" i="16" a="1"/>
  <c r="AC31" i="16" s="1"/>
  <c r="AC20" i="16" a="1"/>
  <c r="AC20" i="16" s="1"/>
  <c r="AC21" i="16" a="1"/>
  <c r="AC21" i="16" s="1"/>
  <c r="AC22" i="16" a="1"/>
  <c r="AC22" i="16" s="1"/>
  <c r="AC23" i="16" a="1"/>
  <c r="AC23" i="16" s="1"/>
  <c r="AC24" i="16" a="1"/>
  <c r="AC24" i="16" s="1"/>
  <c r="AC25" i="16" a="1"/>
  <c r="AC25" i="16" s="1"/>
  <c r="CC14" i="17" a="1"/>
  <c r="CC14" i="17" s="1"/>
  <c r="AC8" i="17" a="1"/>
  <c r="AC8" i="17" s="1"/>
  <c r="AC4" i="17" a="1"/>
  <c r="AC4" i="17" s="1"/>
  <c r="AC8" i="16" a="1"/>
  <c r="AC8" i="16" s="1"/>
  <c r="BC5" i="17" a="1"/>
  <c r="BC5" i="17" s="1"/>
  <c r="AC11" i="17" a="1"/>
  <c r="AC11" i="17" s="1"/>
  <c r="AC10" i="17" a="1"/>
  <c r="AC10" i="17" s="1"/>
  <c r="CC3" i="17" a="1"/>
  <c r="CC3" i="17" s="1"/>
  <c r="AC14" i="16" a="1"/>
  <c r="AC14" i="16" s="1"/>
  <c r="AC7" i="16" a="1"/>
  <c r="AC7" i="16" s="1"/>
  <c r="AC13" i="16" a="1"/>
  <c r="AC13" i="16" s="1"/>
  <c r="CC16" i="17" a="1"/>
  <c r="CC16" i="17" s="1"/>
  <c r="AC9" i="16" a="1"/>
  <c r="AC9" i="16" s="1"/>
  <c r="AC5" i="17" a="1"/>
  <c r="AC5" i="17" s="1"/>
  <c r="BC9" i="17" a="1"/>
  <c r="BC9" i="17" s="1"/>
  <c r="AC2" i="16" a="1"/>
  <c r="AC2" i="16" s="1"/>
  <c r="AC12" i="17" a="1"/>
  <c r="AC12" i="17" s="1"/>
  <c r="BC8" i="17" a="1"/>
  <c r="BC8" i="17" s="1"/>
  <c r="CC10" i="17" a="1"/>
  <c r="CC10" i="17" s="1"/>
  <c r="CC12" i="17" a="1"/>
  <c r="CC12" i="17" s="1"/>
  <c r="BC3" i="17" a="1"/>
  <c r="BC3" i="17" s="1"/>
  <c r="CC4" i="17" a="1"/>
  <c r="CC4" i="17" s="1"/>
  <c r="BC4" i="17" a="1"/>
  <c r="BC4" i="17" s="1"/>
  <c r="AC11" i="16" a="1"/>
  <c r="AC11" i="16" s="1"/>
  <c r="AC16" i="16" a="1"/>
  <c r="AC16" i="16" s="1"/>
  <c r="BC10" i="17" a="1"/>
  <c r="BC10" i="17" s="1"/>
  <c r="AC5" i="16" a="1"/>
  <c r="AC5" i="16" s="1"/>
  <c r="AC3" i="16" a="1"/>
  <c r="AC3" i="16" s="1"/>
  <c r="CC6" i="17" a="1"/>
  <c r="CC6" i="17" s="1"/>
  <c r="AC3" i="17" a="1"/>
  <c r="AC3" i="17" s="1"/>
  <c r="CC13" i="17" a="1"/>
  <c r="CC13" i="17" s="1"/>
  <c r="AC4" i="16" a="1"/>
  <c r="AC4" i="16" s="1"/>
  <c r="AC10" i="16" a="1"/>
  <c r="AC10" i="16" s="1"/>
  <c r="BC7" i="17" a="1"/>
  <c r="BC7" i="17" s="1"/>
  <c r="AC7" i="17" a="1"/>
  <c r="AC7" i="17" s="1"/>
  <c r="AC15" i="16" a="1"/>
  <c r="AC15" i="16" s="1"/>
  <c r="AC6" i="16" a="1"/>
  <c r="AC6" i="16" s="1"/>
  <c r="AC12" i="16" a="1"/>
  <c r="AC12" i="16" s="1"/>
  <c r="BC12" i="17" a="1"/>
  <c r="BC12" i="17" s="1"/>
  <c r="AC15" i="17" a="1"/>
  <c r="AC15" i="17" s="1"/>
  <c r="AC16" i="17" a="1"/>
  <c r="AC16" i="17" s="1"/>
  <c r="CC5" i="17" a="1"/>
  <c r="CC5" i="17" s="1"/>
  <c r="CC11" i="17" a="1"/>
  <c r="CC11" i="17" s="1"/>
  <c r="BC6" i="17" a="1"/>
  <c r="BC6" i="17" s="1"/>
  <c r="BC11" i="17" a="1"/>
  <c r="BC11" i="17" s="1"/>
  <c r="CC8" i="17" a="1"/>
  <c r="CC8" i="17" s="1"/>
  <c r="CC9" i="17" a="1"/>
  <c r="CC9" i="17" s="1"/>
  <c r="BC13" i="17" a="1"/>
  <c r="BC13" i="17" s="1"/>
  <c r="BC16" i="17" a="1"/>
  <c r="BC16" i="17" s="1"/>
  <c r="CC7" i="17" a="1"/>
  <c r="CC7" i="17" s="1"/>
  <c r="CC15" i="17" a="1"/>
  <c r="CC15" i="17" s="1"/>
  <c r="BC14" i="17" a="1"/>
  <c r="BC14" i="17" s="1"/>
  <c r="AC6" i="17" a="1"/>
  <c r="AC6" i="17" s="1"/>
  <c r="BC15" i="17" a="1"/>
  <c r="BC15" i="17" s="1"/>
  <c r="AC9" i="17" a="1"/>
  <c r="AC9" i="17" s="1"/>
  <c r="AC13" i="17" a="1"/>
  <c r="AC13" i="17" s="1"/>
  <c r="AC14" i="17" a="1"/>
  <c r="AC14" i="17" s="1"/>
  <c r="Q26" i="16" a="1"/>
  <c r="Q26" i="16" s="1"/>
  <c r="Q28" i="16" a="1"/>
  <c r="Q28" i="16" s="1"/>
  <c r="Q17" i="16" a="1"/>
  <c r="Q17" i="16" s="1"/>
  <c r="Q29" i="16" a="1"/>
  <c r="Q29" i="16" s="1"/>
  <c r="Q30" i="16" a="1"/>
  <c r="Q30" i="16" s="1"/>
  <c r="Q18" i="16" a="1"/>
  <c r="Q18" i="16" s="1"/>
  <c r="Q19" i="16" a="1"/>
  <c r="Q19" i="16" s="1"/>
  <c r="Q31" i="16" a="1"/>
  <c r="Q31" i="16" s="1"/>
  <c r="Q20" i="16" a="1"/>
  <c r="Q20" i="16" s="1"/>
  <c r="Q21" i="16" a="1"/>
  <c r="Q21" i="16" s="1"/>
  <c r="Q22" i="16" a="1"/>
  <c r="Q22" i="16" s="1"/>
  <c r="Q27" i="16" a="1"/>
  <c r="Q27" i="16" s="1"/>
  <c r="Q23" i="16" a="1"/>
  <c r="Q23" i="16" s="1"/>
  <c r="Q25" i="16" a="1"/>
  <c r="Q25" i="16" s="1"/>
  <c r="Q24" i="16" a="1"/>
  <c r="Q24" i="16" s="1"/>
  <c r="BQ5" i="17" a="1"/>
  <c r="BQ5" i="17" s="1"/>
  <c r="BQ14" i="17" a="1"/>
  <c r="BQ14" i="17" s="1"/>
  <c r="AQ4" i="17" a="1"/>
  <c r="AQ4" i="17" s="1"/>
  <c r="BQ15" i="17" a="1"/>
  <c r="BQ15" i="17" s="1"/>
  <c r="Q8" i="16" a="1"/>
  <c r="Q8" i="16" s="1"/>
  <c r="BQ3" i="17" a="1"/>
  <c r="BQ3" i="17" s="1"/>
  <c r="AQ11" i="17" a="1"/>
  <c r="AQ11" i="17" s="1"/>
  <c r="Q7" i="16" a="1"/>
  <c r="Q7" i="16" s="1"/>
  <c r="Q13" i="16" a="1"/>
  <c r="Q13" i="16" s="1"/>
  <c r="AQ7" i="17" a="1"/>
  <c r="AQ7" i="17" s="1"/>
  <c r="Q9" i="16" a="1"/>
  <c r="Q9" i="16" s="1"/>
  <c r="BQ4" i="17" a="1"/>
  <c r="BQ4" i="17" s="1"/>
  <c r="Q8" i="17" a="1"/>
  <c r="Q8" i="17" s="1"/>
  <c r="BQ16" i="17" a="1"/>
  <c r="BQ16" i="17" s="1"/>
  <c r="BQ10" i="17" a="1"/>
  <c r="BQ10" i="17" s="1"/>
  <c r="Q11" i="16" a="1"/>
  <c r="Q11" i="16" s="1"/>
  <c r="AQ3" i="17" a="1"/>
  <c r="AQ3" i="17" s="1"/>
  <c r="Q2" i="16" a="1"/>
  <c r="Q2" i="16" s="1"/>
  <c r="Q12" i="17" a="1"/>
  <c r="Q12" i="17" s="1"/>
  <c r="Q16" i="16" a="1"/>
  <c r="Q16" i="16" s="1"/>
  <c r="Q4" i="17" a="1"/>
  <c r="Q4" i="17" s="1"/>
  <c r="Q5" i="16" a="1"/>
  <c r="Q5" i="16" s="1"/>
  <c r="Q3" i="16" a="1"/>
  <c r="Q3" i="16" s="1"/>
  <c r="AQ10" i="17" a="1"/>
  <c r="AQ10" i="17" s="1"/>
  <c r="BQ7" i="17" a="1"/>
  <c r="BQ7" i="17" s="1"/>
  <c r="Q3" i="17" a="1"/>
  <c r="Q3" i="17" s="1"/>
  <c r="Q4" i="16" a="1"/>
  <c r="Q4" i="16" s="1"/>
  <c r="Q10" i="16" a="1"/>
  <c r="Q10" i="16" s="1"/>
  <c r="Q5" i="17" a="1"/>
  <c r="Q5" i="17" s="1"/>
  <c r="Q14" i="16" a="1"/>
  <c r="Q14" i="16" s="1"/>
  <c r="Q6" i="16" a="1"/>
  <c r="Q6" i="16" s="1"/>
  <c r="Q12" i="16" a="1"/>
  <c r="Q12" i="16" s="1"/>
  <c r="BQ6" i="17" a="1"/>
  <c r="BQ6" i="17" s="1"/>
  <c r="AQ6" i="17" a="1"/>
  <c r="AQ6" i="17" s="1"/>
  <c r="Q10" i="17" a="1"/>
  <c r="Q10" i="17" s="1"/>
  <c r="BQ9" i="17" a="1"/>
  <c r="BQ9" i="17" s="1"/>
  <c r="Q16" i="17" a="1"/>
  <c r="Q16" i="17" s="1"/>
  <c r="Q7" i="17" a="1"/>
  <c r="Q7" i="17" s="1"/>
  <c r="AQ8" i="17" a="1"/>
  <c r="AQ8" i="17" s="1"/>
  <c r="BQ8" i="17" a="1"/>
  <c r="BQ8" i="17" s="1"/>
  <c r="AQ13" i="17" a="1"/>
  <c r="AQ13" i="17" s="1"/>
  <c r="BQ13" i="17" a="1"/>
  <c r="BQ13" i="17" s="1"/>
  <c r="AQ14" i="17" a="1"/>
  <c r="AQ14" i="17" s="1"/>
  <c r="Q11" i="17" a="1"/>
  <c r="Q11" i="17" s="1"/>
  <c r="BQ11" i="17" a="1"/>
  <c r="BQ11" i="17" s="1"/>
  <c r="AQ16" i="17" a="1"/>
  <c r="AQ16" i="17" s="1"/>
  <c r="Q6" i="17" a="1"/>
  <c r="Q6" i="17" s="1"/>
  <c r="AQ15" i="17" a="1"/>
  <c r="AQ15" i="17" s="1"/>
  <c r="Q15" i="16" a="1"/>
  <c r="Q15" i="16" s="1"/>
  <c r="Q9" i="17" a="1"/>
  <c r="Q9" i="17" s="1"/>
  <c r="AQ9" i="17" a="1"/>
  <c r="AQ9" i="17" s="1"/>
  <c r="BQ12" i="17" a="1"/>
  <c r="BQ12" i="17" s="1"/>
  <c r="Q13" i="17" a="1"/>
  <c r="Q13" i="17" s="1"/>
  <c r="AQ5" i="17" a="1"/>
  <c r="AQ5" i="17" s="1"/>
  <c r="AQ12" i="17" a="1"/>
  <c r="AQ12" i="17" s="1"/>
  <c r="Q15" i="17" a="1"/>
  <c r="Q15" i="17" s="1"/>
  <c r="Q14" i="17" a="1"/>
  <c r="Q14" i="17" s="1"/>
  <c r="AC2" i="17" a="1"/>
  <c r="AC2" i="17" s="1"/>
  <c r="Q2" i="17" a="1"/>
  <c r="Q2" i="17" s="1"/>
  <c r="BD2" i="17" a="1"/>
  <c r="BD2" i="17" s="1"/>
  <c r="AR2" i="17" a="1"/>
  <c r="AR2" i="17" s="1"/>
  <c r="CD2" i="17" a="1"/>
  <c r="CD2" i="17" s="1"/>
  <c r="BR2" i="17" a="1"/>
  <c r="BR2" i="17" s="1"/>
  <c r="P17" i="16" a="1"/>
  <c r="P17" i="16" s="1"/>
  <c r="P29" i="16" a="1"/>
  <c r="P29" i="16" s="1"/>
  <c r="P18" i="16" a="1"/>
  <c r="P18" i="16" s="1"/>
  <c r="P30" i="16" a="1"/>
  <c r="P30" i="16" s="1"/>
  <c r="P31" i="16" a="1"/>
  <c r="P31" i="16" s="1"/>
  <c r="P19" i="16" a="1"/>
  <c r="P19" i="16" s="1"/>
  <c r="P20" i="16" a="1"/>
  <c r="P20" i="16" s="1"/>
  <c r="P21" i="16" a="1"/>
  <c r="P21" i="16" s="1"/>
  <c r="P26" i="16" a="1"/>
  <c r="P26" i="16" s="1"/>
  <c r="P28" i="16" a="1"/>
  <c r="P28" i="16" s="1"/>
  <c r="P22" i="16" a="1"/>
  <c r="P22" i="16" s="1"/>
  <c r="P23" i="16" a="1"/>
  <c r="P23" i="16" s="1"/>
  <c r="P24" i="16" a="1"/>
  <c r="P24" i="16" s="1"/>
  <c r="P27" i="16" a="1"/>
  <c r="P27" i="16" s="1"/>
  <c r="P25" i="16" a="1"/>
  <c r="P25" i="16" s="1"/>
  <c r="P4" i="17" a="1"/>
  <c r="P4" i="17" s="1"/>
  <c r="P13" i="17" a="1"/>
  <c r="P13" i="17" s="1"/>
  <c r="P5" i="17" a="1"/>
  <c r="P5" i="17" s="1"/>
  <c r="P14" i="16" a="1"/>
  <c r="P14" i="16" s="1"/>
  <c r="P12" i="17" a="1"/>
  <c r="P12" i="17" s="1"/>
  <c r="P7" i="16" a="1"/>
  <c r="P7" i="16" s="1"/>
  <c r="P13" i="16" a="1"/>
  <c r="P13" i="16" s="1"/>
  <c r="BP11" i="17" a="1"/>
  <c r="BP11" i="17" s="1"/>
  <c r="P10" i="17" a="1"/>
  <c r="P10" i="17" s="1"/>
  <c r="P9" i="16" a="1"/>
  <c r="P9" i="16" s="1"/>
  <c r="AP4" i="17" a="1"/>
  <c r="AP4" i="17" s="1"/>
  <c r="P9" i="17" a="1"/>
  <c r="P9" i="17" s="1"/>
  <c r="P3" i="16" a="1"/>
  <c r="P3" i="16" s="1"/>
  <c r="P15" i="16" a="1"/>
  <c r="P15" i="16" s="1"/>
  <c r="AP9" i="17" a="1"/>
  <c r="AP9" i="17" s="1"/>
  <c r="P11" i="17" a="1"/>
  <c r="P11" i="17" s="1"/>
  <c r="BP7" i="17" a="1"/>
  <c r="BP7" i="17" s="1"/>
  <c r="P8" i="16" a="1"/>
  <c r="P8" i="16" s="1"/>
  <c r="P4" i="16" a="1"/>
  <c r="P4" i="16" s="1"/>
  <c r="P10" i="16" a="1"/>
  <c r="P10" i="16" s="1"/>
  <c r="AP11" i="17" a="1"/>
  <c r="AP11" i="17" s="1"/>
  <c r="P6" i="16" a="1"/>
  <c r="P6" i="16" s="1"/>
  <c r="P12" i="16" a="1"/>
  <c r="P12" i="16" s="1"/>
  <c r="AP7" i="17" a="1"/>
  <c r="AP7" i="17" s="1"/>
  <c r="BP6" i="17" a="1"/>
  <c r="BP6" i="17" s="1"/>
  <c r="P3" i="17" a="1"/>
  <c r="P3" i="17" s="1"/>
  <c r="BP8" i="17" a="1"/>
  <c r="BP8" i="17" s="1"/>
  <c r="P2" i="16" a="1"/>
  <c r="P2" i="16" s="1"/>
  <c r="P16" i="16" a="1"/>
  <c r="P16" i="16" s="1"/>
  <c r="AP8" i="17" a="1"/>
  <c r="AP8" i="17" s="1"/>
  <c r="P8" i="17" a="1"/>
  <c r="P8" i="17" s="1"/>
  <c r="BP3" i="17" a="1"/>
  <c r="BP3" i="17" s="1"/>
  <c r="BP4" i="17" a="1"/>
  <c r="BP4" i="17" s="1"/>
  <c r="BP10" i="17" a="1"/>
  <c r="BP10" i="17" s="1"/>
  <c r="P5" i="16" a="1"/>
  <c r="P5" i="16" s="1"/>
  <c r="P11" i="16" a="1"/>
  <c r="P11" i="16" s="1"/>
  <c r="BP5" i="17" a="1"/>
  <c r="BP5" i="17" s="1"/>
  <c r="AP13" i="17" a="1"/>
  <c r="AP13" i="17" s="1"/>
  <c r="AP12" i="17" a="1"/>
  <c r="AP12" i="17" s="1"/>
  <c r="AP14" i="17" a="1"/>
  <c r="AP14" i="17" s="1"/>
  <c r="AP15" i="17" a="1"/>
  <c r="AP15" i="17" s="1"/>
  <c r="P14" i="17" a="1"/>
  <c r="P14" i="17" s="1"/>
  <c r="AP10" i="17" a="1"/>
  <c r="AP10" i="17" s="1"/>
  <c r="BP12" i="17" a="1"/>
  <c r="BP12" i="17" s="1"/>
  <c r="AP5" i="17" a="1"/>
  <c r="AP5" i="17" s="1"/>
  <c r="P7" i="17" a="1"/>
  <c r="P7" i="17" s="1"/>
  <c r="AP16" i="17" a="1"/>
  <c r="AP16" i="17" s="1"/>
  <c r="BP13" i="17" a="1"/>
  <c r="BP13" i="17" s="1"/>
  <c r="BP15" i="17" a="1"/>
  <c r="BP15" i="17" s="1"/>
  <c r="BP14" i="17" a="1"/>
  <c r="BP14" i="17" s="1"/>
  <c r="P6" i="17" a="1"/>
  <c r="P6" i="17" s="1"/>
  <c r="BP16" i="17" a="1"/>
  <c r="BP16" i="17" s="1"/>
  <c r="AP3" i="17" a="1"/>
  <c r="AP3" i="17" s="1"/>
  <c r="BP9" i="17" a="1"/>
  <c r="BP9" i="17" s="1"/>
  <c r="AP6" i="17" a="1"/>
  <c r="AP6" i="17" s="1"/>
  <c r="P15" i="17" a="1"/>
  <c r="P15" i="17" s="1"/>
  <c r="P16" i="17" a="1"/>
  <c r="P16" i="17" s="1"/>
  <c r="AB2" i="17" a="1"/>
  <c r="AB2" i="17" s="1"/>
  <c r="P2" i="17" a="1"/>
  <c r="P2" i="17" s="1"/>
  <c r="BC2" i="17" a="1"/>
  <c r="BC2" i="17" s="1"/>
  <c r="AQ2" i="17" a="1"/>
  <c r="AQ2" i="17" s="1"/>
  <c r="CC2" i="17" a="1"/>
  <c r="CC2" i="17" s="1"/>
  <c r="BQ2" i="17" a="1"/>
  <c r="BQ2" i="17" s="1"/>
  <c r="O17" i="16" a="1"/>
  <c r="O17" i="16" s="1"/>
  <c r="O18" i="16" a="1"/>
  <c r="O18" i="16" s="1"/>
  <c r="O30" i="16" a="1"/>
  <c r="O30" i="16" s="1"/>
  <c r="O19" i="16" a="1"/>
  <c r="O19" i="16" s="1"/>
  <c r="O31" i="16" a="1"/>
  <c r="O31" i="16" s="1"/>
  <c r="O20" i="16" a="1"/>
  <c r="O20" i="16" s="1"/>
  <c r="O21" i="16" a="1"/>
  <c r="O21" i="16" s="1"/>
  <c r="O29" i="16" a="1"/>
  <c r="O29" i="16" s="1"/>
  <c r="O22" i="16" a="1"/>
  <c r="O22" i="16" s="1"/>
  <c r="O28" i="16" a="1"/>
  <c r="O28" i="16" s="1"/>
  <c r="O23" i="16" a="1"/>
  <c r="O23" i="16" s="1"/>
  <c r="O24" i="16" a="1"/>
  <c r="O24" i="16" s="1"/>
  <c r="O27" i="16" a="1"/>
  <c r="O27" i="16" s="1"/>
  <c r="O25" i="16" a="1"/>
  <c r="O25" i="16" s="1"/>
  <c r="O26" i="16" a="1"/>
  <c r="O26" i="16" s="1"/>
  <c r="BO10" i="17" a="1"/>
  <c r="BO10" i="17" s="1"/>
  <c r="BO8" i="17" a="1"/>
  <c r="BO8" i="17" s="1"/>
  <c r="O10" i="17" a="1"/>
  <c r="O10" i="17" s="1"/>
  <c r="AO9" i="17" a="1"/>
  <c r="AO9" i="17" s="1"/>
  <c r="BO3" i="17" a="1"/>
  <c r="BO3" i="17" s="1"/>
  <c r="O3" i="16" a="1"/>
  <c r="O3" i="16" s="1"/>
  <c r="O15" i="16" a="1"/>
  <c r="O15" i="16" s="1"/>
  <c r="O8" i="16" a="1"/>
  <c r="O8" i="16" s="1"/>
  <c r="O9" i="16" a="1"/>
  <c r="O9" i="16" s="1"/>
  <c r="O4" i="16" a="1"/>
  <c r="O4" i="16" s="1"/>
  <c r="O10" i="16" a="1"/>
  <c r="O10" i="16" s="1"/>
  <c r="AO4" i="17" a="1"/>
  <c r="AO4" i="17" s="1"/>
  <c r="O2" i="16" a="1"/>
  <c r="O2" i="16" s="1"/>
  <c r="O14" i="17" a="1"/>
  <c r="O14" i="17" s="1"/>
  <c r="AO8" i="17" a="1"/>
  <c r="AO8" i="17" s="1"/>
  <c r="O5" i="17" a="1"/>
  <c r="O5" i="17" s="1"/>
  <c r="BO12" i="17" a="1"/>
  <c r="BO12" i="17" s="1"/>
  <c r="AO6" i="17" a="1"/>
  <c r="AO6" i="17" s="1"/>
  <c r="AO12" i="17" a="1"/>
  <c r="AO12" i="17" s="1"/>
  <c r="O12" i="17" a="1"/>
  <c r="O12" i="17" s="1"/>
  <c r="BO7" i="17" a="1"/>
  <c r="BO7" i="17" s="1"/>
  <c r="O14" i="16" a="1"/>
  <c r="O14" i="16" s="1"/>
  <c r="BO4" i="17" a="1"/>
  <c r="BO4" i="17" s="1"/>
  <c r="AO13" i="17" a="1"/>
  <c r="AO13" i="17" s="1"/>
  <c r="O16" i="16" a="1"/>
  <c r="O16" i="16" s="1"/>
  <c r="O9" i="17" a="1"/>
  <c r="O9" i="17" s="1"/>
  <c r="O5" i="16" a="1"/>
  <c r="O5" i="16" s="1"/>
  <c r="O11" i="16" a="1"/>
  <c r="O11" i="16" s="1"/>
  <c r="O6" i="16" a="1"/>
  <c r="O6" i="16" s="1"/>
  <c r="O12" i="16" a="1"/>
  <c r="O12" i="16" s="1"/>
  <c r="O7" i="16" a="1"/>
  <c r="O7" i="16" s="1"/>
  <c r="O13" i="16" a="1"/>
  <c r="O13" i="16" s="1"/>
  <c r="O13" i="17" a="1"/>
  <c r="O13" i="17" s="1"/>
  <c r="AO10" i="17" a="1"/>
  <c r="AO10" i="17" s="1"/>
  <c r="AO3" i="17" a="1"/>
  <c r="AO3" i="17" s="1"/>
  <c r="BO6" i="17" a="1"/>
  <c r="BO6" i="17" s="1"/>
  <c r="AO14" i="17" a="1"/>
  <c r="AO14" i="17" s="1"/>
  <c r="AO11" i="17" a="1"/>
  <c r="AO11" i="17" s="1"/>
  <c r="O11" i="17" a="1"/>
  <c r="O11" i="17" s="1"/>
  <c r="BO5" i="17" a="1"/>
  <c r="BO5" i="17" s="1"/>
  <c r="O3" i="17" a="1"/>
  <c r="O3" i="17" s="1"/>
  <c r="O7" i="17" a="1"/>
  <c r="O7" i="17" s="1"/>
  <c r="AO15" i="17" a="1"/>
  <c r="AO15" i="17" s="1"/>
  <c r="O8" i="17" a="1"/>
  <c r="O8" i="17" s="1"/>
  <c r="BO13" i="17" a="1"/>
  <c r="BO13" i="17" s="1"/>
  <c r="AO16" i="17" a="1"/>
  <c r="AO16" i="17" s="1"/>
  <c r="BO14" i="17" a="1"/>
  <c r="BO14" i="17" s="1"/>
  <c r="O15" i="17" a="1"/>
  <c r="O15" i="17" s="1"/>
  <c r="BO16" i="17" a="1"/>
  <c r="BO16" i="17" s="1"/>
  <c r="BO11" i="17" a="1"/>
  <c r="BO11" i="17" s="1"/>
  <c r="AO7" i="17" a="1"/>
  <c r="AO7" i="17" s="1"/>
  <c r="O4" i="17" a="1"/>
  <c r="O4" i="17" s="1"/>
  <c r="O6" i="17" a="1"/>
  <c r="O6" i="17" s="1"/>
  <c r="BO15" i="17" a="1"/>
  <c r="BO15" i="17" s="1"/>
  <c r="AO5" i="17" a="1"/>
  <c r="AO5" i="17" s="1"/>
  <c r="BO9" i="17" a="1"/>
  <c r="BO9" i="17" s="1"/>
  <c r="O16" i="17" a="1"/>
  <c r="O16" i="17" s="1"/>
  <c r="AA2" i="17" a="1"/>
  <c r="AA2" i="17" s="1"/>
  <c r="O2" i="17" a="1"/>
  <c r="O2" i="17" s="1"/>
  <c r="BB2" i="17" a="1"/>
  <c r="BB2" i="17" s="1"/>
  <c r="AP2" i="17" a="1"/>
  <c r="AP2" i="17" s="1"/>
  <c r="CB2" i="17" a="1"/>
  <c r="CB2" i="17" s="1"/>
  <c r="BP2" i="17" a="1"/>
  <c r="BP2" i="17" s="1"/>
  <c r="N17" i="16" a="1"/>
  <c r="N17" i="16" s="1"/>
  <c r="N18" i="16" a="1"/>
  <c r="N18" i="16" s="1"/>
  <c r="N19" i="16" a="1"/>
  <c r="N19" i="16" s="1"/>
  <c r="N31" i="16" a="1"/>
  <c r="N31" i="16" s="1"/>
  <c r="N20" i="16" a="1"/>
  <c r="N20" i="16" s="1"/>
  <c r="N21" i="16" a="1"/>
  <c r="N21" i="16" s="1"/>
  <c r="N22" i="16" a="1"/>
  <c r="N22" i="16" s="1"/>
  <c r="N29" i="16" a="1"/>
  <c r="N29" i="16" s="1"/>
  <c r="N23" i="16" a="1"/>
  <c r="N23" i="16" s="1"/>
  <c r="N24" i="16" a="1"/>
  <c r="N24" i="16" s="1"/>
  <c r="N25" i="16" a="1"/>
  <c r="N25" i="16" s="1"/>
  <c r="N26" i="16" a="1"/>
  <c r="N26" i="16" s="1"/>
  <c r="N28" i="16" a="1"/>
  <c r="N28" i="16" s="1"/>
  <c r="N30" i="16" a="1"/>
  <c r="N30" i="16" s="1"/>
  <c r="N27" i="16" a="1"/>
  <c r="N27" i="16" s="1"/>
  <c r="N12" i="17" a="1"/>
  <c r="N12" i="17" s="1"/>
  <c r="BN10" i="17" a="1"/>
  <c r="BN10" i="17" s="1"/>
  <c r="N14" i="17" a="1"/>
  <c r="N14" i="17" s="1"/>
  <c r="BN12" i="17" a="1"/>
  <c r="BN12" i="17" s="1"/>
  <c r="BN8" i="17" a="1"/>
  <c r="BN8" i="17" s="1"/>
  <c r="AN9" i="17" a="1"/>
  <c r="AN9" i="17" s="1"/>
  <c r="N10" i="17" a="1"/>
  <c r="N10" i="17" s="1"/>
  <c r="AN14" i="17" a="1"/>
  <c r="AN14" i="17" s="1"/>
  <c r="N8" i="16" a="1"/>
  <c r="N8" i="16" s="1"/>
  <c r="AN5" i="17" a="1"/>
  <c r="AN5" i="17" s="1"/>
  <c r="N15" i="17" a="1"/>
  <c r="N15" i="17" s="1"/>
  <c r="N14" i="16" a="1"/>
  <c r="N14" i="16" s="1"/>
  <c r="BN9" i="17" a="1"/>
  <c r="BN9" i="17" s="1"/>
  <c r="N3" i="16" a="1"/>
  <c r="N3" i="16" s="1"/>
  <c r="N15" i="16" a="1"/>
  <c r="N15" i="16" s="1"/>
  <c r="BN13" i="17" a="1"/>
  <c r="BN13" i="17" s="1"/>
  <c r="AN10" i="17" a="1"/>
  <c r="AN10" i="17" s="1"/>
  <c r="N16" i="16" a="1"/>
  <c r="N16" i="16" s="1"/>
  <c r="AN13" i="17" a="1"/>
  <c r="AN13" i="17" s="1"/>
  <c r="N6" i="16" a="1"/>
  <c r="N6" i="16" s="1"/>
  <c r="N7" i="16" a="1"/>
  <c r="N7" i="16" s="1"/>
  <c r="N9" i="16" a="1"/>
  <c r="N9" i="16" s="1"/>
  <c r="N5" i="16" a="1"/>
  <c r="N5" i="16" s="1"/>
  <c r="N5" i="17" a="1"/>
  <c r="N5" i="17" s="1"/>
  <c r="N13" i="16" a="1"/>
  <c r="N13" i="16" s="1"/>
  <c r="N2" i="16" a="1"/>
  <c r="N2" i="16" s="1"/>
  <c r="AN12" i="17" a="1"/>
  <c r="AN12" i="17" s="1"/>
  <c r="N3" i="17" a="1"/>
  <c r="N3" i="17" s="1"/>
  <c r="N11" i="16" a="1"/>
  <c r="N11" i="16" s="1"/>
  <c r="AN11" i="17" a="1"/>
  <c r="AN11" i="17" s="1"/>
  <c r="BN4" i="17" a="1"/>
  <c r="BN4" i="17" s="1"/>
  <c r="N4" i="16" a="1"/>
  <c r="N4" i="16" s="1"/>
  <c r="N12" i="16" a="1"/>
  <c r="N12" i="16" s="1"/>
  <c r="N10" i="16" a="1"/>
  <c r="N10" i="16" s="1"/>
  <c r="N13" i="17" a="1"/>
  <c r="N13" i="17" s="1"/>
  <c r="BN6" i="17" a="1"/>
  <c r="BN6" i="17" s="1"/>
  <c r="N7" i="17" a="1"/>
  <c r="N7" i="17" s="1"/>
  <c r="BN7" i="17" a="1"/>
  <c r="BN7" i="17" s="1"/>
  <c r="N11" i="17" a="1"/>
  <c r="N11" i="17" s="1"/>
  <c r="AN15" i="17" a="1"/>
  <c r="AN15" i="17" s="1"/>
  <c r="BN11" i="17" a="1"/>
  <c r="BN11" i="17" s="1"/>
  <c r="N9" i="17" a="1"/>
  <c r="N9" i="17" s="1"/>
  <c r="N16" i="17" a="1"/>
  <c r="N16" i="17" s="1"/>
  <c r="N8" i="17" a="1"/>
  <c r="N8" i="17" s="1"/>
  <c r="N6" i="17" a="1"/>
  <c r="N6" i="17" s="1"/>
  <c r="BN3" i="17" a="1"/>
  <c r="BN3" i="17" s="1"/>
  <c r="BN14" i="17" a="1"/>
  <c r="BN14" i="17" s="1"/>
  <c r="BN16" i="17" a="1"/>
  <c r="BN16" i="17" s="1"/>
  <c r="AN3" i="17" a="1"/>
  <c r="AN3" i="17" s="1"/>
  <c r="AN7" i="17" a="1"/>
  <c r="AN7" i="17" s="1"/>
  <c r="BN15" i="17" a="1"/>
  <c r="BN15" i="17" s="1"/>
  <c r="BN5" i="17" a="1"/>
  <c r="BN5" i="17" s="1"/>
  <c r="AN8" i="17" a="1"/>
  <c r="AN8" i="17" s="1"/>
  <c r="AN4" i="17" a="1"/>
  <c r="AN4" i="17" s="1"/>
  <c r="AN6" i="17" a="1"/>
  <c r="AN6" i="17" s="1"/>
  <c r="N4" i="17" a="1"/>
  <c r="N4" i="17" s="1"/>
  <c r="AN16" i="17" a="1"/>
  <c r="AN16" i="17" s="1"/>
  <c r="Z2" i="17" a="1"/>
  <c r="Z2" i="17" s="1"/>
  <c r="N2" i="17" a="1"/>
  <c r="N2" i="17" s="1"/>
  <c r="BA2" i="17" a="1"/>
  <c r="BA2" i="17" s="1"/>
  <c r="AO2" i="17" a="1"/>
  <c r="AO2" i="17" s="1"/>
  <c r="CA2" i="17" a="1"/>
  <c r="CA2" i="17" s="1"/>
  <c r="BO2" i="17" a="1"/>
  <c r="BO2" i="17" s="1"/>
  <c r="M17" i="16" a="1"/>
  <c r="M17" i="16" s="1"/>
  <c r="M18" i="16" a="1"/>
  <c r="M18" i="16" s="1"/>
  <c r="M19" i="16" a="1"/>
  <c r="M19" i="16" s="1"/>
  <c r="M20" i="16" a="1"/>
  <c r="M20" i="16" s="1"/>
  <c r="M21" i="16" a="1"/>
  <c r="M21" i="16" s="1"/>
  <c r="M29" i="16" a="1"/>
  <c r="M29" i="16" s="1"/>
  <c r="M30" i="16" a="1"/>
  <c r="M30" i="16" s="1"/>
  <c r="M22" i="16" a="1"/>
  <c r="M22" i="16" s="1"/>
  <c r="M23" i="16" a="1"/>
  <c r="M23" i="16" s="1"/>
  <c r="M24" i="16" a="1"/>
  <c r="M24" i="16" s="1"/>
  <c r="M25" i="16" a="1"/>
  <c r="M25" i="16" s="1"/>
  <c r="M31" i="16" a="1"/>
  <c r="M31" i="16" s="1"/>
  <c r="M26" i="16" a="1"/>
  <c r="M26" i="16" s="1"/>
  <c r="M27" i="16" a="1"/>
  <c r="M27" i="16" s="1"/>
  <c r="M28" i="16" a="1"/>
  <c r="M28" i="16" s="1"/>
  <c r="M7" i="17" a="1"/>
  <c r="M7" i="17" s="1"/>
  <c r="BM12" i="17" a="1"/>
  <c r="BM12" i="17" s="1"/>
  <c r="M6" i="17" a="1"/>
  <c r="M6" i="17" s="1"/>
  <c r="M16" i="16" a="1"/>
  <c r="M16" i="16" s="1"/>
  <c r="M3" i="17" a="1"/>
  <c r="M3" i="17" s="1"/>
  <c r="BM13" i="17" a="1"/>
  <c r="BM13" i="17" s="1"/>
  <c r="BM14" i="17" a="1"/>
  <c r="BM14" i="17" s="1"/>
  <c r="AM15" i="17" a="1"/>
  <c r="AM15" i="17" s="1"/>
  <c r="AM14" i="17" a="1"/>
  <c r="AM14" i="17" s="1"/>
  <c r="AM4" i="17" a="1"/>
  <c r="AM4" i="17" s="1"/>
  <c r="AM10" i="17" a="1"/>
  <c r="AM10" i="17" s="1"/>
  <c r="M3" i="16" a="1"/>
  <c r="M3" i="16" s="1"/>
  <c r="M9" i="16" a="1"/>
  <c r="M9" i="16" s="1"/>
  <c r="AM13" i="17" a="1"/>
  <c r="AM13" i="17" s="1"/>
  <c r="M14" i="16" a="1"/>
  <c r="M14" i="16" s="1"/>
  <c r="M15" i="17" a="1"/>
  <c r="M15" i="17" s="1"/>
  <c r="M15" i="16" a="1"/>
  <c r="M15" i="16" s="1"/>
  <c r="M14" i="17" a="1"/>
  <c r="M14" i="17" s="1"/>
  <c r="M8" i="16" a="1"/>
  <c r="M8" i="16" s="1"/>
  <c r="M13" i="17" a="1"/>
  <c r="M13" i="17" s="1"/>
  <c r="BM3" i="17" a="1"/>
  <c r="BM3" i="17" s="1"/>
  <c r="BM6" i="17" a="1"/>
  <c r="BM6" i="17" s="1"/>
  <c r="M4" i="16" a="1"/>
  <c r="M4" i="16" s="1"/>
  <c r="M10" i="16" a="1"/>
  <c r="M10" i="16" s="1"/>
  <c r="AM5" i="17" a="1"/>
  <c r="AM5" i="17" s="1"/>
  <c r="M5" i="17" a="1"/>
  <c r="M5" i="17" s="1"/>
  <c r="AM12" i="17" a="1"/>
  <c r="AM12" i="17" s="1"/>
  <c r="M4" i="17" a="1"/>
  <c r="M4" i="17" s="1"/>
  <c r="M12" i="16" a="1"/>
  <c r="M12" i="16" s="1"/>
  <c r="M6" i="16" a="1"/>
  <c r="M6" i="16" s="1"/>
  <c r="BM9" i="17" a="1"/>
  <c r="BM9" i="17" s="1"/>
  <c r="M10" i="17" a="1"/>
  <c r="M10" i="17" s="1"/>
  <c r="M2" i="16" a="1"/>
  <c r="M2" i="16" s="1"/>
  <c r="M7" i="16" a="1"/>
  <c r="M7" i="16" s="1"/>
  <c r="M13" i="16" a="1"/>
  <c r="M13" i="16" s="1"/>
  <c r="M16" i="17" a="1"/>
  <c r="M16" i="17" s="1"/>
  <c r="AM3" i="17" a="1"/>
  <c r="AM3" i="17" s="1"/>
  <c r="BM8" i="17" a="1"/>
  <c r="BM8" i="17" s="1"/>
  <c r="M11" i="17" a="1"/>
  <c r="M11" i="17" s="1"/>
  <c r="AM16" i="17" a="1"/>
  <c r="AM16" i="17" s="1"/>
  <c r="AM7" i="17" a="1"/>
  <c r="AM7" i="17" s="1"/>
  <c r="M9" i="17" a="1"/>
  <c r="M9" i="17" s="1"/>
  <c r="M12" i="17" a="1"/>
  <c r="M12" i="17" s="1"/>
  <c r="M5" i="16" a="1"/>
  <c r="M5" i="16" s="1"/>
  <c r="BM15" i="17" a="1"/>
  <c r="BM15" i="17" s="1"/>
  <c r="AM6" i="17" a="1"/>
  <c r="AM6" i="17" s="1"/>
  <c r="M11" i="16" a="1"/>
  <c r="M11" i="16" s="1"/>
  <c r="BM11" i="17" a="1"/>
  <c r="BM11" i="17" s="1"/>
  <c r="AM9" i="17" a="1"/>
  <c r="AM9" i="17" s="1"/>
  <c r="BM16" i="17" a="1"/>
  <c r="BM16" i="17" s="1"/>
  <c r="AM8" i="17" a="1"/>
  <c r="AM8" i="17" s="1"/>
  <c r="BM5" i="17" a="1"/>
  <c r="BM5" i="17" s="1"/>
  <c r="M8" i="17" a="1"/>
  <c r="M8" i="17" s="1"/>
  <c r="AM11" i="17" a="1"/>
  <c r="AM11" i="17" s="1"/>
  <c r="BM4" i="17" a="1"/>
  <c r="BM4" i="17" s="1"/>
  <c r="BM7" i="17" a="1"/>
  <c r="BM7" i="17" s="1"/>
  <c r="BM10" i="17" a="1"/>
  <c r="BM10" i="17" s="1"/>
  <c r="Y2" i="17" a="1"/>
  <c r="Y2" i="17" s="1"/>
  <c r="M2" i="17" a="1"/>
  <c r="M2" i="17" s="1"/>
  <c r="AZ2" i="17" a="1"/>
  <c r="AZ2" i="17" s="1"/>
  <c r="AN2" i="17" a="1"/>
  <c r="AN2" i="17" s="1"/>
  <c r="BZ2" i="17" a="1"/>
  <c r="BZ2" i="17" s="1"/>
  <c r="BN2" i="17" a="1"/>
  <c r="BN2" i="17" s="1"/>
  <c r="X19" i="16" a="1"/>
  <c r="X19" i="16" s="1"/>
  <c r="X20" i="16" a="1"/>
  <c r="X20" i="16" s="1"/>
  <c r="X21" i="16" a="1"/>
  <c r="X21" i="16" s="1"/>
  <c r="X22" i="16" a="1"/>
  <c r="X22" i="16" s="1"/>
  <c r="X23" i="16" a="1"/>
  <c r="X23" i="16" s="1"/>
  <c r="X24" i="16" a="1"/>
  <c r="X24" i="16" s="1"/>
  <c r="X30" i="16" a="1"/>
  <c r="X30" i="16" s="1"/>
  <c r="X25" i="16" a="1"/>
  <c r="X25" i="16" s="1"/>
  <c r="X26" i="16" a="1"/>
  <c r="X26" i="16" s="1"/>
  <c r="X27" i="16" a="1"/>
  <c r="X27" i="16" s="1"/>
  <c r="X18" i="16" a="1"/>
  <c r="X18" i="16" s="1"/>
  <c r="X28" i="16" a="1"/>
  <c r="X28" i="16" s="1"/>
  <c r="X17" i="16" a="1"/>
  <c r="X17" i="16" s="1"/>
  <c r="X29" i="16" a="1"/>
  <c r="X29" i="16" s="1"/>
  <c r="X31" i="16" a="1"/>
  <c r="X31" i="16" s="1"/>
  <c r="X6" i="17" a="1"/>
  <c r="X6" i="17" s="1"/>
  <c r="AX6" i="17" a="1"/>
  <c r="AX6" i="17" s="1"/>
  <c r="BX5" i="17" a="1"/>
  <c r="BX5" i="17" s="1"/>
  <c r="AX4" i="17" a="1"/>
  <c r="AX4" i="17" s="1"/>
  <c r="AX5" i="17" a="1"/>
  <c r="AX5" i="17" s="1"/>
  <c r="BX13" i="17" a="1"/>
  <c r="BX13" i="17" s="1"/>
  <c r="X6" i="16" a="1"/>
  <c r="X6" i="16" s="1"/>
  <c r="X12" i="16" a="1"/>
  <c r="X12" i="16" s="1"/>
  <c r="X3" i="16" a="1"/>
  <c r="X3" i="16" s="1"/>
  <c r="X15" i="16" a="1"/>
  <c r="X15" i="16" s="1"/>
  <c r="X8" i="16" a="1"/>
  <c r="X8" i="16" s="1"/>
  <c r="AX3" i="17" a="1"/>
  <c r="AX3" i="17" s="1"/>
  <c r="X10" i="17" a="1"/>
  <c r="X10" i="17" s="1"/>
  <c r="X4" i="16" a="1"/>
  <c r="X4" i="16" s="1"/>
  <c r="X10" i="16" a="1"/>
  <c r="X10" i="16" s="1"/>
  <c r="AX13" i="17" a="1"/>
  <c r="AX13" i="17" s="1"/>
  <c r="BX3" i="17" a="1"/>
  <c r="BX3" i="17" s="1"/>
  <c r="AX7" i="17" a="1"/>
  <c r="AX7" i="17" s="1"/>
  <c r="X14" i="16" a="1"/>
  <c r="X14" i="16" s="1"/>
  <c r="BX15" i="17" a="1"/>
  <c r="BX15" i="17" s="1"/>
  <c r="X16" i="16" a="1"/>
  <c r="X16" i="16" s="1"/>
  <c r="X7" i="17" a="1"/>
  <c r="X7" i="17" s="1"/>
  <c r="X4" i="17" a="1"/>
  <c r="X4" i="17" s="1"/>
  <c r="BX14" i="17" a="1"/>
  <c r="BX14" i="17" s="1"/>
  <c r="BX4" i="17" a="1"/>
  <c r="BX4" i="17" s="1"/>
  <c r="X9" i="16" a="1"/>
  <c r="X9" i="16" s="1"/>
  <c r="AX10" i="17" a="1"/>
  <c r="AX10" i="17" s="1"/>
  <c r="X5" i="16" a="1"/>
  <c r="X5" i="16" s="1"/>
  <c r="X11" i="16" a="1"/>
  <c r="X11" i="16" s="1"/>
  <c r="AX14" i="17" a="1"/>
  <c r="AX14" i="17" s="1"/>
  <c r="X11" i="17" a="1"/>
  <c r="X11" i="17" s="1"/>
  <c r="BX6" i="17" a="1"/>
  <c r="BX6" i="17" s="1"/>
  <c r="AX16" i="17" a="1"/>
  <c r="AX16" i="17" s="1"/>
  <c r="X3" i="17" a="1"/>
  <c r="X3" i="17" s="1"/>
  <c r="AX15" i="17" a="1"/>
  <c r="AX15" i="17" s="1"/>
  <c r="BX12" i="17" a="1"/>
  <c r="BX12" i="17" s="1"/>
  <c r="X9" i="17" a="1"/>
  <c r="X9" i="17" s="1"/>
  <c r="X5" i="17" a="1"/>
  <c r="X5" i="17" s="1"/>
  <c r="X8" i="17" a="1"/>
  <c r="X8" i="17" s="1"/>
  <c r="AX8" i="17" a="1"/>
  <c r="AX8" i="17" s="1"/>
  <c r="BX9" i="17" a="1"/>
  <c r="BX9" i="17" s="1"/>
  <c r="BX8" i="17" a="1"/>
  <c r="BX8" i="17" s="1"/>
  <c r="BX11" i="17" a="1"/>
  <c r="BX11" i="17" s="1"/>
  <c r="AX9" i="17" a="1"/>
  <c r="AX9" i="17" s="1"/>
  <c r="BX10" i="17" a="1"/>
  <c r="BX10" i="17" s="1"/>
  <c r="AX12" i="17" a="1"/>
  <c r="AX12" i="17" s="1"/>
  <c r="X7" i="16" a="1"/>
  <c r="X7" i="16" s="1"/>
  <c r="X2" i="16" a="1"/>
  <c r="X2" i="16" s="1"/>
  <c r="BX7" i="17" a="1"/>
  <c r="BX7" i="17" s="1"/>
  <c r="AX11" i="17" a="1"/>
  <c r="AX11" i="17" s="1"/>
  <c r="X13" i="16" a="1"/>
  <c r="X13" i="16" s="1"/>
  <c r="X12" i="17" a="1"/>
  <c r="X12" i="17" s="1"/>
  <c r="BX16" i="17" a="1"/>
  <c r="BX16" i="17" s="1"/>
  <c r="X13" i="17" a="1"/>
  <c r="X13" i="17" s="1"/>
  <c r="X14" i="17" a="1"/>
  <c r="X14" i="17" s="1"/>
  <c r="X15" i="17" a="1"/>
  <c r="X15" i="17" s="1"/>
  <c r="X16" i="17" a="1"/>
  <c r="X16" i="17" s="1"/>
  <c r="L19" i="16" a="1"/>
  <c r="L19" i="16" s="1"/>
  <c r="L20" i="16" a="1"/>
  <c r="L20" i="16" s="1"/>
  <c r="L21" i="16" a="1"/>
  <c r="L21" i="16" s="1"/>
  <c r="L22" i="16" a="1"/>
  <c r="L22" i="16" s="1"/>
  <c r="L23" i="16" a="1"/>
  <c r="L23" i="16" s="1"/>
  <c r="L24" i="16" a="1"/>
  <c r="L24" i="16" s="1"/>
  <c r="L25" i="16" a="1"/>
  <c r="L25" i="16" s="1"/>
  <c r="L26" i="16" a="1"/>
  <c r="L26" i="16" s="1"/>
  <c r="L30" i="16" a="1"/>
  <c r="L30" i="16" s="1"/>
  <c r="L27" i="16" a="1"/>
  <c r="L27" i="16" s="1"/>
  <c r="L28" i="16" a="1"/>
  <c r="L28" i="16" s="1"/>
  <c r="L31" i="16" a="1"/>
  <c r="L31" i="16" s="1"/>
  <c r="L17" i="16" a="1"/>
  <c r="L17" i="16" s="1"/>
  <c r="L29" i="16" a="1"/>
  <c r="L29" i="16" s="1"/>
  <c r="L18" i="16" a="1"/>
  <c r="L18" i="16" s="1"/>
  <c r="AL14" i="17" a="1"/>
  <c r="AL14" i="17" s="1"/>
  <c r="AL16" i="17" a="1"/>
  <c r="AL16" i="17" s="1"/>
  <c r="AL13" i="17" a="1"/>
  <c r="AL13" i="17" s="1"/>
  <c r="AL7" i="17" a="1"/>
  <c r="AL7" i="17" s="1"/>
  <c r="BL6" i="17" a="1"/>
  <c r="BL6" i="17" s="1"/>
  <c r="BL12" i="17" a="1"/>
  <c r="BL12" i="17" s="1"/>
  <c r="L11" i="17" a="1"/>
  <c r="L11" i="17" s="1"/>
  <c r="L6" i="16" a="1"/>
  <c r="L6" i="16" s="1"/>
  <c r="L12" i="16" a="1"/>
  <c r="L12" i="16" s="1"/>
  <c r="AL8" i="17" a="1"/>
  <c r="AL8" i="17" s="1"/>
  <c r="L15" i="16" a="1"/>
  <c r="L15" i="16" s="1"/>
  <c r="AL6" i="17" a="1"/>
  <c r="AL6" i="17" s="1"/>
  <c r="L8" i="16" a="1"/>
  <c r="L8" i="16" s="1"/>
  <c r="AL3" i="17" a="1"/>
  <c r="AL3" i="17" s="1"/>
  <c r="BL3" i="17" a="1"/>
  <c r="BL3" i="17" s="1"/>
  <c r="L10" i="17" a="1"/>
  <c r="L10" i="17" s="1"/>
  <c r="L6" i="17" a="1"/>
  <c r="L6" i="17" s="1"/>
  <c r="L4" i="16" a="1"/>
  <c r="L4" i="16" s="1"/>
  <c r="L10" i="16" a="1"/>
  <c r="L10" i="16" s="1"/>
  <c r="AL15" i="17" a="1"/>
  <c r="AL15" i="17" s="1"/>
  <c r="BL13" i="17" a="1"/>
  <c r="BL13" i="17" s="1"/>
  <c r="L14" i="16" a="1"/>
  <c r="L14" i="16" s="1"/>
  <c r="BL7" i="17" a="1"/>
  <c r="BL7" i="17" s="1"/>
  <c r="L16" i="16" a="1"/>
  <c r="L16" i="16" s="1"/>
  <c r="BL4" i="17" a="1"/>
  <c r="BL4" i="17" s="1"/>
  <c r="AL10" i="17" a="1"/>
  <c r="AL10" i="17" s="1"/>
  <c r="L9" i="16" a="1"/>
  <c r="L9" i="16" s="1"/>
  <c r="L5" i="17" a="1"/>
  <c r="L5" i="17" s="1"/>
  <c r="L7" i="17" a="1"/>
  <c r="L7" i="17" s="1"/>
  <c r="L4" i="17" a="1"/>
  <c r="L4" i="17" s="1"/>
  <c r="L5" i="16" a="1"/>
  <c r="L5" i="16" s="1"/>
  <c r="L11" i="16" a="1"/>
  <c r="L11" i="16" s="1"/>
  <c r="BL15" i="17" a="1"/>
  <c r="BL15" i="17" s="1"/>
  <c r="BL14" i="17" a="1"/>
  <c r="BL14" i="17" s="1"/>
  <c r="L3" i="16" a="1"/>
  <c r="L3" i="16" s="1"/>
  <c r="L7" i="16" a="1"/>
  <c r="L7" i="16" s="1"/>
  <c r="L13" i="16" a="1"/>
  <c r="L13" i="16" s="1"/>
  <c r="L2" i="16" a="1"/>
  <c r="L2" i="16" s="1"/>
  <c r="AL4" i="17" a="1"/>
  <c r="AL4" i="17" s="1"/>
  <c r="BL5" i="17" a="1"/>
  <c r="BL5" i="17" s="1"/>
  <c r="BL8" i="17" a="1"/>
  <c r="BL8" i="17" s="1"/>
  <c r="L15" i="17" a="1"/>
  <c r="L15" i="17" s="1"/>
  <c r="L16" i="17" a="1"/>
  <c r="L16" i="17" s="1"/>
  <c r="AL12" i="17" a="1"/>
  <c r="AL12" i="17" s="1"/>
  <c r="L3" i="17" a="1"/>
  <c r="L3" i="17" s="1"/>
  <c r="AL5" i="17" a="1"/>
  <c r="AL5" i="17" s="1"/>
  <c r="L9" i="17" a="1"/>
  <c r="L9" i="17" s="1"/>
  <c r="BL11" i="17" a="1"/>
  <c r="BL11" i="17" s="1"/>
  <c r="L12" i="17" a="1"/>
  <c r="L12" i="17" s="1"/>
  <c r="BL16" i="17" a="1"/>
  <c r="BL16" i="17" s="1"/>
  <c r="L13" i="17" a="1"/>
  <c r="L13" i="17" s="1"/>
  <c r="BL10" i="17" a="1"/>
  <c r="BL10" i="17" s="1"/>
  <c r="AL9" i="17" a="1"/>
  <c r="AL9" i="17" s="1"/>
  <c r="AL11" i="17" a="1"/>
  <c r="AL11" i="17" s="1"/>
  <c r="L14" i="17" a="1"/>
  <c r="L14" i="17" s="1"/>
  <c r="L8" i="17" a="1"/>
  <c r="L8" i="17" s="1"/>
  <c r="BL9" i="17" a="1"/>
  <c r="BL9" i="17" s="1"/>
  <c r="X2" i="17" a="1"/>
  <c r="X2" i="17" s="1"/>
  <c r="L2" i="17" a="1"/>
  <c r="L2" i="17" s="1"/>
  <c r="AY2" i="17" a="1"/>
  <c r="AY2" i="17" s="1"/>
  <c r="AM2" i="17" a="1"/>
  <c r="AM2" i="17" s="1"/>
  <c r="BY2" i="17" a="1"/>
  <c r="BY2" i="17" s="1"/>
  <c r="BM2" i="17" a="1"/>
  <c r="BM2" i="17" s="1"/>
  <c r="V21" i="16" a="1"/>
  <c r="V21" i="16" s="1"/>
  <c r="V22" i="16" a="1"/>
  <c r="V22" i="16" s="1"/>
  <c r="V23" i="16" a="1"/>
  <c r="V23" i="16" s="1"/>
  <c r="V24" i="16" a="1"/>
  <c r="V24" i="16" s="1"/>
  <c r="V25" i="16" a="1"/>
  <c r="V25" i="16" s="1"/>
  <c r="V26" i="16" a="1"/>
  <c r="V26" i="16" s="1"/>
  <c r="V27" i="16" a="1"/>
  <c r="V27" i="16" s="1"/>
  <c r="V28" i="16" a="1"/>
  <c r="V28" i="16" s="1"/>
  <c r="V17" i="16" a="1"/>
  <c r="V17" i="16" s="1"/>
  <c r="V29" i="16" a="1"/>
  <c r="V29" i="16" s="1"/>
  <c r="V18" i="16" a="1"/>
  <c r="V18" i="16" s="1"/>
  <c r="V30" i="16" a="1"/>
  <c r="V30" i="16" s="1"/>
  <c r="V31" i="16" a="1"/>
  <c r="V31" i="16" s="1"/>
  <c r="V19" i="16" a="1"/>
  <c r="V19" i="16" s="1"/>
  <c r="V20" i="16" a="1"/>
  <c r="V20" i="16" s="1"/>
  <c r="BV6" i="17" a="1"/>
  <c r="BV6" i="17" s="1"/>
  <c r="AV11" i="17" a="1"/>
  <c r="AV11" i="17" s="1"/>
  <c r="V5" i="16" a="1"/>
  <c r="V5" i="16" s="1"/>
  <c r="V13" i="17" a="1"/>
  <c r="V13" i="17" s="1"/>
  <c r="V12" i="17" a="1"/>
  <c r="V12" i="17" s="1"/>
  <c r="V8" i="17" a="1"/>
  <c r="V8" i="17" s="1"/>
  <c r="AV5" i="17" a="1"/>
  <c r="AV5" i="17" s="1"/>
  <c r="V6" i="17" a="1"/>
  <c r="V6" i="17" s="1"/>
  <c r="V9" i="17" a="1"/>
  <c r="V9" i="17" s="1"/>
  <c r="V11" i="16" a="1"/>
  <c r="V11" i="16" s="1"/>
  <c r="AV4" i="17" a="1"/>
  <c r="AV4" i="17" s="1"/>
  <c r="V9" i="16" a="1"/>
  <c r="V9" i="16" s="1"/>
  <c r="V3" i="16" a="1"/>
  <c r="V3" i="16" s="1"/>
  <c r="V15" i="16" a="1"/>
  <c r="V15" i="16" s="1"/>
  <c r="V7" i="16" a="1"/>
  <c r="V7" i="16" s="1"/>
  <c r="V16" i="16" a="1"/>
  <c r="V16" i="16" s="1"/>
  <c r="AV9" i="17" a="1"/>
  <c r="AV9" i="17" s="1"/>
  <c r="AV8" i="17" a="1"/>
  <c r="AV8" i="17" s="1"/>
  <c r="BV7" i="17" a="1"/>
  <c r="BV7" i="17" s="1"/>
  <c r="V5" i="17" a="1"/>
  <c r="V5" i="17" s="1"/>
  <c r="V8" i="16" a="1"/>
  <c r="V8" i="16" s="1"/>
  <c r="BV4" i="17" a="1"/>
  <c r="BV4" i="17" s="1"/>
  <c r="BV9" i="17" a="1"/>
  <c r="BV9" i="17" s="1"/>
  <c r="BV10" i="17" a="1"/>
  <c r="BV10" i="17" s="1"/>
  <c r="V13" i="16" a="1"/>
  <c r="V13" i="16" s="1"/>
  <c r="AV7" i="17" a="1"/>
  <c r="AV7" i="17" s="1"/>
  <c r="V6" i="16" a="1"/>
  <c r="V6" i="16" s="1"/>
  <c r="V4" i="17" a="1"/>
  <c r="V4" i="17" s="1"/>
  <c r="V2" i="16" a="1"/>
  <c r="V2" i="16" s="1"/>
  <c r="BV3" i="17" a="1"/>
  <c r="BV3" i="17" s="1"/>
  <c r="V10" i="16" a="1"/>
  <c r="V10" i="16" s="1"/>
  <c r="AV12" i="17" a="1"/>
  <c r="AV12" i="17" s="1"/>
  <c r="V10" i="17" a="1"/>
  <c r="V10" i="17" s="1"/>
  <c r="V14" i="16" a="1"/>
  <c r="V14" i="16" s="1"/>
  <c r="V12" i="16" a="1"/>
  <c r="V12" i="16" s="1"/>
  <c r="V3" i="17" a="1"/>
  <c r="V3" i="17" s="1"/>
  <c r="AV13" i="17" a="1"/>
  <c r="AV13" i="17" s="1"/>
  <c r="V16" i="17" a="1"/>
  <c r="V16" i="17" s="1"/>
  <c r="V11" i="17" a="1"/>
  <c r="V11" i="17" s="1"/>
  <c r="BV15" i="17" a="1"/>
  <c r="BV15" i="17" s="1"/>
  <c r="AV14" i="17" a="1"/>
  <c r="AV14" i="17" s="1"/>
  <c r="V4" i="16" a="1"/>
  <c r="V4" i="16" s="1"/>
  <c r="BV8" i="17" a="1"/>
  <c r="BV8" i="17" s="1"/>
  <c r="BV11" i="17" a="1"/>
  <c r="BV11" i="17" s="1"/>
  <c r="BV12" i="17" a="1"/>
  <c r="BV12" i="17" s="1"/>
  <c r="AV15" i="17" a="1"/>
  <c r="AV15" i="17" s="1"/>
  <c r="AV16" i="17" a="1"/>
  <c r="AV16" i="17" s="1"/>
  <c r="AV10" i="17" a="1"/>
  <c r="AV10" i="17" s="1"/>
  <c r="V7" i="17" a="1"/>
  <c r="V7" i="17" s="1"/>
  <c r="BV13" i="17" a="1"/>
  <c r="BV13" i="17" s="1"/>
  <c r="BV14" i="17" a="1"/>
  <c r="BV14" i="17" s="1"/>
  <c r="BV5" i="17" a="1"/>
  <c r="BV5" i="17" s="1"/>
  <c r="AV3" i="17" a="1"/>
  <c r="AV3" i="17" s="1"/>
  <c r="BV16" i="17" a="1"/>
  <c r="BV16" i="17" s="1"/>
  <c r="V15" i="17" a="1"/>
  <c r="V15" i="17" s="1"/>
  <c r="AV6" i="17" a="1"/>
  <c r="AV6" i="17" s="1"/>
  <c r="V14" i="17" a="1"/>
  <c r="V14" i="17" s="1"/>
  <c r="AF23" i="16" a="1"/>
  <c r="AF23" i="16" s="1"/>
  <c r="AF24" i="16" a="1"/>
  <c r="AF24" i="16" s="1"/>
  <c r="AF25" i="16" a="1"/>
  <c r="AF25" i="16" s="1"/>
  <c r="AF26" i="16" a="1"/>
  <c r="AF26" i="16" s="1"/>
  <c r="AF27" i="16" a="1"/>
  <c r="AF27" i="16" s="1"/>
  <c r="AF28" i="16" a="1"/>
  <c r="AF28" i="16" s="1"/>
  <c r="AF22" i="16" a="1"/>
  <c r="AF22" i="16" s="1"/>
  <c r="AF17" i="16" a="1"/>
  <c r="AF17" i="16" s="1"/>
  <c r="AF29" i="16" a="1"/>
  <c r="AF29" i="16" s="1"/>
  <c r="AF18" i="16" a="1"/>
  <c r="AF18" i="16" s="1"/>
  <c r="AF30" i="16" a="1"/>
  <c r="AF30" i="16" s="1"/>
  <c r="AF19" i="16" a="1"/>
  <c r="AF19" i="16" s="1"/>
  <c r="AF31" i="16" a="1"/>
  <c r="AF31" i="16" s="1"/>
  <c r="AF20" i="16" a="1"/>
  <c r="AF20" i="16" s="1"/>
  <c r="AF21" i="16" a="1"/>
  <c r="AF21" i="16" s="1"/>
  <c r="AF12" i="17" a="1"/>
  <c r="AF12" i="17" s="1"/>
  <c r="AF14" i="17" a="1"/>
  <c r="AF14" i="17" s="1"/>
  <c r="CF12" i="17" a="1"/>
  <c r="CF12" i="17" s="1"/>
  <c r="CF9" i="17" a="1"/>
  <c r="CF9" i="17" s="1"/>
  <c r="AF8" i="16" a="1"/>
  <c r="AF8" i="16" s="1"/>
  <c r="CF3" i="17" a="1"/>
  <c r="CF3" i="17" s="1"/>
  <c r="CF13" i="17" a="1"/>
  <c r="CF13" i="17" s="1"/>
  <c r="CF8" i="17" a="1"/>
  <c r="CF8" i="17" s="1"/>
  <c r="CF4" i="17" a="1"/>
  <c r="CF4" i="17" s="1"/>
  <c r="BF4" i="17" a="1"/>
  <c r="BF4" i="17" s="1"/>
  <c r="BF13" i="17" a="1"/>
  <c r="BF13" i="17" s="1"/>
  <c r="AF14" i="16" a="1"/>
  <c r="AF14" i="16" s="1"/>
  <c r="AF10" i="17" a="1"/>
  <c r="AF10" i="17" s="1"/>
  <c r="BF5" i="17" a="1"/>
  <c r="BF5" i="17" s="1"/>
  <c r="AF13" i="17" a="1"/>
  <c r="AF13" i="17" s="1"/>
  <c r="AF6" i="17" a="1"/>
  <c r="AF6" i="17" s="1"/>
  <c r="AF7" i="16" a="1"/>
  <c r="AF7" i="16" s="1"/>
  <c r="AF13" i="16" a="1"/>
  <c r="AF13" i="16" s="1"/>
  <c r="BF14" i="17" a="1"/>
  <c r="BF14" i="17" s="1"/>
  <c r="AF16" i="16" a="1"/>
  <c r="AF16" i="16" s="1"/>
  <c r="BF12" i="17" a="1"/>
  <c r="BF12" i="17" s="1"/>
  <c r="AF9" i="16" a="1"/>
  <c r="AF9" i="16" s="1"/>
  <c r="CF5" i="17" a="1"/>
  <c r="CF5" i="17" s="1"/>
  <c r="AF5" i="16" a="1"/>
  <c r="AF5" i="16" s="1"/>
  <c r="AF11" i="16" a="1"/>
  <c r="AF11" i="16" s="1"/>
  <c r="AF3" i="16" a="1"/>
  <c r="AF3" i="16" s="1"/>
  <c r="AF15" i="16" a="1"/>
  <c r="AF15" i="16" s="1"/>
  <c r="CF11" i="17" a="1"/>
  <c r="CF11" i="17" s="1"/>
  <c r="CF10" i="17" a="1"/>
  <c r="CF10" i="17" s="1"/>
  <c r="AF5" i="17" a="1"/>
  <c r="AF5" i="17" s="1"/>
  <c r="BF9" i="17" a="1"/>
  <c r="BF9" i="17" s="1"/>
  <c r="AF6" i="16" a="1"/>
  <c r="AF6" i="16" s="1"/>
  <c r="AF12" i="16" a="1"/>
  <c r="AF12" i="16" s="1"/>
  <c r="CF7" i="17" a="1"/>
  <c r="CF7" i="17" s="1"/>
  <c r="AF7" i="17" a="1"/>
  <c r="AF7" i="17" s="1"/>
  <c r="CF6" i="17" a="1"/>
  <c r="CF6" i="17" s="1"/>
  <c r="BF10" i="17" a="1"/>
  <c r="BF10" i="17" s="1"/>
  <c r="AF4" i="16" a="1"/>
  <c r="AF4" i="16" s="1"/>
  <c r="AF15" i="17" a="1"/>
  <c r="AF15" i="17" s="1"/>
  <c r="AF4" i="17" a="1"/>
  <c r="AF4" i="17" s="1"/>
  <c r="AF16" i="17" a="1"/>
  <c r="AF16" i="17" s="1"/>
  <c r="BF15" i="17" a="1"/>
  <c r="BF15" i="17" s="1"/>
  <c r="BF16" i="17" a="1"/>
  <c r="BF16" i="17" s="1"/>
  <c r="CF15" i="17" a="1"/>
  <c r="CF15" i="17" s="1"/>
  <c r="BF7" i="17" a="1"/>
  <c r="BF7" i="17" s="1"/>
  <c r="AF11" i="17" a="1"/>
  <c r="AF11" i="17" s="1"/>
  <c r="BF11" i="17" a="1"/>
  <c r="BF11" i="17" s="1"/>
  <c r="AF9" i="17" a="1"/>
  <c r="AF9" i="17" s="1"/>
  <c r="AF8" i="17" a="1"/>
  <c r="AF8" i="17" s="1"/>
  <c r="BF3" i="17" a="1"/>
  <c r="BF3" i="17" s="1"/>
  <c r="CF14" i="17" a="1"/>
  <c r="CF14" i="17" s="1"/>
  <c r="AF10" i="16" a="1"/>
  <c r="AF10" i="16" s="1"/>
  <c r="AF3" i="17" a="1"/>
  <c r="AF3" i="17" s="1"/>
  <c r="BF6" i="17" a="1"/>
  <c r="BF6" i="17" s="1"/>
  <c r="BF8" i="17" a="1"/>
  <c r="BF8" i="17" s="1"/>
  <c r="CF16" i="17" a="1"/>
  <c r="CF16" i="17" s="1"/>
  <c r="AB17" i="16" a="1"/>
  <c r="AB17" i="16" s="1"/>
  <c r="AB29" i="16" a="1"/>
  <c r="AB29" i="16" s="1"/>
  <c r="AB18" i="16" a="1"/>
  <c r="AB18" i="16" s="1"/>
  <c r="AB30" i="16" a="1"/>
  <c r="AB30" i="16" s="1"/>
  <c r="AB26" i="16" a="1"/>
  <c r="AB26" i="16" s="1"/>
  <c r="AB28" i="16" a="1"/>
  <c r="AB28" i="16" s="1"/>
  <c r="AB19" i="16" a="1"/>
  <c r="AB19" i="16" s="1"/>
  <c r="AB31" i="16" a="1"/>
  <c r="AB31" i="16" s="1"/>
  <c r="AB20" i="16" a="1"/>
  <c r="AB20" i="16" s="1"/>
  <c r="AB21" i="16" a="1"/>
  <c r="AB21" i="16" s="1"/>
  <c r="AB22" i="16" a="1"/>
  <c r="AB22" i="16" s="1"/>
  <c r="AB23" i="16" a="1"/>
  <c r="AB23" i="16" s="1"/>
  <c r="AB24" i="16" a="1"/>
  <c r="AB24" i="16" s="1"/>
  <c r="AB25" i="16" a="1"/>
  <c r="AB25" i="16" s="1"/>
  <c r="AB27" i="16" a="1"/>
  <c r="AB27" i="16" s="1"/>
  <c r="AB10" i="17" a="1"/>
  <c r="AB10" i="17" s="1"/>
  <c r="CB4" i="17" a="1"/>
  <c r="CB4" i="17" s="1"/>
  <c r="BB11" i="17" a="1"/>
  <c r="BB11" i="17" s="1"/>
  <c r="AB8" i="17" a="1"/>
  <c r="AB8" i="17" s="1"/>
  <c r="AB5" i="16" a="1"/>
  <c r="AB5" i="16" s="1"/>
  <c r="AB11" i="16" a="1"/>
  <c r="AB11" i="16" s="1"/>
  <c r="AB14" i="16" a="1"/>
  <c r="AB14" i="16" s="1"/>
  <c r="AB7" i="16" a="1"/>
  <c r="AB7" i="16" s="1"/>
  <c r="AB13" i="16" a="1"/>
  <c r="AB13" i="16" s="1"/>
  <c r="BB8" i="17" a="1"/>
  <c r="BB8" i="17" s="1"/>
  <c r="AB9" i="17" a="1"/>
  <c r="AB9" i="17" s="1"/>
  <c r="AB4" i="17" a="1"/>
  <c r="AB4" i="17" s="1"/>
  <c r="AB9" i="16" a="1"/>
  <c r="AB9" i="16" s="1"/>
  <c r="AB3" i="16" a="1"/>
  <c r="AB3" i="16" s="1"/>
  <c r="AB15" i="16" a="1"/>
  <c r="AB15" i="16" s="1"/>
  <c r="AB13" i="17" a="1"/>
  <c r="AB13" i="17" s="1"/>
  <c r="CB7" i="17" a="1"/>
  <c r="CB7" i="17" s="1"/>
  <c r="BB10" i="17" a="1"/>
  <c r="BB10" i="17" s="1"/>
  <c r="BB7" i="17" a="1"/>
  <c r="BB7" i="17" s="1"/>
  <c r="CB6" i="17" a="1"/>
  <c r="CB6" i="17" s="1"/>
  <c r="AB8" i="16" a="1"/>
  <c r="AB8" i="16" s="1"/>
  <c r="AB2" i="16" a="1"/>
  <c r="AB2" i="16" s="1"/>
  <c r="AB4" i="16" a="1"/>
  <c r="AB4" i="16" s="1"/>
  <c r="AB10" i="16" a="1"/>
  <c r="AB10" i="16" s="1"/>
  <c r="CB11" i="17" a="1"/>
  <c r="CB11" i="17" s="1"/>
  <c r="AB6" i="16" a="1"/>
  <c r="AB6" i="16" s="1"/>
  <c r="AB12" i="16" a="1"/>
  <c r="AB12" i="16" s="1"/>
  <c r="BB12" i="17" a="1"/>
  <c r="BB12" i="17" s="1"/>
  <c r="AB16" i="16" a="1"/>
  <c r="AB16" i="16" s="1"/>
  <c r="BB3" i="17" a="1"/>
  <c r="BB3" i="17" s="1"/>
  <c r="AB12" i="17" a="1"/>
  <c r="AB12" i="17" s="1"/>
  <c r="AB5" i="17" a="1"/>
  <c r="AB5" i="17" s="1"/>
  <c r="CB3" i="17" a="1"/>
  <c r="CB3" i="17" s="1"/>
  <c r="AB3" i="17" a="1"/>
  <c r="AB3" i="17" s="1"/>
  <c r="AB15" i="17" a="1"/>
  <c r="AB15" i="17" s="1"/>
  <c r="AB16" i="17" a="1"/>
  <c r="AB16" i="17" s="1"/>
  <c r="CB10" i="17" a="1"/>
  <c r="CB10" i="17" s="1"/>
  <c r="BB4" i="17" a="1"/>
  <c r="BB4" i="17" s="1"/>
  <c r="BB13" i="17" a="1"/>
  <c r="BB13" i="17" s="1"/>
  <c r="CB9" i="17" a="1"/>
  <c r="CB9" i="17" s="1"/>
  <c r="BB5" i="17" a="1"/>
  <c r="BB5" i="17" s="1"/>
  <c r="BB14" i="17" a="1"/>
  <c r="BB14" i="17" s="1"/>
  <c r="AB11" i="17" a="1"/>
  <c r="AB11" i="17" s="1"/>
  <c r="CB8" i="17" a="1"/>
  <c r="CB8" i="17" s="1"/>
  <c r="CB12" i="17" a="1"/>
  <c r="CB12" i="17" s="1"/>
  <c r="BB15" i="17" a="1"/>
  <c r="BB15" i="17" s="1"/>
  <c r="AB7" i="17" a="1"/>
  <c r="AB7" i="17" s="1"/>
  <c r="BB16" i="17" a="1"/>
  <c r="BB16" i="17" s="1"/>
  <c r="CB13" i="17" a="1"/>
  <c r="CB13" i="17" s="1"/>
  <c r="CB14" i="17" a="1"/>
  <c r="CB14" i="17" s="1"/>
  <c r="CB5" i="17" a="1"/>
  <c r="CB5" i="17" s="1"/>
  <c r="AB6" i="17" a="1"/>
  <c r="AB6" i="17" s="1"/>
  <c r="BB6" i="17" a="1"/>
  <c r="BB6" i="17" s="1"/>
  <c r="AB14" i="17" a="1"/>
  <c r="AB14" i="17" s="1"/>
  <c r="CB15" i="17" a="1"/>
  <c r="CB15" i="17" s="1"/>
  <c r="CB16" i="17" a="1"/>
  <c r="CB16" i="17" s="1"/>
  <c r="BB9" i="17" a="1"/>
  <c r="BB9" i="17" s="1"/>
  <c r="AA17" i="16" a="1"/>
  <c r="AA17" i="16" s="1"/>
  <c r="AA18" i="16" a="1"/>
  <c r="AA18" i="16" s="1"/>
  <c r="AA30" i="16" a="1"/>
  <c r="AA30" i="16" s="1"/>
  <c r="AA19" i="16" a="1"/>
  <c r="AA19" i="16" s="1"/>
  <c r="AA31" i="16" a="1"/>
  <c r="AA31" i="16" s="1"/>
  <c r="AA28" i="16" a="1"/>
  <c r="AA28" i="16" s="1"/>
  <c r="AA20" i="16" a="1"/>
  <c r="AA20" i="16" s="1"/>
  <c r="AA29" i="16" a="1"/>
  <c r="AA29" i="16" s="1"/>
  <c r="AA21" i="16" a="1"/>
  <c r="AA21" i="16" s="1"/>
  <c r="AA27" i="16" a="1"/>
  <c r="AA27" i="16" s="1"/>
  <c r="AA22" i="16" a="1"/>
  <c r="AA22" i="16" s="1"/>
  <c r="AA23" i="16" a="1"/>
  <c r="AA23" i="16" s="1"/>
  <c r="AA24" i="16" a="1"/>
  <c r="AA24" i="16" s="1"/>
  <c r="AA25" i="16" a="1"/>
  <c r="AA25" i="16" s="1"/>
  <c r="AA26" i="16" a="1"/>
  <c r="AA26" i="16" s="1"/>
  <c r="AA12" i="17" a="1"/>
  <c r="AA12" i="17" s="1"/>
  <c r="BA13" i="17" a="1"/>
  <c r="BA13" i="17" s="1"/>
  <c r="AA10" i="17" a="1"/>
  <c r="AA10" i="17" s="1"/>
  <c r="CA3" i="17" a="1"/>
  <c r="CA3" i="17" s="1"/>
  <c r="AA5" i="17" a="1"/>
  <c r="AA5" i="17" s="1"/>
  <c r="BA3" i="17" a="1"/>
  <c r="BA3" i="17" s="1"/>
  <c r="BA4" i="17" a="1"/>
  <c r="BA4" i="17" s="1"/>
  <c r="AA3" i="16" a="1"/>
  <c r="AA3" i="16" s="1"/>
  <c r="AA15" i="16" a="1"/>
  <c r="AA15" i="16" s="1"/>
  <c r="AA2" i="16" a="1"/>
  <c r="AA2" i="16" s="1"/>
  <c r="AA14" i="17" a="1"/>
  <c r="AA14" i="17" s="1"/>
  <c r="CA8" i="17" a="1"/>
  <c r="CA8" i="17" s="1"/>
  <c r="AA8" i="16" a="1"/>
  <c r="AA8" i="16" s="1"/>
  <c r="BA8" i="17" a="1"/>
  <c r="BA8" i="17" s="1"/>
  <c r="AA9" i="16" a="1"/>
  <c r="AA9" i="16" s="1"/>
  <c r="AA4" i="16" a="1"/>
  <c r="AA4" i="16" s="1"/>
  <c r="AA10" i="16" a="1"/>
  <c r="AA10" i="16" s="1"/>
  <c r="CA12" i="17" a="1"/>
  <c r="CA12" i="17" s="1"/>
  <c r="CA7" i="17" a="1"/>
  <c r="CA7" i="17" s="1"/>
  <c r="BA9" i="17" a="1"/>
  <c r="BA9" i="17" s="1"/>
  <c r="BA12" i="17" a="1"/>
  <c r="BA12" i="17" s="1"/>
  <c r="AA9" i="17" a="1"/>
  <c r="AA9" i="17" s="1"/>
  <c r="AA14" i="16" a="1"/>
  <c r="AA14" i="16" s="1"/>
  <c r="AA13" i="17" a="1"/>
  <c r="AA13" i="17" s="1"/>
  <c r="AA16" i="16" a="1"/>
  <c r="AA16" i="16" s="1"/>
  <c r="CA4" i="17" a="1"/>
  <c r="CA4" i="17" s="1"/>
  <c r="BA11" i="17" a="1"/>
  <c r="BA11" i="17" s="1"/>
  <c r="AA5" i="16" a="1"/>
  <c r="AA5" i="16" s="1"/>
  <c r="AA11" i="16" a="1"/>
  <c r="AA11" i="16" s="1"/>
  <c r="AA6" i="16" a="1"/>
  <c r="AA6" i="16" s="1"/>
  <c r="AA12" i="16" a="1"/>
  <c r="AA12" i="16" s="1"/>
  <c r="AA7" i="16" a="1"/>
  <c r="AA7" i="16" s="1"/>
  <c r="AA13" i="16" a="1"/>
  <c r="AA13" i="16" s="1"/>
  <c r="AA11" i="17" a="1"/>
  <c r="AA11" i="17" s="1"/>
  <c r="CA10" i="17" a="1"/>
  <c r="CA10" i="17" s="1"/>
  <c r="CA5" i="17" a="1"/>
  <c r="CA5" i="17" s="1"/>
  <c r="CA9" i="17" a="1"/>
  <c r="CA9" i="17" s="1"/>
  <c r="AA16" i="17" a="1"/>
  <c r="AA16" i="17" s="1"/>
  <c r="CA15" i="17" a="1"/>
  <c r="CA15" i="17" s="1"/>
  <c r="CA6" i="17" a="1"/>
  <c r="CA6" i="17" s="1"/>
  <c r="BA14" i="17" a="1"/>
  <c r="BA14" i="17" s="1"/>
  <c r="BA10" i="17" a="1"/>
  <c r="BA10" i="17" s="1"/>
  <c r="AA3" i="17" a="1"/>
  <c r="AA3" i="17" s="1"/>
  <c r="AA7" i="17" a="1"/>
  <c r="AA7" i="17" s="1"/>
  <c r="BA15" i="17" a="1"/>
  <c r="BA15" i="17" s="1"/>
  <c r="CA13" i="17" a="1"/>
  <c r="CA13" i="17" s="1"/>
  <c r="BA16" i="17" a="1"/>
  <c r="BA16" i="17" s="1"/>
  <c r="AA8" i="17" a="1"/>
  <c r="AA8" i="17" s="1"/>
  <c r="AA4" i="17" a="1"/>
  <c r="AA4" i="17" s="1"/>
  <c r="CA11" i="17" a="1"/>
  <c r="CA11" i="17" s="1"/>
  <c r="BA5" i="17" a="1"/>
  <c r="BA5" i="17" s="1"/>
  <c r="AA6" i="17" a="1"/>
  <c r="AA6" i="17" s="1"/>
  <c r="CA14" i="17" a="1"/>
  <c r="CA14" i="17" s="1"/>
  <c r="BA6" i="17" a="1"/>
  <c r="BA6" i="17" s="1"/>
  <c r="BA7" i="17" a="1"/>
  <c r="BA7" i="17" s="1"/>
  <c r="AA15" i="17" a="1"/>
  <c r="AA15" i="17" s="1"/>
  <c r="CA16" i="17" a="1"/>
  <c r="CA16" i="17" s="1"/>
  <c r="Z17" i="16" a="1"/>
  <c r="Z17" i="16" s="1"/>
  <c r="Z29" i="16" a="1"/>
  <c r="Z29" i="16" s="1"/>
  <c r="Z18" i="16" a="1"/>
  <c r="Z18" i="16" s="1"/>
  <c r="Z19" i="16" a="1"/>
  <c r="Z19" i="16" s="1"/>
  <c r="Z31" i="16" a="1"/>
  <c r="Z31" i="16" s="1"/>
  <c r="Z20" i="16" a="1"/>
  <c r="Z20" i="16" s="1"/>
  <c r="Z30" i="16" a="1"/>
  <c r="Z30" i="16" s="1"/>
  <c r="Z21" i="16" a="1"/>
  <c r="Z21" i="16" s="1"/>
  <c r="Z22" i="16" a="1"/>
  <c r="Z22" i="16" s="1"/>
  <c r="Z23" i="16" a="1"/>
  <c r="Z23" i="16" s="1"/>
  <c r="Z24" i="16" a="1"/>
  <c r="Z24" i="16" s="1"/>
  <c r="Z25" i="16" a="1"/>
  <c r="Z25" i="16" s="1"/>
  <c r="Z26" i="16" a="1"/>
  <c r="Z26" i="16" s="1"/>
  <c r="Z27" i="16" a="1"/>
  <c r="Z27" i="16" s="1"/>
  <c r="Z28" i="16" a="1"/>
  <c r="Z28" i="16" s="1"/>
  <c r="BZ9" i="17" a="1"/>
  <c r="BZ9" i="17" s="1"/>
  <c r="AZ12" i="17" a="1"/>
  <c r="AZ12" i="17" s="1"/>
  <c r="Z9" i="16" a="1"/>
  <c r="Z9" i="16" s="1"/>
  <c r="Z10" i="16" a="1"/>
  <c r="Z10" i="16" s="1"/>
  <c r="Z15" i="17" a="1"/>
  <c r="Z15" i="17" s="1"/>
  <c r="AZ9" i="17" a="1"/>
  <c r="AZ9" i="17" s="1"/>
  <c r="Z8" i="16" a="1"/>
  <c r="Z8" i="16" s="1"/>
  <c r="BZ10" i="17" a="1"/>
  <c r="BZ10" i="17" s="1"/>
  <c r="Z14" i="16" a="1"/>
  <c r="Z14" i="16" s="1"/>
  <c r="AZ13" i="17" a="1"/>
  <c r="AZ13" i="17" s="1"/>
  <c r="AZ5" i="17" a="1"/>
  <c r="AZ5" i="17" s="1"/>
  <c r="Z3" i="16" a="1"/>
  <c r="Z3" i="16" s="1"/>
  <c r="Z15" i="16" a="1"/>
  <c r="Z15" i="16" s="1"/>
  <c r="Z13" i="17" a="1"/>
  <c r="Z13" i="17" s="1"/>
  <c r="BZ8" i="17" a="1"/>
  <c r="BZ8" i="17" s="1"/>
  <c r="Z10" i="17" a="1"/>
  <c r="Z10" i="17" s="1"/>
  <c r="Z16" i="16" a="1"/>
  <c r="Z16" i="16" s="1"/>
  <c r="AZ14" i="17" a="1"/>
  <c r="AZ14" i="17" s="1"/>
  <c r="Z6" i="17" a="1"/>
  <c r="Z6" i="17" s="1"/>
  <c r="Z7" i="16" a="1"/>
  <c r="Z7" i="16" s="1"/>
  <c r="Z2" i="16" a="1"/>
  <c r="Z2" i="16" s="1"/>
  <c r="Z14" i="17" a="1"/>
  <c r="Z14" i="17" s="1"/>
  <c r="BZ12" i="17" a="1"/>
  <c r="BZ12" i="17" s="1"/>
  <c r="BZ3" i="17" a="1"/>
  <c r="BZ3" i="17" s="1"/>
  <c r="Z6" i="16" a="1"/>
  <c r="Z6" i="16" s="1"/>
  <c r="Z5" i="16" a="1"/>
  <c r="Z5" i="16" s="1"/>
  <c r="Z13" i="16" a="1"/>
  <c r="Z13" i="16" s="1"/>
  <c r="Z12" i="17" a="1"/>
  <c r="Z12" i="17" s="1"/>
  <c r="Z12" i="16" a="1"/>
  <c r="Z12" i="16" s="1"/>
  <c r="BZ4" i="17" a="1"/>
  <c r="BZ4" i="17" s="1"/>
  <c r="Z11" i="16" a="1"/>
  <c r="Z11" i="16" s="1"/>
  <c r="Z4" i="17" a="1"/>
  <c r="Z4" i="17" s="1"/>
  <c r="Z16" i="17" a="1"/>
  <c r="Z16" i="17" s="1"/>
  <c r="AZ10" i="17" a="1"/>
  <c r="AZ10" i="17" s="1"/>
  <c r="AZ6" i="17" a="1"/>
  <c r="AZ6" i="17" s="1"/>
  <c r="AZ8" i="17" a="1"/>
  <c r="AZ8" i="17" s="1"/>
  <c r="BZ6" i="17" a="1"/>
  <c r="BZ6" i="17" s="1"/>
  <c r="Z3" i="17" a="1"/>
  <c r="Z3" i="17" s="1"/>
  <c r="Z7" i="17" a="1"/>
  <c r="Z7" i="17" s="1"/>
  <c r="BZ7" i="17" a="1"/>
  <c r="BZ7" i="17" s="1"/>
  <c r="AZ15" i="17" a="1"/>
  <c r="AZ15" i="17" s="1"/>
  <c r="AZ4" i="17" a="1"/>
  <c r="AZ4" i="17" s="1"/>
  <c r="Z4" i="16" a="1"/>
  <c r="Z4" i="16" s="1"/>
  <c r="AZ11" i="17" a="1"/>
  <c r="AZ11" i="17" s="1"/>
  <c r="Z9" i="17" a="1"/>
  <c r="Z9" i="17" s="1"/>
  <c r="AZ16" i="17" a="1"/>
  <c r="AZ16" i="17" s="1"/>
  <c r="BZ15" i="17" a="1"/>
  <c r="BZ15" i="17" s="1"/>
  <c r="Z5" i="17" a="1"/>
  <c r="Z5" i="17" s="1"/>
  <c r="Z8" i="17" a="1"/>
  <c r="Z8" i="17" s="1"/>
  <c r="BZ5" i="17" a="1"/>
  <c r="BZ5" i="17" s="1"/>
  <c r="AZ3" i="17" a="1"/>
  <c r="AZ3" i="17" s="1"/>
  <c r="BZ11" i="17" a="1"/>
  <c r="BZ11" i="17" s="1"/>
  <c r="BZ14" i="17" a="1"/>
  <c r="BZ14" i="17" s="1"/>
  <c r="BZ13" i="17" a="1"/>
  <c r="BZ13" i="17" s="1"/>
  <c r="AZ7" i="17" a="1"/>
  <c r="AZ7" i="17" s="1"/>
  <c r="Z11" i="17" a="1"/>
  <c r="Z11" i="17" s="1"/>
  <c r="BZ16" i="17" a="1"/>
  <c r="BZ16" i="17" s="1"/>
  <c r="Y18" i="16" a="1"/>
  <c r="Y18" i="16" s="1"/>
  <c r="Y19" i="16" a="1"/>
  <c r="Y19" i="16" s="1"/>
  <c r="Y20" i="16" a="1"/>
  <c r="Y20" i="16" s="1"/>
  <c r="Y21" i="16" a="1"/>
  <c r="Y21" i="16" s="1"/>
  <c r="Y22" i="16" a="1"/>
  <c r="Y22" i="16" s="1"/>
  <c r="Y23" i="16" a="1"/>
  <c r="Y23" i="16" s="1"/>
  <c r="Y25" i="16" a="1"/>
  <c r="Y25" i="16" s="1"/>
  <c r="Y24" i="16" a="1"/>
  <c r="Y24" i="16" s="1"/>
  <c r="Y29" i="16" a="1"/>
  <c r="Y29" i="16" s="1"/>
  <c r="Y30" i="16" a="1"/>
  <c r="Y30" i="16" s="1"/>
  <c r="Y26" i="16" a="1"/>
  <c r="Y26" i="16" s="1"/>
  <c r="Y27" i="16" a="1"/>
  <c r="Y27" i="16" s="1"/>
  <c r="Y17" i="16" a="1"/>
  <c r="Y17" i="16" s="1"/>
  <c r="Y28" i="16" a="1"/>
  <c r="Y28" i="16" s="1"/>
  <c r="Y31" i="16" a="1"/>
  <c r="Y31" i="16" s="1"/>
  <c r="Y16" i="17" a="1"/>
  <c r="Y16" i="17" s="1"/>
  <c r="BY9" i="17" a="1"/>
  <c r="BY9" i="17" s="1"/>
  <c r="Y7" i="16" a="1"/>
  <c r="Y7" i="16" s="1"/>
  <c r="Y13" i="16" a="1"/>
  <c r="Y13" i="16" s="1"/>
  <c r="AY15" i="17" a="1"/>
  <c r="AY15" i="17" s="1"/>
  <c r="BY14" i="17" a="1"/>
  <c r="BY14" i="17" s="1"/>
  <c r="AY3" i="17" a="1"/>
  <c r="AY3" i="17" s="1"/>
  <c r="Y16" i="16" a="1"/>
  <c r="Y16" i="16" s="1"/>
  <c r="Y3" i="17" a="1"/>
  <c r="Y3" i="17" s="1"/>
  <c r="AY13" i="17" a="1"/>
  <c r="AY13" i="17" s="1"/>
  <c r="Y14" i="17" a="1"/>
  <c r="Y14" i="17" s="1"/>
  <c r="Y15" i="17" a="1"/>
  <c r="Y15" i="17" s="1"/>
  <c r="Y10" i="17" a="1"/>
  <c r="Y10" i="17" s="1"/>
  <c r="Y9" i="16" a="1"/>
  <c r="Y9" i="16" s="1"/>
  <c r="Y13" i="17" a="1"/>
  <c r="Y13" i="17" s="1"/>
  <c r="Y14" i="16" a="1"/>
  <c r="Y14" i="16" s="1"/>
  <c r="Y3" i="16" a="1"/>
  <c r="Y3" i="16" s="1"/>
  <c r="Y15" i="16" a="1"/>
  <c r="Y15" i="16" s="1"/>
  <c r="BY5" i="17" a="1"/>
  <c r="BY5" i="17" s="1"/>
  <c r="BY4" i="17" a="1"/>
  <c r="BY4" i="17" s="1"/>
  <c r="AY5" i="17" a="1"/>
  <c r="AY5" i="17" s="1"/>
  <c r="Y8" i="16" a="1"/>
  <c r="Y8" i="16" s="1"/>
  <c r="BY12" i="17" a="1"/>
  <c r="BY12" i="17" s="1"/>
  <c r="Y4" i="16" a="1"/>
  <c r="Y4" i="16" s="1"/>
  <c r="Y10" i="16" a="1"/>
  <c r="Y10" i="16" s="1"/>
  <c r="AY12" i="17" a="1"/>
  <c r="AY12" i="17" s="1"/>
  <c r="Y2" i="16" a="1"/>
  <c r="Y2" i="16" s="1"/>
  <c r="Y12" i="16" a="1"/>
  <c r="Y12" i="16" s="1"/>
  <c r="AY6" i="17" a="1"/>
  <c r="AY6" i="17" s="1"/>
  <c r="AY14" i="17" a="1"/>
  <c r="AY14" i="17" s="1"/>
  <c r="Y6" i="17" a="1"/>
  <c r="Y6" i="17" s="1"/>
  <c r="Y5" i="16" a="1"/>
  <c r="Y5" i="16" s="1"/>
  <c r="Y11" i="16" a="1"/>
  <c r="Y11" i="16" s="1"/>
  <c r="BY13" i="17" a="1"/>
  <c r="BY13" i="17" s="1"/>
  <c r="Y8" i="17" a="1"/>
  <c r="Y8" i="17" s="1"/>
  <c r="Y6" i="16" a="1"/>
  <c r="Y6" i="16" s="1"/>
  <c r="BY6" i="17" a="1"/>
  <c r="BY6" i="17" s="1"/>
  <c r="Y5" i="17" a="1"/>
  <c r="Y5" i="17" s="1"/>
  <c r="BY7" i="17" a="1"/>
  <c r="BY7" i="17" s="1"/>
  <c r="BY8" i="17" a="1"/>
  <c r="BY8" i="17" s="1"/>
  <c r="AY4" i="17" a="1"/>
  <c r="AY4" i="17" s="1"/>
  <c r="Y4" i="17" a="1"/>
  <c r="Y4" i="17" s="1"/>
  <c r="AY16" i="17" a="1"/>
  <c r="AY16" i="17" s="1"/>
  <c r="AY9" i="17" a="1"/>
  <c r="AY9" i="17" s="1"/>
  <c r="AY7" i="17" a="1"/>
  <c r="AY7" i="17" s="1"/>
  <c r="Y7" i="17" a="1"/>
  <c r="Y7" i="17" s="1"/>
  <c r="BY11" i="17" a="1"/>
  <c r="BY11" i="17" s="1"/>
  <c r="Y9" i="17" a="1"/>
  <c r="Y9" i="17" s="1"/>
  <c r="AY11" i="17" a="1"/>
  <c r="AY11" i="17" s="1"/>
  <c r="BY15" i="17" a="1"/>
  <c r="BY15" i="17" s="1"/>
  <c r="AY10" i="17" a="1"/>
  <c r="AY10" i="17" s="1"/>
  <c r="AY8" i="17" a="1"/>
  <c r="AY8" i="17" s="1"/>
  <c r="BY3" i="17" a="1"/>
  <c r="BY3" i="17" s="1"/>
  <c r="BY10" i="17" a="1"/>
  <c r="BY10" i="17" s="1"/>
  <c r="Y11" i="17" a="1"/>
  <c r="Y11" i="17" s="1"/>
  <c r="Y12" i="17" a="1"/>
  <c r="Y12" i="17" s="1"/>
  <c r="BY16" i="17" a="1"/>
  <c r="BY16" i="17" s="1"/>
  <c r="W20" i="16" a="1"/>
  <c r="W20" i="16" s="1"/>
  <c r="W21" i="16" a="1"/>
  <c r="W21" i="16" s="1"/>
  <c r="W22" i="16" a="1"/>
  <c r="W22" i="16" s="1"/>
  <c r="W23" i="16" a="1"/>
  <c r="W23" i="16" s="1"/>
  <c r="W24" i="16" a="1"/>
  <c r="W24" i="16" s="1"/>
  <c r="W25" i="16" a="1"/>
  <c r="W25" i="16" s="1"/>
  <c r="W26" i="16" a="1"/>
  <c r="W26" i="16" s="1"/>
  <c r="W27" i="16" a="1"/>
  <c r="W27" i="16" s="1"/>
  <c r="W28" i="16" a="1"/>
  <c r="W28" i="16" s="1"/>
  <c r="W31" i="16" a="1"/>
  <c r="W31" i="16" s="1"/>
  <c r="W17" i="16" a="1"/>
  <c r="W17" i="16" s="1"/>
  <c r="W29" i="16" a="1"/>
  <c r="W29" i="16" s="1"/>
  <c r="W18" i="16" a="1"/>
  <c r="W18" i="16" s="1"/>
  <c r="W30" i="16" a="1"/>
  <c r="W30" i="16" s="1"/>
  <c r="W19" i="16" a="1"/>
  <c r="W19" i="16" s="1"/>
  <c r="W8" i="17" a="1"/>
  <c r="W8" i="17" s="1"/>
  <c r="BW15" i="17" a="1"/>
  <c r="BW15" i="17" s="1"/>
  <c r="AW6" i="17" a="1"/>
  <c r="AW6" i="17" s="1"/>
  <c r="AW4" i="17" a="1"/>
  <c r="AW4" i="17" s="1"/>
  <c r="BW13" i="17" a="1"/>
  <c r="BW13" i="17" s="1"/>
  <c r="AW10" i="17" a="1"/>
  <c r="AW10" i="17" s="1"/>
  <c r="BW5" i="17" a="1"/>
  <c r="BW5" i="17" s="1"/>
  <c r="AW3" i="17" a="1"/>
  <c r="AW3" i="17" s="1"/>
  <c r="BW14" i="17" a="1"/>
  <c r="BW14" i="17" s="1"/>
  <c r="W9" i="17" a="1"/>
  <c r="W9" i="17" s="1"/>
  <c r="W12" i="17" a="1"/>
  <c r="W12" i="17" s="1"/>
  <c r="AW7" i="17" a="1"/>
  <c r="AW7" i="17" s="1"/>
  <c r="AW5" i="17" a="1"/>
  <c r="AW5" i="17" s="1"/>
  <c r="W14" i="16" a="1"/>
  <c r="W14" i="16" s="1"/>
  <c r="W16" i="16" a="1"/>
  <c r="W16" i="16" s="1"/>
  <c r="W9" i="16" a="1"/>
  <c r="W9" i="16" s="1"/>
  <c r="AW8" i="17" a="1"/>
  <c r="AW8" i="17" s="1"/>
  <c r="W11" i="17" a="1"/>
  <c r="W11" i="17" s="1"/>
  <c r="W4" i="16" a="1"/>
  <c r="W4" i="16" s="1"/>
  <c r="W10" i="16" a="1"/>
  <c r="W10" i="16" s="1"/>
  <c r="W5" i="17" a="1"/>
  <c r="W5" i="17" s="1"/>
  <c r="W5" i="16" a="1"/>
  <c r="W5" i="16" s="1"/>
  <c r="W11" i="16" a="1"/>
  <c r="W11" i="16" s="1"/>
  <c r="BW3" i="17" a="1"/>
  <c r="BW3" i="17" s="1"/>
  <c r="BW4" i="17" a="1"/>
  <c r="BW4" i="17" s="1"/>
  <c r="BW8" i="17" a="1"/>
  <c r="BW8" i="17" s="1"/>
  <c r="W3" i="17" a="1"/>
  <c r="W3" i="17" s="1"/>
  <c r="W3" i="16" a="1"/>
  <c r="W3" i="16" s="1"/>
  <c r="W15" i="16" a="1"/>
  <c r="W15" i="16" s="1"/>
  <c r="W7" i="17" a="1"/>
  <c r="W7" i="17" s="1"/>
  <c r="W4" i="17" a="1"/>
  <c r="W4" i="17" s="1"/>
  <c r="W2" i="16" a="1"/>
  <c r="W2" i="16" s="1"/>
  <c r="BW16" i="17" a="1"/>
  <c r="BW16" i="17" s="1"/>
  <c r="W7" i="16" a="1"/>
  <c r="W7" i="16" s="1"/>
  <c r="W13" i="16" a="1"/>
  <c r="W13" i="16" s="1"/>
  <c r="W8" i="16" a="1"/>
  <c r="W8" i="16" s="1"/>
  <c r="BW10" i="17" a="1"/>
  <c r="BW10" i="17" s="1"/>
  <c r="AW12" i="17" a="1"/>
  <c r="AW12" i="17" s="1"/>
  <c r="W16" i="17" a="1"/>
  <c r="W16" i="17" s="1"/>
  <c r="W10" i="17" a="1"/>
  <c r="W10" i="17" s="1"/>
  <c r="BW9" i="17" a="1"/>
  <c r="BW9" i="17" s="1"/>
  <c r="W13" i="17" a="1"/>
  <c r="W13" i="17" s="1"/>
  <c r="BW11" i="17" a="1"/>
  <c r="BW11" i="17" s="1"/>
  <c r="AW13" i="17" a="1"/>
  <c r="AW13" i="17" s="1"/>
  <c r="AW14" i="17" a="1"/>
  <c r="AW14" i="17" s="1"/>
  <c r="AW15" i="17" a="1"/>
  <c r="AW15" i="17" s="1"/>
  <c r="BW6" i="17" a="1"/>
  <c r="BW6" i="17" s="1"/>
  <c r="W6" i="16" a="1"/>
  <c r="W6" i="16" s="1"/>
  <c r="AW11" i="17" a="1"/>
  <c r="AW11" i="17" s="1"/>
  <c r="W12" i="16" a="1"/>
  <c r="W12" i="16" s="1"/>
  <c r="W6" i="17" a="1"/>
  <c r="W6" i="17" s="1"/>
  <c r="AW16" i="17" a="1"/>
  <c r="AW16" i="17" s="1"/>
  <c r="AW9" i="17" a="1"/>
  <c r="AW9" i="17" s="1"/>
  <c r="BW12" i="17" a="1"/>
  <c r="BW12" i="17" s="1"/>
  <c r="BW7" i="17" a="1"/>
  <c r="BW7" i="17" s="1"/>
  <c r="W14" i="17" a="1"/>
  <c r="W14" i="17" s="1"/>
  <c r="W15" i="17" a="1"/>
  <c r="W15" i="17" s="1"/>
  <c r="K20" i="16" a="1"/>
  <c r="K20" i="16" s="1"/>
  <c r="K21" i="16" a="1"/>
  <c r="K21" i="16" s="1"/>
  <c r="K22" i="16" a="1"/>
  <c r="K22" i="16" s="1"/>
  <c r="K23" i="16" a="1"/>
  <c r="K23" i="16" s="1"/>
  <c r="K31" i="16" a="1"/>
  <c r="K31" i="16" s="1"/>
  <c r="K24" i="16" a="1"/>
  <c r="K24" i="16" s="1"/>
  <c r="K25" i="16" a="1"/>
  <c r="K25" i="16" s="1"/>
  <c r="K27" i="16" a="1"/>
  <c r="K27" i="16" s="1"/>
  <c r="K26" i="16" a="1"/>
  <c r="K26" i="16" s="1"/>
  <c r="K28" i="16" a="1"/>
  <c r="K28" i="16" s="1"/>
  <c r="K17" i="16" a="1"/>
  <c r="K17" i="16" s="1"/>
  <c r="K29" i="16" a="1"/>
  <c r="K29" i="16" s="1"/>
  <c r="K19" i="16" a="1"/>
  <c r="K19" i="16" s="1"/>
  <c r="K18" i="16" a="1"/>
  <c r="K18" i="16" s="1"/>
  <c r="K30" i="16" a="1"/>
  <c r="K30" i="16" s="1"/>
  <c r="BK14" i="17" a="1"/>
  <c r="BK14" i="17" s="1"/>
  <c r="BK16" i="17" a="1"/>
  <c r="BK16" i="17" s="1"/>
  <c r="K8" i="17" a="1"/>
  <c r="K8" i="17" s="1"/>
  <c r="AK6" i="17" a="1"/>
  <c r="AK6" i="17" s="1"/>
  <c r="AK3" i="17" a="1"/>
  <c r="AK3" i="17" s="1"/>
  <c r="AK10" i="17" a="1"/>
  <c r="AK10" i="17" s="1"/>
  <c r="AK9" i="17" a="1"/>
  <c r="AK9" i="17" s="1"/>
  <c r="K14" i="16" a="1"/>
  <c r="K14" i="16" s="1"/>
  <c r="K12" i="17" a="1"/>
  <c r="K12" i="17" s="1"/>
  <c r="K16" i="16" a="1"/>
  <c r="K16" i="16" s="1"/>
  <c r="K9" i="16" a="1"/>
  <c r="K9" i="16" s="1"/>
  <c r="K4" i="16" a="1"/>
  <c r="K4" i="16" s="1"/>
  <c r="K10" i="16" a="1"/>
  <c r="K10" i="16" s="1"/>
  <c r="K5" i="16" a="1"/>
  <c r="K5" i="16" s="1"/>
  <c r="K11" i="16" a="1"/>
  <c r="K11" i="16" s="1"/>
  <c r="BK3" i="17" a="1"/>
  <c r="BK3" i="17" s="1"/>
  <c r="AK5" i="17" a="1"/>
  <c r="AK5" i="17" s="1"/>
  <c r="BK5" i="17" a="1"/>
  <c r="BK5" i="17" s="1"/>
  <c r="BK8" i="17" a="1"/>
  <c r="BK8" i="17" s="1"/>
  <c r="K5" i="17" a="1"/>
  <c r="K5" i="17" s="1"/>
  <c r="BK15" i="17" a="1"/>
  <c r="BK15" i="17" s="1"/>
  <c r="K3" i="17" a="1"/>
  <c r="K3" i="17" s="1"/>
  <c r="K3" i="16" a="1"/>
  <c r="K3" i="16" s="1"/>
  <c r="K15" i="16" a="1"/>
  <c r="K15" i="16" s="1"/>
  <c r="K11" i="17" a="1"/>
  <c r="K11" i="17" s="1"/>
  <c r="AK7" i="17" a="1"/>
  <c r="AK7" i="17" s="1"/>
  <c r="AK4" i="17" a="1"/>
  <c r="AK4" i="17" s="1"/>
  <c r="K6" i="16" a="1"/>
  <c r="K6" i="16" s="1"/>
  <c r="K12" i="16" a="1"/>
  <c r="K12" i="16" s="1"/>
  <c r="BK10" i="17" a="1"/>
  <c r="BK10" i="17" s="1"/>
  <c r="BK6" i="17" a="1"/>
  <c r="BK6" i="17" s="1"/>
  <c r="K9" i="17" a="1"/>
  <c r="K9" i="17" s="1"/>
  <c r="K10" i="17" a="1"/>
  <c r="K10" i="17" s="1"/>
  <c r="BK9" i="17" a="1"/>
  <c r="BK9" i="17" s="1"/>
  <c r="K7" i="16" a="1"/>
  <c r="K7" i="16" s="1"/>
  <c r="K2" i="16" a="1"/>
  <c r="K2" i="16" s="1"/>
  <c r="AK8" i="17" a="1"/>
  <c r="AK8" i="17" s="1"/>
  <c r="AK13" i="17" a="1"/>
  <c r="AK13" i="17" s="1"/>
  <c r="K13" i="16" a="1"/>
  <c r="K13" i="16" s="1"/>
  <c r="AK14" i="17" a="1"/>
  <c r="AK14" i="17" s="1"/>
  <c r="AK12" i="17" a="1"/>
  <c r="AK12" i="17" s="1"/>
  <c r="AK11" i="17" a="1"/>
  <c r="AK11" i="17" s="1"/>
  <c r="K7" i="17" a="1"/>
  <c r="K7" i="17" s="1"/>
  <c r="K6" i="17" a="1"/>
  <c r="K6" i="17" s="1"/>
  <c r="AK15" i="17" a="1"/>
  <c r="AK15" i="17" s="1"/>
  <c r="BK12" i="17" a="1"/>
  <c r="BK12" i="17" s="1"/>
  <c r="BK11" i="17" a="1"/>
  <c r="BK11" i="17" s="1"/>
  <c r="AK16" i="17" a="1"/>
  <c r="AK16" i="17" s="1"/>
  <c r="K15" i="17" a="1"/>
  <c r="K15" i="17" s="1"/>
  <c r="BK4" i="17" a="1"/>
  <c r="BK4" i="17" s="1"/>
  <c r="K4" i="17" a="1"/>
  <c r="K4" i="17" s="1"/>
  <c r="K13" i="17" a="1"/>
  <c r="K13" i="17" s="1"/>
  <c r="BK7" i="17" a="1"/>
  <c r="BK7" i="17" s="1"/>
  <c r="K8" i="16" a="1"/>
  <c r="K8" i="16" s="1"/>
  <c r="BK13" i="17" a="1"/>
  <c r="BK13" i="17" s="1"/>
  <c r="K14" i="17" a="1"/>
  <c r="K14" i="17" s="1"/>
  <c r="K16" i="17" a="1"/>
  <c r="K16" i="17" s="1"/>
  <c r="W2" i="17" a="1"/>
  <c r="W2" i="17" s="1"/>
  <c r="K2" i="17" a="1"/>
  <c r="K2" i="17" s="1"/>
  <c r="AX2" i="17" a="1"/>
  <c r="AX2" i="17" s="1"/>
  <c r="AL2" i="17" a="1"/>
  <c r="AL2" i="17" s="1"/>
  <c r="BX2" i="17" a="1"/>
  <c r="BX2" i="17" s="1"/>
  <c r="BL2" i="17" a="1"/>
  <c r="BL2" i="17" s="1"/>
  <c r="J21" i="16" a="1"/>
  <c r="J21" i="16" s="1"/>
  <c r="J22" i="16" a="1"/>
  <c r="J22" i="16" s="1"/>
  <c r="J23" i="16" a="1"/>
  <c r="J23" i="16" s="1"/>
  <c r="J24" i="16" a="1"/>
  <c r="J24" i="16" s="1"/>
  <c r="J25" i="16" a="1"/>
  <c r="J25" i="16" s="1"/>
  <c r="J26" i="16" a="1"/>
  <c r="J26" i="16" s="1"/>
  <c r="J28" i="16" a="1"/>
  <c r="J28" i="16" s="1"/>
  <c r="J27" i="16" a="1"/>
  <c r="J27" i="16" s="1"/>
  <c r="J17" i="16" a="1"/>
  <c r="J17" i="16" s="1"/>
  <c r="J29" i="16" a="1"/>
  <c r="J29" i="16" s="1"/>
  <c r="J18" i="16" a="1"/>
  <c r="J18" i="16" s="1"/>
  <c r="J30" i="16" a="1"/>
  <c r="J30" i="16" s="1"/>
  <c r="J20" i="16" a="1"/>
  <c r="J20" i="16" s="1"/>
  <c r="J19" i="16" a="1"/>
  <c r="J19" i="16" s="1"/>
  <c r="J31" i="16" a="1"/>
  <c r="J31" i="16" s="1"/>
  <c r="J12" i="17" a="1"/>
  <c r="J12" i="17" s="1"/>
  <c r="J9" i="17" a="1"/>
  <c r="J9" i="17" s="1"/>
  <c r="J10" i="16" a="1"/>
  <c r="J10" i="16" s="1"/>
  <c r="J10" i="17" a="1"/>
  <c r="J10" i="17" s="1"/>
  <c r="AJ8" i="17" a="1"/>
  <c r="AJ8" i="17" s="1"/>
  <c r="AJ4" i="17" a="1"/>
  <c r="AJ4" i="17" s="1"/>
  <c r="J11" i="16" a="1"/>
  <c r="J11" i="16" s="1"/>
  <c r="AJ12" i="17" a="1"/>
  <c r="AJ12" i="17" s="1"/>
  <c r="J9" i="16" a="1"/>
  <c r="J9" i="16" s="1"/>
  <c r="J3" i="16" a="1"/>
  <c r="J3" i="16" s="1"/>
  <c r="J15" i="16" a="1"/>
  <c r="J15" i="16" s="1"/>
  <c r="J16" i="16" a="1"/>
  <c r="J16" i="16" s="1"/>
  <c r="BJ6" i="17" a="1"/>
  <c r="BJ6" i="17" s="1"/>
  <c r="BJ9" i="17" a="1"/>
  <c r="BJ9" i="17" s="1"/>
  <c r="J8" i="16" a="1"/>
  <c r="J8" i="16" s="1"/>
  <c r="J8" i="17" a="1"/>
  <c r="J8" i="17" s="1"/>
  <c r="BJ7" i="17" a="1"/>
  <c r="BJ7" i="17" s="1"/>
  <c r="J5" i="17" a="1"/>
  <c r="J5" i="17" s="1"/>
  <c r="J6" i="16" a="1"/>
  <c r="J6" i="16" s="1"/>
  <c r="BJ3" i="17" a="1"/>
  <c r="BJ3" i="17" s="1"/>
  <c r="J13" i="17" a="1"/>
  <c r="J13" i="17" s="1"/>
  <c r="BJ4" i="17" a="1"/>
  <c r="BJ4" i="17" s="1"/>
  <c r="J2" i="16" a="1"/>
  <c r="J2" i="16" s="1"/>
  <c r="J13" i="16" a="1"/>
  <c r="J13" i="16" s="1"/>
  <c r="J11" i="17" a="1"/>
  <c r="J11" i="17" s="1"/>
  <c r="BJ10" i="17" a="1"/>
  <c r="BJ10" i="17" s="1"/>
  <c r="AJ7" i="17" a="1"/>
  <c r="AJ7" i="17" s="1"/>
  <c r="AJ3" i="17" a="1"/>
  <c r="AJ3" i="17" s="1"/>
  <c r="J12" i="16" a="1"/>
  <c r="J12" i="16" s="1"/>
  <c r="J7" i="16" a="1"/>
  <c r="J7" i="16" s="1"/>
  <c r="J5" i="16" a="1"/>
  <c r="J5" i="16" s="1"/>
  <c r="J6" i="17" a="1"/>
  <c r="J6" i="17" s="1"/>
  <c r="J4" i="17" a="1"/>
  <c r="J4" i="17" s="1"/>
  <c r="AJ14" i="17" a="1"/>
  <c r="AJ14" i="17" s="1"/>
  <c r="J15" i="17" a="1"/>
  <c r="J15" i="17" s="1"/>
  <c r="J4" i="16" a="1"/>
  <c r="J4" i="16" s="1"/>
  <c r="AJ10" i="17" a="1"/>
  <c r="AJ10" i="17" s="1"/>
  <c r="AJ11" i="17" a="1"/>
  <c r="AJ11" i="17" s="1"/>
  <c r="BJ12" i="17" a="1"/>
  <c r="BJ12" i="17" s="1"/>
  <c r="BJ8" i="17" a="1"/>
  <c r="BJ8" i="17" s="1"/>
  <c r="J7" i="17" a="1"/>
  <c r="J7" i="17" s="1"/>
  <c r="AJ16" i="17" a="1"/>
  <c r="AJ16" i="17" s="1"/>
  <c r="BJ11" i="17" a="1"/>
  <c r="BJ11" i="17" s="1"/>
  <c r="BJ13" i="17" a="1"/>
  <c r="BJ13" i="17" s="1"/>
  <c r="BJ14" i="17" a="1"/>
  <c r="BJ14" i="17" s="1"/>
  <c r="AJ5" i="17" a="1"/>
  <c r="AJ5" i="17" s="1"/>
  <c r="BJ15" i="17" a="1"/>
  <c r="BJ15" i="17" s="1"/>
  <c r="AJ6" i="17" a="1"/>
  <c r="AJ6" i="17" s="1"/>
  <c r="J14" i="17" a="1"/>
  <c r="J14" i="17" s="1"/>
  <c r="AJ9" i="17" a="1"/>
  <c r="AJ9" i="17" s="1"/>
  <c r="BJ5" i="17" a="1"/>
  <c r="BJ5" i="17" s="1"/>
  <c r="J3" i="17" a="1"/>
  <c r="J3" i="17" s="1"/>
  <c r="AJ13" i="17" a="1"/>
  <c r="AJ13" i="17" s="1"/>
  <c r="J16" i="17" a="1"/>
  <c r="J16" i="17" s="1"/>
  <c r="AJ15" i="17" a="1"/>
  <c r="AJ15" i="17" s="1"/>
  <c r="BJ16" i="17" a="1"/>
  <c r="BJ16" i="17" s="1"/>
  <c r="J14" i="16" a="1"/>
  <c r="J14" i="16" s="1"/>
  <c r="V2" i="17" a="1"/>
  <c r="V2" i="17" s="1"/>
  <c r="J2" i="17" a="1"/>
  <c r="J2" i="17" s="1"/>
  <c r="AW2" i="17" a="1"/>
  <c r="AW2" i="17" s="1"/>
  <c r="AK2" i="17" a="1"/>
  <c r="AK2" i="17" s="1"/>
  <c r="BW2" i="17" a="1"/>
  <c r="BW2" i="17" s="1"/>
  <c r="BK2" i="17" a="1"/>
  <c r="BK2" i="17" s="1"/>
  <c r="AN17" i="17" a="1"/>
  <c r="AN17" i="17" s="1"/>
  <c r="AN18" i="17" a="1"/>
  <c r="AN18" i="17" s="1"/>
  <c r="AN19" i="17" a="1"/>
  <c r="AN19" i="17" s="1"/>
  <c r="AO18" i="17" a="1"/>
  <c r="AO18" i="17" s="1"/>
  <c r="AO19" i="17" a="1"/>
  <c r="AO19" i="17" s="1"/>
  <c r="AO17" i="17" a="1"/>
  <c r="AO17" i="17" s="1"/>
  <c r="AM17" i="17" a="1"/>
  <c r="AM17" i="17" s="1"/>
  <c r="AM18" i="17" a="1"/>
  <c r="AM18" i="17" s="1"/>
  <c r="AM19" i="17" a="1"/>
  <c r="AM19" i="17" s="1"/>
  <c r="AL19" i="17" a="1"/>
  <c r="AL19" i="17" s="1"/>
  <c r="AL17" i="17" a="1"/>
  <c r="AL17" i="17" s="1"/>
  <c r="AL18" i="17" a="1"/>
  <c r="AL18" i="17" s="1"/>
  <c r="AJ18" i="17" a="1"/>
  <c r="AJ18" i="17" s="1"/>
  <c r="AJ19" i="17" a="1"/>
  <c r="AJ19" i="17" s="1"/>
  <c r="AJ17" i="17" a="1"/>
  <c r="AJ17" i="17" s="1"/>
  <c r="AS17" i="17" a="1"/>
  <c r="AS17" i="17" s="1"/>
  <c r="AS18" i="17" a="1"/>
  <c r="AS18" i="17" s="1"/>
  <c r="AS19" i="17" a="1"/>
  <c r="AS19" i="17" s="1"/>
  <c r="AK19" i="17" a="1"/>
  <c r="AK19" i="17" s="1"/>
  <c r="AK17" i="17" a="1"/>
  <c r="AK17" i="17" s="1"/>
  <c r="AK18" i="17" a="1"/>
  <c r="AK18" i="17" s="1"/>
  <c r="AQ19" i="17" a="1"/>
  <c r="AQ19" i="17" s="1"/>
  <c r="AQ17" i="17" a="1"/>
  <c r="AQ17" i="17" s="1"/>
  <c r="AQ18" i="17" a="1"/>
  <c r="AQ18" i="17" s="1"/>
  <c r="AR19" i="17" a="1"/>
  <c r="AR19" i="17" s="1"/>
  <c r="AR17" i="17" a="1"/>
  <c r="AR17" i="17" s="1"/>
  <c r="AR18" i="17" a="1"/>
  <c r="AR18" i="17" s="1"/>
  <c r="AP18" i="17" a="1"/>
  <c r="AP18" i="17" s="1"/>
  <c r="AP19" i="17" a="1"/>
  <c r="AP19" i="17" s="1"/>
  <c r="AP17" i="17" a="1"/>
  <c r="AP17" i="17" s="1"/>
  <c r="AO3" i="16" a="1"/>
  <c r="AO3" i="16" s="1"/>
  <c r="AJ19" i="16" a="1"/>
  <c r="AJ19" i="16" s="1"/>
  <c r="AJ17" i="16" a="1"/>
  <c r="AJ17" i="16" s="1"/>
  <c r="AJ18" i="16" a="1"/>
  <c r="AJ18" i="16" s="1"/>
  <c r="AJ13" i="16" a="1"/>
  <c r="AJ13" i="16" s="1"/>
  <c r="AJ8" i="16" a="1"/>
  <c r="AJ8" i="16" s="1"/>
  <c r="BJ10" i="16" a="1"/>
  <c r="BJ10" i="16" s="1"/>
  <c r="BJ11" i="16" a="1"/>
  <c r="BJ11" i="16" s="1"/>
  <c r="AJ5" i="16" a="1"/>
  <c r="AJ5" i="16" s="1"/>
  <c r="AJ4" i="16" a="1"/>
  <c r="AJ4" i="16" s="1"/>
  <c r="BJ9" i="16" a="1"/>
  <c r="BJ9" i="16" s="1"/>
  <c r="BJ3" i="16" a="1"/>
  <c r="BJ3" i="16" s="1"/>
  <c r="AJ14" i="16" a="1"/>
  <c r="AJ14" i="16" s="1"/>
  <c r="BJ12" i="16" a="1"/>
  <c r="BJ12" i="16" s="1"/>
  <c r="AJ9" i="16" a="1"/>
  <c r="AJ9" i="16" s="1"/>
  <c r="AJ10" i="16" a="1"/>
  <c r="AJ10" i="16" s="1"/>
  <c r="BJ2" i="16" a="1"/>
  <c r="BJ2" i="16" s="1"/>
  <c r="AJ7" i="16" a="1"/>
  <c r="AJ7" i="16" s="1"/>
  <c r="BJ7" i="16" a="1"/>
  <c r="BJ7" i="16" s="1"/>
  <c r="BJ5" i="16" a="1"/>
  <c r="BJ5" i="16" s="1"/>
  <c r="AJ15" i="16" a="1"/>
  <c r="AJ15" i="16" s="1"/>
  <c r="AJ16" i="16" a="1"/>
  <c r="AJ16" i="16" s="1"/>
  <c r="AJ2" i="16" a="1"/>
  <c r="AJ2" i="16" s="1"/>
  <c r="BJ14" i="16" a="1"/>
  <c r="BJ14" i="16" s="1"/>
  <c r="BJ15" i="16" a="1"/>
  <c r="BJ15" i="16" s="1"/>
  <c r="AJ12" i="16" a="1"/>
  <c r="AJ12" i="16" s="1"/>
  <c r="BJ8" i="16" a="1"/>
  <c r="BJ8" i="16" s="1"/>
  <c r="BJ4" i="16" a="1"/>
  <c r="BJ4" i="16" s="1"/>
  <c r="BJ6" i="16" a="1"/>
  <c r="BJ6" i="16" s="1"/>
  <c r="AJ6" i="16" a="1"/>
  <c r="AJ6" i="16" s="1"/>
  <c r="AJ11" i="16" a="1"/>
  <c r="AJ11" i="16" s="1"/>
  <c r="BJ16" i="16" a="1"/>
  <c r="BJ16" i="16" s="1"/>
  <c r="BJ13" i="16" a="1"/>
  <c r="BJ13" i="16" s="1"/>
  <c r="AJ3" i="16" a="1"/>
  <c r="AJ3" i="16" s="1"/>
  <c r="BY11" i="16" a="1"/>
  <c r="BY11" i="16" s="1"/>
  <c r="BY6" i="16" a="1"/>
  <c r="BY6" i="16" s="1"/>
  <c r="BY2" i="16" a="1"/>
  <c r="BY2" i="16" s="1"/>
  <c r="BY14" i="16" a="1"/>
  <c r="BY14" i="16" s="1"/>
  <c r="AY13" i="16" a="1"/>
  <c r="AY13" i="16" s="1"/>
  <c r="AY8" i="16" a="1"/>
  <c r="AY8" i="16" s="1"/>
  <c r="BY9" i="16" a="1"/>
  <c r="BY9" i="16" s="1"/>
  <c r="AY5" i="16" a="1"/>
  <c r="AY5" i="16" s="1"/>
  <c r="BY15" i="16" a="1"/>
  <c r="BY15" i="16" s="1"/>
  <c r="AY3" i="16" a="1"/>
  <c r="AY3" i="16" s="1"/>
  <c r="AY2" i="16" a="1"/>
  <c r="AY2" i="16" s="1"/>
  <c r="BY12" i="16" a="1"/>
  <c r="BY12" i="16" s="1"/>
  <c r="AY16" i="16" a="1"/>
  <c r="AY16" i="16" s="1"/>
  <c r="BY3" i="16" a="1"/>
  <c r="BY3" i="16" s="1"/>
  <c r="BY13" i="16" a="1"/>
  <c r="BY13" i="16" s="1"/>
  <c r="AY6" i="16" a="1"/>
  <c r="AY6" i="16" s="1"/>
  <c r="AY4" i="16" a="1"/>
  <c r="AY4" i="16" s="1"/>
  <c r="AY7" i="16" a="1"/>
  <c r="AY7" i="16" s="1"/>
  <c r="AY15" i="16" a="1"/>
  <c r="AY15" i="16" s="1"/>
  <c r="BY8" i="16" a="1"/>
  <c r="BY8" i="16" s="1"/>
  <c r="BY7" i="16" a="1"/>
  <c r="BY7" i="16" s="1"/>
  <c r="AY9" i="16" a="1"/>
  <c r="AY9" i="16" s="1"/>
  <c r="BY10" i="16" a="1"/>
  <c r="BY10" i="16" s="1"/>
  <c r="AY12" i="16" a="1"/>
  <c r="AY12" i="16" s="1"/>
  <c r="AY10" i="16" a="1"/>
  <c r="AY10" i="16" s="1"/>
  <c r="AY11" i="16" a="1"/>
  <c r="AY11" i="16" s="1"/>
  <c r="BY5" i="16" a="1"/>
  <c r="BY5" i="16" s="1"/>
  <c r="AY14" i="16" a="1"/>
  <c r="AY14" i="16" s="1"/>
  <c r="BY16" i="16" a="1"/>
  <c r="BY16" i="16" s="1"/>
  <c r="BY4" i="16" a="1"/>
  <c r="BY4" i="16" s="1"/>
  <c r="BW16" i="16" a="1"/>
  <c r="BW16" i="16" s="1"/>
  <c r="AW3" i="16" a="1"/>
  <c r="AW3" i="16" s="1"/>
  <c r="BW10" i="16" a="1"/>
  <c r="BW10" i="16" s="1"/>
  <c r="AW11" i="16" a="1"/>
  <c r="AW11" i="16" s="1"/>
  <c r="AW13" i="16" a="1"/>
  <c r="AW13" i="16" s="1"/>
  <c r="AW4" i="16" a="1"/>
  <c r="AW4" i="16" s="1"/>
  <c r="BW3" i="16" a="1"/>
  <c r="BW3" i="16" s="1"/>
  <c r="AW9" i="16" a="1"/>
  <c r="AW9" i="16" s="1"/>
  <c r="AW12" i="16" a="1"/>
  <c r="AW12" i="16" s="1"/>
  <c r="AW5" i="16" a="1"/>
  <c r="AW5" i="16" s="1"/>
  <c r="BW6" i="16" a="1"/>
  <c r="BW6" i="16" s="1"/>
  <c r="AW2" i="16" a="1"/>
  <c r="AW2" i="16" s="1"/>
  <c r="BW9" i="16" a="1"/>
  <c r="BW9" i="16" s="1"/>
  <c r="AW10" i="16" a="1"/>
  <c r="AW10" i="16" s="1"/>
  <c r="AW7" i="16" a="1"/>
  <c r="AW7" i="16" s="1"/>
  <c r="BW2" i="16" a="1"/>
  <c r="BW2" i="16" s="1"/>
  <c r="BW5" i="16" a="1"/>
  <c r="BW5" i="16" s="1"/>
  <c r="AW14" i="16" a="1"/>
  <c r="AW14" i="16" s="1"/>
  <c r="AW15" i="16" a="1"/>
  <c r="AW15" i="16" s="1"/>
  <c r="BW15" i="16" a="1"/>
  <c r="BW15" i="16" s="1"/>
  <c r="AW6" i="16" a="1"/>
  <c r="AW6" i="16" s="1"/>
  <c r="BW7" i="16" a="1"/>
  <c r="BW7" i="16" s="1"/>
  <c r="BW12" i="16" a="1"/>
  <c r="BW12" i="16" s="1"/>
  <c r="AW8" i="16" a="1"/>
  <c r="AW8" i="16" s="1"/>
  <c r="BW13" i="16" a="1"/>
  <c r="BW13" i="16" s="1"/>
  <c r="BW14" i="16" a="1"/>
  <c r="BW14" i="16" s="1"/>
  <c r="BW4" i="16" a="1"/>
  <c r="BW4" i="16" s="1"/>
  <c r="BW8" i="16" a="1"/>
  <c r="BW8" i="16" s="1"/>
  <c r="AW16" i="16" a="1"/>
  <c r="AW16" i="16" s="1"/>
  <c r="BW11" i="16" a="1"/>
  <c r="BW11" i="16" s="1"/>
  <c r="CH4" i="16" a="1"/>
  <c r="CH4" i="16" s="1"/>
  <c r="CH2" i="16" a="1"/>
  <c r="CH2" i="16" s="1"/>
  <c r="CH8" i="16" a="1"/>
  <c r="CH8" i="16" s="1"/>
  <c r="BH10" i="16" a="1"/>
  <c r="BH10" i="16" s="1"/>
  <c r="BH9" i="16" a="1"/>
  <c r="BH9" i="16" s="1"/>
  <c r="BH13" i="16" a="1"/>
  <c r="BH13" i="16" s="1"/>
  <c r="CH12" i="16" a="1"/>
  <c r="CH12" i="16" s="1"/>
  <c r="BH11" i="16" a="1"/>
  <c r="BH11" i="16" s="1"/>
  <c r="BH6" i="16" a="1"/>
  <c r="BH6" i="16" s="1"/>
  <c r="CH16" i="16" a="1"/>
  <c r="CH16" i="16" s="1"/>
  <c r="CH7" i="16" a="1"/>
  <c r="CH7" i="16" s="1"/>
  <c r="CH10" i="16" a="1"/>
  <c r="CH10" i="16" s="1"/>
  <c r="CH5" i="16" a="1"/>
  <c r="CH5" i="16" s="1"/>
  <c r="CH15" i="16" a="1"/>
  <c r="CH15" i="16" s="1"/>
  <c r="BH2" i="16" a="1"/>
  <c r="BH2" i="16" s="1"/>
  <c r="BH8" i="16" a="1"/>
  <c r="BH8" i="16" s="1"/>
  <c r="CH9" i="16" a="1"/>
  <c r="CH9" i="16" s="1"/>
  <c r="BH14" i="16" a="1"/>
  <c r="BH14" i="16" s="1"/>
  <c r="CH11" i="16" a="1"/>
  <c r="CH11" i="16" s="1"/>
  <c r="BH12" i="16" a="1"/>
  <c r="BH12" i="16" s="1"/>
  <c r="CH3" i="16" a="1"/>
  <c r="CH3" i="16" s="1"/>
  <c r="BH5" i="16" a="1"/>
  <c r="BH5" i="16" s="1"/>
  <c r="BH15" i="16" a="1"/>
  <c r="BH15" i="16" s="1"/>
  <c r="BH16" i="16" a="1"/>
  <c r="BH16" i="16" s="1"/>
  <c r="CH14" i="16" a="1"/>
  <c r="CH14" i="16" s="1"/>
  <c r="CH13" i="16" a="1"/>
  <c r="CH13" i="16" s="1"/>
  <c r="CH6" i="16" a="1"/>
  <c r="CH6" i="16" s="1"/>
  <c r="BH7" i="16" a="1"/>
  <c r="BH7" i="16" s="1"/>
  <c r="BH4" i="16" a="1"/>
  <c r="BH4" i="16" s="1"/>
  <c r="BH3" i="16" a="1"/>
  <c r="BH3" i="16" s="1"/>
  <c r="BV4" i="16" a="1"/>
  <c r="BV4" i="16" s="1"/>
  <c r="BV3" i="16" a="1"/>
  <c r="BV3" i="16" s="1"/>
  <c r="BV8" i="16" a="1"/>
  <c r="BV8" i="16" s="1"/>
  <c r="BV2" i="16" a="1"/>
  <c r="BV2" i="16" s="1"/>
  <c r="AV12" i="16" a="1"/>
  <c r="AV12" i="16" s="1"/>
  <c r="AV4" i="16" a="1"/>
  <c r="AV4" i="16" s="1"/>
  <c r="AV14" i="16" a="1"/>
  <c r="AV14" i="16" s="1"/>
  <c r="AV9" i="16" a="1"/>
  <c r="AV9" i="16" s="1"/>
  <c r="BV10" i="16" a="1"/>
  <c r="BV10" i="16" s="1"/>
  <c r="AV13" i="16" a="1"/>
  <c r="AV13" i="16" s="1"/>
  <c r="BV5" i="16" a="1"/>
  <c r="BV5" i="16" s="1"/>
  <c r="AV10" i="16" a="1"/>
  <c r="AV10" i="16" s="1"/>
  <c r="BV16" i="16" a="1"/>
  <c r="BV16" i="16" s="1"/>
  <c r="BV11" i="16" a="1"/>
  <c r="BV11" i="16" s="1"/>
  <c r="BV12" i="16" a="1"/>
  <c r="BV12" i="16" s="1"/>
  <c r="BV13" i="16" a="1"/>
  <c r="BV13" i="16" s="1"/>
  <c r="BV9" i="16" a="1"/>
  <c r="BV9" i="16" s="1"/>
  <c r="AV15" i="16" a="1"/>
  <c r="AV15" i="16" s="1"/>
  <c r="AV16" i="16" a="1"/>
  <c r="AV16" i="16" s="1"/>
  <c r="BV7" i="16" a="1"/>
  <c r="BV7" i="16" s="1"/>
  <c r="AV2" i="16" a="1"/>
  <c r="AV2" i="16" s="1"/>
  <c r="AV6" i="16" a="1"/>
  <c r="AV6" i="16" s="1"/>
  <c r="AV8" i="16" a="1"/>
  <c r="AV8" i="16" s="1"/>
  <c r="BV14" i="16" a="1"/>
  <c r="BV14" i="16" s="1"/>
  <c r="BV15" i="16" a="1"/>
  <c r="BV15" i="16" s="1"/>
  <c r="AV11" i="16" a="1"/>
  <c r="AV11" i="16" s="1"/>
  <c r="AV3" i="16" a="1"/>
  <c r="AV3" i="16" s="1"/>
  <c r="AV5" i="16" a="1"/>
  <c r="AV5" i="16" s="1"/>
  <c r="BV6" i="16" a="1"/>
  <c r="BV6" i="16" s="1"/>
  <c r="AV7" i="16" a="1"/>
  <c r="AV7" i="16" s="1"/>
  <c r="CG3" i="16" a="1"/>
  <c r="CG3" i="16" s="1"/>
  <c r="BG14" i="16" a="1"/>
  <c r="BG14" i="16" s="1"/>
  <c r="BG9" i="16" a="1"/>
  <c r="BG9" i="16" s="1"/>
  <c r="CG10" i="16" a="1"/>
  <c r="CG10" i="16" s="1"/>
  <c r="BG11" i="16" a="1"/>
  <c r="BG11" i="16" s="1"/>
  <c r="CG14" i="16" a="1"/>
  <c r="CG14" i="16" s="1"/>
  <c r="BG3" i="16" a="1"/>
  <c r="BG3" i="16" s="1"/>
  <c r="CG6" i="16" a="1"/>
  <c r="CG6" i="16" s="1"/>
  <c r="BG5" i="16" a="1"/>
  <c r="BG5" i="16" s="1"/>
  <c r="BG7" i="16" a="1"/>
  <c r="BG7" i="16" s="1"/>
  <c r="CG13" i="16" a="1"/>
  <c r="CG13" i="16" s="1"/>
  <c r="BG6" i="16" a="1"/>
  <c r="BG6" i="16" s="1"/>
  <c r="CG12" i="16" a="1"/>
  <c r="CG12" i="16" s="1"/>
  <c r="CG7" i="16" a="1"/>
  <c r="CG7" i="16" s="1"/>
  <c r="CG5" i="16" a="1"/>
  <c r="CG5" i="16" s="1"/>
  <c r="BG12" i="16" a="1"/>
  <c r="BG12" i="16" s="1"/>
  <c r="BG4" i="16" a="1"/>
  <c r="BG4" i="16" s="1"/>
  <c r="CG8" i="16" a="1"/>
  <c r="CG8" i="16" s="1"/>
  <c r="CG2" i="16" a="1"/>
  <c r="CG2" i="16" s="1"/>
  <c r="BG16" i="16" a="1"/>
  <c r="BG16" i="16" s="1"/>
  <c r="CG9" i="16" a="1"/>
  <c r="CG9" i="16" s="1"/>
  <c r="BG10" i="16" a="1"/>
  <c r="BG10" i="16" s="1"/>
  <c r="CG11" i="16" a="1"/>
  <c r="CG11" i="16" s="1"/>
  <c r="BG2" i="16" a="1"/>
  <c r="BG2" i="16" s="1"/>
  <c r="BG8" i="16" a="1"/>
  <c r="BG8" i="16" s="1"/>
  <c r="CG15" i="16" a="1"/>
  <c r="CG15" i="16" s="1"/>
  <c r="CG16" i="16" a="1"/>
  <c r="CG16" i="16" s="1"/>
  <c r="BG13" i="16" a="1"/>
  <c r="BG13" i="16" s="1"/>
  <c r="BG15" i="16" a="1"/>
  <c r="BG15" i="16" s="1"/>
  <c r="CG4" i="16" a="1"/>
  <c r="CG4" i="16" s="1"/>
  <c r="BU7" i="16" a="1"/>
  <c r="BU7" i="16" s="1"/>
  <c r="BU6" i="16" a="1"/>
  <c r="BU6" i="16" s="1"/>
  <c r="BU12" i="16" a="1"/>
  <c r="BU12" i="16" s="1"/>
  <c r="BU9" i="16" a="1"/>
  <c r="BU9" i="16" s="1"/>
  <c r="AU6" i="16" a="1"/>
  <c r="AU6" i="16" s="1"/>
  <c r="BU10" i="16" a="1"/>
  <c r="BU10" i="16" s="1"/>
  <c r="BU5" i="16" a="1"/>
  <c r="BU5" i="16" s="1"/>
  <c r="BU14" i="16" a="1"/>
  <c r="BU14" i="16" s="1"/>
  <c r="AU5" i="16" a="1"/>
  <c r="AU5" i="16" s="1"/>
  <c r="AU12" i="16" a="1"/>
  <c r="AU12" i="16" s="1"/>
  <c r="AU3" i="16" a="1"/>
  <c r="AU3" i="16" s="1"/>
  <c r="BU13" i="16" a="1"/>
  <c r="BU13" i="16" s="1"/>
  <c r="AU4" i="16" a="1"/>
  <c r="AU4" i="16" s="1"/>
  <c r="AU9" i="16" a="1"/>
  <c r="AU9" i="16" s="1"/>
  <c r="AU2" i="16" a="1"/>
  <c r="AU2" i="16" s="1"/>
  <c r="BU4" i="16" a="1"/>
  <c r="BU4" i="16" s="1"/>
  <c r="AU14" i="16" a="1"/>
  <c r="AU14" i="16" s="1"/>
  <c r="BU3" i="16" a="1"/>
  <c r="BU3" i="16" s="1"/>
  <c r="AU8" i="16" a="1"/>
  <c r="AU8" i="16" s="1"/>
  <c r="AU7" i="16" a="1"/>
  <c r="AU7" i="16" s="1"/>
  <c r="AU15" i="16" a="1"/>
  <c r="AU15" i="16" s="1"/>
  <c r="BU2" i="16" a="1"/>
  <c r="BU2" i="16" s="1"/>
  <c r="AU11" i="16" a="1"/>
  <c r="AU11" i="16" s="1"/>
  <c r="AU16" i="16" a="1"/>
  <c r="AU16" i="16" s="1"/>
  <c r="BU11" i="16" a="1"/>
  <c r="BU11" i="16" s="1"/>
  <c r="BU8" i="16" a="1"/>
  <c r="BU8" i="16" s="1"/>
  <c r="BU15" i="16" a="1"/>
  <c r="BU15" i="16" s="1"/>
  <c r="BU16" i="16" a="1"/>
  <c r="BU16" i="16" s="1"/>
  <c r="AU10" i="16" a="1"/>
  <c r="AU10" i="16" s="1"/>
  <c r="AU13" i="16" a="1"/>
  <c r="AU13" i="16" s="1"/>
  <c r="BT14" i="16" a="1"/>
  <c r="BT14" i="16" s="1"/>
  <c r="BT5" i="16" a="1"/>
  <c r="BT5" i="16" s="1"/>
  <c r="AT5" i="16" a="1"/>
  <c r="AT5" i="16" s="1"/>
  <c r="BT9" i="16" a="1"/>
  <c r="BT9" i="16" s="1"/>
  <c r="BT12" i="16" a="1"/>
  <c r="BT12" i="16" s="1"/>
  <c r="AT16" i="16" a="1"/>
  <c r="AT16" i="16" s="1"/>
  <c r="AT2" i="16" a="1"/>
  <c r="AT2" i="16" s="1"/>
  <c r="AT6" i="16" a="1"/>
  <c r="AT6" i="16" s="1"/>
  <c r="BT8" i="16" a="1"/>
  <c r="BT8" i="16" s="1"/>
  <c r="BT7" i="16" a="1"/>
  <c r="BT7" i="16" s="1"/>
  <c r="AT10" i="16" a="1"/>
  <c r="AT10" i="16" s="1"/>
  <c r="BT2" i="16" a="1"/>
  <c r="BT2" i="16" s="1"/>
  <c r="AT11" i="16" a="1"/>
  <c r="AT11" i="16" s="1"/>
  <c r="AT14" i="16" a="1"/>
  <c r="AT14" i="16" s="1"/>
  <c r="BT6" i="16" a="1"/>
  <c r="BT6" i="16" s="1"/>
  <c r="AT9" i="16" a="1"/>
  <c r="AT9" i="16" s="1"/>
  <c r="AT4" i="16" a="1"/>
  <c r="AT4" i="16" s="1"/>
  <c r="AT8" i="16" a="1"/>
  <c r="AT8" i="16" s="1"/>
  <c r="AT7" i="16" a="1"/>
  <c r="AT7" i="16" s="1"/>
  <c r="AT3" i="16" a="1"/>
  <c r="AT3" i="16" s="1"/>
  <c r="AT12" i="16" a="1"/>
  <c r="AT12" i="16" s="1"/>
  <c r="BT16" i="16" a="1"/>
  <c r="BT16" i="16" s="1"/>
  <c r="BT3" i="16" a="1"/>
  <c r="BT3" i="16" s="1"/>
  <c r="BT15" i="16" a="1"/>
  <c r="BT15" i="16" s="1"/>
  <c r="AT15" i="16" a="1"/>
  <c r="AT15" i="16" s="1"/>
  <c r="BT13" i="16" a="1"/>
  <c r="BT13" i="16" s="1"/>
  <c r="BT4" i="16" a="1"/>
  <c r="BT4" i="16" s="1"/>
  <c r="BT10" i="16" a="1"/>
  <c r="BT10" i="16" s="1"/>
  <c r="BT11" i="16" a="1"/>
  <c r="BT11" i="16" s="1"/>
  <c r="AT13" i="16" a="1"/>
  <c r="AT13" i="16" s="1"/>
  <c r="AS18" i="16" a="1"/>
  <c r="AS18" i="16" s="1"/>
  <c r="AS17" i="16" a="1"/>
  <c r="AS17" i="16" s="1"/>
  <c r="AS19" i="16" a="1"/>
  <c r="AS19" i="16" s="1"/>
  <c r="AS2" i="16" a="1"/>
  <c r="AS2" i="16" s="1"/>
  <c r="AS9" i="16" a="1"/>
  <c r="AS9" i="16" s="1"/>
  <c r="BS10" i="16" a="1"/>
  <c r="BS10" i="16" s="1"/>
  <c r="BS11" i="16" a="1"/>
  <c r="BS11" i="16" s="1"/>
  <c r="AS11" i="16" a="1"/>
  <c r="AS11" i="16" s="1"/>
  <c r="AS16" i="16" a="1"/>
  <c r="AS16" i="16" s="1"/>
  <c r="BS9" i="16" a="1"/>
  <c r="BS9" i="16" s="1"/>
  <c r="BS16" i="16" a="1"/>
  <c r="BS16" i="16" s="1"/>
  <c r="BS14" i="16" a="1"/>
  <c r="BS14" i="16" s="1"/>
  <c r="BS6" i="16" a="1"/>
  <c r="BS6" i="16" s="1"/>
  <c r="BS2" i="16" a="1"/>
  <c r="BS2" i="16" s="1"/>
  <c r="AS13" i="16" a="1"/>
  <c r="AS13" i="16" s="1"/>
  <c r="BS12" i="16" a="1"/>
  <c r="BS12" i="16" s="1"/>
  <c r="BS7" i="16" a="1"/>
  <c r="BS7" i="16" s="1"/>
  <c r="BS13" i="16" a="1"/>
  <c r="BS13" i="16" s="1"/>
  <c r="BS8" i="16" a="1"/>
  <c r="BS8" i="16" s="1"/>
  <c r="AS15" i="16" a="1"/>
  <c r="AS15" i="16" s="1"/>
  <c r="AS5" i="16" a="1"/>
  <c r="AS5" i="16" s="1"/>
  <c r="AS7" i="16" a="1"/>
  <c r="AS7" i="16" s="1"/>
  <c r="AS10" i="16" a="1"/>
  <c r="AS10" i="16" s="1"/>
  <c r="BS4" i="16" a="1"/>
  <c r="BS4" i="16" s="1"/>
  <c r="AS3" i="16" a="1"/>
  <c r="AS3" i="16" s="1"/>
  <c r="AS4" i="16" a="1"/>
  <c r="AS4" i="16" s="1"/>
  <c r="AS14" i="16" a="1"/>
  <c r="AS14" i="16" s="1"/>
  <c r="AS12" i="16" a="1"/>
  <c r="AS12" i="16" s="1"/>
  <c r="BS3" i="16" a="1"/>
  <c r="BS3" i="16" s="1"/>
  <c r="BS5" i="16" a="1"/>
  <c r="BS5" i="16" s="1"/>
  <c r="AS6" i="16" a="1"/>
  <c r="AS6" i="16" s="1"/>
  <c r="AS8" i="16" a="1"/>
  <c r="AS8" i="16" s="1"/>
  <c r="BS15" i="16" a="1"/>
  <c r="BS15" i="16" s="1"/>
  <c r="AR19" i="16" a="1"/>
  <c r="AR19" i="16" s="1"/>
  <c r="AR17" i="16" a="1"/>
  <c r="AR17" i="16" s="1"/>
  <c r="AR18" i="16" a="1"/>
  <c r="AR18" i="16" s="1"/>
  <c r="AR2" i="16" a="1"/>
  <c r="AR2" i="16" s="1"/>
  <c r="BR14" i="16" a="1"/>
  <c r="BR14" i="16" s="1"/>
  <c r="BR8" i="16" a="1"/>
  <c r="BR8" i="16" s="1"/>
  <c r="AR10" i="16" a="1"/>
  <c r="AR10" i="16" s="1"/>
  <c r="AR8" i="16" a="1"/>
  <c r="AR8" i="16" s="1"/>
  <c r="BR9" i="16" a="1"/>
  <c r="BR9" i="16" s="1"/>
  <c r="BR5" i="16" a="1"/>
  <c r="BR5" i="16" s="1"/>
  <c r="BR2" i="16" a="1"/>
  <c r="BR2" i="16" s="1"/>
  <c r="AR16" i="16" a="1"/>
  <c r="AR16" i="16" s="1"/>
  <c r="BR16" i="16" a="1"/>
  <c r="BR16" i="16" s="1"/>
  <c r="AR15" i="16" a="1"/>
  <c r="AR15" i="16" s="1"/>
  <c r="BR11" i="16" a="1"/>
  <c r="BR11" i="16" s="1"/>
  <c r="AR6" i="16" a="1"/>
  <c r="AR6" i="16" s="1"/>
  <c r="BR7" i="16" a="1"/>
  <c r="BR7" i="16" s="1"/>
  <c r="BR13" i="16" a="1"/>
  <c r="BR13" i="16" s="1"/>
  <c r="AR12" i="16" a="1"/>
  <c r="AR12" i="16" s="1"/>
  <c r="AR7" i="16" a="1"/>
  <c r="AR7" i="16" s="1"/>
  <c r="BR10" i="16" a="1"/>
  <c r="BR10" i="16" s="1"/>
  <c r="AR11" i="16" a="1"/>
  <c r="AR11" i="16" s="1"/>
  <c r="AR13" i="16" a="1"/>
  <c r="AR13" i="16" s="1"/>
  <c r="AR14" i="16" a="1"/>
  <c r="AR14" i="16" s="1"/>
  <c r="BR4" i="16" a="1"/>
  <c r="BR4" i="16" s="1"/>
  <c r="AR9" i="16" a="1"/>
  <c r="AR9" i="16" s="1"/>
  <c r="BR3" i="16" a="1"/>
  <c r="BR3" i="16" s="1"/>
  <c r="AR4" i="16" a="1"/>
  <c r="AR4" i="16" s="1"/>
  <c r="AR5" i="16" a="1"/>
  <c r="AR5" i="16" s="1"/>
  <c r="BR12" i="16" a="1"/>
  <c r="BR12" i="16" s="1"/>
  <c r="AR3" i="16" a="1"/>
  <c r="AR3" i="16" s="1"/>
  <c r="BR15" i="16" a="1"/>
  <c r="BR15" i="16" s="1"/>
  <c r="BR6" i="16" a="1"/>
  <c r="BR6" i="16" s="1"/>
  <c r="AQ19" i="16" a="1"/>
  <c r="AQ19" i="16" s="1"/>
  <c r="AQ18" i="16" a="1"/>
  <c r="AQ18" i="16" s="1"/>
  <c r="AQ17" i="16" a="1"/>
  <c r="AQ17" i="16" s="1"/>
  <c r="AQ13" i="16" a="1"/>
  <c r="AQ13" i="16" s="1"/>
  <c r="AQ2" i="16" a="1"/>
  <c r="AQ2" i="16" s="1"/>
  <c r="BQ11" i="16" a="1"/>
  <c r="BQ11" i="16" s="1"/>
  <c r="BQ7" i="16" a="1"/>
  <c r="BQ7" i="16" s="1"/>
  <c r="AQ4" i="16" a="1"/>
  <c r="AQ4" i="16" s="1"/>
  <c r="BQ2" i="16" a="1"/>
  <c r="BQ2" i="16" s="1"/>
  <c r="BQ6" i="16" a="1"/>
  <c r="BQ6" i="16" s="1"/>
  <c r="AQ7" i="16" a="1"/>
  <c r="AQ7" i="16" s="1"/>
  <c r="AQ6" i="16" a="1"/>
  <c r="AQ6" i="16" s="1"/>
  <c r="BQ9" i="16" a="1"/>
  <c r="BQ9" i="16" s="1"/>
  <c r="BQ16" i="16" a="1"/>
  <c r="BQ16" i="16" s="1"/>
  <c r="BQ8" i="16" a="1"/>
  <c r="BQ8" i="16" s="1"/>
  <c r="AQ9" i="16" a="1"/>
  <c r="AQ9" i="16" s="1"/>
  <c r="AQ10" i="16" a="1"/>
  <c r="AQ10" i="16" s="1"/>
  <c r="AQ12" i="16" a="1"/>
  <c r="AQ12" i="16" s="1"/>
  <c r="BQ3" i="16" a="1"/>
  <c r="BQ3" i="16" s="1"/>
  <c r="AQ14" i="16" a="1"/>
  <c r="AQ14" i="16" s="1"/>
  <c r="AQ15" i="16" a="1"/>
  <c r="AQ15" i="16" s="1"/>
  <c r="BQ15" i="16" a="1"/>
  <c r="BQ15" i="16" s="1"/>
  <c r="BQ4" i="16" a="1"/>
  <c r="BQ4" i="16" s="1"/>
  <c r="AQ11" i="16" a="1"/>
  <c r="AQ11" i="16" s="1"/>
  <c r="AQ8" i="16" a="1"/>
  <c r="AQ8" i="16" s="1"/>
  <c r="AQ3" i="16" a="1"/>
  <c r="AQ3" i="16" s="1"/>
  <c r="BQ5" i="16" a="1"/>
  <c r="BQ5" i="16" s="1"/>
  <c r="BQ10" i="16" a="1"/>
  <c r="BQ10" i="16" s="1"/>
  <c r="BQ13" i="16" a="1"/>
  <c r="BQ13" i="16" s="1"/>
  <c r="BQ14" i="16" a="1"/>
  <c r="BQ14" i="16" s="1"/>
  <c r="AQ16" i="16" a="1"/>
  <c r="AQ16" i="16" s="1"/>
  <c r="BQ12" i="16" a="1"/>
  <c r="BQ12" i="16" s="1"/>
  <c r="AQ5" i="16" a="1"/>
  <c r="AQ5" i="16" s="1"/>
  <c r="CF13" i="16" a="1"/>
  <c r="CF13" i="16" s="1"/>
  <c r="BF16" i="16" a="1"/>
  <c r="BF16" i="16" s="1"/>
  <c r="CF5" i="16" a="1"/>
  <c r="CF5" i="16" s="1"/>
  <c r="CF11" i="16" a="1"/>
  <c r="CF11" i="16" s="1"/>
  <c r="BF11" i="16" a="1"/>
  <c r="BF11" i="16" s="1"/>
  <c r="BF2" i="16" a="1"/>
  <c r="BF2" i="16" s="1"/>
  <c r="CF8" i="16" a="1"/>
  <c r="CF8" i="16" s="1"/>
  <c r="CF6" i="16" a="1"/>
  <c r="CF6" i="16" s="1"/>
  <c r="BF9" i="16" a="1"/>
  <c r="BF9" i="16" s="1"/>
  <c r="BF13" i="16" a="1"/>
  <c r="BF13" i="16" s="1"/>
  <c r="BF6" i="16" a="1"/>
  <c r="BF6" i="16" s="1"/>
  <c r="CF2" i="16" a="1"/>
  <c r="CF2" i="16" s="1"/>
  <c r="BF8" i="16" a="1"/>
  <c r="BF8" i="16" s="1"/>
  <c r="CF12" i="16" a="1"/>
  <c r="CF12" i="16" s="1"/>
  <c r="CF7" i="16" a="1"/>
  <c r="CF7" i="16" s="1"/>
  <c r="BF15" i="16" a="1"/>
  <c r="BF15" i="16" s="1"/>
  <c r="CF9" i="16" a="1"/>
  <c r="CF9" i="16" s="1"/>
  <c r="BF12" i="16" a="1"/>
  <c r="BF12" i="16" s="1"/>
  <c r="BF10" i="16" a="1"/>
  <c r="BF10" i="16" s="1"/>
  <c r="BF14" i="16" a="1"/>
  <c r="BF14" i="16" s="1"/>
  <c r="BF3" i="16" a="1"/>
  <c r="BF3" i="16" s="1"/>
  <c r="CF3" i="16" a="1"/>
  <c r="CF3" i="16" s="1"/>
  <c r="CF4" i="16" a="1"/>
  <c r="CF4" i="16" s="1"/>
  <c r="CF10" i="16" a="1"/>
  <c r="CF10" i="16" s="1"/>
  <c r="BF4" i="16" a="1"/>
  <c r="BF4" i="16" s="1"/>
  <c r="BF7" i="16" a="1"/>
  <c r="BF7" i="16" s="1"/>
  <c r="BF5" i="16" a="1"/>
  <c r="BF5" i="16" s="1"/>
  <c r="CF15" i="16" a="1"/>
  <c r="CF15" i="16" s="1"/>
  <c r="CF14" i="16" a="1"/>
  <c r="CF14" i="16" s="1"/>
  <c r="CF16" i="16" a="1"/>
  <c r="CF16" i="16" s="1"/>
  <c r="CD15" i="16" a="1"/>
  <c r="CD15" i="16" s="1"/>
  <c r="BD2" i="16" a="1"/>
  <c r="BD2" i="16" s="1"/>
  <c r="BD12" i="16" a="1"/>
  <c r="BD12" i="16" s="1"/>
  <c r="BD11" i="16" a="1"/>
  <c r="BD11" i="16" s="1"/>
  <c r="CD3" i="16" a="1"/>
  <c r="CD3" i="16" s="1"/>
  <c r="CD10" i="16" a="1"/>
  <c r="CD10" i="16" s="1"/>
  <c r="CD13" i="16" a="1"/>
  <c r="CD13" i="16" s="1"/>
  <c r="BD9" i="16" a="1"/>
  <c r="BD9" i="16" s="1"/>
  <c r="CD2" i="16" a="1"/>
  <c r="CD2" i="16" s="1"/>
  <c r="CD8" i="16" a="1"/>
  <c r="CD8" i="16" s="1"/>
  <c r="CD11" i="16" a="1"/>
  <c r="CD11" i="16" s="1"/>
  <c r="BD5" i="16" a="1"/>
  <c r="BD5" i="16" s="1"/>
  <c r="BD8" i="16" a="1"/>
  <c r="BD8" i="16" s="1"/>
  <c r="BD6" i="16" a="1"/>
  <c r="BD6" i="16" s="1"/>
  <c r="CD9" i="16" a="1"/>
  <c r="CD9" i="16" s="1"/>
  <c r="BD10" i="16" a="1"/>
  <c r="BD10" i="16" s="1"/>
  <c r="CD4" i="16" a="1"/>
  <c r="CD4" i="16" s="1"/>
  <c r="BD3" i="16" a="1"/>
  <c r="BD3" i="16" s="1"/>
  <c r="CD6" i="16" a="1"/>
  <c r="CD6" i="16" s="1"/>
  <c r="BD16" i="16" a="1"/>
  <c r="BD16" i="16" s="1"/>
  <c r="CD5" i="16" a="1"/>
  <c r="CD5" i="16" s="1"/>
  <c r="CD16" i="16" a="1"/>
  <c r="CD16" i="16" s="1"/>
  <c r="BD7" i="16" a="1"/>
  <c r="BD7" i="16" s="1"/>
  <c r="CD12" i="16" a="1"/>
  <c r="CD12" i="16" s="1"/>
  <c r="BD13" i="16" a="1"/>
  <c r="BD13" i="16" s="1"/>
  <c r="BD14" i="16" a="1"/>
  <c r="BD14" i="16" s="1"/>
  <c r="CD7" i="16" a="1"/>
  <c r="CD7" i="16" s="1"/>
  <c r="CD14" i="16" a="1"/>
  <c r="CD14" i="16" s="1"/>
  <c r="BD4" i="16" a="1"/>
  <c r="BD4" i="16" s="1"/>
  <c r="BD15" i="16" a="1"/>
  <c r="BD15" i="16" s="1"/>
  <c r="CB11" i="16" a="1"/>
  <c r="CB11" i="16" s="1"/>
  <c r="BB10" i="16" a="1"/>
  <c r="BB10" i="16" s="1"/>
  <c r="CB7" i="16" a="1"/>
  <c r="CB7" i="16" s="1"/>
  <c r="BB5" i="16" a="1"/>
  <c r="BB5" i="16" s="1"/>
  <c r="CB5" i="16" a="1"/>
  <c r="CB5" i="16" s="1"/>
  <c r="BB6" i="16" a="1"/>
  <c r="BB6" i="16" s="1"/>
  <c r="CB12" i="16" a="1"/>
  <c r="CB12" i="16" s="1"/>
  <c r="CB2" i="16" a="1"/>
  <c r="CB2" i="16" s="1"/>
  <c r="BB11" i="16" a="1"/>
  <c r="BB11" i="16" s="1"/>
  <c r="CB13" i="16" a="1"/>
  <c r="CB13" i="16" s="1"/>
  <c r="BB14" i="16" a="1"/>
  <c r="BB14" i="16" s="1"/>
  <c r="BB9" i="16" a="1"/>
  <c r="BB9" i="16" s="1"/>
  <c r="BB3" i="16" a="1"/>
  <c r="BB3" i="16" s="1"/>
  <c r="BB7" i="16" a="1"/>
  <c r="BB7" i="16" s="1"/>
  <c r="CB4" i="16" a="1"/>
  <c r="CB4" i="16" s="1"/>
  <c r="BB8" i="16" a="1"/>
  <c r="BB8" i="16" s="1"/>
  <c r="BB12" i="16" a="1"/>
  <c r="BB12" i="16" s="1"/>
  <c r="BB13" i="16" a="1"/>
  <c r="BB13" i="16" s="1"/>
  <c r="CB9" i="16" a="1"/>
  <c r="CB9" i="16" s="1"/>
  <c r="CB16" i="16" a="1"/>
  <c r="CB16" i="16" s="1"/>
  <c r="BB4" i="16" a="1"/>
  <c r="BB4" i="16" s="1"/>
  <c r="CB10" i="16" a="1"/>
  <c r="CB10" i="16" s="1"/>
  <c r="BB15" i="16" a="1"/>
  <c r="BB15" i="16" s="1"/>
  <c r="BB16" i="16" a="1"/>
  <c r="BB16" i="16" s="1"/>
  <c r="BB2" i="16" a="1"/>
  <c r="BB2" i="16" s="1"/>
  <c r="CB3" i="16" a="1"/>
  <c r="CB3" i="16" s="1"/>
  <c r="CB14" i="16" a="1"/>
  <c r="CB14" i="16" s="1"/>
  <c r="CB15" i="16" a="1"/>
  <c r="CB15" i="16" s="1"/>
  <c r="CB8" i="16" a="1"/>
  <c r="CB8" i="16" s="1"/>
  <c r="CB6" i="16" a="1"/>
  <c r="CB6" i="16" s="1"/>
  <c r="AP18" i="16" a="1"/>
  <c r="AP18" i="16" s="1"/>
  <c r="AP17" i="16" a="1"/>
  <c r="AP17" i="16" s="1"/>
  <c r="AP19" i="16" a="1"/>
  <c r="AP19" i="16" s="1"/>
  <c r="AP12" i="16" a="1"/>
  <c r="AP12" i="16" s="1"/>
  <c r="BP9" i="16" a="1"/>
  <c r="BP9" i="16" s="1"/>
  <c r="BP3" i="16" a="1"/>
  <c r="BP3" i="16" s="1"/>
  <c r="BP12" i="16" a="1"/>
  <c r="BP12" i="16" s="1"/>
  <c r="BP2" i="16" a="1"/>
  <c r="BP2" i="16" s="1"/>
  <c r="AP8" i="16" a="1"/>
  <c r="AP8" i="16" s="1"/>
  <c r="AP7" i="16" a="1"/>
  <c r="AP7" i="16" s="1"/>
  <c r="BP11" i="16" a="1"/>
  <c r="BP11" i="16" s="1"/>
  <c r="AP3" i="16" a="1"/>
  <c r="AP3" i="16" s="1"/>
  <c r="AP6" i="16" a="1"/>
  <c r="AP6" i="16" s="1"/>
  <c r="BP7" i="16" a="1"/>
  <c r="BP7" i="16" s="1"/>
  <c r="BP4" i="16" a="1"/>
  <c r="BP4" i="16" s="1"/>
  <c r="AP13" i="16" a="1"/>
  <c r="AP13" i="16" s="1"/>
  <c r="AP9" i="16" a="1"/>
  <c r="AP9" i="16" s="1"/>
  <c r="BP5" i="16" a="1"/>
  <c r="BP5" i="16" s="1"/>
  <c r="AP5" i="16" a="1"/>
  <c r="AP5" i="16" s="1"/>
  <c r="AP10" i="16" a="1"/>
  <c r="AP10" i="16" s="1"/>
  <c r="BP16" i="16" a="1"/>
  <c r="BP16" i="16" s="1"/>
  <c r="AP11" i="16" a="1"/>
  <c r="AP11" i="16" s="1"/>
  <c r="AP14" i="16" a="1"/>
  <c r="AP14" i="16" s="1"/>
  <c r="BP10" i="16" a="1"/>
  <c r="BP10" i="16" s="1"/>
  <c r="AP15" i="16" a="1"/>
  <c r="AP15" i="16" s="1"/>
  <c r="AP16" i="16" a="1"/>
  <c r="AP16" i="16" s="1"/>
  <c r="AP2" i="16" a="1"/>
  <c r="AP2" i="16" s="1"/>
  <c r="BP6" i="16" a="1"/>
  <c r="BP6" i="16" s="1"/>
  <c r="BP13" i="16" a="1"/>
  <c r="BP13" i="16" s="1"/>
  <c r="AP4" i="16" a="1"/>
  <c r="AP4" i="16" s="1"/>
  <c r="BP14" i="16" a="1"/>
  <c r="BP14" i="16" s="1"/>
  <c r="BP15" i="16" a="1"/>
  <c r="BP15" i="16" s="1"/>
  <c r="BP8" i="16" a="1"/>
  <c r="BP8" i="16" s="1"/>
  <c r="AO18" i="16" a="1"/>
  <c r="AO18" i="16" s="1"/>
  <c r="AO19" i="16" a="1"/>
  <c r="AO19" i="16" s="1"/>
  <c r="AO17" i="16" a="1"/>
  <c r="AO17" i="16" s="1"/>
  <c r="AO2" i="16" a="1"/>
  <c r="AO2" i="16" s="1"/>
  <c r="BO5" i="16" a="1"/>
  <c r="BO5" i="16" s="1"/>
  <c r="BO12" i="16" a="1"/>
  <c r="BO12" i="16" s="1"/>
  <c r="BO9" i="16" a="1"/>
  <c r="BO9" i="16" s="1"/>
  <c r="AO14" i="16" a="1"/>
  <c r="AO14" i="16" s="1"/>
  <c r="BO13" i="16" a="1"/>
  <c r="BO13" i="16" s="1"/>
  <c r="AO15" i="16" a="1"/>
  <c r="AO15" i="16" s="1"/>
  <c r="AO6" i="16" a="1"/>
  <c r="AO6" i="16" s="1"/>
  <c r="AO11" i="16" a="1"/>
  <c r="AO11" i="16" s="1"/>
  <c r="AO12" i="16" a="1"/>
  <c r="AO12" i="16" s="1"/>
  <c r="AO7" i="16" a="1"/>
  <c r="AO7" i="16" s="1"/>
  <c r="BO8" i="16" a="1"/>
  <c r="BO8" i="16" s="1"/>
  <c r="AO5" i="16" a="1"/>
  <c r="AO5" i="16" s="1"/>
  <c r="AO8" i="16" a="1"/>
  <c r="AO8" i="16" s="1"/>
  <c r="BO14" i="16" a="1"/>
  <c r="BO14" i="16" s="1"/>
  <c r="BO3" i="16" a="1"/>
  <c r="BO3" i="16" s="1"/>
  <c r="AO9" i="16" a="1"/>
  <c r="AO9" i="16" s="1"/>
  <c r="AO13" i="16" a="1"/>
  <c r="AO13" i="16" s="1"/>
  <c r="BO4" i="16" a="1"/>
  <c r="BO4" i="16" s="1"/>
  <c r="BO11" i="16" a="1"/>
  <c r="BO11" i="16" s="1"/>
  <c r="AO16" i="16" a="1"/>
  <c r="AO16" i="16" s="1"/>
  <c r="BO7" i="16" a="1"/>
  <c r="BO7" i="16" s="1"/>
  <c r="BO6" i="16" a="1"/>
  <c r="BO6" i="16" s="1"/>
  <c r="BO2" i="16" a="1"/>
  <c r="BO2" i="16" s="1"/>
  <c r="AO4" i="16" a="1"/>
  <c r="AO4" i="16" s="1"/>
  <c r="BO15" i="16" a="1"/>
  <c r="BO15" i="16" s="1"/>
  <c r="BO16" i="16" a="1"/>
  <c r="BO16" i="16" s="1"/>
  <c r="BO10" i="16" a="1"/>
  <c r="BO10" i="16" s="1"/>
  <c r="AO10" i="16" a="1"/>
  <c r="AO10" i="16" s="1"/>
  <c r="CE3" i="16" a="1"/>
  <c r="CE3" i="16" s="1"/>
  <c r="CE15" i="16" a="1"/>
  <c r="CE15" i="16" s="1"/>
  <c r="CE13" i="16" a="1"/>
  <c r="CE13" i="16" s="1"/>
  <c r="CE6" i="16" a="1"/>
  <c r="CE6" i="16" s="1"/>
  <c r="CE9" i="16" a="1"/>
  <c r="CE9" i="16" s="1"/>
  <c r="BE11" i="16" a="1"/>
  <c r="BE11" i="16" s="1"/>
  <c r="CE4" i="16" a="1"/>
  <c r="CE4" i="16" s="1"/>
  <c r="CE16" i="16" a="1"/>
  <c r="CE16" i="16" s="1"/>
  <c r="BE2" i="16" a="1"/>
  <c r="BE2" i="16" s="1"/>
  <c r="CE12" i="16" a="1"/>
  <c r="CE12" i="16" s="1"/>
  <c r="BE8" i="16" a="1"/>
  <c r="BE8" i="16" s="1"/>
  <c r="BE7" i="16" a="1"/>
  <c r="BE7" i="16" s="1"/>
  <c r="BE9" i="16" a="1"/>
  <c r="BE9" i="16" s="1"/>
  <c r="CE8" i="16" a="1"/>
  <c r="CE8" i="16" s="1"/>
  <c r="CE10" i="16" a="1"/>
  <c r="CE10" i="16" s="1"/>
  <c r="CE2" i="16" a="1"/>
  <c r="CE2" i="16" s="1"/>
  <c r="BE13" i="16" a="1"/>
  <c r="BE13" i="16" s="1"/>
  <c r="BE14" i="16" a="1"/>
  <c r="BE14" i="16" s="1"/>
  <c r="BE16" i="16" a="1"/>
  <c r="BE16" i="16" s="1"/>
  <c r="BE5" i="16" a="1"/>
  <c r="BE5" i="16" s="1"/>
  <c r="BE10" i="16" a="1"/>
  <c r="BE10" i="16" s="1"/>
  <c r="CE7" i="16" a="1"/>
  <c r="CE7" i="16" s="1"/>
  <c r="BE3" i="16" a="1"/>
  <c r="BE3" i="16" s="1"/>
  <c r="BE12" i="16" a="1"/>
  <c r="BE12" i="16" s="1"/>
  <c r="BE4" i="16" a="1"/>
  <c r="BE4" i="16" s="1"/>
  <c r="CE14" i="16" a="1"/>
  <c r="CE14" i="16" s="1"/>
  <c r="CE5" i="16" a="1"/>
  <c r="CE5" i="16" s="1"/>
  <c r="CE11" i="16" a="1"/>
  <c r="CE11" i="16" s="1"/>
  <c r="BE15" i="16" a="1"/>
  <c r="BE15" i="16" s="1"/>
  <c r="BE6" i="16" a="1"/>
  <c r="BE6" i="16" s="1"/>
  <c r="CC3" i="16" a="1"/>
  <c r="CC3" i="16" s="1"/>
  <c r="BC3" i="16" a="1"/>
  <c r="BC3" i="16" s="1"/>
  <c r="CC15" i="16" a="1"/>
  <c r="CC15" i="16" s="1"/>
  <c r="BC2" i="16" a="1"/>
  <c r="BC2" i="16" s="1"/>
  <c r="BC9" i="16" a="1"/>
  <c r="BC9" i="16" s="1"/>
  <c r="CC2" i="16" a="1"/>
  <c r="CC2" i="16" s="1"/>
  <c r="CC4" i="16" a="1"/>
  <c r="CC4" i="16" s="1"/>
  <c r="BC11" i="16" a="1"/>
  <c r="BC11" i="16" s="1"/>
  <c r="CC8" i="16" a="1"/>
  <c r="CC8" i="16" s="1"/>
  <c r="BC6" i="16" a="1"/>
  <c r="BC6" i="16" s="1"/>
  <c r="CC14" i="16" a="1"/>
  <c r="CC14" i="16" s="1"/>
  <c r="BC13" i="16" a="1"/>
  <c r="BC13" i="16" s="1"/>
  <c r="BC12" i="16" a="1"/>
  <c r="BC12" i="16" s="1"/>
  <c r="BC7" i="16" a="1"/>
  <c r="BC7" i="16" s="1"/>
  <c r="BC5" i="16" a="1"/>
  <c r="BC5" i="16" s="1"/>
  <c r="CC9" i="16" a="1"/>
  <c r="CC9" i="16" s="1"/>
  <c r="BC10" i="16" a="1"/>
  <c r="BC10" i="16" s="1"/>
  <c r="CC11" i="16" a="1"/>
  <c r="CC11" i="16" s="1"/>
  <c r="CC16" i="16" a="1"/>
  <c r="CC16" i="16" s="1"/>
  <c r="CC13" i="16" a="1"/>
  <c r="CC13" i="16" s="1"/>
  <c r="BC14" i="16" a="1"/>
  <c r="BC14" i="16" s="1"/>
  <c r="BC15" i="16" a="1"/>
  <c r="BC15" i="16" s="1"/>
  <c r="CC6" i="16" a="1"/>
  <c r="CC6" i="16" s="1"/>
  <c r="CC12" i="16" a="1"/>
  <c r="CC12" i="16" s="1"/>
  <c r="CC5" i="16" a="1"/>
  <c r="CC5" i="16" s="1"/>
  <c r="BC4" i="16" a="1"/>
  <c r="BC4" i="16" s="1"/>
  <c r="BC8" i="16" a="1"/>
  <c r="BC8" i="16" s="1"/>
  <c r="CC10" i="16" a="1"/>
  <c r="CC10" i="16" s="1"/>
  <c r="CC7" i="16" a="1"/>
  <c r="CC7" i="16" s="1"/>
  <c r="BC16" i="16" a="1"/>
  <c r="BC16" i="16" s="1"/>
  <c r="CA3" i="16" a="1"/>
  <c r="CA3" i="16" s="1"/>
  <c r="CA14" i="16" a="1"/>
  <c r="CA14" i="16" s="1"/>
  <c r="BA15" i="16" a="1"/>
  <c r="BA15" i="16" s="1"/>
  <c r="CA6" i="16" a="1"/>
  <c r="CA6" i="16" s="1"/>
  <c r="BA12" i="16" a="1"/>
  <c r="BA12" i="16" s="1"/>
  <c r="BA2" i="16" a="1"/>
  <c r="BA2" i="16" s="1"/>
  <c r="BA8" i="16" a="1"/>
  <c r="BA8" i="16" s="1"/>
  <c r="BA10" i="16" a="1"/>
  <c r="BA10" i="16" s="1"/>
  <c r="BA4" i="16" a="1"/>
  <c r="BA4" i="16" s="1"/>
  <c r="BA9" i="16" a="1"/>
  <c r="BA9" i="16" s="1"/>
  <c r="BA3" i="16" a="1"/>
  <c r="BA3" i="16" s="1"/>
  <c r="CA4" i="16" a="1"/>
  <c r="CA4" i="16" s="1"/>
  <c r="CA12" i="16" a="1"/>
  <c r="CA12" i="16" s="1"/>
  <c r="BA11" i="16" a="1"/>
  <c r="BA11" i="16" s="1"/>
  <c r="CA8" i="16" a="1"/>
  <c r="CA8" i="16" s="1"/>
  <c r="BA5" i="16" a="1"/>
  <c r="BA5" i="16" s="1"/>
  <c r="CA15" i="16" a="1"/>
  <c r="CA15" i="16" s="1"/>
  <c r="BA6" i="16" a="1"/>
  <c r="BA6" i="16" s="1"/>
  <c r="CA7" i="16" a="1"/>
  <c r="CA7" i="16" s="1"/>
  <c r="CA9" i="16" a="1"/>
  <c r="CA9" i="16" s="1"/>
  <c r="CA13" i="16" a="1"/>
  <c r="CA13" i="16" s="1"/>
  <c r="BA16" i="16" a="1"/>
  <c r="BA16" i="16" s="1"/>
  <c r="CA16" i="16" a="1"/>
  <c r="CA16" i="16" s="1"/>
  <c r="BA7" i="16" a="1"/>
  <c r="BA7" i="16" s="1"/>
  <c r="CA11" i="16" a="1"/>
  <c r="CA11" i="16" s="1"/>
  <c r="CA2" i="16" a="1"/>
  <c r="CA2" i="16" s="1"/>
  <c r="BA13" i="16" a="1"/>
  <c r="BA13" i="16" s="1"/>
  <c r="CA5" i="16" a="1"/>
  <c r="CA5" i="16" s="1"/>
  <c r="CA10" i="16" a="1"/>
  <c r="CA10" i="16" s="1"/>
  <c r="BA14" i="16" a="1"/>
  <c r="BA14" i="16" s="1"/>
  <c r="BZ6" i="16" a="1"/>
  <c r="BZ6" i="16" s="1"/>
  <c r="BZ7" i="16" a="1"/>
  <c r="BZ7" i="16" s="1"/>
  <c r="AZ5" i="16" a="1"/>
  <c r="AZ5" i="16" s="1"/>
  <c r="BZ9" i="16" a="1"/>
  <c r="BZ9" i="16" s="1"/>
  <c r="BZ3" i="16" a="1"/>
  <c r="BZ3" i="16" s="1"/>
  <c r="BZ15" i="16" a="1"/>
  <c r="BZ15" i="16" s="1"/>
  <c r="AZ13" i="16" a="1"/>
  <c r="AZ13" i="16" s="1"/>
  <c r="AZ8" i="16" a="1"/>
  <c r="AZ8" i="16" s="1"/>
  <c r="BZ2" i="16" a="1"/>
  <c r="BZ2" i="16" s="1"/>
  <c r="BZ8" i="16" a="1"/>
  <c r="BZ8" i="16" s="1"/>
  <c r="BZ12" i="16" a="1"/>
  <c r="BZ12" i="16" s="1"/>
  <c r="AZ15" i="16" a="1"/>
  <c r="AZ15" i="16" s="1"/>
  <c r="BZ14" i="16" a="1"/>
  <c r="BZ14" i="16" s="1"/>
  <c r="BZ11" i="16" a="1"/>
  <c r="BZ11" i="16" s="1"/>
  <c r="AZ11" i="16" a="1"/>
  <c r="AZ11" i="16" s="1"/>
  <c r="BZ4" i="16" a="1"/>
  <c r="BZ4" i="16" s="1"/>
  <c r="AZ9" i="16" a="1"/>
  <c r="AZ9" i="16" s="1"/>
  <c r="AZ10" i="16" a="1"/>
  <c r="AZ10" i="16" s="1"/>
  <c r="AZ16" i="16" a="1"/>
  <c r="AZ16" i="16" s="1"/>
  <c r="AZ2" i="16" a="1"/>
  <c r="AZ2" i="16" s="1"/>
  <c r="BZ13" i="16" a="1"/>
  <c r="BZ13" i="16" s="1"/>
  <c r="AZ12" i="16" a="1"/>
  <c r="AZ12" i="16" s="1"/>
  <c r="AZ14" i="16" a="1"/>
  <c r="AZ14" i="16" s="1"/>
  <c r="AZ3" i="16" a="1"/>
  <c r="AZ3" i="16" s="1"/>
  <c r="AZ7" i="16" a="1"/>
  <c r="AZ7" i="16" s="1"/>
  <c r="AZ6" i="16" a="1"/>
  <c r="AZ6" i="16" s="1"/>
  <c r="AZ4" i="16" a="1"/>
  <c r="AZ4" i="16" s="1"/>
  <c r="BZ10" i="16" a="1"/>
  <c r="BZ10" i="16" s="1"/>
  <c r="BZ5" i="16" a="1"/>
  <c r="BZ5" i="16" s="1"/>
  <c r="BZ16" i="16" a="1"/>
  <c r="BZ16" i="16" s="1"/>
  <c r="AN17" i="16" a="1"/>
  <c r="AN17" i="16" s="1"/>
  <c r="AN18" i="16" a="1"/>
  <c r="AN18" i="16" s="1"/>
  <c r="AN19" i="16" a="1"/>
  <c r="AN19" i="16" s="1"/>
  <c r="BN7" i="16" a="1"/>
  <c r="BN7" i="16" s="1"/>
  <c r="AN2" i="16" a="1"/>
  <c r="AN2" i="16" s="1"/>
  <c r="AN6" i="16" a="1"/>
  <c r="AN6" i="16" s="1"/>
  <c r="BN12" i="16" a="1"/>
  <c r="BN12" i="16" s="1"/>
  <c r="AN13" i="16" a="1"/>
  <c r="AN13" i="16" s="1"/>
  <c r="BN2" i="16" a="1"/>
  <c r="BN2" i="16" s="1"/>
  <c r="BN13" i="16" a="1"/>
  <c r="BN13" i="16" s="1"/>
  <c r="BN8" i="16" a="1"/>
  <c r="BN8" i="16" s="1"/>
  <c r="AN5" i="16" a="1"/>
  <c r="AN5" i="16" s="1"/>
  <c r="BN9" i="16" a="1"/>
  <c r="BN9" i="16" s="1"/>
  <c r="AN3" i="16" a="1"/>
  <c r="AN3" i="16" s="1"/>
  <c r="AN7" i="16" a="1"/>
  <c r="AN7" i="16" s="1"/>
  <c r="BN4" i="16" a="1"/>
  <c r="BN4" i="16" s="1"/>
  <c r="AN10" i="16" a="1"/>
  <c r="AN10" i="16" s="1"/>
  <c r="AN15" i="16" a="1"/>
  <c r="AN15" i="16" s="1"/>
  <c r="BN15" i="16" a="1"/>
  <c r="BN15" i="16" s="1"/>
  <c r="BN5" i="16" a="1"/>
  <c r="BN5" i="16" s="1"/>
  <c r="AN4" i="16" a="1"/>
  <c r="AN4" i="16" s="1"/>
  <c r="BN3" i="16" a="1"/>
  <c r="BN3" i="16" s="1"/>
  <c r="AN16" i="16" a="1"/>
  <c r="AN16" i="16" s="1"/>
  <c r="AN11" i="16" a="1"/>
  <c r="AN11" i="16" s="1"/>
  <c r="AN14" i="16" a="1"/>
  <c r="AN14" i="16" s="1"/>
  <c r="AN8" i="16" a="1"/>
  <c r="AN8" i="16" s="1"/>
  <c r="BN10" i="16" a="1"/>
  <c r="BN10" i="16" s="1"/>
  <c r="BN11" i="16" a="1"/>
  <c r="BN11" i="16" s="1"/>
  <c r="BN14" i="16" a="1"/>
  <c r="BN14" i="16" s="1"/>
  <c r="AN12" i="16" a="1"/>
  <c r="AN12" i="16" s="1"/>
  <c r="AN9" i="16" a="1"/>
  <c r="AN9" i="16" s="1"/>
  <c r="BN16" i="16" a="1"/>
  <c r="BN16" i="16" s="1"/>
  <c r="BN6" i="16" a="1"/>
  <c r="BN6" i="16" s="1"/>
  <c r="AM17" i="16" a="1"/>
  <c r="AM17" i="16" s="1"/>
  <c r="AM18" i="16" a="1"/>
  <c r="AM18" i="16" s="1"/>
  <c r="AM19" i="16" a="1"/>
  <c r="AM19" i="16" s="1"/>
  <c r="BM2" i="16" a="1"/>
  <c r="BM2" i="16" s="1"/>
  <c r="AM2" i="16" a="1"/>
  <c r="AM2" i="16" s="1"/>
  <c r="AM7" i="16" a="1"/>
  <c r="AM7" i="16" s="1"/>
  <c r="BM3" i="16" a="1"/>
  <c r="BM3" i="16" s="1"/>
  <c r="AM8" i="16" a="1"/>
  <c r="AM8" i="16" s="1"/>
  <c r="BM11" i="16" a="1"/>
  <c r="BM11" i="16" s="1"/>
  <c r="BM15" i="16" a="1"/>
  <c r="BM15" i="16" s="1"/>
  <c r="AM3" i="16" a="1"/>
  <c r="AM3" i="16" s="1"/>
  <c r="BM9" i="16" a="1"/>
  <c r="BM9" i="16" s="1"/>
  <c r="BM7" i="16" a="1"/>
  <c r="BM7" i="16" s="1"/>
  <c r="BM13" i="16" a="1"/>
  <c r="BM13" i="16" s="1"/>
  <c r="BM8" i="16" a="1"/>
  <c r="BM8" i="16" s="1"/>
  <c r="AM14" i="16" a="1"/>
  <c r="AM14" i="16" s="1"/>
  <c r="AM4" i="16" a="1"/>
  <c r="AM4" i="16" s="1"/>
  <c r="BM10" i="16" a="1"/>
  <c r="BM10" i="16" s="1"/>
  <c r="AM5" i="16" a="1"/>
  <c r="AM5" i="16" s="1"/>
  <c r="AM10" i="16" a="1"/>
  <c r="AM10" i="16" s="1"/>
  <c r="AM12" i="16" a="1"/>
  <c r="AM12" i="16" s="1"/>
  <c r="BM16" i="16" a="1"/>
  <c r="BM16" i="16" s="1"/>
  <c r="AM16" i="16" a="1"/>
  <c r="AM16" i="16" s="1"/>
  <c r="BM14" i="16" a="1"/>
  <c r="BM14" i="16" s="1"/>
  <c r="AM9" i="16" a="1"/>
  <c r="AM9" i="16" s="1"/>
  <c r="AM13" i="16" a="1"/>
  <c r="AM13" i="16" s="1"/>
  <c r="AM6" i="16" a="1"/>
  <c r="AM6" i="16" s="1"/>
  <c r="BM12" i="16" a="1"/>
  <c r="BM12" i="16" s="1"/>
  <c r="BM4" i="16" a="1"/>
  <c r="BM4" i="16" s="1"/>
  <c r="BM5" i="16" a="1"/>
  <c r="BM5" i="16" s="1"/>
  <c r="AM11" i="16" a="1"/>
  <c r="AM11" i="16" s="1"/>
  <c r="AM15" i="16" a="1"/>
  <c r="AM15" i="16" s="1"/>
  <c r="BM6" i="16" a="1"/>
  <c r="BM6" i="16" s="1"/>
  <c r="AX12" i="16" a="1"/>
  <c r="AX12" i="16" s="1"/>
  <c r="AX4" i="16" a="1"/>
  <c r="AX4" i="16" s="1"/>
  <c r="AX3" i="16" a="1"/>
  <c r="AX3" i="16" s="1"/>
  <c r="BX6" i="16" a="1"/>
  <c r="BX6" i="16" s="1"/>
  <c r="BX4" i="16" a="1"/>
  <c r="BX4" i="16" s="1"/>
  <c r="BX11" i="16" a="1"/>
  <c r="BX11" i="16" s="1"/>
  <c r="AX8" i="16" a="1"/>
  <c r="AX8" i="16" s="1"/>
  <c r="BX3" i="16" a="1"/>
  <c r="BX3" i="16" s="1"/>
  <c r="AX9" i="16" a="1"/>
  <c r="AX9" i="16" s="1"/>
  <c r="AX2" i="16" a="1"/>
  <c r="AX2" i="16" s="1"/>
  <c r="BX16" i="16" a="1"/>
  <c r="BX16" i="16" s="1"/>
  <c r="AX16" i="16" a="1"/>
  <c r="AX16" i="16" s="1"/>
  <c r="AX7" i="16" a="1"/>
  <c r="AX7" i="16" s="1"/>
  <c r="AX10" i="16" a="1"/>
  <c r="AX10" i="16" s="1"/>
  <c r="AX6" i="16" a="1"/>
  <c r="AX6" i="16" s="1"/>
  <c r="BX12" i="16" a="1"/>
  <c r="BX12" i="16" s="1"/>
  <c r="BX13" i="16" a="1"/>
  <c r="BX13" i="16" s="1"/>
  <c r="BX8" i="16" a="1"/>
  <c r="BX8" i="16" s="1"/>
  <c r="BX5" i="16" a="1"/>
  <c r="BX5" i="16" s="1"/>
  <c r="BX15" i="16" a="1"/>
  <c r="BX15" i="16" s="1"/>
  <c r="BX9" i="16" a="1"/>
  <c r="BX9" i="16" s="1"/>
  <c r="AX13" i="16" a="1"/>
  <c r="AX13" i="16" s="1"/>
  <c r="AX14" i="16" a="1"/>
  <c r="AX14" i="16" s="1"/>
  <c r="AX5" i="16" a="1"/>
  <c r="AX5" i="16" s="1"/>
  <c r="BX2" i="16" a="1"/>
  <c r="BX2" i="16" s="1"/>
  <c r="BX14" i="16" a="1"/>
  <c r="BX14" i="16" s="1"/>
  <c r="BX10" i="16" a="1"/>
  <c r="BX10" i="16" s="1"/>
  <c r="AX11" i="16" a="1"/>
  <c r="AX11" i="16" s="1"/>
  <c r="BX7" i="16" a="1"/>
  <c r="BX7" i="16" s="1"/>
  <c r="AX15" i="16" a="1"/>
  <c r="AX15" i="16" s="1"/>
  <c r="AL17" i="16" a="1"/>
  <c r="AL17" i="16" s="1"/>
  <c r="AL18" i="16" a="1"/>
  <c r="AL18" i="16" s="1"/>
  <c r="AL19" i="16" a="1"/>
  <c r="AL19" i="16" s="1"/>
  <c r="BL6" i="16" a="1"/>
  <c r="BL6" i="16" s="1"/>
  <c r="BL15" i="16" a="1"/>
  <c r="BL15" i="16" s="1"/>
  <c r="AL3" i="16" a="1"/>
  <c r="AL3" i="16" s="1"/>
  <c r="AL8" i="16" a="1"/>
  <c r="AL8" i="16" s="1"/>
  <c r="BL10" i="16" a="1"/>
  <c r="BL10" i="16" s="1"/>
  <c r="AL11" i="16" a="1"/>
  <c r="AL11" i="16" s="1"/>
  <c r="AL5" i="16" a="1"/>
  <c r="AL5" i="16" s="1"/>
  <c r="AL4" i="16" a="1"/>
  <c r="AL4" i="16" s="1"/>
  <c r="BL4" i="16" a="1"/>
  <c r="BL4" i="16" s="1"/>
  <c r="BL9" i="16" a="1"/>
  <c r="BL9" i="16" s="1"/>
  <c r="AL9" i="16" a="1"/>
  <c r="AL9" i="16" s="1"/>
  <c r="AL10" i="16" a="1"/>
  <c r="AL10" i="16" s="1"/>
  <c r="BL3" i="16" a="1"/>
  <c r="BL3" i="16" s="1"/>
  <c r="BL8" i="16" a="1"/>
  <c r="BL8" i="16" s="1"/>
  <c r="AL2" i="16" a="1"/>
  <c r="AL2" i="16" s="1"/>
  <c r="BL7" i="16" a="1"/>
  <c r="BL7" i="16" s="1"/>
  <c r="BL5" i="16" a="1"/>
  <c r="BL5" i="16" s="1"/>
  <c r="AL16" i="16" a="1"/>
  <c r="AL16" i="16" s="1"/>
  <c r="AL13" i="16" a="1"/>
  <c r="AL13" i="16" s="1"/>
  <c r="AL14" i="16" a="1"/>
  <c r="AL14" i="16" s="1"/>
  <c r="AL6" i="16" a="1"/>
  <c r="AL6" i="16" s="1"/>
  <c r="BL11" i="16" a="1"/>
  <c r="BL11" i="16" s="1"/>
  <c r="BL2" i="16" a="1"/>
  <c r="BL2" i="16" s="1"/>
  <c r="BL14" i="16" a="1"/>
  <c r="BL14" i="16" s="1"/>
  <c r="AL12" i="16" a="1"/>
  <c r="AL12" i="16" s="1"/>
  <c r="BL16" i="16" a="1"/>
  <c r="BL16" i="16" s="1"/>
  <c r="BL12" i="16" a="1"/>
  <c r="BL12" i="16" s="1"/>
  <c r="AL15" i="16" a="1"/>
  <c r="AL15" i="16" s="1"/>
  <c r="BL13" i="16" a="1"/>
  <c r="BL13" i="16" s="1"/>
  <c r="AL7" i="16" a="1"/>
  <c r="AL7" i="16" s="1"/>
  <c r="AK17" i="16" a="1"/>
  <c r="AK17" i="16" s="1"/>
  <c r="AK18" i="16" a="1"/>
  <c r="AK18" i="16" s="1"/>
  <c r="AK19" i="16" a="1"/>
  <c r="AK19" i="16" s="1"/>
  <c r="AK13" i="16" a="1"/>
  <c r="AK13" i="16" s="1"/>
  <c r="AK3" i="16" a="1"/>
  <c r="AK3" i="16" s="1"/>
  <c r="AK2" i="16" a="1"/>
  <c r="AK2" i="16" s="1"/>
  <c r="BK10" i="16" a="1"/>
  <c r="BK10" i="16" s="1"/>
  <c r="BK5" i="16" a="1"/>
  <c r="BK5" i="16" s="1"/>
  <c r="AK5" i="16" a="1"/>
  <c r="AK5" i="16" s="1"/>
  <c r="BK3" i="16" a="1"/>
  <c r="BK3" i="16" s="1"/>
  <c r="BK12" i="16" a="1"/>
  <c r="BK12" i="16" s="1"/>
  <c r="BK4" i="16" a="1"/>
  <c r="BK4" i="16" s="1"/>
  <c r="AK10" i="16" a="1"/>
  <c r="AK10" i="16" s="1"/>
  <c r="AK9" i="16" a="1"/>
  <c r="AK9" i="16" s="1"/>
  <c r="BK9" i="16" a="1"/>
  <c r="BK9" i="16" s="1"/>
  <c r="AK6" i="16" a="1"/>
  <c r="AK6" i="16" s="1"/>
  <c r="AK8" i="16" a="1"/>
  <c r="AK8" i="16" s="1"/>
  <c r="BK2" i="16" a="1"/>
  <c r="BK2" i="16" s="1"/>
  <c r="AK14" i="16" a="1"/>
  <c r="AK14" i="16" s="1"/>
  <c r="AK15" i="16" a="1"/>
  <c r="AK15" i="16" s="1"/>
  <c r="BK15" i="16" a="1"/>
  <c r="BK15" i="16" s="1"/>
  <c r="BK11" i="16" a="1"/>
  <c r="BK11" i="16" s="1"/>
  <c r="BK8" i="16" a="1"/>
  <c r="BK8" i="16" s="1"/>
  <c r="AK7" i="16" a="1"/>
  <c r="AK7" i="16" s="1"/>
  <c r="AK11" i="16" a="1"/>
  <c r="AK11" i="16" s="1"/>
  <c r="BK7" i="16" a="1"/>
  <c r="BK7" i="16" s="1"/>
  <c r="BK16" i="16" a="1"/>
  <c r="BK16" i="16" s="1"/>
  <c r="AK4" i="16" a="1"/>
  <c r="AK4" i="16" s="1"/>
  <c r="BK13" i="16" a="1"/>
  <c r="BK13" i="16" s="1"/>
  <c r="BK14" i="16" a="1"/>
  <c r="BK14" i="16" s="1"/>
  <c r="BK6" i="16" a="1"/>
  <c r="BK6" i="16" s="1"/>
  <c r="AK12" i="16" a="1"/>
  <c r="AK12" i="16" s="1"/>
  <c r="AK16" i="16" a="1"/>
  <c r="AK16" i="16" s="1"/>
  <c r="E13" i="13" a="1"/>
  <c r="E13" i="13" s="1"/>
  <c r="D12" i="12"/>
  <c r="F12" i="12"/>
  <c r="E12" i="12"/>
  <c r="C12" i="12"/>
  <c r="AI2" i="16" l="1"/>
  <c r="B14" i="18" s="1" a="1"/>
  <c r="B14" i="18" s="1"/>
  <c r="B13" i="12"/>
  <c r="G12" i="12"/>
  <c r="AI7" i="17"/>
  <c r="CI14" i="17"/>
  <c r="CI8" i="17"/>
  <c r="BI5" i="17"/>
  <c r="CI13" i="17"/>
  <c r="BI12" i="17"/>
  <c r="AI3" i="17"/>
  <c r="AI4" i="17"/>
  <c r="CI3" i="17"/>
  <c r="CI10" i="17"/>
  <c r="BI11" i="17"/>
  <c r="CI4" i="17"/>
  <c r="BI8" i="17"/>
  <c r="CI2" i="17"/>
  <c r="CI5" i="17"/>
  <c r="AI6" i="17"/>
  <c r="CI9" i="17"/>
  <c r="AI11" i="17"/>
  <c r="BI16" i="17"/>
  <c r="AI9" i="17"/>
  <c r="AI8" i="17"/>
  <c r="AI14" i="17"/>
  <c r="CI16" i="17"/>
  <c r="AI12" i="17"/>
  <c r="BI6" i="17"/>
  <c r="BI7" i="17"/>
  <c r="AI2" i="17"/>
  <c r="CI12" i="17"/>
  <c r="BI10" i="17"/>
  <c r="BI3" i="17"/>
  <c r="BI14" i="17"/>
  <c r="AI15" i="17"/>
  <c r="AI10" i="17"/>
  <c r="BI9" i="17"/>
  <c r="BI13" i="17"/>
  <c r="CI15" i="17"/>
  <c r="BI4" i="17"/>
  <c r="BI15" i="17"/>
  <c r="AI5" i="17"/>
  <c r="AI16" i="17"/>
  <c r="CI11" i="17"/>
  <c r="CI7" i="17"/>
  <c r="BI2" i="17"/>
  <c r="CI6" i="17"/>
  <c r="AI13" i="17"/>
  <c r="BI6" i="16"/>
  <c r="BI11" i="16"/>
  <c r="CI15" i="16"/>
  <c r="BI10" i="16"/>
  <c r="AI3" i="16"/>
  <c r="BI3" i="16"/>
  <c r="CI6" i="16"/>
  <c r="BI9" i="16"/>
  <c r="AI7" i="16"/>
  <c r="BI2" i="16"/>
  <c r="CI12" i="16"/>
  <c r="BI5" i="16"/>
  <c r="CI13" i="16"/>
  <c r="AI9" i="16"/>
  <c r="AI14" i="16"/>
  <c r="CI11" i="16"/>
  <c r="AI16" i="16"/>
  <c r="AI11" i="16"/>
  <c r="BI16" i="16"/>
  <c r="AI4" i="16"/>
  <c r="CI10" i="16"/>
  <c r="CI14" i="16"/>
  <c r="AI13" i="16"/>
  <c r="CI4" i="16"/>
  <c r="BI15" i="16"/>
  <c r="BI8" i="16"/>
  <c r="BI4" i="16"/>
  <c r="CI16" i="16"/>
  <c r="CI5" i="16"/>
  <c r="AI10" i="16"/>
  <c r="BI13" i="16"/>
  <c r="AI5" i="16"/>
  <c r="AI15" i="16"/>
  <c r="CI8" i="16"/>
  <c r="CI7" i="16"/>
  <c r="BI14" i="16"/>
  <c r="AI8" i="16"/>
  <c r="BI7" i="16"/>
  <c r="CI3" i="16"/>
  <c r="BI12" i="16"/>
  <c r="AI12" i="16"/>
  <c r="AI6" i="16"/>
  <c r="CI2" i="16"/>
  <c r="CI9" i="16"/>
  <c r="E13" i="12"/>
  <c r="D13" i="12"/>
  <c r="F13" i="12"/>
  <c r="C13" i="12"/>
  <c r="B36" i="18" l="1" a="1"/>
  <c r="B36" i="18" s="1"/>
  <c r="C145" i="4" a="1"/>
  <c r="C145" i="4" s="1"/>
  <c r="C127" i="4" a="1"/>
  <c r="F127" i="4" s="1"/>
  <c r="G127" i="4" s="1"/>
  <c r="B14" i="12"/>
  <c r="G13" i="12"/>
  <c r="F14" i="12"/>
  <c r="C14" i="12"/>
  <c r="E14" i="12"/>
  <c r="D14" i="12"/>
  <c r="F130" i="4" l="1"/>
  <c r="G130" i="4" s="1"/>
  <c r="F131" i="4"/>
  <c r="G131" i="4" s="1"/>
  <c r="F134" i="4"/>
  <c r="G134" i="4" s="1"/>
  <c r="F129" i="4"/>
  <c r="G129" i="4" s="1"/>
  <c r="F132" i="4"/>
  <c r="G132" i="4" s="1"/>
  <c r="F135" i="4"/>
  <c r="G135" i="4" s="1"/>
  <c r="F133" i="4"/>
  <c r="G133" i="4" s="1"/>
  <c r="F128" i="4"/>
  <c r="G128" i="4" s="1"/>
  <c r="F150" i="4"/>
  <c r="G150" i="4" s="1"/>
  <c r="F145" i="4"/>
  <c r="F149" i="4"/>
  <c r="G149" i="4" s="1"/>
  <c r="F147" i="4"/>
  <c r="G147" i="4" s="1"/>
  <c r="F146" i="4"/>
  <c r="G146" i="4" s="1"/>
  <c r="F148" i="4"/>
  <c r="G148" i="4" s="1"/>
  <c r="C127" i="4"/>
  <c r="B15" i="12"/>
  <c r="G14" i="12"/>
  <c r="F15" i="12"/>
  <c r="E15" i="12"/>
  <c r="D15" i="12"/>
  <c r="C15" i="12"/>
  <c r="G145" i="4" l="1"/>
  <c r="G160" i="4" s="1"/>
  <c r="F160" i="4"/>
  <c r="F142" i="4"/>
  <c r="G142" i="4"/>
  <c r="B16" i="12"/>
  <c r="G15" i="12"/>
  <c r="D16" i="12"/>
  <c r="F16" i="12"/>
  <c r="E16" i="12"/>
  <c r="C16" i="12"/>
  <c r="B17" i="12" l="1"/>
  <c r="G16" i="12"/>
  <c r="C17" i="12"/>
  <c r="D17" i="12"/>
  <c r="F17" i="12"/>
  <c r="E17" i="12"/>
  <c r="B18" i="12" l="1"/>
  <c r="G17" i="12"/>
  <c r="E18" i="12"/>
  <c r="F18" i="12"/>
  <c r="D18" i="12"/>
  <c r="C18" i="12"/>
  <c r="J97" i="17" l="1" a="1"/>
  <c r="J97" i="17" s="1"/>
  <c r="J84" i="17" a="1"/>
  <c r="J84" i="17" s="1"/>
  <c r="J47" i="17" a="1"/>
  <c r="J47" i="17" s="1"/>
  <c r="J86" i="17" a="1"/>
  <c r="J86" i="17" s="1"/>
  <c r="J92" i="17" a="1"/>
  <c r="J92" i="17" s="1"/>
  <c r="J55" i="17" a="1"/>
  <c r="J55" i="17" s="1"/>
  <c r="J18" i="17" a="1"/>
  <c r="J18" i="17" s="1"/>
  <c r="J88" i="17" a="1"/>
  <c r="J88" i="17" s="1"/>
  <c r="J102" i="17" a="1"/>
  <c r="J102" i="17" s="1"/>
  <c r="J17" i="17" a="1"/>
  <c r="J17" i="17" s="1"/>
  <c r="J85" i="17" a="1"/>
  <c r="J85" i="17" s="1"/>
  <c r="J72" i="17" a="1"/>
  <c r="J72" i="17" s="1"/>
  <c r="J35" i="17" a="1"/>
  <c r="J35" i="17" s="1"/>
  <c r="J38" i="17" a="1"/>
  <c r="J38" i="17" s="1"/>
  <c r="J80" i="17" a="1"/>
  <c r="J80" i="17" s="1"/>
  <c r="J43" i="17" a="1"/>
  <c r="J43" i="17" s="1"/>
  <c r="J101" i="17" a="1"/>
  <c r="J101" i="17" s="1"/>
  <c r="J76" i="17" a="1"/>
  <c r="J76" i="17" s="1"/>
  <c r="J53" i="17" a="1"/>
  <c r="J53" i="17" s="1"/>
  <c r="J50" i="17" a="1"/>
  <c r="J50" i="17" s="1"/>
  <c r="J73" i="17" a="1"/>
  <c r="J73" i="17" s="1"/>
  <c r="J60" i="17" a="1"/>
  <c r="J60" i="17" s="1"/>
  <c r="J23" i="17" a="1"/>
  <c r="J23" i="17" s="1"/>
  <c r="J105" i="17" a="1"/>
  <c r="J105" i="17" s="1"/>
  <c r="J68" i="17" a="1"/>
  <c r="J68" i="17" s="1"/>
  <c r="J31" i="17" a="1"/>
  <c r="J31" i="17" s="1"/>
  <c r="J89" i="17" a="1"/>
  <c r="J89" i="17" s="1"/>
  <c r="J64" i="17" a="1"/>
  <c r="J64" i="17" s="1"/>
  <c r="J74" i="17" a="1"/>
  <c r="J74" i="17" s="1"/>
  <c r="J61" i="17" a="1"/>
  <c r="J61" i="17" s="1"/>
  <c r="J48" i="17" a="1"/>
  <c r="J48" i="17" s="1"/>
  <c r="J106" i="17" a="1"/>
  <c r="J106" i="17" s="1"/>
  <c r="J93" i="17" a="1"/>
  <c r="J93" i="17" s="1"/>
  <c r="J56" i="17" a="1"/>
  <c r="J56" i="17" s="1"/>
  <c r="J19" i="17" a="1"/>
  <c r="J19" i="17" s="1"/>
  <c r="J77" i="17" a="1"/>
  <c r="J77" i="17" s="1"/>
  <c r="J52" i="17" a="1"/>
  <c r="J52" i="17" s="1"/>
  <c r="J40" i="17" a="1"/>
  <c r="J40" i="17" s="1"/>
  <c r="J32" i="17" a="1"/>
  <c r="J32" i="17" s="1"/>
  <c r="J28" i="17" a="1"/>
  <c r="J28" i="17" s="1"/>
  <c r="J39" i="17" a="1"/>
  <c r="J39" i="17" s="1"/>
  <c r="J67" i="17" a="1"/>
  <c r="J67" i="17" s="1"/>
  <c r="J49" i="17" a="1"/>
  <c r="J49" i="17" s="1"/>
  <c r="J36" i="17" a="1"/>
  <c r="J36" i="17" s="1"/>
  <c r="J94" i="17" a="1"/>
  <c r="J94" i="17" s="1"/>
  <c r="J81" i="17" a="1"/>
  <c r="J81" i="17" s="1"/>
  <c r="J44" i="17" a="1"/>
  <c r="J44" i="17" s="1"/>
  <c r="J51" i="17" a="1"/>
  <c r="J51" i="17" s="1"/>
  <c r="J65" i="17" a="1"/>
  <c r="J65" i="17" s="1"/>
  <c r="J79" i="17" a="1"/>
  <c r="J79" i="17" s="1"/>
  <c r="J59" i="17" a="1"/>
  <c r="J59" i="17" s="1"/>
  <c r="J37" i="17" a="1"/>
  <c r="J37" i="17" s="1"/>
  <c r="J24" i="17" a="1"/>
  <c r="J24" i="17" s="1"/>
  <c r="J82" i="17" a="1"/>
  <c r="J82" i="17" s="1"/>
  <c r="J69" i="17" a="1"/>
  <c r="J69" i="17" s="1"/>
  <c r="J104" i="17" a="1"/>
  <c r="J104" i="17" s="1"/>
  <c r="J25" i="17" a="1"/>
  <c r="J25" i="17" s="1"/>
  <c r="J62" i="17" a="1"/>
  <c r="J62" i="17" s="1"/>
  <c r="J70" i="17" a="1"/>
  <c r="J70" i="17" s="1"/>
  <c r="J57" i="17" a="1"/>
  <c r="J57" i="17" s="1"/>
  <c r="J20" i="17" a="1"/>
  <c r="J20" i="17" s="1"/>
  <c r="J90" i="17" a="1"/>
  <c r="J90" i="17" s="1"/>
  <c r="J41" i="17" a="1"/>
  <c r="J41" i="17" s="1"/>
  <c r="J99" i="17" a="1"/>
  <c r="J99" i="17" s="1"/>
  <c r="J42" i="17" a="1"/>
  <c r="J42" i="17" s="1"/>
  <c r="J30" i="17" a="1"/>
  <c r="J30" i="17" s="1"/>
  <c r="J27" i="17" a="1"/>
  <c r="J27" i="17" s="1"/>
  <c r="J107" i="17" a="1"/>
  <c r="J107" i="17" s="1"/>
  <c r="J58" i="17" a="1"/>
  <c r="J58" i="17" s="1"/>
  <c r="J45" i="17" a="1"/>
  <c r="J45" i="17" s="1"/>
  <c r="J63" i="17" a="1"/>
  <c r="J63" i="17" s="1"/>
  <c r="J78" i="17" a="1"/>
  <c r="J78" i="17" s="1"/>
  <c r="J29" i="17" a="1"/>
  <c r="J29" i="17" s="1"/>
  <c r="J98" i="17" a="1"/>
  <c r="J98" i="17" s="1"/>
  <c r="J95" i="17" a="1"/>
  <c r="J95" i="17" s="1"/>
  <c r="J46" i="17" a="1"/>
  <c r="J46" i="17" s="1"/>
  <c r="J33" i="17" a="1"/>
  <c r="J33" i="17" s="1"/>
  <c r="J103" i="17" a="1"/>
  <c r="J103" i="17" s="1"/>
  <c r="J66" i="17" a="1"/>
  <c r="J66" i="17" s="1"/>
  <c r="J75" i="17" a="1"/>
  <c r="J75" i="17" s="1"/>
  <c r="J26" i="17" a="1"/>
  <c r="J26" i="17" s="1"/>
  <c r="J83" i="17" a="1"/>
  <c r="J83" i="17" s="1"/>
  <c r="J34" i="17" a="1"/>
  <c r="J34" i="17" s="1"/>
  <c r="J21" i="17" a="1"/>
  <c r="J21" i="17" s="1"/>
  <c r="J91" i="17" a="1"/>
  <c r="J91" i="17" s="1"/>
  <c r="J54" i="17" a="1"/>
  <c r="J54" i="17" s="1"/>
  <c r="J87" i="17" a="1"/>
  <c r="J87" i="17" s="1"/>
  <c r="J108" i="17" a="1"/>
  <c r="J108" i="17" s="1"/>
  <c r="J71" i="17" a="1"/>
  <c r="J71" i="17" s="1"/>
  <c r="J22" i="17" a="1"/>
  <c r="J22" i="17" s="1"/>
  <c r="J96" i="17" a="1"/>
  <c r="J96" i="17" s="1"/>
  <c r="J100" i="17" a="1"/>
  <c r="J100" i="17" s="1"/>
  <c r="J90" i="16" a="1"/>
  <c r="J90" i="16" s="1"/>
  <c r="J95" i="16" a="1"/>
  <c r="J95" i="16" s="1"/>
  <c r="J100" i="16" a="1"/>
  <c r="J100" i="16" s="1"/>
  <c r="J105" i="16" a="1"/>
  <c r="J105" i="16" s="1"/>
  <c r="J33" i="16" a="1"/>
  <c r="J33" i="16" s="1"/>
  <c r="J38" i="16" a="1"/>
  <c r="J38" i="16" s="1"/>
  <c r="J43" i="16" a="1"/>
  <c r="J43" i="16" s="1"/>
  <c r="J99" i="16" a="1"/>
  <c r="J99" i="16" s="1"/>
  <c r="J32" i="16" a="1"/>
  <c r="J32" i="16" s="1"/>
  <c r="J70" i="16" a="1"/>
  <c r="J70" i="16" s="1"/>
  <c r="J79" i="16" a="1"/>
  <c r="J79" i="16" s="1"/>
  <c r="J48" i="16" a="1"/>
  <c r="J48" i="16" s="1"/>
  <c r="J41" i="16" a="1"/>
  <c r="J41" i="16" s="1"/>
  <c r="J40" i="16" a="1"/>
  <c r="J40" i="16" s="1"/>
  <c r="J34" i="16" a="1"/>
  <c r="J34" i="16" s="1"/>
  <c r="J84" i="16" a="1"/>
  <c r="J84" i="16" s="1"/>
  <c r="J89" i="16" a="1"/>
  <c r="J89" i="16" s="1"/>
  <c r="J94" i="16" a="1"/>
  <c r="J94" i="16" s="1"/>
  <c r="J104" i="16" a="1"/>
  <c r="J104" i="16" s="1"/>
  <c r="J37" i="16" a="1"/>
  <c r="J37" i="16" s="1"/>
  <c r="J64" i="16" a="1"/>
  <c r="J64" i="16" s="1"/>
  <c r="J53" i="16" a="1"/>
  <c r="J53" i="16" s="1"/>
  <c r="J62" i="16" a="1"/>
  <c r="J62" i="16" s="1"/>
  <c r="J61" i="16" a="1"/>
  <c r="J61" i="16" s="1"/>
  <c r="J78" i="16" a="1"/>
  <c r="J78" i="16" s="1"/>
  <c r="J83" i="16" a="1"/>
  <c r="J83" i="16" s="1"/>
  <c r="J88" i="16" a="1"/>
  <c r="J88" i="16" s="1"/>
  <c r="J93" i="16" a="1"/>
  <c r="J93" i="16" s="1"/>
  <c r="J98" i="16" a="1"/>
  <c r="J98" i="16" s="1"/>
  <c r="J103" i="16" a="1"/>
  <c r="J103" i="16" s="1"/>
  <c r="J75" i="16" a="1"/>
  <c r="J75" i="16" s="1"/>
  <c r="J54" i="16" a="1"/>
  <c r="J54" i="16" s="1"/>
  <c r="J63" i="16" a="1"/>
  <c r="J63" i="16" s="1"/>
  <c r="J42" i="16" a="1"/>
  <c r="J42" i="16" s="1"/>
  <c r="J108" i="16" a="1"/>
  <c r="J108" i="16" s="1"/>
  <c r="J35" i="16" a="1"/>
  <c r="J35" i="16" s="1"/>
  <c r="J39" i="16" a="1"/>
  <c r="J39" i="16" s="1"/>
  <c r="J72" i="16" a="1"/>
  <c r="J72" i="16" s="1"/>
  <c r="J77" i="16" a="1"/>
  <c r="J77" i="16" s="1"/>
  <c r="J82" i="16" a="1"/>
  <c r="J82" i="16" s="1"/>
  <c r="J87" i="16" a="1"/>
  <c r="J87" i="16" s="1"/>
  <c r="J92" i="16" a="1"/>
  <c r="J92" i="16" s="1"/>
  <c r="J97" i="16" a="1"/>
  <c r="J97" i="16" s="1"/>
  <c r="J81" i="16" a="1"/>
  <c r="J81" i="16" s="1"/>
  <c r="J86" i="16" a="1"/>
  <c r="J86" i="16" s="1"/>
  <c r="J65" i="16" a="1"/>
  <c r="J65" i="16" s="1"/>
  <c r="J85" i="16" a="1"/>
  <c r="J85" i="16" s="1"/>
  <c r="J74" i="16" a="1"/>
  <c r="J74" i="16" s="1"/>
  <c r="J73" i="16" a="1"/>
  <c r="J73" i="16" s="1"/>
  <c r="J57" i="16" a="1"/>
  <c r="J57" i="16" s="1"/>
  <c r="J51" i="16" a="1"/>
  <c r="J51" i="16" s="1"/>
  <c r="J50" i="16" a="1"/>
  <c r="J50" i="16" s="1"/>
  <c r="J106" i="16" a="1"/>
  <c r="J106" i="16" s="1"/>
  <c r="J66" i="16" a="1"/>
  <c r="J66" i="16" s="1"/>
  <c r="J71" i="16" a="1"/>
  <c r="J71" i="16" s="1"/>
  <c r="J76" i="16" a="1"/>
  <c r="J76" i="16" s="1"/>
  <c r="J91" i="16" a="1"/>
  <c r="J91" i="16" s="1"/>
  <c r="J80" i="16" a="1"/>
  <c r="J80" i="16" s="1"/>
  <c r="J69" i="16" a="1"/>
  <c r="J69" i="16" s="1"/>
  <c r="J58" i="16" a="1"/>
  <c r="J58" i="16" s="1"/>
  <c r="J47" i="16" a="1"/>
  <c r="J47" i="16" s="1"/>
  <c r="J56" i="16" a="1"/>
  <c r="J56" i="16" s="1"/>
  <c r="J55" i="16" a="1"/>
  <c r="J55" i="16" s="1"/>
  <c r="J96" i="16" a="1"/>
  <c r="J96" i="16" s="1"/>
  <c r="J60" i="16" a="1"/>
  <c r="J60" i="16" s="1"/>
  <c r="J67" i="16" a="1"/>
  <c r="J67" i="16" s="1"/>
  <c r="J36" i="16" a="1"/>
  <c r="J36" i="16" s="1"/>
  <c r="J107" i="16" a="1"/>
  <c r="J107" i="16" s="1"/>
  <c r="J49" i="16" a="1"/>
  <c r="J49" i="16" s="1"/>
  <c r="J59" i="16" a="1"/>
  <c r="J59" i="16" s="1"/>
  <c r="J46" i="16" a="1"/>
  <c r="J46" i="16" s="1"/>
  <c r="J45" i="16" a="1"/>
  <c r="J45" i="16" s="1"/>
  <c r="J101" i="16" a="1"/>
  <c r="J101" i="16" s="1"/>
  <c r="J68" i="16" a="1"/>
  <c r="J68" i="16" s="1"/>
  <c r="J52" i="16" a="1"/>
  <c r="J52" i="16" s="1"/>
  <c r="J44" i="16" a="1"/>
  <c r="J44" i="16" s="1"/>
  <c r="J102" i="16" a="1"/>
  <c r="J102" i="16" s="1"/>
  <c r="B19" i="12"/>
  <c r="G18" i="12"/>
  <c r="C19" i="12"/>
  <c r="F19" i="12"/>
  <c r="B20" i="12" l="1"/>
  <c r="D19" i="12"/>
  <c r="D20" i="12"/>
  <c r="F20" i="12"/>
  <c r="C20" i="12"/>
  <c r="E19" i="12"/>
  <c r="E20" i="12"/>
  <c r="G19" i="12" l="1"/>
  <c r="B21" i="12"/>
  <c r="G20" i="12"/>
  <c r="D21" i="12"/>
  <c r="F21" i="12"/>
  <c r="E21" i="12"/>
  <c r="C21" i="12"/>
  <c r="B22" i="12" l="1"/>
  <c r="G21" i="12"/>
  <c r="D22" i="12"/>
  <c r="E22" i="12"/>
  <c r="C22" i="12"/>
  <c r="F22" i="12"/>
  <c r="B23" i="12" l="1"/>
  <c r="G22" i="12"/>
  <c r="F23" i="12"/>
  <c r="C23" i="12"/>
  <c r="E23" i="12"/>
  <c r="D23" i="12"/>
  <c r="B24" i="12" l="1"/>
  <c r="G23" i="12"/>
  <c r="F24" i="12"/>
  <c r="C24" i="12"/>
  <c r="D24" i="12"/>
  <c r="E24" i="12"/>
  <c r="B25" i="12" l="1"/>
  <c r="G24" i="12"/>
  <c r="F25" i="12"/>
  <c r="D25" i="12"/>
  <c r="C25" i="12"/>
  <c r="E25" i="12"/>
  <c r="B26" i="12" l="1"/>
  <c r="G25" i="12"/>
  <c r="C26" i="12"/>
  <c r="D26" i="12"/>
  <c r="E26" i="12"/>
  <c r="F26" i="12"/>
  <c r="B27" i="12" l="1"/>
  <c r="G26" i="12"/>
  <c r="D27" i="12"/>
  <c r="C27" i="12"/>
  <c r="F27" i="12"/>
  <c r="E27" i="12"/>
  <c r="B28" i="12" l="1"/>
  <c r="G27" i="12"/>
  <c r="C28" i="12"/>
  <c r="E28" i="12"/>
  <c r="D28" i="12"/>
  <c r="F28" i="12"/>
  <c r="B29" i="12" l="1"/>
  <c r="G28" i="12"/>
  <c r="E29" i="12"/>
  <c r="D29" i="12"/>
  <c r="C29" i="12"/>
  <c r="F29" i="12"/>
  <c r="B30" i="12" l="1"/>
  <c r="G29" i="12"/>
  <c r="C30" i="12"/>
  <c r="F30" i="12"/>
  <c r="E30" i="12"/>
  <c r="D30" i="12"/>
  <c r="B31" i="12" l="1"/>
  <c r="G30" i="12"/>
  <c r="F31" i="12"/>
  <c r="C31" i="12"/>
  <c r="D31" i="12"/>
  <c r="E31" i="12"/>
  <c r="B32" i="12" l="1"/>
  <c r="G31" i="12"/>
  <c r="E32" i="12"/>
  <c r="F32" i="12"/>
  <c r="C32" i="12"/>
  <c r="D32" i="12"/>
  <c r="D33" i="12" l="1"/>
  <c r="E33" i="12"/>
  <c r="F33" i="12"/>
  <c r="C33" i="12"/>
  <c r="G32" i="12"/>
  <c r="C37" i="12" s="1"/>
  <c r="C36" i="12" l="1"/>
  <c r="D17" i="4"/>
  <c r="C38" i="12"/>
  <c r="D18" i="4" s="1"/>
  <c r="C35" i="12"/>
  <c r="D19" i="4" a="1"/>
  <c r="D19"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C8819B8-67E2-4821-9C47-0046058ECD84}" name="Query - Ej_varderade_kostnader" description="Connection to the 'Ej_varderade_kostnader' query in the workbook." type="100" refreshedVersion="8" minRefreshableVersion="5">
    <extLst>
      <ext xmlns:x15="http://schemas.microsoft.com/office/spreadsheetml/2010/11/main" uri="{DE250136-89BD-433C-8126-D09CA5730AF9}">
        <x15:connection id="44236ccf-2ced-4cd3-8ffd-111aa2e187dc"/>
      </ext>
    </extLst>
  </connection>
  <connection id="2" xr16:uid="{C75D29D5-B380-4234-A34B-496295DBDCA1}" name="Query - Ej_varderade_nyttor" description="Connection to the 'Ej_varderade_nyttor' query in the workbook." type="100" refreshedVersion="8" minRefreshableVersion="5">
    <extLst>
      <ext xmlns:x15="http://schemas.microsoft.com/office/spreadsheetml/2010/11/main" uri="{DE250136-89BD-433C-8126-D09CA5730AF9}">
        <x15:connection id="60348969-3403-4880-8e92-926e155f5d9b"/>
      </ext>
    </extLst>
  </connection>
  <connection id="3" xr16:uid="{718F6890-45C5-43FD-950C-2B6F3FABE499}" name="Query - Kostnader" description="Connection to the 'Kostnader' query in the workbook." type="100" refreshedVersion="8" minRefreshableVersion="5">
    <extLst>
      <ext xmlns:x15="http://schemas.microsoft.com/office/spreadsheetml/2010/11/main" uri="{DE250136-89BD-433C-8126-D09CA5730AF9}">
        <x15:connection id="7b506f3b-748e-4771-bcee-3aef85ccdfaa"/>
      </ext>
    </extLst>
  </connection>
  <connection id="4" xr16:uid="{9B1CAB0A-8EB3-448B-87F7-C81DFA64FFBE}" name="Query - Nyttor" description="Connection to the 'Nyttor' query in the workbook." type="100" refreshedVersion="8" minRefreshableVersion="5">
    <extLst>
      <ext xmlns:x15="http://schemas.microsoft.com/office/spreadsheetml/2010/11/main" uri="{DE250136-89BD-433C-8126-D09CA5730AF9}">
        <x15:connection id="7378af0e-4e5f-4d9e-9fec-dda95d26e6e5"/>
      </ext>
    </extLst>
  </connection>
  <connection id="5" xr16:uid="{E5AA3D41-5B1E-4307-B3F5-7CFF68BCF1BA}" name="Query - Varderade_kostnader" description="Connection to the 'Varderade_kostnader' query in the workbook." type="100" refreshedVersion="8" minRefreshableVersion="5">
    <extLst>
      <ext xmlns:x15="http://schemas.microsoft.com/office/spreadsheetml/2010/11/main" uri="{DE250136-89BD-433C-8126-D09CA5730AF9}">
        <x15:connection id="d49222c7-791e-40bc-9269-7362fd972ebc"/>
      </ext>
    </extLst>
  </connection>
  <connection id="6" xr16:uid="{F5608B8D-6E22-41D9-B97D-7469F0A52B25}" name="Query - Varderade_nyttor" description="Connection to the 'Varderade_nyttor' query in the workbook." type="100" refreshedVersion="8" minRefreshableVersion="5">
    <extLst>
      <ext xmlns:x15="http://schemas.microsoft.com/office/spreadsheetml/2010/11/main" uri="{DE250136-89BD-433C-8126-D09CA5730AF9}">
        <x15:connection id="4ab9a919-d999-4cfd-9a4d-7462f531d3e2"/>
      </ext>
    </extLst>
  </connection>
  <connection id="7" xr16:uid="{88E7E924-2007-43E1-9FDA-C9548B8AC1B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<sst xmlns="http://schemas.openxmlformats.org/spreadsheetml/2006/main" count="830" uniqueCount="249">
  <si>
    <t>Start</t>
  </si>
  <si>
    <t>Nytta</t>
  </si>
  <si>
    <t>Intressent</t>
  </si>
  <si>
    <t>Kategori</t>
  </si>
  <si>
    <t>Kostnad</t>
  </si>
  <si>
    <t>Kategorier</t>
  </si>
  <si>
    <t>Namn på förändringen</t>
  </si>
  <si>
    <t>Vilket år vill ni räkna från?</t>
  </si>
  <si>
    <t>Troligt</t>
  </si>
  <si>
    <t>Faktor</t>
  </si>
  <si>
    <t>Lägst</t>
  </si>
  <si>
    <t>Högst</t>
  </si>
  <si>
    <t>Källa</t>
  </si>
  <si>
    <t>Miljö 🍃</t>
  </si>
  <si>
    <t>Värde - kostnader</t>
  </si>
  <si>
    <t>Resultat</t>
  </si>
  <si>
    <t>Diskonteringsränta</t>
  </si>
  <si>
    <t>Troligt år 1</t>
  </si>
  <si>
    <t>Troligt år 2</t>
  </si>
  <si>
    <t>Troligt år 3</t>
  </si>
  <si>
    <t>Troligt år 4</t>
  </si>
  <si>
    <t>Troligt år 5</t>
  </si>
  <si>
    <t>Troligt år 6</t>
  </si>
  <si>
    <t>Troligt år 7</t>
  </si>
  <si>
    <t>Troligt år 8</t>
  </si>
  <si>
    <t>Troligt år 9</t>
  </si>
  <si>
    <t>Troligt år 10</t>
  </si>
  <si>
    <t>Summa</t>
  </si>
  <si>
    <t>Min år 1</t>
  </si>
  <si>
    <t>Min år 2</t>
  </si>
  <si>
    <t>Min år 3</t>
  </si>
  <si>
    <t>Min år 4</t>
  </si>
  <si>
    <t>Min år 5</t>
  </si>
  <si>
    <t>Min år 6</t>
  </si>
  <si>
    <t>Min år 7</t>
  </si>
  <si>
    <t>Min år 8</t>
  </si>
  <si>
    <t>Min år 9</t>
  </si>
  <si>
    <t>Min år 10</t>
  </si>
  <si>
    <t>Summa min</t>
  </si>
  <si>
    <t>Max år 1</t>
  </si>
  <si>
    <t>Max år 2</t>
  </si>
  <si>
    <t>Max år 3</t>
  </si>
  <si>
    <t>Max år 4</t>
  </si>
  <si>
    <t>Max år 5</t>
  </si>
  <si>
    <t>Max år 6</t>
  </si>
  <si>
    <t>Max år 7</t>
  </si>
  <si>
    <t>Max år 8</t>
  </si>
  <si>
    <t>Max år 9</t>
  </si>
  <si>
    <t>Max år 10</t>
  </si>
  <si>
    <t>Summa max</t>
  </si>
  <si>
    <t>Resultatunderlag</t>
  </si>
  <si>
    <t>N10</t>
  </si>
  <si>
    <t>N11</t>
  </si>
  <si>
    <t>N12</t>
  </si>
  <si>
    <t>N13</t>
  </si>
  <si>
    <t>N14</t>
  </si>
  <si>
    <t>N15</t>
  </si>
  <si>
    <t>K10</t>
  </si>
  <si>
    <t>K11</t>
  </si>
  <si>
    <t>K12</t>
  </si>
  <si>
    <t>K13</t>
  </si>
  <si>
    <t>K14</t>
  </si>
  <si>
    <t>K15</t>
  </si>
  <si>
    <t>NID</t>
  </si>
  <si>
    <t>N01</t>
  </si>
  <si>
    <t>N02</t>
  </si>
  <si>
    <t>N03</t>
  </si>
  <si>
    <t>N04</t>
  </si>
  <si>
    <t>N05</t>
  </si>
  <si>
    <t>N06</t>
  </si>
  <si>
    <t>N07</t>
  </si>
  <si>
    <t>N08</t>
  </si>
  <si>
    <t>N09</t>
  </si>
  <si>
    <t>KID</t>
  </si>
  <si>
    <t>K01</t>
  </si>
  <si>
    <t>K02</t>
  </si>
  <si>
    <t>K03</t>
  </si>
  <si>
    <t>K04</t>
  </si>
  <si>
    <t>K05</t>
  </si>
  <si>
    <t>K06</t>
  </si>
  <si>
    <t>K07</t>
  </si>
  <si>
    <t>K08</t>
  </si>
  <si>
    <t>K09</t>
  </si>
  <si>
    <t>Troligt år 11</t>
  </si>
  <si>
    <t>Troligt år 12</t>
  </si>
  <si>
    <t>Troligt år 13</t>
  </si>
  <si>
    <t>Troligt år 14</t>
  </si>
  <si>
    <t>Troligt år 15</t>
  </si>
  <si>
    <t>Troligt år 16</t>
  </si>
  <si>
    <t>Troligt år 17</t>
  </si>
  <si>
    <t>Troligt år 18</t>
  </si>
  <si>
    <t>Troligt år 19</t>
  </si>
  <si>
    <t>Troligt år 20</t>
  </si>
  <si>
    <t>Troligt år 21</t>
  </si>
  <si>
    <t>Troligt år 22</t>
  </si>
  <si>
    <t>Troligt år 23</t>
  </si>
  <si>
    <t>Troligt år 24</t>
  </si>
  <si>
    <t>Troligt år 25</t>
  </si>
  <si>
    <t>Min år 11</t>
  </si>
  <si>
    <t>Min år 12</t>
  </si>
  <si>
    <t>Min år 13</t>
  </si>
  <si>
    <t>Min år 14</t>
  </si>
  <si>
    <t>Min år 15</t>
  </si>
  <si>
    <t>Min år 16</t>
  </si>
  <si>
    <t>Min år 17</t>
  </si>
  <si>
    <t>Min år 18</t>
  </si>
  <si>
    <t>Min år 19</t>
  </si>
  <si>
    <t>Min år 20</t>
  </si>
  <si>
    <t>Min år 21</t>
  </si>
  <si>
    <t>Min år 22</t>
  </si>
  <si>
    <t>Min år 23</t>
  </si>
  <si>
    <t>Min år 24</t>
  </si>
  <si>
    <t>Min år 25</t>
  </si>
  <si>
    <t>Max år 11</t>
  </si>
  <si>
    <t>Max år 12</t>
  </si>
  <si>
    <t>Max år 13</t>
  </si>
  <si>
    <t>Max år 14</t>
  </si>
  <si>
    <t>Max år 15</t>
  </si>
  <si>
    <t>Max år 16</t>
  </si>
  <si>
    <t>Max år 17</t>
  </si>
  <si>
    <t>Max år 18</t>
  </si>
  <si>
    <t>Max år 19</t>
  </si>
  <si>
    <t>Max år 20</t>
  </si>
  <si>
    <t>Max år 21</t>
  </si>
  <si>
    <t>Max år 22</t>
  </si>
  <si>
    <t>Max år 23</t>
  </si>
  <si>
    <t>Max år 24</t>
  </si>
  <si>
    <t>Max år 25</t>
  </si>
  <si>
    <t>Diskonteringsfaktorer</t>
  </si>
  <si>
    <t>År</t>
  </si>
  <si>
    <t>Finansiell nytta</t>
  </si>
  <si>
    <t>Omfördelningsnytta</t>
  </si>
  <si>
    <t>Finansiell kostnad</t>
  </si>
  <si>
    <t>Omfördelningskostnad</t>
  </si>
  <si>
    <t>Sammanlagd nettonytta</t>
  </si>
  <si>
    <t>Namn</t>
  </si>
  <si>
    <t>Årligt värde (kr) →</t>
  </si>
  <si>
    <t>Rad KID uppe</t>
  </si>
  <si>
    <t>Rad KID nere</t>
  </si>
  <si>
    <t>Ej värderade</t>
  </si>
  <si>
    <t>Bedömning</t>
  </si>
  <si>
    <t>Stor  ●●●</t>
  </si>
  <si>
    <t>Måttlig  ●●</t>
  </si>
  <si>
    <t xml:space="preserve"> Liten ●</t>
  </si>
  <si>
    <t>Värdering</t>
  </si>
  <si>
    <t>Uppskattad storlek</t>
  </si>
  <si>
    <t>Bedömning siffra</t>
  </si>
  <si>
    <t>Rad NID uppe</t>
  </si>
  <si>
    <t>Rad NID nere</t>
  </si>
  <si>
    <t>Column Labels</t>
  </si>
  <si>
    <t>Row Labels</t>
  </si>
  <si>
    <t>Values</t>
  </si>
  <si>
    <t>Sum of Troligt år 1</t>
  </si>
  <si>
    <t>Sum of Troligt år 2</t>
  </si>
  <si>
    <t>Sum of Troligt år 3</t>
  </si>
  <si>
    <t>Sum of Troligt år 4</t>
  </si>
  <si>
    <t>Sum of Troligt år 5</t>
  </si>
  <si>
    <t>Sum of Troligt år 6</t>
  </si>
  <si>
    <t>Sum of Troligt år 7</t>
  </si>
  <si>
    <t>Sum of Troligt år 8</t>
  </si>
  <si>
    <t>Sum of Troligt år 9</t>
  </si>
  <si>
    <t>Sum of Troligt år 10</t>
  </si>
  <si>
    <t>Sum of Troligt år 11</t>
  </si>
  <si>
    <t>Sum of Troligt år 12</t>
  </si>
  <si>
    <t>Sum of Troligt år 13</t>
  </si>
  <si>
    <t>Sum of Troligt år 14</t>
  </si>
  <si>
    <t>Sum of Troligt år 15</t>
  </si>
  <si>
    <t>Sum of Troligt år 16</t>
  </si>
  <si>
    <t>Sum of Troligt år 17</t>
  </si>
  <si>
    <t>Sum of Troligt år 18</t>
  </si>
  <si>
    <t>Sum of Troligt år 19</t>
  </si>
  <si>
    <t>Sum of Troligt år 20</t>
  </si>
  <si>
    <t>Sum of Troligt år 21</t>
  </si>
  <si>
    <t>Sum of Troligt år 22</t>
  </si>
  <si>
    <t>Sum of Troligt år 23</t>
  </si>
  <si>
    <t>Sum of Troligt år 24</t>
  </si>
  <si>
    <t>Sum of Troligt år 25</t>
  </si>
  <si>
    <t>Tabell: sammanfattning</t>
  </si>
  <si>
    <t>Sum of Summa</t>
  </si>
  <si>
    <t>Count of Kostnad</t>
  </si>
  <si>
    <t>Count of Nytta</t>
  </si>
  <si>
    <t>Ej värderade nyttor</t>
  </si>
  <si>
    <t>Underlag för diagrammet i överblick</t>
  </si>
  <si>
    <t>Underlag till andelen finansiella/omfördelning i tabell: sammanfattning</t>
  </si>
  <si>
    <t>Ej värderade kostnader</t>
  </si>
  <si>
    <t>Underlag till andel värderade nyttor och kostnader i tabell: sammanfattning</t>
  </si>
  <si>
    <t>Värde i kr</t>
  </si>
  <si>
    <t>Andel av de värderade kostnaderna</t>
  </si>
  <si>
    <t>Input</t>
  </si>
  <si>
    <t>Andel av de värderade nyttorna</t>
  </si>
  <si>
    <t>Årsarbetstid i snitt (timmar)</t>
  </si>
  <si>
    <t>SUMMA</t>
  </si>
  <si>
    <t>Uppskattad storlek på nyttor som inte värderats i pengar</t>
  </si>
  <si>
    <t>Uppskattad storlek på kostnader som inte värderats i pengar</t>
  </si>
  <si>
    <t>Nettonytta</t>
  </si>
  <si>
    <t>Underlag till osäkerhet</t>
  </si>
  <si>
    <t>Min</t>
  </si>
  <si>
    <t>Max</t>
  </si>
  <si>
    <t>Trolig nytta - trolig kostnad</t>
  </si>
  <si>
    <t>Året som de sammanlagda nyttorna överstiger kostnaderna</t>
  </si>
  <si>
    <t>Filtrera denna sektion</t>
  </si>
  <si>
    <t>Kostnader som inte värderats i pengar, per kategori</t>
  </si>
  <si>
    <t>Nyttor som värderats i pengar, per kategori</t>
  </si>
  <si>
    <t>Perspektiv</t>
  </si>
  <si>
    <t>Nettonytta per satsad kr</t>
  </si>
  <si>
    <t>Nyttor som inte värderats i pengar</t>
  </si>
  <si>
    <t>Totalt antal nyttor</t>
  </si>
  <si>
    <t>Antal identiferade nyttor som inte värderats i pengar</t>
  </si>
  <si>
    <t>Dynamisk text till diagramrubriker</t>
  </si>
  <si>
    <t>Totalt antal kostnader</t>
  </si>
  <si>
    <t>Antal identiferade kostnader som inte värderats i pengar</t>
  </si>
  <si>
    <t>Indikator på användning</t>
  </si>
  <si>
    <t/>
  </si>
  <si>
    <t>Kommentar</t>
  </si>
  <si>
    <t>Indikator</t>
  </si>
  <si>
    <t>Nyttor</t>
  </si>
  <si>
    <t>Användning</t>
  </si>
  <si>
    <t>Kostnader</t>
  </si>
  <si>
    <t>Nyttor som värderats i pengar per perspektiv</t>
  </si>
  <si>
    <t>Kostnader som värderats i pengar per perspektiv</t>
  </si>
  <si>
    <t>Tidshorisont i mallen</t>
  </si>
  <si>
    <t>25 år</t>
  </si>
  <si>
    <t>Timkostnad (kr)</t>
  </si>
  <si>
    <t>Lägst nytta - lägst kostnad</t>
  </si>
  <si>
    <t>Högst nytta - högst kostnad</t>
  </si>
  <si>
    <t>Värde - nyttor</t>
  </si>
  <si>
    <t>Faktorer som används i flera beräkningar</t>
  </si>
  <si>
    <t>Planera uppföljning</t>
  </si>
  <si>
    <t>Nytta - finansiell</t>
  </si>
  <si>
    <t>Nytta - omfördelning</t>
  </si>
  <si>
    <t>Kostnad - finansiell</t>
  </si>
  <si>
    <t>Kostnad - omfördelning</t>
  </si>
  <si>
    <t>(Trolig nytta - trolig kostnad) / Trolig kostnad</t>
  </si>
  <si>
    <t>(Högst nytta - högst kostnad) / Högst kostnad</t>
  </si>
  <si>
    <t>(Lägst nytta - lägst kostnad) / Lägst kostnad</t>
  </si>
  <si>
    <t>SUMMA NYTTA</t>
  </si>
  <si>
    <t>SUMMA KOSTNAD</t>
  </si>
  <si>
    <t>SAMMANLAGD NETTONYTTA</t>
  </si>
  <si>
    <t>NETTONYTTA PER SATSAD KRONA</t>
  </si>
  <si>
    <t>Gula fält används i resultatvyn</t>
  </si>
  <si>
    <t>Överblick: nyttor och kostnader som värderats i pengar</t>
  </si>
  <si>
    <t>Nyttor och kostnader som inte värderats i pengar</t>
  </si>
  <si>
    <t>Osäkerhet för nyttor och kostnader som värderats i pengar</t>
  </si>
  <si>
    <t>Fördjupning: nyttor och kostnader som värderats i pengar</t>
  </si>
  <si>
    <t>Fördjupning: beräkna omfördelning som timmar och årsarbetare</t>
  </si>
  <si>
    <t>af</t>
  </si>
  <si>
    <t>aasd</t>
  </si>
  <si>
    <t>Finansiell 💰</t>
  </si>
  <si>
    <t>Excelmall version 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</si>
</sst>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 #,##0.00_-;_-* &quot;-&quot;??_-;_-@_-"/>
    <numFmt numFmtId="164" formatCode="#,##0.0"/>
    <numFmt numFmtId="165" formatCode="#,##0;\-#,##0;;"/>
    <numFmt numFmtId="166" formatCode="_-* #,##0_-;\-* #,##0_-;_-* &quot;-&quot;??_-;_-@_-"/>
    <numFmt numFmtId="167" formatCode="#,##0.0;\-#,##0.0;"/>
    <numFmt numFmtId="168" formatCode="_-* #,##0.0_-;\-* #,##0.0_-;_-* &quot;-&quot;??_-;_-@_-"/>
  </numFmts>
  <fonts count="16" x14ac:knownFonts="1">
    <font>
      <sz val="11"/>
      <color theme="1"/>
      <name val="Open Sans"/>
      <family val="2"/>
      <scheme val="minor"/>
    </font>
    <font>
      <sz val="11"/>
      <color theme="1"/>
      <name val="Open Sans"/>
      <family val="2"/>
      <scheme val="minor"/>
    </font>
    <font>
      <b/>
      <sz val="12"/>
      <name val="Open Sans"/>
      <family val="2"/>
    </font>
    <font>
      <sz val="12"/>
      <color rgb="FF353636"/>
      <name val="Open Sans"/>
      <family val="2"/>
    </font>
    <font>
      <sz val="12"/>
      <name val="Open sans"/>
      <family val="2"/>
    </font>
    <font>
      <b/>
      <sz val="11"/>
      <color theme="1"/>
      <name val="Open Sans"/>
      <family val="2"/>
      <scheme val="minor"/>
    </font>
    <font>
      <u/>
      <sz val="11"/>
      <color theme="11"/>
      <name val="Open Sans"/>
      <family val="2"/>
      <scheme val="minor"/>
    </font>
    <font>
      <b/>
      <sz val="12"/>
      <color theme="1" tint="-0.499984740745262"/>
      <name val="Open Sans SemiBold"/>
      <family val="2"/>
    </font>
    <font>
      <b/>
      <sz val="12"/>
      <color rgb="FF353636"/>
      <name val="Open Sans"/>
      <family val="2"/>
    </font>
    <font>
      <sz val="12"/>
      <color theme="6"/>
      <name val="Open Sans SemiBold"/>
      <family val="2"/>
    </font>
    <font>
      <i/>
      <sz val="10"/>
      <color theme="0" tint="-0.24994659260841701"/>
      <name val="Open Sans"/>
      <family val="2"/>
    </font>
    <font>
      <sz val="8"/>
      <name val="Open Sans"/>
      <family val="2"/>
      <scheme val="minor"/>
    </font>
    <font>
      <sz val="12"/>
      <color theme="1"/>
      <name val="Open Sans"/>
      <family val="2"/>
      <scheme val="minor"/>
    </font>
    <font>
      <sz val="12"/>
      <color theme="1"/>
      <name val="Open Sans SemiBold"/>
      <family val="2"/>
    </font>
    <font>
      <sz val="20"/>
      <color theme="4" tint="-0.24994659260841701"/>
      <name val="Open Sans bold"/>
    </font>
    <font>
      <b/>
      <sz val="16"/>
      <color theme="4" tint="-0.24994659260841701"/>
      <name val="Open Sans SemiBold"/>
      <family val="2"/>
    </font>
  </fonts>
  <fills count="28">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theme="3"/>
        <bgColor indexed="64"/>
      </patternFill>
    </fill>
    <fill>
      <patternFill patternType="solid">
        <fgColor theme="0" tint="-4.9989318521683403E-2"/>
        <bgColor indexed="6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9F6F1"/>
        <bgColor indexed="64"/>
      </patternFill>
    </fill>
    <fill>
      <patternFill patternType="solid">
        <fgColor rgb="FFF9F9F9"/>
        <bgColor indexed="64"/>
      </patternFill>
    </fill>
    <fill>
      <patternFill patternType="solid">
        <fgColor theme="0" tint="-0.249977111117893"/>
        <bgColor indexed="64"/>
      </patternFill>
    </fill>
    <fill>
      <patternFill patternType="solid">
        <fgColor rgb="FFFFFF00"/>
        <bgColor indexed="64"/>
      </patternFill>
    </fill>
  </fills>
  <borders count="17">
    <border>
      <left/>
      <right/>
      <top/>
      <bottom/>
      <diagonal/>
    </border>
    <border>
      <left/>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style="thin">
        <color theme="0" tint="-0.14999847407452621"/>
      </right>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top/>
      <bottom style="thin">
        <color theme="0" tint="-0.14999847407452621"/>
      </bottom>
      <diagonal/>
    </border>
    <border>
      <left style="thin">
        <color theme="0" tint="-0.14999847407452621"/>
      </left>
      <right/>
      <top style="thin">
        <color theme="0" tint="-0.14999847407452621"/>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style="medium">
        <color theme="0" tint="-0.24994659260841701"/>
      </top>
      <bottom/>
      <diagonal/>
    </border>
    <border>
      <left/>
      <right/>
      <top/>
      <bottom style="medium">
        <color theme="0" tint="-0.24994659260841701"/>
      </bottom>
      <diagonal/>
    </border>
    <border>
      <left style="medium">
        <color theme="0" tint="-0.24994659260841701"/>
      </left>
      <right style="medium">
        <color theme="0" tint="-0.24994659260841701"/>
      </right>
      <top style="medium">
        <color theme="0" tint="-0.24994659260841701"/>
      </top>
      <bottom style="medium">
        <color theme="0" tint="-0.24994659260841701"/>
      </bottom>
      <diagonal/>
    </border>
  </borders>
  <cellStyleXfs count="41">
    <xf numFmtId="0" fontId="0" fillId="0" borderId="0">
      <alignment horizontal="left" vertical="center" indent="1"/>
    </xf>
    <xf numFmtId="164" fontId="13" fillId="3" borderId="0">
      <alignment horizontal="left" vertical="center" indent="1"/>
    </xf>
    <xf numFmtId="164" fontId="13" fillId="3" borderId="15">
      <alignment horizontal="left"/>
    </xf>
    <xf numFmtId="165" fontId="8" fillId="24" borderId="14">
      <alignment horizontal="right" vertical="center" indent="1"/>
    </xf>
    <xf numFmtId="165" fontId="3" fillId="24" borderId="13">
      <alignment horizontal="right" vertical="center" indent="1"/>
    </xf>
    <xf numFmtId="3" fontId="13" fillId="0" borderId="14">
      <alignment horizontal="left" vertical="center" indent="1"/>
    </xf>
    <xf numFmtId="165" fontId="2" fillId="0" borderId="16">
      <alignment horizontal="right" vertical="center" indent="1"/>
      <protection locked="0"/>
    </xf>
    <xf numFmtId="164" fontId="4" fillId="0" borderId="13">
      <alignment horizontal="right" vertical="center" indent="1"/>
      <protection locked="0"/>
    </xf>
    <xf numFmtId="164" fontId="4" fillId="0" borderId="13">
      <alignment horizontal="left" vertical="center" wrapText="1" indent="1"/>
      <protection locked="0"/>
    </xf>
    <xf numFmtId="164" fontId="4" fillId="2" borderId="13">
      <alignment horizontal="left" vertical="center" wrapText="1" indent="1"/>
    </xf>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9" fillId="0" borderId="0" applyFill="0">
      <alignment horizontal="left" vertical="center" indent="1"/>
    </xf>
    <xf numFmtId="0" fontId="6" fillId="0" borderId="0" applyNumberFormat="0" applyFill="0" applyBorder="0" applyAlignment="0" applyProtection="0"/>
    <xf numFmtId="0" fontId="14" fillId="0" borderId="0">
      <alignment vertical="center"/>
    </xf>
    <xf numFmtId="0" fontId="9" fillId="0" borderId="0" applyFill="0" applyBorder="0">
      <alignment horizontal="left" vertical="center" indent="1"/>
    </xf>
    <xf numFmtId="164" fontId="2" fillId="0" borderId="1">
      <alignment horizontal="left" vertical="center" wrapText="1" indent="1"/>
      <protection locked="0"/>
    </xf>
    <xf numFmtId="164" fontId="10" fillId="25" borderId="3">
      <alignment horizontal="center" vertical="center"/>
    </xf>
    <xf numFmtId="3" fontId="4" fillId="2" borderId="13">
      <alignment horizontal="right" vertical="center" wrapText="1" indent="1"/>
      <protection locked="0"/>
    </xf>
    <xf numFmtId="43" fontId="1" fillId="0" borderId="0" applyFont="0" applyFill="0" applyBorder="0" applyAlignment="0" applyProtection="0"/>
    <xf numFmtId="9" fontId="1" fillId="0" borderId="0" applyFont="0" applyFill="0" applyBorder="0" applyAlignment="0" applyProtection="0"/>
    <xf numFmtId="164" fontId="7" fillId="4" borderId="0">
      <alignment horizontal="left" vertical="center"/>
    </xf>
    <xf numFmtId="49" fontId="2" fillId="0" borderId="6">
      <alignment horizontal="left" vertical="center" indent="1"/>
      <protection locked="0"/>
    </xf>
    <xf numFmtId="164" fontId="15" fillId="3" borderId="15">
      <alignment horizontal="left" vertical="center" indent="1"/>
    </xf>
    <xf numFmtId="49" fontId="2" fillId="0" borderId="16">
      <alignment horizontal="left" vertical="center" wrapText="1" indent="1"/>
      <protection locked="0"/>
    </xf>
  </cellStyleXfs>
  <cellXfs count="93">
    <xf numFmtId="0" fontId="0" fillId="0" borderId="0" xfId="0">
      <alignment horizontal="left" vertical="center" indent="1"/>
    </xf>
    <xf numFmtId="167" fontId="8" fillId="24" borderId="14" xfId="3" applyNumberFormat="1">
      <alignment horizontal="right" vertical="center" indent="1"/>
    </xf>
    <xf numFmtId="165" fontId="2" fillId="0" borderId="16" xfId="6">
      <alignment horizontal="right" vertical="center" indent="1"/>
      <protection locked="0"/>
    </xf>
    <xf numFmtId="164" fontId="13" fillId="3" borderId="0" xfId="1">
      <alignment horizontal="left" vertical="center" indent="1"/>
    </xf>
    <xf numFmtId="164" fontId="13" fillId="3" borderId="15" xfId="2">
      <alignment horizontal="left"/>
    </xf>
    <xf numFmtId="164" fontId="4" fillId="2" borderId="13" xfId="9">
      <alignment horizontal="left" vertical="center" wrapText="1" indent="1"/>
    </xf>
    <xf numFmtId="164" fontId="4" fillId="0" borderId="13" xfId="8">
      <alignment horizontal="left" vertical="center" wrapText="1" indent="1"/>
      <protection locked="0"/>
    </xf>
    <xf numFmtId="0" fontId="0" fillId="0" borderId="0" xfId="0" applyAlignment="1">
      <alignment vertical="center"/>
    </xf>
    <xf numFmtId="0" fontId="5" fillId="0" borderId="0" xfId="0" applyFont="1">
      <alignment horizontal="left" vertical="center" indent="1"/>
    </xf>
    <xf numFmtId="164" fontId="4" fillId="0" borderId="13" xfId="7">
      <alignment horizontal="right" vertical="center" indent="1"/>
      <protection locked="0"/>
    </xf>
    <xf numFmtId="0" fontId="14" fillId="0" borderId="0" xfId="30">
      <alignment vertical="center"/>
    </xf>
    <xf numFmtId="165" fontId="3" fillId="24" borderId="13" xfId="4">
      <alignment horizontal="right" vertical="center" indent="1"/>
    </xf>
    <xf numFmtId="0" fontId="9" fillId="0" borderId="0" xfId="28">
      <alignment horizontal="left" vertical="center" indent="1"/>
    </xf>
    <xf numFmtId="3" fontId="13" fillId="0" borderId="14" xfId="5" applyAlignment="1">
      <alignment horizontal="right" vertical="center" indent="1"/>
    </xf>
    <xf numFmtId="43" fontId="3" fillId="24" borderId="2" xfId="35" applyFont="1" applyFill="1" applyBorder="1" applyAlignment="1">
      <alignment horizontal="right" vertical="center" indent="1"/>
    </xf>
    <xf numFmtId="166" fontId="0" fillId="0" borderId="0" xfId="0" applyNumberFormat="1">
      <alignment horizontal="left" vertical="center" indent="1"/>
    </xf>
    <xf numFmtId="1" fontId="13" fillId="3" borderId="15" xfId="2" applyNumberFormat="1" applyAlignment="1">
      <alignment horizontal="center" vertical="center"/>
    </xf>
    <xf numFmtId="166" fontId="0" fillId="0" borderId="4" xfId="0" applyNumberFormat="1" applyBorder="1">
      <alignment horizontal="left" vertical="center" indent="1"/>
    </xf>
    <xf numFmtId="166" fontId="0" fillId="0" borderId="4" xfId="35" applyNumberFormat="1" applyFont="1" applyBorder="1" applyAlignment="1">
      <alignment horizontal="left" vertical="center" indent="1"/>
    </xf>
    <xf numFmtId="166" fontId="5" fillId="5" borderId="4" xfId="0" applyNumberFormat="1" applyFont="1" applyFill="1" applyBorder="1">
      <alignment horizontal="left" vertical="center" indent="1"/>
    </xf>
    <xf numFmtId="164" fontId="0" fillId="5" borderId="4" xfId="0" applyNumberFormat="1" applyFill="1" applyBorder="1">
      <alignment horizontal="left" vertical="center" indent="1"/>
    </xf>
    <xf numFmtId="0" fontId="0" fillId="0" borderId="0" xfId="0" applyAlignment="1">
      <alignment horizontal="center" vertical="center"/>
    </xf>
    <xf numFmtId="164" fontId="13" fillId="3" borderId="0" xfId="1" applyAlignment="1">
      <alignment horizontal="center" vertical="center"/>
    </xf>
    <xf numFmtId="164" fontId="0" fillId="5" borderId="5" xfId="0" applyNumberFormat="1" applyFill="1" applyBorder="1">
      <alignment horizontal="left" vertical="center" indent="1"/>
    </xf>
    <xf numFmtId="3" fontId="0" fillId="5" borderId="4" xfId="0" applyNumberFormat="1" applyFill="1" applyBorder="1" applyAlignment="1">
      <alignment horizontal="right" vertical="center" indent="1"/>
    </xf>
    <xf numFmtId="164" fontId="0" fillId="5" borderId="7" xfId="0" applyNumberFormat="1" applyFill="1" applyBorder="1">
      <alignment horizontal="left" vertical="center" indent="1"/>
    </xf>
    <xf numFmtId="166" fontId="5" fillId="5" borderId="8" xfId="0" applyNumberFormat="1" applyFont="1" applyFill="1" applyBorder="1">
      <alignment horizontal="left" vertical="center" indent="1"/>
    </xf>
    <xf numFmtId="164" fontId="13" fillId="26" borderId="9" xfId="2" applyFill="1" applyBorder="1">
      <alignment horizontal="left"/>
    </xf>
    <xf numFmtId="164" fontId="13" fillId="26" borderId="10" xfId="2" applyFill="1" applyBorder="1">
      <alignment horizontal="left"/>
    </xf>
    <xf numFmtId="164" fontId="13" fillId="26" borderId="11" xfId="2" applyFill="1" applyBorder="1">
      <alignment horizontal="left"/>
    </xf>
    <xf numFmtId="166" fontId="0" fillId="0" borderId="5" xfId="0" applyNumberFormat="1" applyBorder="1">
      <alignment horizontal="left" vertical="center" indent="1"/>
    </xf>
    <xf numFmtId="166" fontId="5" fillId="5" borderId="5" xfId="0" applyNumberFormat="1" applyFont="1" applyFill="1" applyBorder="1">
      <alignment horizontal="left" vertical="center" indent="1"/>
    </xf>
    <xf numFmtId="166" fontId="0" fillId="0" borderId="5" xfId="35" applyNumberFormat="1" applyFont="1" applyBorder="1" applyAlignment="1">
      <alignment horizontal="left" vertical="center" indent="1"/>
    </xf>
    <xf numFmtId="166" fontId="5" fillId="5" borderId="12" xfId="0" applyNumberFormat="1" applyFont="1" applyFill="1" applyBorder="1">
      <alignment horizontal="left" vertical="center" indent="1"/>
    </xf>
    <xf numFmtId="49" fontId="0" fillId="5" borderId="4" xfId="0" applyNumberFormat="1" applyFill="1" applyBorder="1">
      <alignment horizontal="left" vertical="center" indent="1"/>
    </xf>
    <xf numFmtId="49" fontId="0" fillId="5" borderId="5" xfId="0" applyNumberFormat="1" applyFill="1" applyBorder="1">
      <alignment horizontal="left" vertical="center" indent="1"/>
    </xf>
    <xf numFmtId="0" fontId="0" fillId="0" borderId="0" xfId="0" pivotButton="1">
      <alignment horizontal="left" vertical="center" indent="1"/>
    </xf>
    <xf numFmtId="0" fontId="0" fillId="0" borderId="0" xfId="0" applyAlignment="1">
      <alignment horizontal="left" vertical="center"/>
    </xf>
    <xf numFmtId="0" fontId="0" fillId="5" borderId="0" xfId="0" applyFill="1">
      <alignment horizontal="left" vertical="center" indent="1"/>
    </xf>
    <xf numFmtId="0" fontId="0" fillId="3" borderId="0" xfId="0" applyFill="1">
      <alignment horizontal="left" vertical="center" indent="1"/>
    </xf>
    <xf numFmtId="0" fontId="12" fillId="0" borderId="0" xfId="0" applyFont="1">
      <alignment horizontal="left" vertical="center" indent="1"/>
    </xf>
    <xf numFmtId="1" fontId="3" fillId="24" borderId="13" xfId="4" applyNumberFormat="1">
      <alignment horizontal="right" vertical="center" indent="1"/>
    </xf>
    <xf numFmtId="164" fontId="15" fillId="3" borderId="15" xfId="39">
      <alignment horizontal="left" vertical="center" indent="1"/>
    </xf>
    <xf numFmtId="49" fontId="2" fillId="0" borderId="16" xfId="40">
      <alignment horizontal="left" vertical="center" wrapText="1" indent="1"/>
      <protection locked="0"/>
    </xf>
    <xf numFmtId="164" fontId="13" fillId="3" borderId="15" xfId="2" applyAlignment="1">
      <alignment horizontal="left" vertical="center" wrapText="1" indent="1"/>
    </xf>
    <xf numFmtId="164" fontId="13" fillId="3" borderId="0" xfId="1" applyAlignment="1">
      <alignment horizontal="right" vertical="center" indent="1"/>
    </xf>
    <xf numFmtId="3" fontId="4" fillId="0" borderId="13" xfId="7" applyNumberFormat="1">
      <alignment horizontal="right" vertical="center" indent="1"/>
      <protection locked="0"/>
    </xf>
    <xf numFmtId="164" fontId="13" fillId="3" borderId="15" xfId="2" applyAlignment="1">
      <alignment horizontal="right" vertical="center" indent="1"/>
    </xf>
    <xf numFmtId="166" fontId="12" fillId="0" borderId="0" xfId="35" applyNumberFormat="1" applyFont="1" applyAlignment="1">
      <alignment horizontal="left" vertical="center" indent="1"/>
    </xf>
    <xf numFmtId="0" fontId="12" fillId="3" borderId="0" xfId="0" applyFont="1" applyFill="1">
      <alignment horizontal="left" vertical="center" indent="1"/>
    </xf>
    <xf numFmtId="0" fontId="12" fillId="0" borderId="0" xfId="0" applyFont="1" applyAlignment="1">
      <alignment horizontal="left" vertical="top" wrapText="1" indent="1"/>
    </xf>
    <xf numFmtId="0" fontId="0" fillId="0" borderId="0" xfId="0" applyAlignment="1">
      <alignment horizontal="left" vertical="top" indent="1"/>
    </xf>
    <xf numFmtId="0" fontId="0" fillId="3" borderId="0" xfId="0" applyFill="1" applyAlignment="1">
      <alignment horizontal="left" vertical="center" wrapText="1"/>
    </xf>
    <xf numFmtId="0" fontId="12" fillId="0" borderId="0" xfId="0" applyFont="1" applyAlignment="1">
      <alignment horizontal="left" vertical="center" wrapText="1"/>
    </xf>
    <xf numFmtId="0" fontId="0" fillId="0" borderId="0" xfId="0" applyAlignment="1">
      <alignment horizontal="left" vertical="center" wrapText="1"/>
    </xf>
    <xf numFmtId="0" fontId="12" fillId="3" borderId="0" xfId="0" applyFont="1" applyFill="1" applyAlignment="1">
      <alignment horizontal="left" vertical="center" wrapText="1"/>
    </xf>
    <xf numFmtId="0" fontId="14" fillId="3" borderId="0" xfId="30" applyFill="1" applyAlignment="1">
      <alignment vertical="center" wrapText="1"/>
    </xf>
    <xf numFmtId="164" fontId="13" fillId="3" borderId="15" xfId="2" applyAlignment="1">
      <alignment horizontal="left" vertical="top" wrapText="1"/>
    </xf>
    <xf numFmtId="0" fontId="0" fillId="3" borderId="0" xfId="0" applyFill="1" applyAlignment="1">
      <alignment horizontal="left" vertical="top" indent="1"/>
    </xf>
    <xf numFmtId="164" fontId="13" fillId="3" borderId="0" xfId="1" applyAlignment="1">
      <alignment horizontal="left" vertical="center" wrapText="1"/>
    </xf>
    <xf numFmtId="164" fontId="4" fillId="3" borderId="0" xfId="8" applyFill="1" applyBorder="1" applyAlignment="1">
      <alignment horizontal="left" vertical="center" wrapText="1"/>
      <protection locked="0"/>
    </xf>
    <xf numFmtId="9" fontId="2" fillId="3" borderId="0" xfId="36" applyFont="1" applyFill="1" applyBorder="1" applyAlignment="1" applyProtection="1">
      <alignment horizontal="right" vertical="center" indent="1"/>
      <protection locked="0"/>
    </xf>
    <xf numFmtId="0" fontId="12" fillId="0" borderId="0" xfId="0" applyFont="1" applyAlignment="1">
      <alignment horizontal="left" vertical="center" wrapText="1" indent="1"/>
    </xf>
    <xf numFmtId="164" fontId="13" fillId="3" borderId="15" xfId="2" applyAlignment="1">
      <alignment horizontal="right" vertical="center" wrapText="1" indent="1"/>
    </xf>
    <xf numFmtId="49" fontId="4" fillId="2" borderId="13" xfId="9" applyNumberFormat="1">
      <alignment horizontal="left" vertical="center" wrapText="1" indent="1"/>
    </xf>
    <xf numFmtId="164" fontId="13" fillId="3" borderId="15" xfId="2" applyAlignment="1">
      <alignment horizontal="left" wrapText="1"/>
    </xf>
    <xf numFmtId="164" fontId="13" fillId="3" borderId="15" xfId="2" applyAlignment="1">
      <alignment horizontal="left" wrapText="1" indent="1"/>
    </xf>
    <xf numFmtId="0" fontId="0" fillId="0" borderId="0" xfId="0" applyAlignment="1">
      <alignment horizontal="left" vertical="center" wrapText="1" indent="1"/>
    </xf>
    <xf numFmtId="164" fontId="13" fillId="3" borderId="15" xfId="2" applyAlignment="1">
      <alignment horizontal="left" vertical="center" wrapText="1"/>
    </xf>
    <xf numFmtId="0" fontId="11" fillId="0" borderId="0" xfId="0" applyFont="1" applyAlignment="1">
      <alignment vertical="center"/>
    </xf>
    <xf numFmtId="165" fontId="8" fillId="24" borderId="14" xfId="3">
      <alignment horizontal="right" vertical="center" indent="1"/>
    </xf>
    <xf numFmtId="3" fontId="4" fillId="2" borderId="13" xfId="34">
      <alignment horizontal="right" vertical="center" wrapText="1" indent="1"/>
      <protection locked="0"/>
    </xf>
    <xf numFmtId="9" fontId="4" fillId="2" borderId="13" xfId="36" applyFont="1" applyFill="1" applyBorder="1" applyAlignment="1" applyProtection="1">
      <alignment horizontal="right" vertical="center" wrapText="1" indent="1"/>
      <protection locked="0"/>
    </xf>
    <xf numFmtId="167" fontId="3" fillId="24" borderId="13" xfId="4" applyNumberFormat="1">
      <alignment horizontal="right" vertical="center" indent="1"/>
    </xf>
    <xf numFmtId="49" fontId="3" fillId="24" borderId="13" xfId="4" applyNumberFormat="1">
      <alignment horizontal="right" vertical="center" indent="1"/>
    </xf>
    <xf numFmtId="9" fontId="3" fillId="24" borderId="13" xfId="36" applyFont="1" applyFill="1" applyBorder="1" applyAlignment="1">
      <alignment horizontal="right" vertical="center" indent="1"/>
    </xf>
    <xf numFmtId="0" fontId="12" fillId="0" borderId="0" xfId="0" pivotButton="1" applyFont="1">
      <alignment horizontal="left" vertical="center" indent="1"/>
    </xf>
    <xf numFmtId="49" fontId="2" fillId="0" borderId="6" xfId="38" applyAlignment="1">
      <alignment horizontal="left" vertical="center" wrapText="1" indent="1"/>
      <protection locked="0"/>
    </xf>
    <xf numFmtId="168" fontId="3" fillId="24" borderId="13" xfId="35" applyNumberFormat="1" applyFont="1" applyFill="1" applyBorder="1" applyAlignment="1">
      <alignment horizontal="right" vertical="center" indent="1"/>
    </xf>
    <xf numFmtId="166" fontId="3" fillId="24" borderId="13" xfId="35" applyNumberFormat="1" applyFont="1" applyFill="1" applyBorder="1" applyAlignment="1">
      <alignment horizontal="right" vertical="center" indent="1"/>
    </xf>
    <xf numFmtId="3" fontId="13" fillId="3" borderId="14" xfId="5" applyFill="1" applyAlignment="1">
      <alignment horizontal="right" vertical="center" indent="1"/>
    </xf>
    <xf numFmtId="3" fontId="13" fillId="0" borderId="0" xfId="5" applyBorder="1" applyAlignment="1">
      <alignment horizontal="right" vertical="center" indent="1"/>
    </xf>
    <xf numFmtId="0" fontId="0" fillId="27" borderId="0" xfId="0" applyFill="1">
      <alignment horizontal="left" vertical="center" indent="1"/>
    </xf>
    <xf numFmtId="164" fontId="4" fillId="27" borderId="13" xfId="8" applyFill="1">
      <alignment horizontal="left" vertical="center" wrapText="1" indent="1"/>
      <protection locked="0"/>
    </xf>
    <xf numFmtId="164" fontId="4" fillId="27" borderId="13" xfId="7" applyFill="1">
      <alignment horizontal="right" vertical="center" indent="1"/>
      <protection locked="0"/>
    </xf>
    <xf numFmtId="3" fontId="4" fillId="27" borderId="13" xfId="7" applyNumberFormat="1" applyFill="1">
      <alignment horizontal="right" vertical="center" indent="1"/>
      <protection locked="0"/>
    </xf>
    <xf numFmtId="164" fontId="13" fillId="27" borderId="15" xfId="2" applyFill="1">
      <alignment horizontal="left"/>
    </xf>
    <xf numFmtId="9" fontId="12" fillId="0" borderId="0" xfId="0" applyNumberFormat="1" applyFont="1" applyAlignment="1">
      <alignment horizontal="right" vertical="center" indent="1"/>
    </xf>
    <xf numFmtId="166" fontId="12" fillId="0" borderId="0" xfId="0" applyNumberFormat="1" applyFont="1" applyAlignment="1">
      <alignment horizontal="right" vertical="center" indent="1"/>
    </xf>
    <xf numFmtId="0" fontId="12" fillId="0" borderId="0" xfId="0" applyFont="1" applyAlignment="1">
      <alignment horizontal="left" vertical="center"/>
    </xf>
    <xf numFmtId="10" fontId="12" fillId="0" borderId="0" xfId="0" applyNumberFormat="1" applyFont="1">
      <alignment horizontal="left" vertical="center" indent="1"/>
    </xf>
    <xf numFmtId="0" fontId="12" fillId="0" borderId="0" xfId="0" pivotButton="1" applyFont="1" applyAlignment="1">
      <alignment horizontal="left" vertical="top" wrapText="1"/>
    </xf>
    <xf numFmtId="166" fontId="12" fillId="0" borderId="0" xfId="0" applyNumberFormat="1" applyFont="1">
      <alignment horizontal="left" vertical="center" indent="1"/>
    </xf>
  </cellXfs>
  <cellStyles count="41">
    <cellStyle name="20% - Accent1" xfId="10" builtinId="30" customBuiltin="1"/>
    <cellStyle name="20% - Accent2" xfId="13" builtinId="34" customBuiltin="1"/>
    <cellStyle name="20% - Accent3" xfId="16" builtinId="38" customBuiltin="1"/>
    <cellStyle name="20% - Accent4" xfId="19" builtinId="42" customBuiltin="1"/>
    <cellStyle name="20% - Accent5" xfId="22" builtinId="46" customBuiltin="1"/>
    <cellStyle name="20% - Accent6" xfId="25" builtinId="50" customBuiltin="1"/>
    <cellStyle name="40% - Accent1" xfId="11" builtinId="31" customBuiltin="1"/>
    <cellStyle name="40% - Accent2" xfId="14" builtinId="35" customBuiltin="1"/>
    <cellStyle name="40% - Accent3" xfId="17" builtinId="39" customBuiltin="1"/>
    <cellStyle name="40% - Accent4" xfId="20" builtinId="43" customBuiltin="1"/>
    <cellStyle name="40% - Accent5" xfId="23" builtinId="47" customBuiltin="1"/>
    <cellStyle name="40% - Accent6" xfId="26" builtinId="51" customBuiltin="1"/>
    <cellStyle name="60% - Accent1" xfId="12" builtinId="32" customBuiltin="1"/>
    <cellStyle name="60% - Accent2" xfId="15" builtinId="36" customBuiltin="1"/>
    <cellStyle name="60% - Accent3" xfId="18" builtinId="40" customBuiltin="1"/>
    <cellStyle name="60% - Accent4" xfId="21" builtinId="44" customBuiltin="1"/>
    <cellStyle name="60% - Accent5" xfId="24" builtinId="48" customBuiltin="1"/>
    <cellStyle name="60% - Accent6" xfId="27" builtinId="52" customBuiltin="1"/>
    <cellStyle name="Comma" xfId="35" builtinId="3"/>
    <cellStyle name="Followed Hyperlink" xfId="29" builtinId="9" hidden="1"/>
    <cellStyle name="Followed Hyperlink" xfId="31" builtinId="9" customBuiltin="1"/>
    <cellStyle name="Förifylld siffra" xfId="34" xr:uid="{A070DC3D-DEDE-4B71-ABCD-52DDEACCF739}"/>
    <cellStyle name="H1" xfId="30" xr:uid="{68B9C0BA-ED3B-4A3F-B73C-E3FCEAA13EAF}"/>
    <cellStyle name="H2" xfId="39" xr:uid="{220644E7-3476-43EF-9F18-8BEBD5795D66}"/>
    <cellStyle name="Hyperlink" xfId="28" builtinId="8" customBuiltin="1"/>
    <cellStyle name="Låst siffror" xfId="4" xr:uid="{326FEF63-30A3-4969-927A-EEE53CF4AE65}"/>
    <cellStyle name="Låst summa siffror" xfId="3" xr:uid="{66EC8511-3D5D-4B70-AB02-C91A142254C5}"/>
    <cellStyle name="Låst text" xfId="9" xr:uid="{41E5BE6C-AB87-4F25-8411-3B406575765F}"/>
    <cellStyle name="Mata årlig" xfId="6" xr:uid="{069AD968-EEAB-429E-B454-BA8B62FEF15A}"/>
    <cellStyle name="Mata ej värderade" xfId="38" xr:uid="{BE68E5EF-660F-4417-82BE-7C8E30CE58A6}"/>
    <cellStyle name="Mata huvudtext" xfId="40" xr:uid="{04FDB158-CBBA-4DA3-B29C-76614D3FAFF7}"/>
    <cellStyle name="Mata siffror" xfId="7" xr:uid="{8D0CE6F6-D3A7-497B-B694-0405D72F55DD}"/>
    <cellStyle name="Mata text" xfId="8" xr:uid="{03697CE1-DA44-4053-B100-7BE4002B00BA}"/>
    <cellStyle name="Normal" xfId="0" builtinId="0" customBuiltin="1"/>
    <cellStyle name="Output" xfId="37" builtinId="21" customBuiltin="1"/>
    <cellStyle name="Per cent" xfId="36" builtinId="5"/>
    <cellStyle name="Radrubrik" xfId="1" xr:uid="{1CB29705-1A91-4365-9D8D-7B557DB22A34}"/>
    <cellStyle name="Summa" xfId="5" xr:uid="{62F0D9D3-DB44-4139-B95C-C5823BEBA901}"/>
    <cellStyle name="Tabellrubrik" xfId="2" xr:uid="{8E8B6879-12C4-4587-BEAF-0904332C939B}"/>
    <cellStyle name="Teknisk" xfId="33" xr:uid="{3A5CD7FE-6D54-40F3-BEEC-5DB9C46878A0}"/>
    <cellStyle name="T-text" xfId="32" xr:uid="{269B36E0-0E86-4307-8467-025C9C69D269}"/>
  </cellStyles>
  <dxfs count="341">
    <dxf>
      <font>
        <color theme="0" tint="-0.14996795556505021"/>
      </font>
      <fill>
        <patternFill>
          <bgColor theme="0" tint="-4.9989318521683403E-2"/>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dxf>
    <dxf>
      <font>
        <color theme="0" tint="-0.14996795556505021"/>
      </font>
      <fill>
        <patternFill>
          <bgColor theme="0" tint="-4.9989318521683403E-2"/>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dxf>
    <dxf>
      <font>
        <color theme="0" tint="-0.14996795556505021"/>
      </font>
      <fill>
        <patternFill>
          <bgColor theme="0" tint="-4.9989318521683403E-2"/>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dxf>
    <dxf>
      <font>
        <color theme="0" tint="-0.14996795556505021"/>
      </font>
      <fill>
        <patternFill>
          <bgColor theme="0" tint="-4.9989318521683403E-2"/>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dxf>
    <dxf>
      <font>
        <color theme="0" tint="-0.14996795556505021"/>
      </font>
      <fill>
        <patternFill>
          <bgColor theme="0" tint="-4.9989318521683403E-2"/>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dxf>
    <dxf>
      <font>
        <color theme="0" tint="-0.14996795556505021"/>
      </font>
      <fill>
        <patternFill>
          <bgColor theme="0" tint="-4.9989318521683403E-2"/>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dxf>
    <dxf>
      <font>
        <color theme="0" tint="-0.14996795556505021"/>
      </font>
      <fill>
        <patternFill>
          <bgColor theme="0" tint="-4.9989318521683403E-2"/>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dxf>
    <dxf>
      <font>
        <color theme="0" tint="-0.14996795556505021"/>
      </font>
      <fill>
        <patternFill>
          <bgColor theme="0" tint="-4.9989318521683403E-2"/>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dxf>
    <dxf>
      <font>
        <color theme="0" tint="-0.14996795556505021"/>
      </font>
      <fill>
        <patternFill>
          <bgColor theme="0" tint="-4.9989318521683403E-2"/>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dxf>
    <dxf>
      <font>
        <color theme="0" tint="-0.14996795556505021"/>
      </font>
      <fill>
        <patternFill>
          <bgColor theme="0" tint="-4.9989318521683403E-2"/>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dxf>
    <dxf>
      <font>
        <color theme="0" tint="-0.14996795556505021"/>
      </font>
      <fill>
        <patternFill>
          <bgColor theme="0" tint="-4.9989318521683403E-2"/>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dxf>
    <dxf>
      <font>
        <color theme="0" tint="-0.14996795556505021"/>
      </font>
      <fill>
        <patternFill>
          <bgColor theme="0" tint="-4.9989318521683403E-2"/>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dxf>
    <dxf>
      <font>
        <b/>
        <i val="0"/>
      </font>
      <fill>
        <patternFill>
          <bgColor theme="9" tint="0.79998168889431442"/>
        </patternFill>
      </fill>
    </dxf>
    <dxf>
      <font>
        <color theme="0" tint="-0.14996795556505021"/>
      </font>
      <fill>
        <patternFill>
          <bgColor theme="0" tint="-4.9989318521683403E-2"/>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dxf>
    <dxf>
      <font>
        <b/>
        <i val="0"/>
      </font>
      <fill>
        <patternFill>
          <bgColor theme="9" tint="0.79998168889431442"/>
        </patternFill>
      </fill>
    </dxf>
    <dxf>
      <font>
        <color theme="0" tint="-0.14996795556505021"/>
      </font>
      <fill>
        <patternFill>
          <bgColor theme="0" tint="-4.9989318521683403E-2"/>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dxf>
    <dxf>
      <font>
        <b/>
        <i val="0"/>
        <strike val="0"/>
        <condense val="0"/>
        <extend val="0"/>
        <outline val="0"/>
        <shadow val="0"/>
        <u val="none"/>
        <vertAlign val="baseline"/>
        <sz val="11"/>
        <color theme="1"/>
        <name val="Open Sans"/>
        <family val="2"/>
        <scheme val="minor"/>
      </font>
      <numFmt numFmtId="166" formatCode="_-* #,##0_-;\-* #,##0_-;_-* &quot;-&quot;??_-;_-@_-"/>
      <fill>
        <patternFill patternType="solid">
          <fgColor indexed="64"/>
          <bgColor theme="0" tint="-4.9989318521683403E-2"/>
        </patternFill>
      </fill>
      <border diagonalUp="0" diagonalDown="0">
        <left style="thin">
          <color theme="0" tint="-0.14999847407452621"/>
        </left>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i val="0"/>
        <strike val="0"/>
        <condense val="0"/>
        <extend val="0"/>
        <outline val="0"/>
        <shadow val="0"/>
        <u val="none"/>
        <vertAlign val="baseline"/>
        <sz val="11"/>
        <color theme="1"/>
        <name val="Open Sans"/>
        <family val="2"/>
        <scheme val="minor"/>
      </font>
      <numFmt numFmtId="166" formatCode="_-* #,##0_-;\-* #,##0_-;_-* &quot;-&quot;??_-;_-@_-"/>
      <fill>
        <patternFill patternType="solid">
          <fgColor indexed="64"/>
          <bgColor theme="0" tint="-4.9989318521683403E-2"/>
        </patternFill>
      </fill>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i val="0"/>
        <strike val="0"/>
        <condense val="0"/>
        <extend val="0"/>
        <outline val="0"/>
        <shadow val="0"/>
        <u val="none"/>
        <vertAlign val="baseline"/>
        <sz val="11"/>
        <color theme="1"/>
        <name val="Open Sans"/>
        <family val="2"/>
        <scheme val="minor"/>
      </font>
      <numFmt numFmtId="166" formatCode="_-* #,##0_-;\-* #,##0_-;_-* &quot;-&quot;??_-;_-@_-"/>
      <fill>
        <patternFill patternType="solid">
          <fgColor indexed="64"/>
          <bgColor theme="0" tint="-4.9989318521683403E-2"/>
        </patternFill>
      </fill>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4" formatCode="#,##0.0"/>
      <fill>
        <patternFill patternType="solid">
          <fgColor indexed="64"/>
          <bgColor theme="0" tint="-4.9989318521683403E-2"/>
        </patternFill>
      </fill>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4" formatCode="#,##0.0"/>
      <fill>
        <patternFill patternType="solid">
          <fgColor indexed="64"/>
          <bgColor theme="0" tint="-4.9989318521683403E-2"/>
        </patternFill>
      </fill>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30" formatCode="@"/>
      <fill>
        <patternFill patternType="solid">
          <fgColor indexed="64"/>
          <bgColor theme="0" tint="-4.9989318521683403E-2"/>
        </patternFill>
      </fill>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30" formatCode="@"/>
      <fill>
        <patternFill patternType="solid">
          <fgColor indexed="64"/>
          <bgColor theme="0" tint="-4.9989318521683403E-2"/>
        </patternFill>
      </fill>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30" formatCode="@"/>
      <fill>
        <patternFill patternType="solid">
          <fgColor indexed="64"/>
          <bgColor theme="0" tint="-4.9989318521683403E-2"/>
        </patternFill>
      </fill>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30" formatCode="@"/>
      <fill>
        <patternFill patternType="solid">
          <fgColor indexed="64"/>
          <bgColor theme="0" tint="-4.9989318521683403E-2"/>
        </patternFill>
      </fill>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right style="thin">
          <color theme="0" tint="-0.14999847407452621"/>
        </right>
        <top style="thin">
          <color theme="0" tint="-0.14999847407452621"/>
        </top>
        <bottom style="thin">
          <color theme="0" tint="-0.14999847407452621"/>
        </bottom>
        <vertical/>
        <horizontal/>
      </border>
    </dxf>
    <dxf>
      <border outline="0">
        <top style="thin">
          <color theme="0" tint="-0.14999847407452621"/>
        </top>
      </border>
    </dxf>
    <dxf>
      <border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theme="1"/>
        <name val="Open Sans"/>
        <family val="2"/>
        <scheme val="minor"/>
      </font>
      <alignment horizontal="left" vertical="center" textRotation="0" wrapText="0" indent="1" justifyLastLine="0" shrinkToFit="0" readingOrder="0"/>
    </dxf>
    <dxf>
      <border outline="0">
        <bottom style="thin">
          <color theme="0" tint="-0.14999847407452621"/>
        </bottom>
      </border>
    </dxf>
    <dxf>
      <fill>
        <patternFill patternType="solid">
          <fgColor indexed="64"/>
          <bgColor theme="0" tint="-0.249977111117893"/>
        </patternFill>
      </fill>
      <border diagonalUp="0" diagonalDown="0" outline="0">
        <left style="thin">
          <color theme="0" tint="-0.14999847407452621"/>
        </left>
        <right style="thin">
          <color theme="0" tint="-0.14999847407452621"/>
        </right>
        <top/>
        <bottom/>
      </border>
    </dxf>
    <dxf>
      <font>
        <b/>
        <i val="0"/>
        <strike val="0"/>
        <condense val="0"/>
        <extend val="0"/>
        <outline val="0"/>
        <shadow val="0"/>
        <u val="none"/>
        <vertAlign val="baseline"/>
        <sz val="11"/>
        <color theme="1"/>
        <name val="Open Sans"/>
        <family val="2"/>
        <scheme val="minor"/>
      </font>
      <numFmt numFmtId="166" formatCode="_-* #,##0_-;\-* #,##0_-;_-* &quot;-&quot;??_-;_-@_-"/>
      <fill>
        <patternFill patternType="solid">
          <fgColor indexed="64"/>
          <bgColor theme="0" tint="-4.9989318521683403E-2"/>
        </patternFill>
      </fill>
      <border diagonalUp="0" diagonalDown="0">
        <left style="thin">
          <color theme="0" tint="-0.14999847407452621"/>
        </left>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i val="0"/>
        <strike val="0"/>
        <condense val="0"/>
        <extend val="0"/>
        <outline val="0"/>
        <shadow val="0"/>
        <u val="none"/>
        <vertAlign val="baseline"/>
        <sz val="11"/>
        <color theme="1"/>
        <name val="Open Sans"/>
        <family val="2"/>
        <scheme val="minor"/>
      </font>
      <numFmt numFmtId="166" formatCode="_-* #,##0_-;\-* #,##0_-;_-* &quot;-&quot;??_-;_-@_-"/>
      <fill>
        <patternFill patternType="solid">
          <fgColor indexed="64"/>
          <bgColor theme="0" tint="-4.9989318521683403E-2"/>
        </patternFill>
      </fill>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i val="0"/>
        <strike val="0"/>
        <condense val="0"/>
        <extend val="0"/>
        <outline val="0"/>
        <shadow val="0"/>
        <u val="none"/>
        <vertAlign val="baseline"/>
        <sz val="11"/>
        <color theme="1"/>
        <name val="Open Sans"/>
        <family val="2"/>
        <scheme val="minor"/>
      </font>
      <numFmt numFmtId="166" formatCode="_-* #,##0_-;\-* #,##0_-;_-* &quot;-&quot;??_-;_-@_-"/>
      <fill>
        <patternFill patternType="solid">
          <fgColor indexed="64"/>
          <bgColor theme="0" tint="-4.9989318521683403E-2"/>
        </patternFill>
      </fill>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4" formatCode="#,##0.0"/>
      <fill>
        <patternFill patternType="solid">
          <fgColor indexed="64"/>
          <bgColor theme="0" tint="-4.9989318521683403E-2"/>
        </patternFill>
      </fill>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numFmt numFmtId="30" formatCode="@"/>
      <fill>
        <patternFill patternType="solid">
          <fgColor indexed="64"/>
          <bgColor theme="0" tint="-4.9989318521683403E-2"/>
        </patternFill>
      </fill>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numFmt numFmtId="30" formatCode="@"/>
      <fill>
        <patternFill patternType="solid">
          <fgColor indexed="64"/>
          <bgColor theme="0" tint="-4.9989318521683403E-2"/>
        </patternFill>
      </fill>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numFmt numFmtId="30" formatCode="@"/>
      <fill>
        <patternFill patternType="solid">
          <fgColor indexed="64"/>
          <bgColor theme="0" tint="-4.9989318521683403E-2"/>
        </patternFill>
      </fill>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numFmt numFmtId="30" formatCode="@"/>
      <fill>
        <patternFill patternType="solid">
          <fgColor indexed="64"/>
          <bgColor theme="0" tint="-4.9989318521683403E-2"/>
        </patternFill>
      </fill>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numFmt numFmtId="30" formatCode="@"/>
      <fill>
        <patternFill patternType="solid">
          <fgColor indexed="64"/>
          <bgColor theme="0" tint="-4.9989318521683403E-2"/>
        </patternFill>
      </fill>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numFmt numFmtId="166" formatCode="_-* #,##0_-;\-* #,##0_-;_-* &quot;-&quot;??_-;_-@_-"/>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right style="thin">
          <color theme="0" tint="-0.14999847407452621"/>
        </right>
        <top style="thin">
          <color theme="0" tint="-0.14999847407452621"/>
        </top>
        <bottom style="thin">
          <color theme="0" tint="-0.14999847407452621"/>
        </bottom>
        <vertical/>
        <horizontal/>
      </border>
    </dxf>
    <dxf>
      <border outline="0">
        <top style="thin">
          <color theme="0" tint="-0.14999847407452621"/>
        </top>
      </border>
    </dxf>
    <dxf>
      <border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theme="1"/>
        <name val="Open Sans"/>
        <family val="2"/>
        <scheme val="minor"/>
      </font>
      <alignment horizontal="left" vertical="center" textRotation="0" wrapText="0" indent="1" justifyLastLine="0" shrinkToFit="0" readingOrder="0"/>
    </dxf>
    <dxf>
      <border outline="0">
        <bottom style="thin">
          <color theme="0" tint="-0.14999847407452621"/>
        </bottom>
      </border>
    </dxf>
    <dxf>
      <fill>
        <patternFill patternType="solid">
          <fgColor indexed="64"/>
          <bgColor theme="0" tint="-0.249977111117893"/>
        </patternFill>
      </fill>
      <border diagonalUp="0" diagonalDown="0" outline="0">
        <left style="thin">
          <color theme="0" tint="-0.14999847407452621"/>
        </left>
        <right style="thin">
          <color theme="0" tint="-0.14999847407452621"/>
        </right>
        <top/>
        <bottom/>
      </border>
    </dxf>
    <dxf>
      <numFmt numFmtId="166" formatCode="_-* #,##0_-;\-* #,##0_-;_-* &quot;-&quot;??_-;_-@_-"/>
    </dxf>
    <dxf>
      <numFmt numFmtId="0" formatCode="General"/>
    </dxf>
    <dxf>
      <numFmt numFmtId="13" formatCode="0%"/>
    </dxf>
    <dxf>
      <numFmt numFmtId="13" formatCode="0%"/>
    </dxf>
    <dxf>
      <numFmt numFmtId="13" formatCode="0%"/>
    </dxf>
    <dxf>
      <fill>
        <patternFill patternType="solid">
          <bgColor rgb="FFFFFF00"/>
        </patternFill>
      </fill>
    </dxf>
    <dxf>
      <fill>
        <patternFill patternType="solid">
          <bgColor rgb="FFFFFF00"/>
        </patternFill>
      </fill>
    </dxf>
    <dxf>
      <alignment horizontal="right" indent="1"/>
    </dxf>
    <dxf>
      <numFmt numFmtId="13" formatCode="0%"/>
    </dxf>
    <dxf>
      <fill>
        <patternFill patternType="solid">
          <bgColor rgb="FFFFFF00"/>
        </patternFill>
      </fill>
    </dxf>
    <dxf>
      <fill>
        <patternFill patternType="solid">
          <bgColor rgb="FFFFFF00"/>
        </patternFill>
      </fill>
    </dxf>
    <dxf>
      <alignment horizontal="right" indent="1"/>
    </dxf>
    <dxf>
      <numFmt numFmtId="13" formatCode="0%"/>
    </dxf>
    <dxf>
      <numFmt numFmtId="166" formatCode="_-* #,##0_-;\-* #,##0_-;_-* &quot;-&quot;??_-;_-@_-"/>
    </dxf>
    <dxf>
      <numFmt numFmtId="166" formatCode="_-* #,##0_-;\-* #,##0_-;_-* &quot;-&quot;??_-;_-@_-"/>
    </dxf>
    <dxf>
      <numFmt numFmtId="166" formatCode="_-* #,##0_-;\-* #,##0_-;_-* &quot;-&quot;??_-;_-@_-"/>
    </dxf>
    <dxf>
      <alignment wrapText="1" indent="0"/>
    </dxf>
    <dxf>
      <alignment wrapText="1" indent="0"/>
    </dxf>
    <dxf>
      <font>
        <sz val="12"/>
      </font>
    </dxf>
    <dxf>
      <alignment wrapText="1" indent="0"/>
    </dxf>
    <dxf>
      <alignment wrapText="1" indent="0"/>
    </dxf>
    <dxf>
      <alignment wrapText="1" indent="0"/>
    </dxf>
    <dxf>
      <alignment vertical="top"/>
    </dxf>
    <dxf>
      <alignment vertical="top"/>
    </dxf>
    <dxf>
      <font>
        <sz val="12"/>
      </font>
    </dxf>
    <dxf>
      <font>
        <sz val="12"/>
      </font>
    </dxf>
    <dxf>
      <font>
        <sz val="12"/>
      </font>
    </dxf>
    <dxf>
      <font>
        <sz val="12"/>
      </font>
    </dxf>
    <dxf>
      <font>
        <sz val="12"/>
      </font>
    </dxf>
    <dxf>
      <font>
        <sz val="12"/>
      </font>
    </dxf>
    <dxf>
      <alignment wrapText="1"/>
    </dxf>
    <dxf>
      <font>
        <sz val="11"/>
      </font>
    </dxf>
    <dxf>
      <font>
        <sz val="11"/>
      </font>
    </dxf>
    <dxf>
      <alignment horizontal="right"/>
    </dxf>
    <dxf>
      <numFmt numFmtId="13" formatCode="0%"/>
    </dxf>
    <dxf>
      <numFmt numFmtId="166" formatCode="_-* #,##0_-;\-* #,##0_-;_-* &quot;-&quot;??_-;_-@_-"/>
    </dxf>
    <dxf>
      <alignment wrapText="1"/>
    </dxf>
    <dxf>
      <font>
        <sz val="12"/>
      </font>
      <numFmt numFmtId="13" formatCode="0%"/>
      <alignment horizontal="right" indent="1"/>
    </dxf>
    <dxf>
      <alignment wrapText="1" indent="0"/>
    </dxf>
    <dxf>
      <alignment wrapText="1" indent="0"/>
    </dxf>
    <dxf>
      <alignment wrapText="1" indent="0"/>
    </dxf>
    <dxf>
      <alignment vertical="top"/>
    </dxf>
    <dxf>
      <alignment vertical="top"/>
    </dxf>
    <dxf>
      <alignment wrapText="1"/>
    </dxf>
    <dxf>
      <font>
        <sz val="12"/>
      </font>
    </dxf>
    <dxf>
      <font>
        <sz val="12"/>
      </font>
    </dxf>
    <dxf>
      <font>
        <sz val="12"/>
      </font>
    </dxf>
    <dxf>
      <font>
        <sz val="12"/>
      </font>
    </dxf>
    <dxf>
      <font>
        <sz val="12"/>
      </font>
    </dxf>
    <dxf>
      <font>
        <sz val="12"/>
      </font>
    </dxf>
    <dxf>
      <numFmt numFmtId="3" formatCode="#,##0"/>
    </dxf>
    <dxf>
      <alignment horizontal="right" indent="1"/>
    </dxf>
    <dxf>
      <numFmt numFmtId="1" formatCode="0"/>
    </dxf>
    <dxf>
      <alignment horizontal="right" indent="1"/>
    </dxf>
    <dxf>
      <numFmt numFmtId="13" formatCode="0%"/>
    </dxf>
    <dxf>
      <alignment wrapText="1"/>
    </dxf>
    <dxf>
      <alignment vertical="top"/>
    </dxf>
    <dxf>
      <alignment vertical="bottom"/>
    </dxf>
    <dxf>
      <alignment wrapText="1" indent="0"/>
    </dxf>
    <dxf>
      <alignment wrapText="1" indent="0"/>
    </dxf>
    <dxf>
      <alignment wrapText="1" indent="0"/>
    </dxf>
    <dxf>
      <alignment wrapText="1"/>
    </dxf>
    <dxf>
      <font>
        <sz val="12"/>
      </font>
    </dxf>
    <dxf>
      <font>
        <sz val="12"/>
      </font>
    </dxf>
    <dxf>
      <font>
        <sz val="12"/>
      </font>
    </dxf>
    <dxf>
      <font>
        <sz val="12"/>
      </font>
    </dxf>
    <dxf>
      <font>
        <sz val="12"/>
      </font>
    </dxf>
    <dxf>
      <font>
        <sz val="12"/>
      </font>
    </dxf>
    <dxf>
      <alignment wrapText="1"/>
    </dxf>
    <dxf>
      <alignment wrapText="1"/>
    </dxf>
    <dxf>
      <numFmt numFmtId="13" formatCode="0%"/>
    </dxf>
    <dxf>
      <numFmt numFmtId="13" formatCode="0%"/>
    </dxf>
    <dxf>
      <numFmt numFmtId="14" formatCode="0.00%"/>
    </dxf>
    <dxf>
      <numFmt numFmtId="3" formatCode="#,##0"/>
    </dxf>
    <dxf>
      <numFmt numFmtId="3" formatCode="#,##0"/>
    </dxf>
    <dxf>
      <alignment horizontal="right" indent="1"/>
    </dxf>
    <dxf>
      <alignment horizontal="right" indent="1"/>
    </dxf>
    <dxf>
      <numFmt numFmtId="1" formatCode="0"/>
    </dxf>
    <dxf>
      <numFmt numFmtId="1" formatCode="0"/>
    </dxf>
    <dxf>
      <alignment horizontal="right" indent="1"/>
    </dxf>
    <dxf>
      <alignment wrapText="1"/>
    </dxf>
    <dxf>
      <numFmt numFmtId="166" formatCode="_-* #,##0_-;\-* #,##0_-;_-* &quot;-&quot;??_-;_-@_-"/>
    </dxf>
    <dxf>
      <numFmt numFmtId="13" formatCode="0%"/>
    </dxf>
    <dxf>
      <alignment vertical="top"/>
    </dxf>
    <dxf>
      <alignment vertical="bottom"/>
    </dxf>
    <dxf>
      <alignment wrapText="1" indent="0"/>
    </dxf>
    <dxf>
      <alignment wrapText="1" indent="0"/>
    </dxf>
    <dxf>
      <alignment wrapText="1" indent="0"/>
    </dxf>
    <dxf>
      <font>
        <sz val="12"/>
      </font>
    </dxf>
    <dxf>
      <font>
        <sz val="12"/>
      </font>
    </dxf>
    <dxf>
      <font>
        <sz val="12"/>
      </font>
    </dxf>
    <dxf>
      <font>
        <sz val="12"/>
      </font>
    </dxf>
    <dxf>
      <font>
        <sz val="12"/>
      </font>
    </dxf>
    <dxf>
      <font>
        <sz val="12"/>
      </font>
    </dxf>
    <dxf>
      <numFmt numFmtId="166" formatCode="_-* #,##0_-;\-* #,##0_-;_-* &quot;-&quot;??_-;_-@_-"/>
    </dxf>
    <dxf>
      <alignment wrapText="1"/>
    </dxf>
    <dxf>
      <alignment wrapText="1"/>
    </dxf>
    <dxf>
      <font>
        <sz val="12"/>
      </font>
      <numFmt numFmtId="13" formatCode="0%"/>
      <alignment horizontal="right" indent="1"/>
    </dxf>
    <dxf>
      <alignment wrapText="1" indent="0"/>
    </dxf>
    <dxf>
      <alignment wrapText="1" indent="0"/>
    </dxf>
    <dxf>
      <alignment wrapText="1" indent="0"/>
    </dxf>
    <dxf>
      <alignment wrapText="1" indent="0"/>
    </dxf>
    <dxf>
      <alignment wrapText="1" indent="0"/>
    </dxf>
    <dxf>
      <font>
        <sz val="12"/>
      </font>
    </dxf>
    <dxf>
      <alignment horizontal="left" vertical="center" textRotation="0" wrapText="1" indent="1" justifyLastLine="0" shrinkToFit="0" readingOrder="0"/>
    </dxf>
    <dxf>
      <alignment horizontal="left" vertical="center" textRotation="0" wrapText="1" indent="1" justifyLastLine="0" shrinkToFit="0" readingOrder="0"/>
    </dxf>
    <dxf>
      <alignment horizontal="left" vertical="center" textRotation="0" wrapText="1" indent="1" justifyLastLine="0" shrinkToFit="0" readingOrder="0"/>
    </dxf>
    <dxf>
      <alignment horizontal="left" vertical="center" textRotation="0" wrapText="1" indent="1" justifyLastLine="0" shrinkToFit="0" readingOrder="0"/>
    </dxf>
    <dxf>
      <border outline="0">
        <bottom style="thin">
          <color theme="0" tint="-0.14993743705557422"/>
        </bottom>
      </border>
    </dxf>
    <dxf>
      <alignment horizontal="left" vertical="center" textRotation="0" wrapText="1" indent="1" justifyLastLine="0" shrinkToFit="0" readingOrder="0"/>
    </dxf>
    <dxf>
      <border outline="0">
        <bottom style="thick">
          <color theme="0" tint="-0.14993743705557422"/>
        </bottom>
      </border>
    </dxf>
    <dxf>
      <alignment horizontal="left" vertical="center" textRotation="0" wrapText="1" indent="1" justifyLastLine="0" shrinkToFit="0" readingOrder="0"/>
    </dxf>
    <dxf>
      <alignment horizontal="left" vertical="center" textRotation="0" wrapText="1" indent="1" justifyLastLine="0" shrinkToFit="0" readingOrder="0"/>
    </dxf>
    <dxf>
      <alignment horizontal="left" vertical="center" textRotation="0" wrapText="1" indent="1" justifyLastLine="0" shrinkToFit="0" readingOrder="0"/>
    </dxf>
    <dxf>
      <alignment horizontal="left" vertical="center" textRotation="0" wrapText="1" indent="1" justifyLastLine="0" shrinkToFit="0" readingOrder="0"/>
    </dxf>
    <dxf>
      <border outline="0">
        <top style="thin">
          <color theme="0" tint="-0.14990691854609822"/>
        </top>
      </border>
    </dxf>
    <dxf>
      <border outline="0">
        <bottom style="thin">
          <color theme="0" tint="-0.14993743705557422"/>
        </bottom>
      </border>
    </dxf>
    <dxf>
      <alignment horizontal="left" vertical="center" textRotation="0" wrapText="1" indent="1" justifyLastLine="0" shrinkToFit="0" readingOrder="0"/>
    </dxf>
    <dxf>
      <border outline="0">
        <bottom style="thick">
          <color theme="0" tint="-0.14993743705557422"/>
        </bottom>
      </border>
    </dxf>
    <dxf>
      <border diagonalUp="0" diagonalDown="0">
        <left/>
        <right/>
        <top/>
        <bottom/>
        <vertical/>
        <horizontal/>
      </border>
    </dxf>
    <dxf>
      <border diagonalUp="0" diagonalDown="0">
        <left/>
        <right/>
        <top/>
        <bottom style="medium">
          <color theme="1"/>
        </bottom>
        <vertical/>
        <horizontal/>
      </border>
    </dxf>
    <dxf>
      <font>
        <b/>
        <color theme="1" tint="0.499984740745262"/>
      </font>
      <border diagonalUp="0" diagonalDown="0">
        <left/>
        <right/>
        <top/>
        <bottom/>
        <vertical/>
        <horizontal/>
      </border>
    </dxf>
    <dxf>
      <font>
        <b/>
        <i val="0"/>
        <color theme="1"/>
      </font>
      <fill>
        <patternFill>
          <bgColor theme="2"/>
        </patternFill>
      </fill>
      <border diagonalUp="0" diagonalDown="0">
        <left/>
        <right/>
        <top/>
        <bottom style="thin">
          <color theme="0" tint="-0.1498764000366222"/>
        </bottom>
        <vertical/>
        <horizontal/>
      </border>
    </dxf>
    <dxf>
      <border diagonalUp="0" diagonalDown="0">
        <left/>
        <right/>
        <top/>
        <bottom style="thick">
          <color theme="0" tint="-0.14996795556505021"/>
        </bottom>
        <vertical/>
        <horizontal/>
      </border>
    </dxf>
    <dxf>
      <border>
        <bottom style="thick">
          <color theme="1"/>
        </bottom>
      </border>
    </dxf>
    <dxf>
      <border diagonalUp="0" diagonalDown="0">
        <left/>
        <right/>
        <top/>
        <bottom style="medium">
          <color theme="1"/>
        </bottom>
        <vertical/>
        <horizontal/>
      </border>
    </dxf>
    <dxf>
      <border diagonalUp="0" diagonalDown="0">
        <left/>
        <right/>
        <top/>
        <bottom style="medium">
          <color theme="1"/>
        </bottom>
        <vertical/>
        <horizontal/>
      </border>
    </dxf>
    <dxf>
      <font>
        <b/>
        <color theme="1" tint="0.499984740745262"/>
      </font>
      <border diagonalUp="0" diagonalDown="0">
        <left/>
        <right/>
        <top/>
        <bottom/>
        <vertical/>
        <horizontal/>
      </border>
    </dxf>
    <dxf>
      <font>
        <b/>
        <color theme="1"/>
      </font>
      <border diagonalUp="0" diagonalDown="0">
        <left/>
        <right/>
        <top style="thick">
          <color theme="0" tint="-0.14996795556505021"/>
        </top>
        <bottom/>
        <vertical/>
        <horizontal/>
      </border>
    </dxf>
    <dxf>
      <border diagonalUp="0" diagonalDown="0">
        <left/>
        <right/>
        <top/>
        <bottom/>
        <vertical/>
        <horizontal/>
      </border>
    </dxf>
    <dxf>
      <border diagonalUp="0" diagonalDown="0">
        <left/>
        <right/>
        <top/>
        <bottom style="medium">
          <color theme="1"/>
        </bottom>
        <vertical/>
        <horizontal/>
      </border>
    </dxf>
    <dxf>
      <border diagonalUp="0" diagonalDown="0">
        <left/>
        <right/>
        <top/>
        <bottom/>
        <vertical/>
        <horizontal/>
      </border>
    </dxf>
    <dxf>
      <fill>
        <patternFill patternType="solid">
          <fgColor theme="0" tint="-0.14999847407452621"/>
          <bgColor theme="0" tint="-0.14999847407452621"/>
        </patternFill>
      </fill>
      <border diagonalUp="0" diagonalDown="0">
        <left/>
        <right/>
        <top/>
        <bottom/>
        <vertical/>
        <horizontal/>
      </border>
    </dxf>
    <dxf>
      <border diagonalUp="0" diagonalDown="0">
        <left/>
        <right/>
        <top/>
        <bottom/>
        <vertical/>
        <horizontal/>
      </border>
    </dxf>
    <dxf>
      <fill>
        <patternFill patternType="solid">
          <fgColor theme="0" tint="-0.14999847407452621"/>
          <bgColor theme="0" tint="-0.14999847407452621"/>
        </patternFill>
      </fill>
      <border diagonalUp="0" diagonalDown="0">
        <left/>
        <right/>
        <top/>
        <bottom/>
        <vertical/>
        <horizontal/>
      </border>
    </dxf>
    <dxf>
      <border diagonalUp="0" diagonalDown="0">
        <left/>
        <right/>
        <top/>
        <bottom style="medium">
          <color theme="1"/>
        </bottom>
        <vertical/>
        <horizontal/>
      </border>
    </dxf>
    <dxf>
      <font>
        <b/>
        <color theme="1"/>
      </font>
      <fill>
        <patternFill patternType="solid">
          <fgColor theme="0"/>
          <bgColor theme="0"/>
        </patternFill>
      </fill>
      <border diagonalUp="0" diagonalDown="0">
        <left/>
        <right/>
        <top style="thin">
          <color theme="0" tint="-0.14996795556505021"/>
        </top>
        <bottom/>
        <vertical/>
        <horizontal/>
      </border>
    </dxf>
    <dxf>
      <font>
        <b/>
        <color theme="1"/>
      </font>
      <border diagonalUp="0" diagonalDown="0">
        <left/>
        <right/>
        <top/>
        <bottom style="medium">
          <color theme="1"/>
        </bottom>
        <vertical/>
        <horizontal/>
      </border>
    </dxf>
    <dxf>
      <font>
        <color theme="1"/>
      </font>
      <border diagonalUp="0" diagonalDown="0">
        <left/>
        <right/>
        <top/>
        <bottom/>
        <vertical/>
        <horizontal/>
      </border>
    </dxf>
    <dxf>
      <font>
        <b/>
        <i val="0"/>
        <sz val="11"/>
        <color theme="1"/>
        <name val="Open Sans SemiBold"/>
        <family val="2"/>
        <scheme val="none"/>
      </font>
      <border diagonalUp="0" diagonalDown="0">
        <left/>
        <right/>
        <top/>
        <bottom/>
        <vertical/>
        <horizontal/>
      </border>
    </dxf>
    <dxf>
      <font>
        <color theme="1"/>
        <name val="Open Sans"/>
        <family val="2"/>
        <scheme val="minor"/>
      </font>
      <fill>
        <patternFill>
          <bgColor theme="0" tint="-4.9989318521683403E-2"/>
        </patternFill>
      </fill>
      <border diagonalUp="0" diagonalDown="0">
        <left/>
        <right/>
        <top/>
        <bottom/>
        <vertical/>
        <horizontal/>
      </border>
    </dxf>
  </dxfs>
  <tableStyles count="2" defaultTableStyle="TableStyleMedium2" defaultPivotStyle="Inera">
    <tableStyle name="Filter" pivot="0" table="0" count="10" xr9:uid="{4ED1C5B9-8123-4809-A698-214778F5B3C6}">
      <tableStyleElement type="wholeTable" dxfId="340"/>
      <tableStyleElement type="headerRow" dxfId="339"/>
    </tableStyle>
    <tableStyle name="Inera" table="0" count="20" xr9:uid="{7977591F-39CC-4968-8955-CB3ACE24D0C2}">
      <tableStyleElement type="wholeTable" dxfId="338"/>
      <tableStyleElement type="headerRow" dxfId="337"/>
      <tableStyleElement type="totalRow" dxfId="336"/>
      <tableStyleElement type="firstColumn" dxfId="335"/>
      <tableStyleElement type="firstRowStripe" dxfId="334"/>
      <tableStyleElement type="secondRowStripe" dxfId="333"/>
      <tableStyleElement type="firstColumnStripe" dxfId="332"/>
      <tableStyleElement type="secondColumnStripe" dxfId="331"/>
      <tableStyleElement type="firstHeaderCell" dxfId="330"/>
      <tableStyleElement type="firstSubtotalColumn" dxfId="329"/>
      <tableStyleElement type="firstSubtotalRow" dxfId="328"/>
      <tableStyleElement type="secondSubtotalRow" dxfId="327"/>
      <tableStyleElement type="thirdSubtotalRow" dxfId="326"/>
      <tableStyleElement type="firstColumnSubheading" dxfId="325"/>
      <tableStyleElement type="secondColumnSubheading" dxfId="324"/>
      <tableStyleElement type="thirdColumnSubheading" dxfId="323"/>
      <tableStyleElement type="firstRowSubheading" dxfId="322"/>
      <tableStyleElement type="secondRowSubheading" dxfId="321"/>
      <tableStyleElement type="pageFieldLabels" dxfId="320"/>
      <tableStyleElement type="pageFieldValues" dxfId="319"/>
    </tableStyle>
  </tableStyles>
  <colors>
    <mruColors>
      <color rgb="FF40775E"/>
      <color rgb="FFF9F6F1"/>
      <color rgb="FFF9F9F9"/>
      <color rgb="FFFBF9F7"/>
    </mruColors>
  </colors>
  <extLst>
    <ext xmlns:x14="http://schemas.microsoft.com/office/spreadsheetml/2009/9/main" uri="{46F421CA-312F-682f-3DD2-61675219B42D}">
      <x14:dxfs count="8">
        <dxf>
          <font>
            <color rgb="FF000000"/>
          </font>
          <fill>
            <patternFill patternType="none">
              <fgColor auto="1"/>
              <bgColor auto="1"/>
            </patternFill>
          </fill>
          <border>
            <left style="thin">
              <color rgb="FF999999"/>
            </left>
            <right style="thin">
              <color rgb="FF999999"/>
            </right>
            <top style="thin">
              <color rgb="FF999999"/>
            </top>
            <bottom style="thin">
              <color rgb="FF999999"/>
            </bottom>
            <vertical/>
            <horizontal/>
          </border>
        </dxf>
        <dxf>
          <font>
            <color rgb="FF000000"/>
          </font>
          <fill>
            <patternFill patternType="none">
              <fgColor auto="1"/>
              <bgColor auto="1"/>
            </patternFill>
          </fill>
          <border>
            <left style="thin">
              <color rgb="FF999999"/>
            </left>
            <right style="thin">
              <color rgb="FF999999"/>
            </right>
            <top style="thin">
              <color rgb="FF999999"/>
            </top>
            <bottom style="thin">
              <color rgb="FF999999"/>
            </bottom>
            <vertical/>
            <horizontal/>
          </border>
        </dxf>
        <dxf>
          <font>
            <color theme="1" tint="0.39994506668294322"/>
          </font>
          <fill>
            <patternFill patternType="solid">
              <fgColor auto="1"/>
              <bgColor theme="6"/>
            </patternFill>
          </fill>
          <border>
            <left style="thin">
              <color rgb="FF999999"/>
            </left>
            <right style="thin">
              <color rgb="FF999999"/>
            </right>
            <top style="thin">
              <color rgb="FF999999"/>
            </top>
            <bottom style="thin">
              <color rgb="FF999999"/>
            </bottom>
            <vertical/>
            <horizontal/>
          </border>
        </dxf>
        <dxf>
          <font>
            <color rgb="FF000000"/>
          </font>
          <fill>
            <patternFill patternType="none">
              <fgColor auto="1"/>
              <bgColor auto="1"/>
            </patternFill>
          </fill>
          <border>
            <left style="thin">
              <color rgb="FF999999"/>
            </left>
            <right style="thin">
              <color rgb="FF999999"/>
            </right>
            <top style="thin">
              <color rgb="FF999999"/>
            </top>
            <bottom style="thin">
              <color rgb="FF999999"/>
            </bottom>
            <vertical/>
            <horizontal/>
          </border>
        </dxf>
        <dxf>
          <font>
            <color theme="0"/>
            <name val="Open Sans SemiBold"/>
            <family val="2"/>
            <scheme val="none"/>
          </font>
          <fill>
            <patternFill patternType="solid">
              <fgColor theme="4" tint="0.79995117038483843"/>
              <bgColor theme="6"/>
            </patternFill>
          </fill>
          <border>
            <left style="thin">
              <color rgb="FFCCCCCC"/>
            </left>
            <right style="thin">
              <color rgb="FFCCCCCC"/>
            </right>
            <top style="thin">
              <color rgb="FFCCCCCC"/>
            </top>
            <bottom style="thin">
              <color rgb="FFCCCCCC"/>
            </bottom>
            <vertical/>
            <horizontal/>
          </border>
        </dxf>
        <dxf>
          <font>
            <color theme="0"/>
            <name val="Open Sans SemiBold"/>
            <family val="2"/>
            <scheme val="none"/>
          </font>
          <fill>
            <patternFill patternType="solid">
              <fgColor theme="6"/>
              <bgColor theme="6"/>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theme="0"/>
            </patternFill>
          </fill>
          <border>
            <left style="thin">
              <color rgb="FFE0E0E0"/>
            </left>
            <right style="thin">
              <color rgb="FFE0E0E0"/>
            </right>
            <top style="thin">
              <color rgb="FFE0E0E0"/>
            </top>
            <bottom style="thin">
              <color rgb="FFE0E0E0"/>
            </bottom>
            <vertical/>
            <horizontal/>
          </border>
        </dxf>
        <dxf>
          <font>
            <color theme="1" tint="0.39994506668294322"/>
          </font>
          <fill>
            <patternFill patternType="solid">
              <fgColor rgb="FFFFFFFF"/>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Filter">
        <x14:slicerStyle name="Filt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6.xml"/><Relationship Id="rId21" Type="http://schemas.openxmlformats.org/officeDocument/2006/relationships/pivotCacheDefinition" Target="pivotCache/pivotCacheDefinition11.xml"/><Relationship Id="rId42" Type="http://schemas.microsoft.com/office/2007/relationships/slicerCache" Target="slicerCaches/slicerCache10.xml"/><Relationship Id="rId47" Type="http://schemas.microsoft.com/office/2007/relationships/slicerCache" Target="slicerCaches/slicerCache15.xml"/><Relationship Id="rId63" Type="http://schemas.openxmlformats.org/officeDocument/2006/relationships/customXml" Target="../customXml/item8.xml"/><Relationship Id="rId68" Type="http://schemas.openxmlformats.org/officeDocument/2006/relationships/customXml" Target="../customXml/item13.xml"/><Relationship Id="rId84" Type="http://schemas.openxmlformats.org/officeDocument/2006/relationships/customXml" Target="../customXml/item29.xml"/><Relationship Id="rId89" Type="http://schemas.openxmlformats.org/officeDocument/2006/relationships/customXml" Target="../customXml/item34.xml"/><Relationship Id="rId16" Type="http://schemas.openxmlformats.org/officeDocument/2006/relationships/pivotCacheDefinition" Target="pivotCache/pivotCacheDefinition6.xml"/><Relationship Id="rId11" Type="http://schemas.openxmlformats.org/officeDocument/2006/relationships/pivotCacheDefinition" Target="pivotCache/pivotCacheDefinition1.xml"/><Relationship Id="rId32" Type="http://schemas.openxmlformats.org/officeDocument/2006/relationships/pivotCacheDefinition" Target="pivotCache/pivotCacheDefinition22.xml"/><Relationship Id="rId37" Type="http://schemas.microsoft.com/office/2007/relationships/slicerCache" Target="slicerCaches/slicerCache5.xml"/><Relationship Id="rId53" Type="http://schemas.openxmlformats.org/officeDocument/2006/relationships/sheetMetadata" Target="metadata.xml"/><Relationship Id="rId58" Type="http://schemas.openxmlformats.org/officeDocument/2006/relationships/customXml" Target="../customXml/item3.xml"/><Relationship Id="rId74" Type="http://schemas.openxmlformats.org/officeDocument/2006/relationships/customXml" Target="../customXml/item19.xml"/><Relationship Id="rId79" Type="http://schemas.openxmlformats.org/officeDocument/2006/relationships/customXml" Target="../customXml/item24.xml"/><Relationship Id="rId5" Type="http://schemas.openxmlformats.org/officeDocument/2006/relationships/worksheet" Target="worksheets/sheet5.xml"/><Relationship Id="rId90" Type="http://schemas.openxmlformats.org/officeDocument/2006/relationships/customXml" Target="../customXml/item35.xml"/><Relationship Id="rId95" Type="http://schemas.openxmlformats.org/officeDocument/2006/relationships/customXml" Target="../customXml/item40.xml"/><Relationship Id="rId22" Type="http://schemas.openxmlformats.org/officeDocument/2006/relationships/pivotCacheDefinition" Target="pivotCache/pivotCacheDefinition12.xml"/><Relationship Id="rId27" Type="http://schemas.openxmlformats.org/officeDocument/2006/relationships/pivotCacheDefinition" Target="pivotCache/pivotCacheDefinition17.xml"/><Relationship Id="rId43" Type="http://schemas.microsoft.com/office/2007/relationships/slicerCache" Target="slicerCaches/slicerCache11.xml"/><Relationship Id="rId48" Type="http://schemas.microsoft.com/office/2007/relationships/slicerCache" Target="slicerCaches/slicerCache16.xml"/><Relationship Id="rId64" Type="http://schemas.openxmlformats.org/officeDocument/2006/relationships/customXml" Target="../customXml/item9.xml"/><Relationship Id="rId69" Type="http://schemas.openxmlformats.org/officeDocument/2006/relationships/customXml" Target="../customXml/item14.xml"/><Relationship Id="rId8" Type="http://schemas.openxmlformats.org/officeDocument/2006/relationships/worksheet" Target="worksheets/sheet8.xml"/><Relationship Id="rId51" Type="http://schemas.openxmlformats.org/officeDocument/2006/relationships/styles" Target="styles.xml"/><Relationship Id="rId72" Type="http://schemas.openxmlformats.org/officeDocument/2006/relationships/customXml" Target="../customXml/item17.xml"/><Relationship Id="rId80" Type="http://schemas.openxmlformats.org/officeDocument/2006/relationships/customXml" Target="../customXml/item25.xml"/><Relationship Id="rId85" Type="http://schemas.openxmlformats.org/officeDocument/2006/relationships/customXml" Target="../customXml/item30.xml"/><Relationship Id="rId93" Type="http://schemas.openxmlformats.org/officeDocument/2006/relationships/customXml" Target="../customXml/item38.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ivotCacheDefinition" Target="pivotCache/pivotCacheDefinition15.xml"/><Relationship Id="rId33" Type="http://schemas.microsoft.com/office/2007/relationships/slicerCache" Target="slicerCaches/slicerCache1.xml"/><Relationship Id="rId38" Type="http://schemas.microsoft.com/office/2007/relationships/slicerCache" Target="slicerCaches/slicerCache6.xml"/><Relationship Id="rId46" Type="http://schemas.microsoft.com/office/2007/relationships/slicerCache" Target="slicerCaches/slicerCache14.xml"/><Relationship Id="rId59" Type="http://schemas.openxmlformats.org/officeDocument/2006/relationships/customXml" Target="../customXml/item4.xml"/><Relationship Id="rId67" Type="http://schemas.openxmlformats.org/officeDocument/2006/relationships/customXml" Target="../customXml/item12.xml"/><Relationship Id="rId20" Type="http://schemas.openxmlformats.org/officeDocument/2006/relationships/pivotCacheDefinition" Target="pivotCache/pivotCacheDefinition10.xml"/><Relationship Id="rId41" Type="http://schemas.microsoft.com/office/2007/relationships/slicerCache" Target="slicerCaches/slicerCache9.xml"/><Relationship Id="rId54" Type="http://schemas.openxmlformats.org/officeDocument/2006/relationships/powerPivotData" Target="model/item.data"/><Relationship Id="rId62" Type="http://schemas.openxmlformats.org/officeDocument/2006/relationships/customXml" Target="../customXml/item7.xml"/><Relationship Id="rId70" Type="http://schemas.openxmlformats.org/officeDocument/2006/relationships/customXml" Target="../customXml/item15.xml"/><Relationship Id="rId75" Type="http://schemas.openxmlformats.org/officeDocument/2006/relationships/customXml" Target="../customXml/item20.xml"/><Relationship Id="rId83" Type="http://schemas.openxmlformats.org/officeDocument/2006/relationships/customXml" Target="../customXml/item28.xml"/><Relationship Id="rId88" Type="http://schemas.openxmlformats.org/officeDocument/2006/relationships/customXml" Target="../customXml/item33.xml"/><Relationship Id="rId91" Type="http://schemas.openxmlformats.org/officeDocument/2006/relationships/customXml" Target="../customXml/item36.xml"/><Relationship Id="rId96" Type="http://schemas.openxmlformats.org/officeDocument/2006/relationships/customXml" Target="../customXml/item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5.xml"/><Relationship Id="rId23" Type="http://schemas.openxmlformats.org/officeDocument/2006/relationships/pivotCacheDefinition" Target="pivotCache/pivotCacheDefinition13.xml"/><Relationship Id="rId28" Type="http://schemas.openxmlformats.org/officeDocument/2006/relationships/pivotCacheDefinition" Target="pivotCache/pivotCacheDefinition18.xml"/><Relationship Id="rId36" Type="http://schemas.microsoft.com/office/2007/relationships/slicerCache" Target="slicerCaches/slicerCache4.xml"/><Relationship Id="rId49" Type="http://schemas.openxmlformats.org/officeDocument/2006/relationships/theme" Target="theme/theme1.xml"/><Relationship Id="rId57" Type="http://schemas.openxmlformats.org/officeDocument/2006/relationships/customXml" Target="../customXml/item2.xml"/><Relationship Id="rId10" Type="http://schemas.openxmlformats.org/officeDocument/2006/relationships/worksheet" Target="worksheets/sheet10.xml"/><Relationship Id="rId31" Type="http://schemas.openxmlformats.org/officeDocument/2006/relationships/pivotCacheDefinition" Target="pivotCache/pivotCacheDefinition21.xml"/><Relationship Id="rId44" Type="http://schemas.microsoft.com/office/2007/relationships/slicerCache" Target="slicerCaches/slicerCache12.xml"/><Relationship Id="rId52" Type="http://schemas.openxmlformats.org/officeDocument/2006/relationships/sharedStrings" Target="sharedStrings.xml"/><Relationship Id="rId60" Type="http://schemas.openxmlformats.org/officeDocument/2006/relationships/customXml" Target="../customXml/item5.xml"/><Relationship Id="rId65" Type="http://schemas.openxmlformats.org/officeDocument/2006/relationships/customXml" Target="../customXml/item10.xml"/><Relationship Id="rId73" Type="http://schemas.openxmlformats.org/officeDocument/2006/relationships/customXml" Target="../customXml/item18.xml"/><Relationship Id="rId78" Type="http://schemas.openxmlformats.org/officeDocument/2006/relationships/customXml" Target="../customXml/item23.xml"/><Relationship Id="rId81" Type="http://schemas.openxmlformats.org/officeDocument/2006/relationships/customXml" Target="../customXml/item26.xml"/><Relationship Id="rId86" Type="http://schemas.openxmlformats.org/officeDocument/2006/relationships/customXml" Target="../customXml/item31.xml"/><Relationship Id="rId94" Type="http://schemas.openxmlformats.org/officeDocument/2006/relationships/customXml" Target="../customXml/item3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39" Type="http://schemas.microsoft.com/office/2007/relationships/slicerCache" Target="slicerCaches/slicerCache7.xml"/><Relationship Id="rId34" Type="http://schemas.microsoft.com/office/2007/relationships/slicerCache" Target="slicerCaches/slicerCache2.xml"/><Relationship Id="rId50" Type="http://schemas.openxmlformats.org/officeDocument/2006/relationships/connections" Target="connections.xml"/><Relationship Id="rId55" Type="http://schemas.openxmlformats.org/officeDocument/2006/relationships/calcChain" Target="calcChain.xml"/><Relationship Id="rId76" Type="http://schemas.openxmlformats.org/officeDocument/2006/relationships/customXml" Target="../customXml/item21.xml"/><Relationship Id="rId7" Type="http://schemas.openxmlformats.org/officeDocument/2006/relationships/worksheet" Target="worksheets/sheet7.xml"/><Relationship Id="rId71" Type="http://schemas.openxmlformats.org/officeDocument/2006/relationships/customXml" Target="../customXml/item16.xml"/><Relationship Id="rId92" Type="http://schemas.openxmlformats.org/officeDocument/2006/relationships/customXml" Target="../customXml/item37.xml"/><Relationship Id="rId2" Type="http://schemas.openxmlformats.org/officeDocument/2006/relationships/worksheet" Target="worksheets/sheet2.xml"/><Relationship Id="rId29" Type="http://schemas.openxmlformats.org/officeDocument/2006/relationships/pivotCacheDefinition" Target="pivotCache/pivotCacheDefinition19.xml"/><Relationship Id="rId24" Type="http://schemas.openxmlformats.org/officeDocument/2006/relationships/pivotCacheDefinition" Target="pivotCache/pivotCacheDefinition14.xml"/><Relationship Id="rId40" Type="http://schemas.microsoft.com/office/2007/relationships/slicerCache" Target="slicerCaches/slicerCache8.xml"/><Relationship Id="rId45" Type="http://schemas.microsoft.com/office/2007/relationships/slicerCache" Target="slicerCaches/slicerCache13.xml"/><Relationship Id="rId66" Type="http://schemas.openxmlformats.org/officeDocument/2006/relationships/customXml" Target="../customXml/item11.xml"/><Relationship Id="rId87" Type="http://schemas.openxmlformats.org/officeDocument/2006/relationships/customXml" Target="../customXml/item32.xml"/><Relationship Id="rId61" Type="http://schemas.openxmlformats.org/officeDocument/2006/relationships/customXml" Target="../customXml/item6.xml"/><Relationship Id="rId82" Type="http://schemas.openxmlformats.org/officeDocument/2006/relationships/customXml" Target="../customXml/item27.xml"/><Relationship Id="rId19" Type="http://schemas.openxmlformats.org/officeDocument/2006/relationships/pivotCacheDefinition" Target="pivotCache/pivotCacheDefinition9.xml"/><Relationship Id="rId14" Type="http://schemas.openxmlformats.org/officeDocument/2006/relationships/pivotCacheDefinition" Target="pivotCache/pivotCacheDefinition4.xml"/><Relationship Id="rId30" Type="http://schemas.openxmlformats.org/officeDocument/2006/relationships/pivotCacheDefinition" Target="pivotCache/pivotCacheDefinition20.xml"/><Relationship Id="rId35" Type="http://schemas.microsoft.com/office/2007/relationships/slicerCache" Target="slicerCaches/slicerCache3.xml"/><Relationship Id="rId56" Type="http://schemas.openxmlformats.org/officeDocument/2006/relationships/customXml" Target="../customXml/item1.xml"/><Relationship Id="rId77"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Resultatunderlag!$B$123</c:f>
          <c:strCache>
            <c:ptCount val="1"/>
            <c:pt idx="0">
              <c:v>KOSTNAD/NYTTA (KR):  </c:v>
            </c:pt>
          </c:strCache>
        </c:strRef>
      </c:tx>
      <c:layout>
        <c:manualLayout>
          <c:xMode val="edge"/>
          <c:yMode val="edge"/>
          <c:x val="1.9043768106352728E-2"/>
          <c:y val="5.466565656565657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ysClr val="windowText" lastClr="000000"/>
              </a:solidFill>
              <a:latin typeface="Open Sans SemiBold" panose="020B0706030804020204" pitchFamily="34" charset="0"/>
              <a:ea typeface="Open Sans SemiBold" panose="020B0706030804020204" pitchFamily="34" charset="0"/>
              <a:cs typeface="Open Sans SemiBold" panose="020B0706030804020204" pitchFamily="34" charset="0"/>
            </a:defRPr>
          </a:pPr>
          <a:endParaRPr lang="en-US"/>
        </a:p>
      </c:txPr>
    </c:title>
    <c:autoTitleDeleted val="0"/>
    <c:plotArea>
      <c:layout>
        <c:manualLayout>
          <c:layoutTarget val="inner"/>
          <c:xMode val="edge"/>
          <c:yMode val="edge"/>
          <c:x val="2.4713718984096023E-2"/>
          <c:y val="0.15290101010101009"/>
          <c:w val="0.93360338934177323"/>
          <c:h val="0.49120959595959596"/>
        </c:manualLayout>
      </c:layout>
      <c:barChart>
        <c:barDir val="col"/>
        <c:grouping val="stacked"/>
        <c:varyColors val="0"/>
        <c:ser>
          <c:idx val="0"/>
          <c:order val="0"/>
          <c:tx>
            <c:strRef>
              <c:f>Resultatunderlag!$C$7</c:f>
              <c:strCache>
                <c:ptCount val="1"/>
                <c:pt idx="0">
                  <c:v>Finansiell nytta</c:v>
                </c:pt>
              </c:strCache>
            </c:strRef>
          </c:tx>
          <c:spPr>
            <a:solidFill>
              <a:schemeClr val="accent3"/>
            </a:solidFill>
            <a:ln>
              <a:noFill/>
            </a:ln>
            <a:effectLst/>
          </c:spPr>
          <c:invertIfNegative val="0"/>
          <c:cat>
            <c:numRef>
              <c:f>Resultatunderlag!$B$8:$B$32</c:f>
              <c:numCache>
                <c:formatCode>0</c:formatCode>
                <c:ptCount val="2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numCache>
            </c:numRef>
          </c:cat>
          <c:val>
            <c:numRef>
              <c:f>Resultatunderlag!$C$8:$C$32</c:f>
              <c:numCache>
                <c:formatCode>#,##0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extLst>
            <c:ext xmlns:c16="http://schemas.microsoft.com/office/drawing/2014/chart" uri="{C3380CC4-5D6E-409C-BE32-E72D297353CC}">
              <c16:uniqueId val="{00000000-4099-45EE-A26D-147ACF915E36}"/>
            </c:ext>
          </c:extLst>
        </c:ser>
        <c:ser>
          <c:idx val="1"/>
          <c:order val="1"/>
          <c:tx>
            <c:strRef>
              <c:f>Resultatunderlag!$D$7</c:f>
              <c:strCache>
                <c:ptCount val="1"/>
                <c:pt idx="0">
                  <c:v>Omfördelningsnytta</c:v>
                </c:pt>
              </c:strCache>
            </c:strRef>
          </c:tx>
          <c:spPr>
            <a:solidFill>
              <a:schemeClr val="accent4"/>
            </a:solidFill>
            <a:ln>
              <a:noFill/>
            </a:ln>
            <a:effectLst/>
          </c:spPr>
          <c:invertIfNegative val="0"/>
          <c:val>
            <c:numRef>
              <c:f>Resultatunderlag!$D$8:$D$32</c:f>
              <c:numCache>
                <c:formatCode>#,##0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extLst>
            <c:ext xmlns:c16="http://schemas.microsoft.com/office/drawing/2014/chart" uri="{C3380CC4-5D6E-409C-BE32-E72D297353CC}">
              <c16:uniqueId val="{00000001-4099-45EE-A26D-147ACF915E36}"/>
            </c:ext>
          </c:extLst>
        </c:ser>
        <c:ser>
          <c:idx val="2"/>
          <c:order val="2"/>
          <c:tx>
            <c:strRef>
              <c:f>Resultatunderlag!$E$7</c:f>
              <c:strCache>
                <c:ptCount val="1"/>
                <c:pt idx="0">
                  <c:v>Finansiell kostnad</c:v>
                </c:pt>
              </c:strCache>
            </c:strRef>
          </c:tx>
          <c:spPr>
            <a:pattFill prst="dotGrid">
              <a:fgClr>
                <a:schemeClr val="bg1"/>
              </a:fgClr>
              <a:bgClr>
                <a:schemeClr val="accent1"/>
              </a:bgClr>
            </a:pattFill>
            <a:ln>
              <a:noFill/>
            </a:ln>
            <a:effectLst/>
          </c:spPr>
          <c:invertIfNegative val="0"/>
          <c:val>
            <c:numRef>
              <c:f>Resultatunderlag!$E$8:$E$32</c:f>
              <c:numCache>
                <c:formatCode>#,##0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extLst>
            <c:ext xmlns:c16="http://schemas.microsoft.com/office/drawing/2014/chart" uri="{C3380CC4-5D6E-409C-BE32-E72D297353CC}">
              <c16:uniqueId val="{00000002-4099-45EE-A26D-147ACF915E36}"/>
            </c:ext>
          </c:extLst>
        </c:ser>
        <c:ser>
          <c:idx val="3"/>
          <c:order val="3"/>
          <c:tx>
            <c:strRef>
              <c:f>Resultatunderlag!$F$7</c:f>
              <c:strCache>
                <c:ptCount val="1"/>
                <c:pt idx="0">
                  <c:v>Omfördelningskostnad</c:v>
                </c:pt>
              </c:strCache>
            </c:strRef>
          </c:tx>
          <c:spPr>
            <a:pattFill prst="openDmnd">
              <a:fgClr>
                <a:schemeClr val="bg1"/>
              </a:fgClr>
              <a:bgClr>
                <a:schemeClr val="accent1">
                  <a:lumMod val="40000"/>
                  <a:lumOff val="60000"/>
                </a:schemeClr>
              </a:bgClr>
            </a:pattFill>
            <a:ln>
              <a:noFill/>
            </a:ln>
            <a:effectLst/>
          </c:spPr>
          <c:invertIfNegative val="0"/>
          <c:val>
            <c:numRef>
              <c:f>Resultatunderlag!$F$8:$F$32</c:f>
              <c:numCache>
                <c:formatCode>#,##0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extLst>
            <c:ext xmlns:c16="http://schemas.microsoft.com/office/drawing/2014/chart" uri="{C3380CC4-5D6E-409C-BE32-E72D297353CC}">
              <c16:uniqueId val="{00000003-4099-45EE-A26D-147ACF915E36}"/>
            </c:ext>
          </c:extLst>
        </c:ser>
        <c:dLbls>
          <c:showLegendKey val="0"/>
          <c:showVal val="0"/>
          <c:showCatName val="0"/>
          <c:showSerName val="0"/>
          <c:showPercent val="0"/>
          <c:showBubbleSize val="0"/>
        </c:dLbls>
        <c:gapWidth val="75"/>
        <c:overlap val="100"/>
        <c:axId val="463549280"/>
        <c:axId val="463550240"/>
      </c:barChart>
      <c:lineChart>
        <c:grouping val="standard"/>
        <c:varyColors val="0"/>
        <c:ser>
          <c:idx val="4"/>
          <c:order val="4"/>
          <c:tx>
            <c:strRef>
              <c:f>Resultatunderlag!$G$7</c:f>
              <c:strCache>
                <c:ptCount val="1"/>
                <c:pt idx="0">
                  <c:v>Sammanlagd nettonytta</c:v>
                </c:pt>
              </c:strCache>
            </c:strRef>
          </c:tx>
          <c:spPr>
            <a:ln w="22225" cap="rnd">
              <a:solidFill>
                <a:schemeClr val="accent6"/>
              </a:solidFill>
              <a:round/>
            </a:ln>
            <a:effectLst/>
          </c:spPr>
          <c:marker>
            <c:symbol val="circle"/>
            <c:size val="10"/>
            <c:spPr>
              <a:solidFill>
                <a:schemeClr val="accent6"/>
              </a:solidFill>
              <a:ln w="9525">
                <a:noFill/>
              </a:ln>
              <a:effectLst/>
            </c:spPr>
          </c:marker>
          <c:dLbls>
            <c:dLbl>
              <c:idx val="24"/>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95E-4BB2-B55E-B6C0F40B1C6C}"/>
                </c:ext>
              </c:extLst>
            </c:dLbl>
            <c:numFmt formatCode="#,##0" sourceLinked="0"/>
            <c:spPr>
              <a:solidFill>
                <a:schemeClr val="tx1">
                  <a:lumMod val="50000"/>
                </a:schemeClr>
              </a:solidFill>
              <a:ln>
                <a:no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val>
            <c:numRef>
              <c:f>Resultatunderlag!$G$8:$G$32</c:f>
              <c:numCache>
                <c:formatCode>_-* #,##0_-;\-* #,##0_-;_-* "-"??_-;_-@_-</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4-4099-45EE-A26D-147ACF915E36}"/>
            </c:ext>
          </c:extLst>
        </c:ser>
        <c:dLbls>
          <c:showLegendKey val="0"/>
          <c:showVal val="0"/>
          <c:showCatName val="0"/>
          <c:showSerName val="0"/>
          <c:showPercent val="0"/>
          <c:showBubbleSize val="0"/>
        </c:dLbls>
        <c:marker val="1"/>
        <c:smooth val="0"/>
        <c:axId val="463549280"/>
        <c:axId val="463550240"/>
      </c:lineChart>
      <c:catAx>
        <c:axId val="46354928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cross"/>
        <c:minorTickMark val="none"/>
        <c:tickLblPos val="low"/>
        <c:spPr>
          <a:noFill/>
          <a:ln w="9525" cap="flat" cmpd="sng" algn="ctr">
            <a:solidFill>
              <a:schemeClr val="tx1">
                <a:lumMod val="50000"/>
              </a:schemeClr>
            </a:solidFill>
            <a:round/>
          </a:ln>
          <a:effectLst/>
        </c:spPr>
        <c:txPr>
          <a:bodyPr rot="0" spcFirstLastPara="1" vertOverflow="ellipsis" wrap="square" anchor="b" anchorCtr="0"/>
          <a:lstStyle/>
          <a:p>
            <a:pPr>
              <a:defRPr sz="1200" b="0" i="0" u="none" strike="noStrike" kern="1200" baseline="0">
                <a:solidFill>
                  <a:sysClr val="windowText" lastClr="000000"/>
                </a:solidFill>
                <a:latin typeface="Open Sans SemiBold" panose="020B0706030804020204" pitchFamily="34" charset="0"/>
                <a:ea typeface="Open Sans SemiBold" panose="020B0706030804020204" pitchFamily="34" charset="0"/>
                <a:cs typeface="Open Sans SemiBold" panose="020B0706030804020204" pitchFamily="34" charset="0"/>
              </a:defRPr>
            </a:pPr>
            <a:endParaRPr lang="en-US"/>
          </a:p>
        </c:txPr>
        <c:crossAx val="463550240"/>
        <c:crosses val="autoZero"/>
        <c:auto val="1"/>
        <c:lblAlgn val="ctr"/>
        <c:lblOffset val="1"/>
        <c:noMultiLvlLbl val="0"/>
      </c:catAx>
      <c:valAx>
        <c:axId val="463550240"/>
        <c:scaling>
          <c:orientation val="minMax"/>
        </c:scaling>
        <c:delete val="1"/>
        <c:axPos val="l"/>
        <c:numFmt formatCode="#,##0" sourceLinked="1"/>
        <c:majorTickMark val="out"/>
        <c:minorTickMark val="none"/>
        <c:tickLblPos val="nextTo"/>
        <c:crossAx val="463549280"/>
        <c:crosses val="autoZero"/>
        <c:crossBetween val="between"/>
      </c:valAx>
      <c:spPr>
        <a:noFill/>
        <a:ln>
          <a:noFill/>
        </a:ln>
        <a:effectLst/>
      </c:spPr>
    </c:plotArea>
    <c:legend>
      <c:legendPos val="b"/>
      <c:layout>
        <c:manualLayout>
          <c:xMode val="edge"/>
          <c:yMode val="edge"/>
          <c:x val="2.4008926715245713E-2"/>
          <c:y val="0.7714545454545455"/>
          <c:w val="0.52343680946542037"/>
          <c:h val="0.18189947218767141"/>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1" i="0" u="none" strike="noStrike" kern="1200" spc="0" baseline="0">
                <a:solidFill>
                  <a:schemeClr val="accent1">
                    <a:lumMod val="75000"/>
                  </a:schemeClr>
                </a:solidFill>
                <a:latin typeface="Open Sans" panose="020B0606030504020204" pitchFamily="34" charset="0"/>
                <a:ea typeface="Open Sans" panose="020B0606030504020204" pitchFamily="34" charset="0"/>
                <a:cs typeface="Open Sans" panose="020B0606030504020204" pitchFamily="34" charset="0"/>
              </a:defRPr>
            </a:pPr>
            <a:r>
              <a:rPr lang="sv-SE" sz="1400" b="1">
                <a:solidFill>
                  <a:schemeClr val="accent1">
                    <a:lumMod val="75000"/>
                  </a:schemeClr>
                </a:solidFill>
                <a:latin typeface="Open Sans" panose="020B0606030504020204" pitchFamily="34" charset="0"/>
                <a:ea typeface="Open Sans" panose="020B0606030504020204" pitchFamily="34" charset="0"/>
                <a:cs typeface="Open Sans" panose="020B0606030504020204" pitchFamily="34" charset="0"/>
              </a:rPr>
              <a:t>KOSTNAD</a:t>
            </a:r>
            <a:r>
              <a:rPr lang="sv-SE" sz="1400" b="1" baseline="0">
                <a:solidFill>
                  <a:schemeClr val="accent1">
                    <a:lumMod val="75000"/>
                  </a:schemeClr>
                </a:solidFill>
                <a:latin typeface="Open Sans" panose="020B0606030504020204" pitchFamily="34" charset="0"/>
                <a:ea typeface="Open Sans" panose="020B0606030504020204" pitchFamily="34" charset="0"/>
                <a:cs typeface="Open Sans" panose="020B0606030504020204" pitchFamily="34" charset="0"/>
              </a:rPr>
              <a:t>  </a:t>
            </a:r>
            <a:br>
              <a:rPr lang="sv-SE" sz="1400" b="1" baseline="0">
                <a:solidFill>
                  <a:schemeClr val="accent1">
                    <a:lumMod val="75000"/>
                  </a:schemeClr>
                </a:solidFill>
                <a:latin typeface="Open Sans" panose="020B0606030504020204" pitchFamily="34" charset="0"/>
                <a:ea typeface="Open Sans" panose="020B0606030504020204" pitchFamily="34" charset="0"/>
                <a:cs typeface="Open Sans" panose="020B0606030504020204" pitchFamily="34" charset="0"/>
              </a:rPr>
            </a:br>
            <a:r>
              <a:rPr lang="sv-SE" sz="1400" b="1" baseline="0">
                <a:solidFill>
                  <a:schemeClr val="accent1">
                    <a:lumMod val="75000"/>
                  </a:schemeClr>
                </a:solidFill>
                <a:latin typeface="Open Sans" panose="020B0606030504020204" pitchFamily="34" charset="0"/>
                <a:ea typeface="Open Sans" panose="020B0606030504020204" pitchFamily="34" charset="0"/>
                <a:cs typeface="Open Sans" panose="020B0606030504020204" pitchFamily="34" charset="0"/>
              </a:rPr>
              <a:t>(KR)</a:t>
            </a:r>
          </a:p>
        </c:rich>
      </c:tx>
      <c:layout>
        <c:manualLayout>
          <c:xMode val="edge"/>
          <c:yMode val="edge"/>
          <c:x val="4.8818248712288445E-2"/>
          <c:y val="0.10882604970008569"/>
        </c:manualLayout>
      </c:layout>
      <c:overlay val="0"/>
      <c:spPr>
        <a:noFill/>
        <a:ln>
          <a:noFill/>
        </a:ln>
        <a:effectLst/>
      </c:spPr>
      <c:txPr>
        <a:bodyPr rot="0" spcFirstLastPara="1" vertOverflow="ellipsis" vert="horz" wrap="square" anchor="ctr" anchorCtr="1"/>
        <a:lstStyle/>
        <a:p>
          <a:pPr algn="l">
            <a:defRPr sz="1400" b="1" i="0" u="none" strike="noStrike" kern="1200" spc="0" baseline="0">
              <a:solidFill>
                <a:schemeClr val="accent1">
                  <a:lumMod val="75000"/>
                </a:schemeClr>
              </a:solidFill>
              <a:latin typeface="Open Sans" panose="020B0606030504020204" pitchFamily="34" charset="0"/>
              <a:ea typeface="Open Sans" panose="020B0606030504020204" pitchFamily="34" charset="0"/>
              <a:cs typeface="Open Sans" panose="020B0606030504020204" pitchFamily="34" charset="0"/>
            </a:defRPr>
          </a:pPr>
          <a:endParaRPr lang="sv-SE"/>
        </a:p>
      </c:txPr>
    </c:title>
    <c:autoTitleDeleted val="0"/>
    <c:plotArea>
      <c:layout>
        <c:manualLayout>
          <c:layoutTarget val="inner"/>
          <c:xMode val="edge"/>
          <c:yMode val="edge"/>
          <c:x val="0.47798296679603275"/>
          <c:y val="0.11601887396033271"/>
          <c:w val="0.46945414690240045"/>
          <c:h val="0.69652217956920448"/>
        </c:manualLayout>
      </c:layout>
      <c:doughnutChart>
        <c:varyColors val="1"/>
        <c:ser>
          <c:idx val="0"/>
          <c:order val="0"/>
          <c:spPr>
            <a:solidFill>
              <a:schemeClr val="accent4"/>
            </a:solidFill>
          </c:spPr>
          <c:dPt>
            <c:idx val="0"/>
            <c:bubble3D val="0"/>
            <c:spPr>
              <a:pattFill prst="dotGrid">
                <a:fgClr>
                  <a:schemeClr val="bg1"/>
                </a:fgClr>
                <a:bgClr>
                  <a:schemeClr val="accent1"/>
                </a:bgClr>
              </a:pattFill>
              <a:ln w="19050">
                <a:solidFill>
                  <a:schemeClr val="lt1"/>
                </a:solidFill>
              </a:ln>
              <a:effectLst/>
            </c:spPr>
            <c:extLst>
              <c:ext xmlns:c16="http://schemas.microsoft.com/office/drawing/2014/chart" uri="{C3380CC4-5D6E-409C-BE32-E72D297353CC}">
                <c16:uniqueId val="{00000001-C6A5-4FE7-9F96-56585EEF7BF5}"/>
              </c:ext>
            </c:extLst>
          </c:dPt>
          <c:dPt>
            <c:idx val="1"/>
            <c:bubble3D val="0"/>
            <c:spPr>
              <a:pattFill prst="openDmnd">
                <a:fgClr>
                  <a:schemeClr val="bg1"/>
                </a:fgClr>
                <a:bgClr>
                  <a:schemeClr val="accent1">
                    <a:lumMod val="40000"/>
                    <a:lumOff val="60000"/>
                  </a:schemeClr>
                </a:bgClr>
              </a:pattFill>
              <a:ln w="19050">
                <a:solidFill>
                  <a:schemeClr val="lt1"/>
                </a:solidFill>
              </a:ln>
              <a:effectLst/>
            </c:spPr>
            <c:extLst>
              <c:ext xmlns:c16="http://schemas.microsoft.com/office/drawing/2014/chart" uri="{C3380CC4-5D6E-409C-BE32-E72D297353CC}">
                <c16:uniqueId val="{00000003-C6A5-4FE7-9F96-56585EEF7BF5}"/>
              </c:ext>
            </c:extLst>
          </c:dPt>
          <c:dLbls>
            <c:spPr>
              <a:solidFill>
                <a:schemeClr val="tx1">
                  <a:lumMod val="50000"/>
                </a:schemeClr>
              </a:solidFill>
              <a:ln>
                <a:no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oundRect">
                    <a:avLst/>
                  </a:prstGeom>
                  <a:noFill/>
                  <a:ln>
                    <a:noFill/>
                  </a:ln>
                </c15:spPr>
              </c:ext>
            </c:extLst>
          </c:dLbls>
          <c:cat>
            <c:strRef>
              <c:f>Resultat!$C$22:$C$23</c:f>
              <c:strCache>
                <c:ptCount val="2"/>
                <c:pt idx="0">
                  <c:v>Kostnad - finansiell</c:v>
                </c:pt>
                <c:pt idx="1">
                  <c:v>Kostnad - omfördelning</c:v>
                </c:pt>
              </c:strCache>
            </c:strRef>
          </c:cat>
          <c:val>
            <c:numRef>
              <c:f>Resultat!$D$22:$D$23</c:f>
              <c:numCache>
                <c:formatCode>0%</c:formatCode>
                <c:ptCount val="2"/>
                <c:pt idx="0">
                  <c:v>0</c:v>
                </c:pt>
                <c:pt idx="1">
                  <c:v>0</c:v>
                </c:pt>
              </c:numCache>
            </c:numRef>
          </c:val>
          <c:extLst>
            <c:ext xmlns:c16="http://schemas.microsoft.com/office/drawing/2014/chart" uri="{C3380CC4-5D6E-409C-BE32-E72D297353CC}">
              <c16:uniqueId val="{00000004-C6A5-4FE7-9F96-56585EEF7BF5}"/>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layout>
        <c:manualLayout>
          <c:xMode val="edge"/>
          <c:yMode val="edge"/>
          <c:x val="2.6011211729193618E-2"/>
          <c:y val="0.73791906589891232"/>
          <c:w val="0.60375017967514721"/>
          <c:h val="0.21344583066751971"/>
        </c:manualLayout>
      </c:layout>
      <c:overlay val="0"/>
      <c:spPr>
        <a:noFill/>
        <a:ln>
          <a:noFill/>
        </a:ln>
        <a:effectLst/>
      </c:spPr>
      <c:txPr>
        <a:bodyPr rot="0" spcFirstLastPara="1" vertOverflow="ellipsis" vert="horz" wrap="square" anchor="ctr" anchorCtr="1"/>
        <a:lstStyle/>
        <a:p>
          <a:pPr rtl="0">
            <a:defRPr sz="1000" b="0" i="1" u="none" strike="noStrike" kern="120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endParaRPr lang="sv-S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9F6F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1" i="0" u="none" strike="noStrike" kern="1200" spc="0" baseline="0">
                <a:solidFill>
                  <a:schemeClr val="accent1">
                    <a:lumMod val="75000"/>
                  </a:schemeClr>
                </a:solidFill>
                <a:latin typeface="Open Sans" panose="020B0606030504020204" pitchFamily="34" charset="0"/>
                <a:ea typeface="Open Sans" panose="020B0606030504020204" pitchFamily="34" charset="0"/>
                <a:cs typeface="Open Sans" panose="020B0606030504020204" pitchFamily="34" charset="0"/>
              </a:defRPr>
            </a:pPr>
            <a:r>
              <a:rPr lang="sv-SE" sz="1400" b="1">
                <a:solidFill>
                  <a:schemeClr val="accent1">
                    <a:lumMod val="75000"/>
                  </a:schemeClr>
                </a:solidFill>
                <a:latin typeface="Open Sans" panose="020B0606030504020204" pitchFamily="34" charset="0"/>
                <a:ea typeface="Open Sans" panose="020B0606030504020204" pitchFamily="34" charset="0"/>
                <a:cs typeface="Open Sans" panose="020B0606030504020204" pitchFamily="34" charset="0"/>
              </a:rPr>
              <a:t>NYTTA</a:t>
            </a:r>
            <a:r>
              <a:rPr lang="sv-SE" sz="1400" b="1" baseline="0">
                <a:solidFill>
                  <a:schemeClr val="accent1">
                    <a:lumMod val="75000"/>
                  </a:schemeClr>
                </a:solidFill>
                <a:latin typeface="Open Sans" panose="020B0606030504020204" pitchFamily="34" charset="0"/>
                <a:ea typeface="Open Sans" panose="020B0606030504020204" pitchFamily="34" charset="0"/>
                <a:cs typeface="Open Sans" panose="020B0606030504020204" pitchFamily="34" charset="0"/>
              </a:rPr>
              <a:t>  </a:t>
            </a:r>
            <a:br>
              <a:rPr lang="sv-SE" sz="1400" b="1" baseline="0">
                <a:solidFill>
                  <a:schemeClr val="accent1">
                    <a:lumMod val="75000"/>
                  </a:schemeClr>
                </a:solidFill>
                <a:latin typeface="Open Sans" panose="020B0606030504020204" pitchFamily="34" charset="0"/>
                <a:ea typeface="Open Sans" panose="020B0606030504020204" pitchFamily="34" charset="0"/>
                <a:cs typeface="Open Sans" panose="020B0606030504020204" pitchFamily="34" charset="0"/>
              </a:rPr>
            </a:br>
            <a:r>
              <a:rPr lang="sv-SE" sz="1400" b="1" baseline="0">
                <a:solidFill>
                  <a:schemeClr val="accent1">
                    <a:lumMod val="75000"/>
                  </a:schemeClr>
                </a:solidFill>
                <a:latin typeface="Open Sans" panose="020B0606030504020204" pitchFamily="34" charset="0"/>
                <a:ea typeface="Open Sans" panose="020B0606030504020204" pitchFamily="34" charset="0"/>
                <a:cs typeface="Open Sans" panose="020B0606030504020204" pitchFamily="34" charset="0"/>
              </a:rPr>
              <a:t>(KR)</a:t>
            </a:r>
          </a:p>
        </c:rich>
      </c:tx>
      <c:layout>
        <c:manualLayout>
          <c:xMode val="edge"/>
          <c:yMode val="edge"/>
          <c:x val="4.8818248712288445E-2"/>
          <c:y val="0.10882604970008569"/>
        </c:manualLayout>
      </c:layout>
      <c:overlay val="0"/>
      <c:spPr>
        <a:noFill/>
        <a:ln>
          <a:noFill/>
        </a:ln>
        <a:effectLst/>
      </c:spPr>
      <c:txPr>
        <a:bodyPr rot="0" spcFirstLastPara="1" vertOverflow="ellipsis" vert="horz" wrap="square" anchor="ctr" anchorCtr="1"/>
        <a:lstStyle/>
        <a:p>
          <a:pPr algn="l">
            <a:defRPr sz="1400" b="1" i="0" u="none" strike="noStrike" kern="1200" spc="0" baseline="0">
              <a:solidFill>
                <a:schemeClr val="accent1">
                  <a:lumMod val="75000"/>
                </a:schemeClr>
              </a:solidFill>
              <a:latin typeface="Open Sans" panose="020B0606030504020204" pitchFamily="34" charset="0"/>
              <a:ea typeface="Open Sans" panose="020B0606030504020204" pitchFamily="34" charset="0"/>
              <a:cs typeface="Open Sans" panose="020B0606030504020204" pitchFamily="34" charset="0"/>
            </a:defRPr>
          </a:pPr>
          <a:endParaRPr lang="sv-SE"/>
        </a:p>
      </c:txPr>
    </c:title>
    <c:autoTitleDeleted val="0"/>
    <c:plotArea>
      <c:layout>
        <c:manualLayout>
          <c:layoutTarget val="inner"/>
          <c:xMode val="edge"/>
          <c:yMode val="edge"/>
          <c:x val="0.5144930095658572"/>
          <c:y val="0.14519033909149071"/>
          <c:w val="0.45576290067557856"/>
          <c:h val="0.67620867988910216"/>
        </c:manualLayout>
      </c:layout>
      <c:doughnutChart>
        <c:varyColors val="1"/>
        <c:ser>
          <c:idx val="0"/>
          <c:order val="0"/>
          <c:dPt>
            <c:idx val="0"/>
            <c:bubble3D val="0"/>
            <c:spPr>
              <a:solidFill>
                <a:schemeClr val="accent3"/>
              </a:solidFill>
              <a:ln w="19050">
                <a:solidFill>
                  <a:schemeClr val="lt1"/>
                </a:solidFill>
              </a:ln>
              <a:effectLst/>
            </c:spPr>
            <c:extLst>
              <c:ext xmlns:c16="http://schemas.microsoft.com/office/drawing/2014/chart" uri="{C3380CC4-5D6E-409C-BE32-E72D297353CC}">
                <c16:uniqueId val="{00000001-E17B-4270-B176-061B8A9C4984}"/>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E17B-4270-B176-061B8A9C4984}"/>
              </c:ext>
            </c:extLst>
          </c:dPt>
          <c:dLbls>
            <c:spPr>
              <a:solidFill>
                <a:schemeClr val="tx1">
                  <a:lumMod val="50000"/>
                </a:schemeClr>
              </a:solidFill>
              <a:ln>
                <a:no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oundRect">
                    <a:avLst/>
                  </a:prstGeom>
                  <a:noFill/>
                  <a:ln>
                    <a:noFill/>
                  </a:ln>
                </c15:spPr>
              </c:ext>
            </c:extLst>
          </c:dLbls>
          <c:cat>
            <c:strRef>
              <c:f>Resultat!$C$20:$C$21</c:f>
              <c:strCache>
                <c:ptCount val="2"/>
                <c:pt idx="0">
                  <c:v>Nytta - finansiell</c:v>
                </c:pt>
                <c:pt idx="1">
                  <c:v>Nytta - omfördelning</c:v>
                </c:pt>
              </c:strCache>
            </c:strRef>
          </c:cat>
          <c:val>
            <c:numRef>
              <c:f>Resultat!$D$20:$D$21</c:f>
              <c:numCache>
                <c:formatCode>0%</c:formatCode>
                <c:ptCount val="2"/>
                <c:pt idx="0">
                  <c:v>0</c:v>
                </c:pt>
                <c:pt idx="1">
                  <c:v>0</c:v>
                </c:pt>
              </c:numCache>
            </c:numRef>
          </c:val>
          <c:extLst>
            <c:ext xmlns:c16="http://schemas.microsoft.com/office/drawing/2014/chart" uri="{C3380CC4-5D6E-409C-BE32-E72D297353CC}">
              <c16:uniqueId val="{00000004-E17B-4270-B176-061B8A9C4984}"/>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layout>
        <c:manualLayout>
          <c:xMode val="edge"/>
          <c:yMode val="edge"/>
          <c:x val="1.688371424464568E-2"/>
          <c:y val="0.72248720409468958"/>
          <c:w val="0.58718377174069281"/>
          <c:h val="0.23564885903177646"/>
        </c:manualLayout>
      </c:layout>
      <c:overlay val="0"/>
      <c:spPr>
        <a:noFill/>
        <a:ln>
          <a:noFill/>
        </a:ln>
        <a:effectLst/>
      </c:spPr>
      <c:txPr>
        <a:bodyPr rot="0" spcFirstLastPara="1" vertOverflow="ellipsis" vert="horz" wrap="square" anchor="ctr" anchorCtr="1"/>
        <a:lstStyle/>
        <a:p>
          <a:pPr rtl="0">
            <a:defRPr sz="1000" b="0" i="1" u="none" strike="noStrike" kern="120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endParaRPr lang="sv-S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9F6F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Resultatunderlag!$B$125</c:f>
          <c:strCache>
            <c:ptCount val="1"/>
            <c:pt idx="0">
              <c:v>Osäkerhet (KR): nytta, kostnad och nettonytta efter 25 år</c:v>
            </c:pt>
          </c:strCache>
        </c:strRef>
      </c:tx>
      <c:layout>
        <c:manualLayout>
          <c:xMode val="edge"/>
          <c:yMode val="edge"/>
          <c:x val="3.8613641696248702E-2"/>
          <c:y val="5.1972371321861978E-2"/>
        </c:manualLayout>
      </c:layout>
      <c:overlay val="0"/>
      <c:spPr>
        <a:noFill/>
        <a:ln>
          <a:noFill/>
        </a:ln>
        <a:effectLst/>
      </c:spPr>
      <c:txPr>
        <a:bodyPr rot="0" vert="horz"/>
        <a:lstStyle/>
        <a:p>
          <a:pPr algn="l">
            <a:defRPr sz="1400" b="0">
              <a:latin typeface="Open Sans Semibold" panose="020B0706030804020204" pitchFamily="34" charset="0"/>
              <a:ea typeface="Open Sans Semibold" panose="020B0706030804020204" pitchFamily="34" charset="0"/>
              <a:cs typeface="Open Sans Semibold" panose="020B0706030804020204" pitchFamily="34" charset="0"/>
            </a:defRPr>
          </a:pPr>
          <a:endParaRPr lang="en-US"/>
        </a:p>
      </c:txPr>
    </c:title>
    <c:autoTitleDeleted val="0"/>
    <c:plotArea>
      <c:layout>
        <c:manualLayout>
          <c:layoutTarget val="inner"/>
          <c:xMode val="edge"/>
          <c:yMode val="edge"/>
          <c:x val="0.18940552491429741"/>
          <c:y val="0.2242564953396258"/>
          <c:w val="0.48454684991498403"/>
          <c:h val="0.60195596661170947"/>
        </c:manualLayout>
      </c:layout>
      <c:stockChart>
        <c:ser>
          <c:idx val="4"/>
          <c:order val="0"/>
          <c:tx>
            <c:strRef>
              <c:f>Resultatunderlag!$B$109</c:f>
              <c:strCache>
                <c:ptCount val="1"/>
                <c:pt idx="0">
                  <c:v>Lägst nytta - lägst kostnad</c:v>
                </c:pt>
              </c:strCache>
            </c:strRef>
          </c:tx>
          <c:spPr>
            <a:ln w="38100">
              <a:noFill/>
            </a:ln>
          </c:spPr>
          <c:marker>
            <c:symbol val="circle"/>
            <c:size val="12"/>
          </c:marker>
          <c:dPt>
            <c:idx val="0"/>
            <c:marker>
              <c:spPr>
                <a:pattFill prst="pct70">
                  <a:fgClr>
                    <a:schemeClr val="accent3"/>
                  </a:fgClr>
                  <a:bgClr>
                    <a:schemeClr val="bg1"/>
                  </a:bgClr>
                </a:pattFill>
                <a:ln w="12700">
                  <a:noFill/>
                </a:ln>
                <a:effectLst/>
              </c:spPr>
            </c:marker>
            <c:bubble3D val="0"/>
            <c:extLst>
              <c:ext xmlns:c16="http://schemas.microsoft.com/office/drawing/2014/chart" uri="{C3380CC4-5D6E-409C-BE32-E72D297353CC}">
                <c16:uniqueId val="{00000000-F004-4F6F-AE99-9C35CCC40B56}"/>
              </c:ext>
            </c:extLst>
          </c:dPt>
          <c:dPt>
            <c:idx val="1"/>
            <c:marker>
              <c:spPr>
                <a:pattFill prst="pct70">
                  <a:fgClr>
                    <a:schemeClr val="accent1"/>
                  </a:fgClr>
                  <a:bgClr>
                    <a:schemeClr val="bg1"/>
                  </a:bgClr>
                </a:pattFill>
                <a:ln w="12700">
                  <a:noFill/>
                </a:ln>
                <a:effectLst/>
              </c:spPr>
            </c:marker>
            <c:bubble3D val="0"/>
            <c:extLst>
              <c:ext xmlns:c16="http://schemas.microsoft.com/office/drawing/2014/chart" uri="{C3380CC4-5D6E-409C-BE32-E72D297353CC}">
                <c16:uniqueId val="{00000001-F004-4F6F-AE99-9C35CCC40B56}"/>
              </c:ext>
            </c:extLst>
          </c:dPt>
          <c:dPt>
            <c:idx val="2"/>
            <c:marker>
              <c:spPr>
                <a:pattFill prst="pct70">
                  <a:fgClr>
                    <a:schemeClr val="tx1"/>
                  </a:fgClr>
                  <a:bgClr>
                    <a:schemeClr val="bg1"/>
                  </a:bgClr>
                </a:pattFill>
                <a:ln w="12700">
                  <a:noFill/>
                </a:ln>
                <a:effectLst/>
              </c:spPr>
            </c:marker>
            <c:bubble3D val="0"/>
            <c:extLst>
              <c:ext xmlns:c16="http://schemas.microsoft.com/office/drawing/2014/chart" uri="{C3380CC4-5D6E-409C-BE32-E72D297353CC}">
                <c16:uniqueId val="{00000009-316F-468C-8FD1-28BDCD534C94}"/>
              </c:ext>
            </c:extLst>
          </c:dPt>
          <c:dLbls>
            <c:dLbl>
              <c:idx val="2"/>
              <c:layout>
                <c:manualLayout>
                  <c:x val="0.19606097850170826"/>
                  <c:y val="2.5625792324535997E-2"/>
                </c:manualLayout>
              </c:layout>
              <c:spPr>
                <a:solidFill>
                  <a:schemeClr val="tx1">
                    <a:lumMod val="50000"/>
                  </a:schemeClr>
                </a:solidFill>
                <a:ln>
                  <a:noFill/>
                </a:ln>
              </c:spPr>
              <c:txPr>
                <a:bodyPr vertOverflow="clip" horzOverflow="clip" anchorCtr="0">
                  <a:spAutoFit/>
                </a:bodyPr>
                <a:lstStyle/>
                <a:p>
                  <a:pPr algn="l">
                    <a:defRPr sz="1000" b="1">
                      <a:solidFill>
                        <a:schemeClr val="bg1"/>
                      </a:solidFill>
                    </a:defRPr>
                  </a:pPr>
                  <a:endParaRPr lang="en-US"/>
                </a:p>
              </c:txPr>
              <c:showLegendKey val="0"/>
              <c:showVal val="1"/>
              <c:showCatName val="0"/>
              <c:showSerName val="1"/>
              <c:showPercent val="0"/>
              <c:showBubbleSize val="0"/>
              <c:separator>
</c:separator>
              <c:extLst>
                <c:ext xmlns:c15="http://schemas.microsoft.com/office/drawing/2012/chart" uri="{CE6537A1-D6FC-4f65-9D91-7224C49458BB}">
                  <c15:spPr xmlns:c15="http://schemas.microsoft.com/office/drawing/2012/chart">
                    <a:prstGeom prst="roundRect">
                      <a:avLst/>
                    </a:prstGeom>
                  </c15:spPr>
                </c:ext>
                <c:ext xmlns:c16="http://schemas.microsoft.com/office/drawing/2014/chart" uri="{C3380CC4-5D6E-409C-BE32-E72D297353CC}">
                  <c16:uniqueId val="{00000009-316F-468C-8FD1-28BDCD534C94}"/>
                </c:ext>
              </c:extLst>
            </c:dLbl>
            <c:spPr>
              <a:solidFill>
                <a:schemeClr val="tx1">
                  <a:lumMod val="50000"/>
                </a:schemeClr>
              </a:solidFill>
              <a:ln>
                <a:noFill/>
              </a:ln>
            </c:spPr>
            <c:txPr>
              <a:bodyPr vertOverflow="clip" horzOverflow="clip">
                <a:spAutoFit/>
              </a:bodyPr>
              <a:lstStyle/>
              <a:p>
                <a:pPr>
                  <a:defRPr sz="1000" b="1">
                    <a:solidFill>
                      <a:schemeClr val="bg1"/>
                    </a:solidFill>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c15:spPr>
                <c15:showLeaderLines val="1"/>
              </c:ext>
            </c:extLst>
          </c:dLbls>
          <c:cat>
            <c:strRef>
              <c:f>Resultatunderlag!$C$108:$E$108</c:f>
              <c:strCache>
                <c:ptCount val="3"/>
                <c:pt idx="0">
                  <c:v>Nytta</c:v>
                </c:pt>
                <c:pt idx="1">
                  <c:v>Kostnad</c:v>
                </c:pt>
                <c:pt idx="2">
                  <c:v>Nettonytta</c:v>
                </c:pt>
              </c:strCache>
            </c:strRef>
          </c:cat>
          <c:val>
            <c:numRef>
              <c:f>Resultatunderlag!$C$109:$E$109</c:f>
              <c:numCache>
                <c:formatCode>#,##0</c:formatCode>
                <c:ptCount val="3"/>
                <c:pt idx="0">
                  <c:v>0</c:v>
                </c:pt>
                <c:pt idx="1">
                  <c:v>0</c:v>
                </c:pt>
                <c:pt idx="2">
                  <c:v>0</c:v>
                </c:pt>
              </c:numCache>
            </c:numRef>
          </c:val>
          <c:smooth val="0"/>
          <c:extLst>
            <c:ext xmlns:c16="http://schemas.microsoft.com/office/drawing/2014/chart" uri="{C3380CC4-5D6E-409C-BE32-E72D297353CC}">
              <c16:uniqueId val="{00000012-B391-4061-A43E-68181D2F743D}"/>
            </c:ext>
          </c:extLst>
        </c:ser>
        <c:ser>
          <c:idx val="0"/>
          <c:order val="1"/>
          <c:tx>
            <c:strRef>
              <c:f>Resultatunderlag!$B$110</c:f>
              <c:strCache>
                <c:ptCount val="1"/>
                <c:pt idx="0">
                  <c:v>Trolig nytta - trolig kostnad</c:v>
                </c:pt>
              </c:strCache>
            </c:strRef>
          </c:tx>
          <c:spPr>
            <a:ln w="38100">
              <a:noFill/>
            </a:ln>
          </c:spPr>
          <c:marker>
            <c:symbol val="circle"/>
            <c:size val="11"/>
            <c:spPr>
              <a:solidFill>
                <a:schemeClr val="accent6"/>
              </a:solidFill>
              <a:ln w="12700">
                <a:noFill/>
              </a:ln>
              <a:effectLst/>
            </c:spPr>
          </c:marker>
          <c:dPt>
            <c:idx val="0"/>
            <c:marker>
              <c:spPr>
                <a:solidFill>
                  <a:schemeClr val="accent3"/>
                </a:solidFill>
                <a:ln w="12700">
                  <a:noFill/>
                </a:ln>
                <a:effectLst/>
              </c:spPr>
            </c:marker>
            <c:bubble3D val="0"/>
            <c:extLst>
              <c:ext xmlns:c16="http://schemas.microsoft.com/office/drawing/2014/chart" uri="{C3380CC4-5D6E-409C-BE32-E72D297353CC}">
                <c16:uniqueId val="{00000001-772E-47DD-BC86-28D1EE4EC078}"/>
              </c:ext>
            </c:extLst>
          </c:dPt>
          <c:dPt>
            <c:idx val="1"/>
            <c:marker>
              <c:spPr>
                <a:solidFill>
                  <a:schemeClr val="accent1"/>
                </a:solidFill>
                <a:ln w="12700">
                  <a:noFill/>
                </a:ln>
                <a:effectLst/>
              </c:spPr>
            </c:marker>
            <c:bubble3D val="0"/>
            <c:extLst>
              <c:ext xmlns:c16="http://schemas.microsoft.com/office/drawing/2014/chart" uri="{C3380CC4-5D6E-409C-BE32-E72D297353CC}">
                <c16:uniqueId val="{00000003-772E-47DD-BC86-28D1EE4EC078}"/>
              </c:ext>
            </c:extLst>
          </c:dPt>
          <c:dPt>
            <c:idx val="2"/>
            <c:marker>
              <c:spPr>
                <a:solidFill>
                  <a:schemeClr val="tx1"/>
                </a:solidFill>
                <a:ln w="12700">
                  <a:noFill/>
                </a:ln>
                <a:effectLst/>
              </c:spPr>
            </c:marker>
            <c:bubble3D val="0"/>
            <c:extLst>
              <c:ext xmlns:c16="http://schemas.microsoft.com/office/drawing/2014/chart" uri="{C3380CC4-5D6E-409C-BE32-E72D297353CC}">
                <c16:uniqueId val="{00000008-B391-4061-A43E-68181D2F743D}"/>
              </c:ext>
            </c:extLst>
          </c:dPt>
          <c:dLbls>
            <c:dLbl>
              <c:idx val="2"/>
              <c:layout>
                <c:manualLayout>
                  <c:x val="0.20837435625446554"/>
                  <c:y val="-0.27591798190012318"/>
                </c:manualLayout>
              </c:layout>
              <c:spPr>
                <a:solidFill>
                  <a:schemeClr val="tx1">
                    <a:lumMod val="50000"/>
                  </a:schemeClr>
                </a:solidFill>
                <a:ln>
                  <a:noFill/>
                </a:ln>
              </c:spPr>
              <c:txPr>
                <a:bodyPr vertOverflow="clip" horzOverflow="clip" anchorCtr="0">
                  <a:spAutoFit/>
                </a:bodyPr>
                <a:lstStyle/>
                <a:p>
                  <a:pPr algn="l">
                    <a:defRPr sz="1000" b="1">
                      <a:solidFill>
                        <a:schemeClr val="bg1"/>
                      </a:solidFill>
                    </a:defRPr>
                  </a:pPr>
                  <a:endParaRPr lang="en-US"/>
                </a:p>
              </c:txPr>
              <c:showLegendKey val="0"/>
              <c:showVal val="1"/>
              <c:showCatName val="0"/>
              <c:showSerName val="1"/>
              <c:showPercent val="0"/>
              <c:showBubbleSize val="0"/>
              <c:separator>
</c:separator>
              <c:extLst>
                <c:ext xmlns:c15="http://schemas.microsoft.com/office/drawing/2012/chart" uri="{CE6537A1-D6FC-4f65-9D91-7224C49458BB}">
                  <c15:spPr xmlns:c15="http://schemas.microsoft.com/office/drawing/2012/chart">
                    <a:prstGeom prst="roundRect">
                      <a:avLst/>
                    </a:prstGeom>
                  </c15:spPr>
                </c:ext>
                <c:ext xmlns:c16="http://schemas.microsoft.com/office/drawing/2014/chart" uri="{C3380CC4-5D6E-409C-BE32-E72D297353CC}">
                  <c16:uniqueId val="{00000008-B391-4061-A43E-68181D2F743D}"/>
                </c:ext>
              </c:extLst>
            </c:dLbl>
            <c:spPr>
              <a:solidFill>
                <a:schemeClr val="tx1">
                  <a:lumMod val="50000"/>
                </a:schemeClr>
              </a:solidFill>
              <a:ln>
                <a:noFill/>
              </a:ln>
            </c:spPr>
            <c:txPr>
              <a:bodyPr vertOverflow="clip" horzOverflow="clip">
                <a:spAutoFit/>
              </a:bodyPr>
              <a:lstStyle/>
              <a:p>
                <a:pPr>
                  <a:defRPr sz="1000" b="1">
                    <a:solidFill>
                      <a:schemeClr val="bg1"/>
                    </a:solidFill>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c15:spPr>
                <c15:showLeaderLines val="1"/>
                <c15:leaderLines>
                  <c:spPr>
                    <a:ln w="9525" cap="flat" cmpd="sng" algn="ctr">
                      <a:solidFill>
                        <a:schemeClr val="tx1">
                          <a:lumMod val="50000"/>
                        </a:schemeClr>
                      </a:solidFill>
                      <a:round/>
                    </a:ln>
                    <a:effectLst/>
                  </c:spPr>
                </c15:leaderLines>
              </c:ext>
            </c:extLst>
          </c:dLbls>
          <c:cat>
            <c:strRef>
              <c:f>Resultatunderlag!$C$108:$E$108</c:f>
              <c:strCache>
                <c:ptCount val="3"/>
                <c:pt idx="0">
                  <c:v>Nytta</c:v>
                </c:pt>
                <c:pt idx="1">
                  <c:v>Kostnad</c:v>
                </c:pt>
                <c:pt idx="2">
                  <c:v>Nettonytta</c:v>
                </c:pt>
              </c:strCache>
            </c:strRef>
          </c:cat>
          <c:val>
            <c:numRef>
              <c:f>Resultatunderlag!$C$110:$E$110</c:f>
              <c:numCache>
                <c:formatCode>#,##0</c:formatCode>
                <c:ptCount val="3"/>
                <c:pt idx="0">
                  <c:v>0</c:v>
                </c:pt>
                <c:pt idx="1">
                  <c:v>0</c:v>
                </c:pt>
                <c:pt idx="2">
                  <c:v>0</c:v>
                </c:pt>
              </c:numCache>
            </c:numRef>
          </c:val>
          <c:smooth val="0"/>
          <c:extLst>
            <c:ext xmlns:c16="http://schemas.microsoft.com/office/drawing/2014/chart" uri="{C3380CC4-5D6E-409C-BE32-E72D297353CC}">
              <c16:uniqueId val="{00000009-B391-4061-A43E-68181D2F743D}"/>
            </c:ext>
          </c:extLst>
        </c:ser>
        <c:ser>
          <c:idx val="2"/>
          <c:order val="2"/>
          <c:tx>
            <c:strRef>
              <c:f>Resultatunderlag!$B$111</c:f>
              <c:strCache>
                <c:ptCount val="1"/>
                <c:pt idx="0">
                  <c:v>Högst nytta - högst kostnad</c:v>
                </c:pt>
              </c:strCache>
            </c:strRef>
          </c:tx>
          <c:spPr>
            <a:ln w="38100">
              <a:noFill/>
            </a:ln>
          </c:spPr>
          <c:marker>
            <c:symbol val="circle"/>
            <c:size val="12"/>
            <c:spPr>
              <a:pattFill prst="narHorz">
                <a:fgClr>
                  <a:schemeClr val="accent2">
                    <a:lumMod val="75000"/>
                  </a:schemeClr>
                </a:fgClr>
                <a:bgClr>
                  <a:schemeClr val="bg1"/>
                </a:bgClr>
              </a:pattFill>
              <a:ln w="12700">
                <a:noFill/>
              </a:ln>
              <a:effectLst/>
            </c:spPr>
          </c:marker>
          <c:dPt>
            <c:idx val="0"/>
            <c:marker>
              <c:spPr>
                <a:pattFill prst="dotDmnd">
                  <a:fgClr>
                    <a:schemeClr val="bg1"/>
                  </a:fgClr>
                  <a:bgClr>
                    <a:schemeClr val="accent3"/>
                  </a:bgClr>
                </a:pattFill>
                <a:ln w="12700">
                  <a:noFill/>
                </a:ln>
                <a:effectLst/>
              </c:spPr>
            </c:marker>
            <c:bubble3D val="0"/>
            <c:extLst>
              <c:ext xmlns:c16="http://schemas.microsoft.com/office/drawing/2014/chart" uri="{C3380CC4-5D6E-409C-BE32-E72D297353CC}">
                <c16:uniqueId val="{0000000E-B391-4061-A43E-68181D2F743D}"/>
              </c:ext>
            </c:extLst>
          </c:dPt>
          <c:dPt>
            <c:idx val="1"/>
            <c:marker>
              <c:spPr>
                <a:pattFill prst="pct10">
                  <a:fgClr>
                    <a:schemeClr val="bg1"/>
                  </a:fgClr>
                  <a:bgClr>
                    <a:schemeClr val="accent1"/>
                  </a:bgClr>
                </a:pattFill>
                <a:ln w="12700">
                  <a:noFill/>
                </a:ln>
                <a:effectLst/>
              </c:spPr>
            </c:marker>
            <c:bubble3D val="0"/>
            <c:extLst>
              <c:ext xmlns:c16="http://schemas.microsoft.com/office/drawing/2014/chart" uri="{C3380CC4-5D6E-409C-BE32-E72D297353CC}">
                <c16:uniqueId val="{00000004-772E-47DD-BC86-28D1EE4EC078}"/>
              </c:ext>
            </c:extLst>
          </c:dPt>
          <c:dPt>
            <c:idx val="2"/>
            <c:marker>
              <c:spPr>
                <a:pattFill prst="pct20">
                  <a:fgClr>
                    <a:schemeClr val="bg1"/>
                  </a:fgClr>
                  <a:bgClr>
                    <a:schemeClr val="tx1"/>
                  </a:bgClr>
                </a:pattFill>
                <a:ln w="12700">
                  <a:noFill/>
                </a:ln>
                <a:effectLst/>
              </c:spPr>
            </c:marker>
            <c:bubble3D val="0"/>
            <c:extLst>
              <c:ext xmlns:c16="http://schemas.microsoft.com/office/drawing/2014/chart" uri="{C3380CC4-5D6E-409C-BE32-E72D297353CC}">
                <c16:uniqueId val="{0000000F-B391-4061-A43E-68181D2F743D}"/>
              </c:ext>
            </c:extLst>
          </c:dPt>
          <c:dLbls>
            <c:dLbl>
              <c:idx val="0"/>
              <c:delete val="1"/>
              <c:extLst>
                <c:ext xmlns:c15="http://schemas.microsoft.com/office/drawing/2012/chart" uri="{CE6537A1-D6FC-4f65-9D91-7224C49458BB}"/>
                <c:ext xmlns:c16="http://schemas.microsoft.com/office/drawing/2014/chart" uri="{C3380CC4-5D6E-409C-BE32-E72D297353CC}">
                  <c16:uniqueId val="{0000000E-B391-4061-A43E-68181D2F743D}"/>
                </c:ext>
              </c:extLst>
            </c:dLbl>
            <c:dLbl>
              <c:idx val="1"/>
              <c:delete val="1"/>
              <c:extLst>
                <c:ext xmlns:c15="http://schemas.microsoft.com/office/drawing/2012/chart" uri="{CE6537A1-D6FC-4f65-9D91-7224C49458BB}"/>
                <c:ext xmlns:c16="http://schemas.microsoft.com/office/drawing/2014/chart" uri="{C3380CC4-5D6E-409C-BE32-E72D297353CC}">
                  <c16:uniqueId val="{00000004-772E-47DD-BC86-28D1EE4EC078}"/>
                </c:ext>
              </c:extLst>
            </c:dLbl>
            <c:dLbl>
              <c:idx val="2"/>
              <c:layout>
                <c:manualLayout>
                  <c:x val="0.18805880886487869"/>
                  <c:y val="-0.39522534619653893"/>
                </c:manualLayout>
              </c:layout>
              <c:spPr>
                <a:solidFill>
                  <a:schemeClr val="tx1">
                    <a:lumMod val="50000"/>
                  </a:schemeClr>
                </a:solidFill>
                <a:ln>
                  <a:noFill/>
                </a:ln>
              </c:spPr>
              <c:txPr>
                <a:bodyPr vertOverflow="clip" horzOverflow="clip" anchorCtr="0">
                  <a:spAutoFit/>
                </a:bodyPr>
                <a:lstStyle/>
                <a:p>
                  <a:pPr algn="l">
                    <a:defRPr sz="1000" b="1">
                      <a:solidFill>
                        <a:schemeClr val="bg1"/>
                      </a:solidFill>
                    </a:defRPr>
                  </a:pPr>
                  <a:endParaRPr lang="en-US"/>
                </a:p>
              </c:txPr>
              <c:showLegendKey val="0"/>
              <c:showVal val="1"/>
              <c:showCatName val="0"/>
              <c:showSerName val="1"/>
              <c:showPercent val="0"/>
              <c:showBubbleSize val="0"/>
              <c:separator>
</c:separator>
              <c:extLst>
                <c:ext xmlns:c15="http://schemas.microsoft.com/office/drawing/2012/chart" uri="{CE6537A1-D6FC-4f65-9D91-7224C49458BB}">
                  <c15:spPr xmlns:c15="http://schemas.microsoft.com/office/drawing/2012/chart">
                    <a:prstGeom prst="roundRect">
                      <a:avLst/>
                    </a:prstGeom>
                  </c15:spPr>
                </c:ext>
                <c:ext xmlns:c16="http://schemas.microsoft.com/office/drawing/2014/chart" uri="{C3380CC4-5D6E-409C-BE32-E72D297353CC}">
                  <c16:uniqueId val="{0000000F-B391-4061-A43E-68181D2F743D}"/>
                </c:ext>
              </c:extLst>
            </c:dLbl>
            <c:spPr>
              <a:solidFill>
                <a:sysClr val="window" lastClr="FFFFFF"/>
              </a:solidFill>
              <a:ln>
                <a:noFill/>
              </a:ln>
              <a:effectLst/>
            </c:spPr>
            <c:txPr>
              <a:bodyPr vertOverflow="clip" horzOverflow="clip" anchorCtr="0">
                <a:spAutoFit/>
              </a:bodyPr>
              <a:lstStyle/>
              <a:p>
                <a:pPr algn="l">
                  <a:defRPr sz="1200"/>
                </a:pPr>
                <a:endParaRPr lang="en-US"/>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roundRect">
                    <a:avLst/>
                  </a:prstGeom>
                </c15:spPr>
                <c15:showLeaderLines val="1"/>
                <c15:leaderLines>
                  <c:spPr>
                    <a:ln w="12700" cap="rnd" cmpd="sng" algn="ctr">
                      <a:solidFill>
                        <a:schemeClr val="tx1">
                          <a:lumMod val="50000"/>
                        </a:schemeClr>
                      </a:solidFill>
                      <a:miter lim="800000"/>
                    </a:ln>
                    <a:effectLst/>
                  </c:spPr>
                </c15:leaderLines>
              </c:ext>
            </c:extLst>
          </c:dLbls>
          <c:cat>
            <c:strRef>
              <c:f>Resultatunderlag!$C$108:$E$108</c:f>
              <c:strCache>
                <c:ptCount val="3"/>
                <c:pt idx="0">
                  <c:v>Nytta</c:v>
                </c:pt>
                <c:pt idx="1">
                  <c:v>Kostnad</c:v>
                </c:pt>
                <c:pt idx="2">
                  <c:v>Nettonytta</c:v>
                </c:pt>
              </c:strCache>
            </c:strRef>
          </c:cat>
          <c:val>
            <c:numRef>
              <c:f>Resultatunderlag!$C$111:$E$111</c:f>
              <c:numCache>
                <c:formatCode>#,##0</c:formatCode>
                <c:ptCount val="3"/>
                <c:pt idx="0">
                  <c:v>0</c:v>
                </c:pt>
                <c:pt idx="1">
                  <c:v>0</c:v>
                </c:pt>
                <c:pt idx="2">
                  <c:v>0</c:v>
                </c:pt>
              </c:numCache>
            </c:numRef>
          </c:val>
          <c:smooth val="0"/>
          <c:extLst>
            <c:ext xmlns:c16="http://schemas.microsoft.com/office/drawing/2014/chart" uri="{C3380CC4-5D6E-409C-BE32-E72D297353CC}">
              <c16:uniqueId val="{00000010-B391-4061-A43E-68181D2F743D}"/>
            </c:ext>
          </c:extLst>
        </c:ser>
        <c:dLbls>
          <c:showLegendKey val="0"/>
          <c:showVal val="1"/>
          <c:showCatName val="0"/>
          <c:showSerName val="0"/>
          <c:showPercent val="0"/>
          <c:showBubbleSize val="0"/>
        </c:dLbls>
        <c:hiLowLines>
          <c:spPr>
            <a:ln w="25400" cap="flat" cmpd="sng" algn="ctr">
              <a:solidFill>
                <a:schemeClr val="tx1"/>
              </a:solidFill>
              <a:round/>
            </a:ln>
            <a:effectLst/>
          </c:spPr>
        </c:hiLowLines>
        <c:axId val="833869672"/>
        <c:axId val="833875248"/>
      </c:stockChart>
      <c:catAx>
        <c:axId val="833869672"/>
        <c:scaling>
          <c:orientation val="minMax"/>
        </c:scaling>
        <c:delete val="0"/>
        <c:axPos val="b"/>
        <c:majorGridlines>
          <c:spPr>
            <a:ln w="9525" cap="flat" cmpd="sng" algn="ctr">
              <a:noFill/>
              <a:round/>
            </a:ln>
            <a:effectLst/>
          </c:spPr>
        </c:majorGridlines>
        <c:numFmt formatCode="General" sourceLinked="1"/>
        <c:majorTickMark val="none"/>
        <c:minorTickMark val="none"/>
        <c:tickLblPos val="low"/>
        <c:spPr>
          <a:noFill/>
          <a:ln w="9525" cap="flat" cmpd="sng" algn="ctr">
            <a:solidFill>
              <a:schemeClr val="tx1"/>
            </a:solidFill>
            <a:round/>
          </a:ln>
          <a:effectLst/>
        </c:spPr>
        <c:txPr>
          <a:bodyPr rot="-60000000" vert="horz"/>
          <a:lstStyle/>
          <a:p>
            <a:pPr>
              <a:defRPr sz="1200" b="1"/>
            </a:pPr>
            <a:endParaRPr lang="sv-SE"/>
          </a:p>
        </c:txPr>
        <c:crossAx val="833875248"/>
        <c:crosses val="autoZero"/>
        <c:auto val="1"/>
        <c:lblAlgn val="ctr"/>
        <c:lblOffset val="100"/>
        <c:tickMarkSkip val="1"/>
        <c:noMultiLvlLbl val="0"/>
      </c:catAx>
      <c:valAx>
        <c:axId val="833875248"/>
        <c:scaling>
          <c:orientation val="minMax"/>
        </c:scaling>
        <c:delete val="0"/>
        <c:axPos val="l"/>
        <c:majorGridlines>
          <c:spPr>
            <a:ln w="6350">
              <a:solidFill>
                <a:schemeClr val="bg1">
                  <a:lumMod val="75000"/>
                </a:schemeClr>
              </a:solidFill>
            </a:ln>
          </c:spPr>
        </c:majorGridlines>
        <c:minorGridlines>
          <c:spPr>
            <a:ln w="9525" cap="flat" cmpd="sng" algn="ctr">
              <a:noFill/>
              <a:round/>
            </a:ln>
            <a:effectLst/>
          </c:spPr>
        </c:minorGridlines>
        <c:numFmt formatCode="#,##0" sourceLinked="1"/>
        <c:majorTickMark val="none"/>
        <c:minorTickMark val="none"/>
        <c:tickLblPos val="nextTo"/>
        <c:spPr>
          <a:ln w="6350">
            <a:solidFill>
              <a:schemeClr val="tx1">
                <a:lumMod val="50000"/>
              </a:schemeClr>
            </a:solidFill>
          </a:ln>
        </c:spPr>
        <c:txPr>
          <a:bodyPr/>
          <a:lstStyle/>
          <a:p>
            <a:pPr>
              <a:defRPr sz="1200" b="1"/>
            </a:pPr>
            <a:endParaRPr lang="en-US"/>
          </a:p>
        </c:txPr>
        <c:crossAx val="833869672"/>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60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endParaRPr lang="sv-S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152613</xdr:colOff>
      <xdr:row>5</xdr:row>
      <xdr:rowOff>264370</xdr:rowOff>
    </xdr:from>
    <xdr:to>
      <xdr:col>9</xdr:col>
      <xdr:colOff>2493</xdr:colOff>
      <xdr:row>13</xdr:row>
      <xdr:rowOff>228103</xdr:rowOff>
    </xdr:to>
    <xdr:graphicFrame macro="">
      <xdr:nvGraphicFramePr>
        <xdr:cNvPr id="3" name="Chart 2">
          <a:extLst>
            <a:ext uri="{FF2B5EF4-FFF2-40B4-BE49-F238E27FC236}">
              <a16:creationId xmlns:a16="http://schemas.microsoft.com/office/drawing/2014/main" id="{499C354B-19FA-42E4-AE71-1B191608B9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1130240</xdr:colOff>
      <xdr:row>20</xdr:row>
      <xdr:rowOff>178152</xdr:rowOff>
    </xdr:from>
    <xdr:to>
      <xdr:col>8</xdr:col>
      <xdr:colOff>20474</xdr:colOff>
      <xdr:row>24</xdr:row>
      <xdr:rowOff>79565</xdr:rowOff>
    </xdr:to>
    <xdr:graphicFrame macro="">
      <xdr:nvGraphicFramePr>
        <xdr:cNvPr id="12" name="Chart 11">
          <a:extLst>
            <a:ext uri="{FF2B5EF4-FFF2-40B4-BE49-F238E27FC236}">
              <a16:creationId xmlns:a16="http://schemas.microsoft.com/office/drawing/2014/main" id="{AA43F466-E3CD-4DE9-BFC0-E6A36226B2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276323</xdr:colOff>
      <xdr:row>20</xdr:row>
      <xdr:rowOff>178152</xdr:rowOff>
    </xdr:from>
    <xdr:to>
      <xdr:col>6</xdr:col>
      <xdr:colOff>987316</xdr:colOff>
      <xdr:row>24</xdr:row>
      <xdr:rowOff>75332</xdr:rowOff>
    </xdr:to>
    <xdr:graphicFrame macro="">
      <xdr:nvGraphicFramePr>
        <xdr:cNvPr id="13" name="Chart 12">
          <a:extLst>
            <a:ext uri="{FF2B5EF4-FFF2-40B4-BE49-F238E27FC236}">
              <a16:creationId xmlns:a16="http://schemas.microsoft.com/office/drawing/2014/main" id="{3D8C1662-3EE6-443A-823E-CF793CA54E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110916</xdr:colOff>
      <xdr:row>15</xdr:row>
      <xdr:rowOff>493535</xdr:rowOff>
    </xdr:from>
    <xdr:to>
      <xdr:col>6</xdr:col>
      <xdr:colOff>440735</xdr:colOff>
      <xdr:row>19</xdr:row>
      <xdr:rowOff>422045</xdr:rowOff>
    </xdr:to>
    <xdr:sp macro="" textlink="$D$19">
      <xdr:nvSpPr>
        <xdr:cNvPr id="14" name="Rektangel 25">
          <a:extLst>
            <a:ext uri="{FF2B5EF4-FFF2-40B4-BE49-F238E27FC236}">
              <a16:creationId xmlns:a16="http://schemas.microsoft.com/office/drawing/2014/main" id="{D29DF02C-77B2-4715-964A-EB5EBA5AF03F}"/>
            </a:ext>
          </a:extLst>
        </xdr:cNvPr>
        <xdr:cNvSpPr>
          <a:spLocks/>
        </xdr:cNvSpPr>
      </xdr:nvSpPr>
      <xdr:spPr>
        <a:xfrm>
          <a:off x="4335783" y="7258402"/>
          <a:ext cx="2376000" cy="1960510"/>
        </a:xfrm>
        <a:prstGeom prst="rect">
          <a:avLst/>
        </a:prstGeom>
        <a:solidFill>
          <a:srgbClr val="F9F6F1"/>
        </a:solidFill>
        <a:ln w="76200">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lIns="180000" tIns="72000" rIns="180000" bIns="72000" rtlCol="0" anchor="ctr"/>
        <a:lstStyle/>
        <a:p>
          <a:pPr algn="l"/>
          <a:fld id="{B45379EE-503B-439C-8116-D584C50B9D72}" type="TxLink">
            <a:rPr lang="en-US" sz="4800" b="0" i="0" u="none" strike="noStrike">
              <a:solidFill>
                <a:schemeClr val="accent1">
                  <a:lumMod val="75000"/>
                </a:schemeClr>
              </a:solidFill>
              <a:latin typeface="Open sans"/>
              <a:ea typeface="Open sans"/>
              <a:cs typeface="Open sans"/>
            </a:rPr>
            <a:pPr algn="l"/>
            <a:t>aldrig</a:t>
          </a:fld>
          <a:br>
            <a:rPr lang="en-US" sz="1100" b="1" i="0" u="none" strike="noStrike">
              <a:solidFill>
                <a:srgbClr val="353636"/>
              </a:solidFill>
              <a:latin typeface="Open sans"/>
              <a:ea typeface="Open sans"/>
              <a:cs typeface="Open sans"/>
            </a:rPr>
          </a:br>
          <a:r>
            <a:rPr lang="en-US" sz="1200" b="1" i="0" u="none" strike="noStrike">
              <a:solidFill>
                <a:srgbClr val="353636"/>
              </a:solidFill>
              <a:latin typeface="Open sans"/>
              <a:ea typeface="Open sans"/>
              <a:cs typeface="Open sans"/>
            </a:rPr>
            <a:t>året som de sammanlagda nyttorna först överstiger</a:t>
          </a:r>
          <a:r>
            <a:rPr lang="en-US" sz="1200" b="1" i="0" u="none" strike="noStrike" baseline="0">
              <a:solidFill>
                <a:srgbClr val="353636"/>
              </a:solidFill>
              <a:latin typeface="Open sans"/>
              <a:ea typeface="Open sans"/>
              <a:cs typeface="Open sans"/>
            </a:rPr>
            <a:t> kostnaderna</a:t>
          </a:r>
          <a:endParaRPr lang="en-US" sz="1200" b="0" i="0" u="none" strike="noStrike">
            <a:solidFill>
              <a:schemeClr val="tx1"/>
            </a:solidFill>
            <a:latin typeface="Open Sans Semibold" panose="020B0706030804020204" pitchFamily="34" charset="0"/>
            <a:ea typeface="Open Sans Semibold" panose="020B0706030804020204" pitchFamily="34" charset="0"/>
            <a:cs typeface="Open Sans Semibold" panose="020B0706030804020204" pitchFamily="34" charset="0"/>
          </a:endParaRPr>
        </a:p>
      </xdr:txBody>
    </xdr:sp>
    <xdr:clientData/>
  </xdr:twoCellAnchor>
  <xdr:twoCellAnchor editAs="oneCell">
    <xdr:from>
      <xdr:col>6</xdr:col>
      <xdr:colOff>517764</xdr:colOff>
      <xdr:row>15</xdr:row>
      <xdr:rowOff>493535</xdr:rowOff>
    </xdr:from>
    <xdr:to>
      <xdr:col>6</xdr:col>
      <xdr:colOff>2725194</xdr:colOff>
      <xdr:row>19</xdr:row>
      <xdr:rowOff>418235</xdr:rowOff>
    </xdr:to>
    <xdr:sp macro="" textlink="$D$18">
      <xdr:nvSpPr>
        <xdr:cNvPr id="15" name="Rektangel 18">
          <a:extLst>
            <a:ext uri="{FF2B5EF4-FFF2-40B4-BE49-F238E27FC236}">
              <a16:creationId xmlns:a16="http://schemas.microsoft.com/office/drawing/2014/main" id="{BD0BC766-37C3-419F-92D9-ACCB1D841EAF}"/>
            </a:ext>
          </a:extLst>
        </xdr:cNvPr>
        <xdr:cNvSpPr>
          <a:spLocks/>
        </xdr:cNvSpPr>
      </xdr:nvSpPr>
      <xdr:spPr>
        <a:xfrm>
          <a:off x="6783097" y="7258402"/>
          <a:ext cx="2196000" cy="1956700"/>
        </a:xfrm>
        <a:prstGeom prst="rect">
          <a:avLst/>
        </a:prstGeom>
        <a:solidFill>
          <a:srgbClr val="F9F6F1"/>
        </a:solidFill>
        <a:ln w="76200">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lIns="180000" tIns="72000" rIns="180000" bIns="72000" rtlCol="0" anchor="ctr"/>
        <a:lstStyle/>
        <a:p>
          <a:pPr marL="0" marR="0" lvl="0" indent="0" algn="l" defTabSz="914400" eaLnBrk="1" fontAlgn="auto" latinLnBrk="0" hangingPunct="1">
            <a:lnSpc>
              <a:spcPct val="100000"/>
            </a:lnSpc>
            <a:spcBef>
              <a:spcPts val="0"/>
            </a:spcBef>
            <a:spcAft>
              <a:spcPts val="0"/>
            </a:spcAft>
            <a:buClrTx/>
            <a:buSzTx/>
            <a:buFontTx/>
            <a:buNone/>
            <a:tabLst/>
            <a:defRPr/>
          </a:pPr>
          <a:fld id="{58EF0026-BD9D-4640-BFA5-A781C418AF7A}" type="TxLink">
            <a:rPr lang="en-US" sz="4000" b="0" i="0" u="none" strike="noStrike">
              <a:solidFill>
                <a:schemeClr val="accent1">
                  <a:lumMod val="75000"/>
                </a:schemeClr>
              </a:solidFill>
              <a:effectLst/>
              <a:latin typeface="Open sans"/>
              <a:ea typeface="Open sans"/>
              <a:cs typeface="Open sans"/>
            </a:rPr>
            <a:pPr marL="0" marR="0" lvl="0" indent="0" algn="l" defTabSz="914400" eaLnBrk="1" fontAlgn="auto" latinLnBrk="0" hangingPunct="1">
              <a:lnSpc>
                <a:spcPct val="100000"/>
              </a:lnSpc>
              <a:spcBef>
                <a:spcPts val="0"/>
              </a:spcBef>
              <a:spcAft>
                <a:spcPts val="0"/>
              </a:spcAft>
              <a:buClrTx/>
              <a:buSzTx/>
              <a:buFontTx/>
              <a:buNone/>
              <a:tabLst/>
              <a:defRPr/>
            </a:pPr>
            <a:t> -   </a:t>
          </a:fld>
          <a:r>
            <a:rPr lang="en-US" sz="4000" b="0" i="0" u="none" strike="noStrike">
              <a:solidFill>
                <a:schemeClr val="accent1">
                  <a:lumMod val="75000"/>
                </a:schemeClr>
              </a:solidFill>
              <a:effectLst/>
              <a:latin typeface="Open sans"/>
              <a:ea typeface="Open sans"/>
              <a:cs typeface="Open sans"/>
            </a:rPr>
            <a:t> kr</a:t>
          </a:r>
          <a:br>
            <a:rPr lang="en-US" sz="4800" b="0" i="0" u="none" strike="noStrike">
              <a:solidFill>
                <a:schemeClr val="accent1">
                  <a:lumMod val="75000"/>
                </a:schemeClr>
              </a:solidFill>
              <a:effectLst/>
              <a:latin typeface="Open sans"/>
              <a:ea typeface="Open sans"/>
              <a:cs typeface="Open sans"/>
            </a:rPr>
          </a:br>
          <a:r>
            <a:rPr lang="en-US" sz="1200" b="1" i="0" u="none" strike="noStrike">
              <a:solidFill>
                <a:srgbClr val="353636"/>
              </a:solidFill>
              <a:effectLst/>
              <a:latin typeface="Open sans"/>
              <a:ea typeface="Open sans"/>
              <a:cs typeface="Open sans"/>
            </a:rPr>
            <a:t>nettonytta</a:t>
          </a:r>
          <a:r>
            <a:rPr lang="en-US" sz="1200" b="1" i="0" u="none" strike="noStrike" baseline="0">
              <a:solidFill>
                <a:srgbClr val="353636"/>
              </a:solidFill>
              <a:effectLst/>
              <a:latin typeface="Open sans"/>
              <a:ea typeface="Open sans"/>
              <a:cs typeface="Open sans"/>
            </a:rPr>
            <a:t> per satsad krona efter 25 år</a:t>
          </a:r>
          <a:endParaRPr lang="en-US" sz="1200" b="0" i="0" u="none" strike="noStrike" noProof="0">
            <a:solidFill>
              <a:schemeClr val="tx1"/>
            </a:solidFill>
            <a:effectLst/>
            <a:latin typeface="Open Sans Semibold" panose="020B0706030804020204" pitchFamily="34" charset="0"/>
            <a:ea typeface="Open Sans Semibold" panose="020B0706030804020204" pitchFamily="34" charset="0"/>
            <a:cs typeface="Open Sans Semibold" panose="020B0706030804020204" pitchFamily="34" charset="0"/>
          </a:endParaRPr>
        </a:p>
      </xdr:txBody>
    </xdr:sp>
    <xdr:clientData/>
  </xdr:twoCellAnchor>
  <xdr:twoCellAnchor editAs="oneCell">
    <xdr:from>
      <xdr:col>6</xdr:col>
      <xdr:colOff>2817975</xdr:colOff>
      <xdr:row>15</xdr:row>
      <xdr:rowOff>493535</xdr:rowOff>
    </xdr:from>
    <xdr:to>
      <xdr:col>9</xdr:col>
      <xdr:colOff>93360</xdr:colOff>
      <xdr:row>19</xdr:row>
      <xdr:rowOff>399185</xdr:rowOff>
    </xdr:to>
    <xdr:sp macro="" textlink="$D$17">
      <xdr:nvSpPr>
        <xdr:cNvPr id="16" name="Rektangel 18">
          <a:extLst>
            <a:ext uri="{FF2B5EF4-FFF2-40B4-BE49-F238E27FC236}">
              <a16:creationId xmlns:a16="http://schemas.microsoft.com/office/drawing/2014/main" id="{18812276-13E5-4C84-B452-B0345BD05D65}"/>
            </a:ext>
          </a:extLst>
        </xdr:cNvPr>
        <xdr:cNvSpPr>
          <a:spLocks/>
        </xdr:cNvSpPr>
      </xdr:nvSpPr>
      <xdr:spPr>
        <a:xfrm>
          <a:off x="9083308" y="7258402"/>
          <a:ext cx="2192825" cy="1952890"/>
        </a:xfrm>
        <a:prstGeom prst="rect">
          <a:avLst/>
        </a:prstGeom>
        <a:solidFill>
          <a:srgbClr val="F9F6F1"/>
        </a:solidFill>
        <a:ln w="76200">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lIns="180000" tIns="72000" rIns="180000" bIns="72000" rtlCol="0" anchor="ctr"/>
        <a:lstStyle/>
        <a:p>
          <a:pPr marL="0" marR="0" lvl="0" indent="0" algn="l" defTabSz="914400" eaLnBrk="1" fontAlgn="auto" latinLnBrk="0" hangingPunct="1">
            <a:lnSpc>
              <a:spcPct val="100000"/>
            </a:lnSpc>
            <a:spcBef>
              <a:spcPts val="0"/>
            </a:spcBef>
            <a:spcAft>
              <a:spcPts val="0"/>
            </a:spcAft>
            <a:buClrTx/>
            <a:buSzTx/>
            <a:buFontTx/>
            <a:buNone/>
            <a:tabLst/>
            <a:defRPr/>
          </a:pPr>
          <a:fld id="{C4BA2B2B-69A0-4195-82EC-88A4ECFD16E1}" type="TxLink">
            <a:rPr lang="en-US" sz="2000" b="0" i="0" u="none" strike="noStrike">
              <a:solidFill>
                <a:schemeClr val="accent1">
                  <a:lumMod val="75000"/>
                </a:schemeClr>
              </a:solidFill>
              <a:effectLst/>
              <a:latin typeface="Open sans"/>
              <a:ea typeface="Open sans"/>
              <a:cs typeface="Open sans"/>
            </a:rPr>
            <a:pPr marL="0" marR="0" lvl="0" indent="0" algn="l" defTabSz="914400" eaLnBrk="1" fontAlgn="auto" latinLnBrk="0" hangingPunct="1">
              <a:lnSpc>
                <a:spcPct val="100000"/>
              </a:lnSpc>
              <a:spcBef>
                <a:spcPts val="0"/>
              </a:spcBef>
              <a:spcAft>
                <a:spcPts val="0"/>
              </a:spcAft>
              <a:buClrTx/>
              <a:buSzTx/>
              <a:buFontTx/>
              <a:buNone/>
              <a:tabLst/>
              <a:defRPr/>
            </a:pPr>
            <a:t> -   </a:t>
          </a:fld>
          <a:r>
            <a:rPr lang="en-US" sz="2000" b="0" i="0" u="none" strike="noStrike">
              <a:solidFill>
                <a:schemeClr val="accent1">
                  <a:lumMod val="75000"/>
                </a:schemeClr>
              </a:solidFill>
              <a:effectLst/>
              <a:latin typeface="Open sans"/>
              <a:ea typeface="Open sans"/>
              <a:cs typeface="Open sans"/>
            </a:rPr>
            <a:t> kr</a:t>
          </a:r>
          <a:br>
            <a:rPr lang="en-US" sz="1100" b="1" i="0" u="none" strike="noStrike">
              <a:solidFill>
                <a:srgbClr val="353636"/>
              </a:solidFill>
              <a:effectLst/>
              <a:latin typeface="Open sans"/>
              <a:ea typeface="Open sans"/>
              <a:cs typeface="Open sans"/>
            </a:rPr>
          </a:br>
          <a:r>
            <a:rPr lang="en-US" sz="1200" b="1" i="0" u="none" strike="noStrike">
              <a:solidFill>
                <a:srgbClr val="353636"/>
              </a:solidFill>
              <a:effectLst/>
              <a:latin typeface="Open sans"/>
              <a:ea typeface="Open sans"/>
              <a:cs typeface="Open sans"/>
            </a:rPr>
            <a:t>sammanlagd nettonytta efter 25 år</a:t>
          </a:r>
          <a:endParaRPr lang="en-US" sz="1200" b="0" i="0" u="none" strike="noStrike" noProof="0">
            <a:solidFill>
              <a:schemeClr val="tx1"/>
            </a:solidFill>
            <a:effectLst/>
            <a:latin typeface="Open Sans Semibold" panose="020B0706030804020204" pitchFamily="34" charset="0"/>
            <a:ea typeface="Open Sans Semibold" panose="020B0706030804020204" pitchFamily="34" charset="0"/>
            <a:cs typeface="Open Sans Semibold" panose="020B0706030804020204" pitchFamily="34" charset="0"/>
          </a:endParaRPr>
        </a:p>
      </xdr:txBody>
    </xdr:sp>
    <xdr:clientData/>
  </xdr:twoCellAnchor>
  <xdr:twoCellAnchor editAs="oneCell">
    <xdr:from>
      <xdr:col>10</xdr:col>
      <xdr:colOff>152400</xdr:colOff>
      <xdr:row>28</xdr:row>
      <xdr:rowOff>447676</xdr:rowOff>
    </xdr:from>
    <xdr:to>
      <xdr:col>12</xdr:col>
      <xdr:colOff>149423</xdr:colOff>
      <xdr:row>34</xdr:row>
      <xdr:rowOff>72755</xdr:rowOff>
    </xdr:to>
    <mc:AlternateContent xmlns:mc="http://schemas.openxmlformats.org/markup-compatibility/2006" xmlns:a14="http://schemas.microsoft.com/office/drawing/2010/main">
      <mc:Choice Requires="a14">
        <xdr:graphicFrame macro="">
          <xdr:nvGraphicFramePr>
            <xdr:cNvPr id="31" name="Bedömning">
              <a:extLst>
                <a:ext uri="{FF2B5EF4-FFF2-40B4-BE49-F238E27FC236}">
                  <a16:creationId xmlns:a16="http://schemas.microsoft.com/office/drawing/2014/main" id="{C312BA79-5707-DE29-DEAF-19909792F33C}"/>
                </a:ext>
              </a:extLst>
            </xdr:cNvPr>
            <xdr:cNvGraphicFramePr/>
          </xdr:nvGraphicFramePr>
          <xdr:xfrm>
            <a:off x="0" y="0"/>
            <a:ext cx="0" cy="0"/>
          </xdr:xfrm>
          <a:graphic>
            <a:graphicData uri="http://schemas.microsoft.com/office/drawing/2010/slicer">
              <sle:slicer xmlns:sle="http://schemas.microsoft.com/office/drawing/2010/slicer" name="Bedömning"/>
            </a:graphicData>
          </a:graphic>
        </xdr:graphicFrame>
      </mc:Choice>
      <mc:Fallback xmlns="">
        <xdr:sp macro="" textlink="">
          <xdr:nvSpPr>
            <xdr:cNvPr id="0" name=""/>
            <xdr:cNvSpPr>
              <a:spLocks noTextEdit="1"/>
            </xdr:cNvSpPr>
          </xdr:nvSpPr>
          <xdr:spPr>
            <a:xfrm>
              <a:off x="11338983" y="15844521"/>
              <a:ext cx="1798306" cy="144181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426085</xdr:colOff>
      <xdr:row>28</xdr:row>
      <xdr:rowOff>472985</xdr:rowOff>
    </xdr:from>
    <xdr:to>
      <xdr:col>15</xdr:col>
      <xdr:colOff>361514</xdr:colOff>
      <xdr:row>34</xdr:row>
      <xdr:rowOff>148954</xdr:rowOff>
    </xdr:to>
    <mc:AlternateContent xmlns:mc="http://schemas.openxmlformats.org/markup-compatibility/2006" xmlns:a14="http://schemas.microsoft.com/office/drawing/2010/main">
      <mc:Choice Requires="a14">
        <xdr:graphicFrame macro="">
          <xdr:nvGraphicFramePr>
            <xdr:cNvPr id="32" name="Bedömning 1">
              <a:extLst>
                <a:ext uri="{FF2B5EF4-FFF2-40B4-BE49-F238E27FC236}">
                  <a16:creationId xmlns:a16="http://schemas.microsoft.com/office/drawing/2014/main" id="{813CDF71-36C1-2643-3FAE-648EC029998F}"/>
                </a:ext>
              </a:extLst>
            </xdr:cNvPr>
            <xdr:cNvGraphicFramePr/>
          </xdr:nvGraphicFramePr>
          <xdr:xfrm>
            <a:off x="0" y="0"/>
            <a:ext cx="0" cy="0"/>
          </xdr:xfrm>
          <a:graphic>
            <a:graphicData uri="http://schemas.microsoft.com/office/drawing/2010/slicer">
              <sle:slicer xmlns:sle="http://schemas.microsoft.com/office/drawing/2010/slicer" name="Bedömning 1"/>
            </a:graphicData>
          </a:graphic>
        </xdr:graphicFrame>
      </mc:Choice>
      <mc:Fallback xmlns="">
        <xdr:sp macro="" textlink="">
          <xdr:nvSpPr>
            <xdr:cNvPr id="0" name=""/>
            <xdr:cNvSpPr>
              <a:spLocks noTextEdit="1"/>
            </xdr:cNvSpPr>
          </xdr:nvSpPr>
          <xdr:spPr>
            <a:xfrm>
              <a:off x="13434907" y="15875545"/>
              <a:ext cx="1778199" cy="152508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203624</xdr:colOff>
      <xdr:row>35</xdr:row>
      <xdr:rowOff>634</xdr:rowOff>
    </xdr:from>
    <xdr:to>
      <xdr:col>12</xdr:col>
      <xdr:colOff>209959</xdr:colOff>
      <xdr:row>49</xdr:row>
      <xdr:rowOff>133046</xdr:rowOff>
    </xdr:to>
    <mc:AlternateContent xmlns:mc="http://schemas.openxmlformats.org/markup-compatibility/2006" xmlns:a14="http://schemas.microsoft.com/office/drawing/2010/main">
      <mc:Choice Requires="a14">
        <xdr:graphicFrame macro="">
          <xdr:nvGraphicFramePr>
            <xdr:cNvPr id="34" name="Intressent">
              <a:extLst>
                <a:ext uri="{FF2B5EF4-FFF2-40B4-BE49-F238E27FC236}">
                  <a16:creationId xmlns:a16="http://schemas.microsoft.com/office/drawing/2014/main" id="{7DA87B15-A45B-7620-5875-987AEA4F7FA2}"/>
                </a:ext>
              </a:extLst>
            </xdr:cNvPr>
            <xdr:cNvGraphicFramePr/>
          </xdr:nvGraphicFramePr>
          <xdr:xfrm>
            <a:off x="0" y="0"/>
            <a:ext cx="0" cy="0"/>
          </xdr:xfrm>
          <a:graphic>
            <a:graphicData uri="http://schemas.microsoft.com/office/drawing/2010/slicer">
              <sle:slicer xmlns:sle="http://schemas.microsoft.com/office/drawing/2010/slicer" name="Intressent"/>
            </a:graphicData>
          </a:graphic>
        </xdr:graphicFrame>
      </mc:Choice>
      <mc:Fallback xmlns="">
        <xdr:sp macro="" textlink="">
          <xdr:nvSpPr>
            <xdr:cNvPr id="0" name=""/>
            <xdr:cNvSpPr>
              <a:spLocks noTextEdit="1"/>
            </xdr:cNvSpPr>
          </xdr:nvSpPr>
          <xdr:spPr>
            <a:xfrm>
              <a:off x="13060469" y="15345409"/>
              <a:ext cx="2040875" cy="333852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474343</xdr:colOff>
      <xdr:row>35</xdr:row>
      <xdr:rowOff>91</xdr:rowOff>
    </xdr:from>
    <xdr:to>
      <xdr:col>15</xdr:col>
      <xdr:colOff>399402</xdr:colOff>
      <xdr:row>50</xdr:row>
      <xdr:rowOff>2873</xdr:rowOff>
    </xdr:to>
    <mc:AlternateContent xmlns:mc="http://schemas.openxmlformats.org/markup-compatibility/2006" xmlns:a14="http://schemas.microsoft.com/office/drawing/2010/main">
      <mc:Choice Requires="a14">
        <xdr:graphicFrame macro="">
          <xdr:nvGraphicFramePr>
            <xdr:cNvPr id="35" name="Intressent 1">
              <a:extLst>
                <a:ext uri="{FF2B5EF4-FFF2-40B4-BE49-F238E27FC236}">
                  <a16:creationId xmlns:a16="http://schemas.microsoft.com/office/drawing/2014/main" id="{283FF839-5FC4-E59F-77FE-42B9D5E0D9B6}"/>
                </a:ext>
              </a:extLst>
            </xdr:cNvPr>
            <xdr:cNvGraphicFramePr/>
          </xdr:nvGraphicFramePr>
          <xdr:xfrm>
            <a:off x="0" y="0"/>
            <a:ext cx="0" cy="0"/>
          </xdr:xfrm>
          <a:graphic>
            <a:graphicData uri="http://schemas.microsoft.com/office/drawing/2010/slicer">
              <sle:slicer xmlns:sle="http://schemas.microsoft.com/office/drawing/2010/slicer" name="Intressent 1"/>
            </a:graphicData>
          </a:graphic>
        </xdr:graphicFrame>
      </mc:Choice>
      <mc:Fallback xmlns="">
        <xdr:sp macro="" textlink="">
          <xdr:nvSpPr>
            <xdr:cNvPr id="0" name=""/>
            <xdr:cNvSpPr>
              <a:spLocks noTextEdit="1"/>
            </xdr:cNvSpPr>
          </xdr:nvSpPr>
          <xdr:spPr>
            <a:xfrm>
              <a:off x="15384778" y="15344866"/>
              <a:ext cx="2031989" cy="342225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417407</xdr:colOff>
      <xdr:row>9</xdr:row>
      <xdr:rowOff>170390</xdr:rowOff>
    </xdr:from>
    <xdr:to>
      <xdr:col>15</xdr:col>
      <xdr:colOff>377813</xdr:colOff>
      <xdr:row>22</xdr:row>
      <xdr:rowOff>39944</xdr:rowOff>
    </xdr:to>
    <mc:AlternateContent xmlns:mc="http://schemas.openxmlformats.org/markup-compatibility/2006" xmlns:a14="http://schemas.microsoft.com/office/drawing/2010/main">
      <mc:Choice Requires="a14">
        <xdr:graphicFrame macro="">
          <xdr:nvGraphicFramePr>
            <xdr:cNvPr id="40" name="Intressent 3">
              <a:extLst>
                <a:ext uri="{FF2B5EF4-FFF2-40B4-BE49-F238E27FC236}">
                  <a16:creationId xmlns:a16="http://schemas.microsoft.com/office/drawing/2014/main" id="{73E4AC60-9253-4E1F-9BD0-4A35DDDC3B1C}"/>
                </a:ext>
              </a:extLst>
            </xdr:cNvPr>
            <xdr:cNvGraphicFramePr/>
          </xdr:nvGraphicFramePr>
          <xdr:xfrm>
            <a:off x="0" y="0"/>
            <a:ext cx="0" cy="0"/>
          </xdr:xfrm>
          <a:graphic>
            <a:graphicData uri="http://schemas.microsoft.com/office/drawing/2010/slicer">
              <sle:slicer xmlns:sle="http://schemas.microsoft.com/office/drawing/2010/slicer" name="Intressent 3"/>
            </a:graphicData>
          </a:graphic>
        </xdr:graphicFrame>
      </mc:Choice>
      <mc:Fallback xmlns="">
        <xdr:sp macro="" textlink="">
          <xdr:nvSpPr>
            <xdr:cNvPr id="0" name=""/>
            <xdr:cNvSpPr>
              <a:spLocks noTextEdit="1"/>
            </xdr:cNvSpPr>
          </xdr:nvSpPr>
          <xdr:spPr>
            <a:xfrm>
              <a:off x="14038157" y="3888950"/>
              <a:ext cx="1787936" cy="646974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152400</xdr:colOff>
      <xdr:row>80</xdr:row>
      <xdr:rowOff>15512</xdr:rowOff>
    </xdr:from>
    <xdr:to>
      <xdr:col>12</xdr:col>
      <xdr:colOff>149211</xdr:colOff>
      <xdr:row>83</xdr:row>
      <xdr:rowOff>20289</xdr:rowOff>
    </xdr:to>
    <mc:AlternateContent xmlns:mc="http://schemas.openxmlformats.org/markup-compatibility/2006" xmlns:a14="http://schemas.microsoft.com/office/drawing/2010/main">
      <mc:Choice Requires="a14">
        <xdr:graphicFrame macro="">
          <xdr:nvGraphicFramePr>
            <xdr:cNvPr id="41" name="Kategori 3">
              <a:extLst>
                <a:ext uri="{FF2B5EF4-FFF2-40B4-BE49-F238E27FC236}">
                  <a16:creationId xmlns:a16="http://schemas.microsoft.com/office/drawing/2014/main" id="{AF3A9151-B1D1-4E59-961B-94F5A7FC9403}"/>
                </a:ext>
              </a:extLst>
            </xdr:cNvPr>
            <xdr:cNvGraphicFramePr/>
          </xdr:nvGraphicFramePr>
          <xdr:xfrm>
            <a:off x="0" y="0"/>
            <a:ext cx="0" cy="0"/>
          </xdr:xfrm>
          <a:graphic>
            <a:graphicData uri="http://schemas.microsoft.com/office/drawing/2010/slicer">
              <sle:slicer xmlns:sle="http://schemas.microsoft.com/office/drawing/2010/slicer" name="Kategori 3"/>
            </a:graphicData>
          </a:graphic>
        </xdr:graphicFrame>
      </mc:Choice>
      <mc:Fallback xmlns="">
        <xdr:sp macro="" textlink="">
          <xdr:nvSpPr>
            <xdr:cNvPr id="0" name=""/>
            <xdr:cNvSpPr>
              <a:spLocks noTextEdit="1"/>
            </xdr:cNvSpPr>
          </xdr:nvSpPr>
          <xdr:spPr>
            <a:xfrm>
              <a:off x="11338983" y="31197822"/>
              <a:ext cx="1799999" cy="11329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152400</xdr:colOff>
      <xdr:row>84</xdr:row>
      <xdr:rowOff>122464</xdr:rowOff>
    </xdr:from>
    <xdr:to>
      <xdr:col>12</xdr:col>
      <xdr:colOff>149423</xdr:colOff>
      <xdr:row>105</xdr:row>
      <xdr:rowOff>649181</xdr:rowOff>
    </xdr:to>
    <mc:AlternateContent xmlns:mc="http://schemas.openxmlformats.org/markup-compatibility/2006" xmlns:a14="http://schemas.microsoft.com/office/drawing/2010/main">
      <mc:Choice Requires="a14">
        <xdr:graphicFrame macro="">
          <xdr:nvGraphicFramePr>
            <xdr:cNvPr id="42" name="Intressent 4">
              <a:extLst>
                <a:ext uri="{FF2B5EF4-FFF2-40B4-BE49-F238E27FC236}">
                  <a16:creationId xmlns:a16="http://schemas.microsoft.com/office/drawing/2014/main" id="{041D4CB4-8EA2-4DCC-8E97-5CF270D425F4}"/>
                </a:ext>
              </a:extLst>
            </xdr:cNvPr>
            <xdr:cNvGraphicFramePr/>
          </xdr:nvGraphicFramePr>
          <xdr:xfrm>
            <a:off x="0" y="0"/>
            <a:ext cx="0" cy="0"/>
          </xdr:xfrm>
          <a:graphic>
            <a:graphicData uri="http://schemas.microsoft.com/office/drawing/2010/slicer">
              <sle:slicer xmlns:sle="http://schemas.microsoft.com/office/drawing/2010/slicer" name="Intressent 4"/>
            </a:graphicData>
          </a:graphic>
        </xdr:graphicFrame>
      </mc:Choice>
      <mc:Fallback xmlns="">
        <xdr:sp macro="" textlink="">
          <xdr:nvSpPr>
            <xdr:cNvPr id="0" name=""/>
            <xdr:cNvSpPr>
              <a:spLocks noTextEdit="1"/>
            </xdr:cNvSpPr>
          </xdr:nvSpPr>
          <xdr:spPr>
            <a:xfrm>
              <a:off x="11338983" y="32636369"/>
              <a:ext cx="1802116" cy="68644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67097</xdr:colOff>
      <xdr:row>65</xdr:row>
      <xdr:rowOff>9525</xdr:rowOff>
    </xdr:from>
    <xdr:to>
      <xdr:col>5</xdr:col>
      <xdr:colOff>777240</xdr:colOff>
      <xdr:row>71</xdr:row>
      <xdr:rowOff>439945</xdr:rowOff>
    </xdr:to>
    <xdr:graphicFrame macro="">
      <xdr:nvGraphicFramePr>
        <xdr:cNvPr id="4" name="Diagram 6">
          <a:extLst>
            <a:ext uri="{FF2B5EF4-FFF2-40B4-BE49-F238E27FC236}">
              <a16:creationId xmlns:a16="http://schemas.microsoft.com/office/drawing/2014/main" id="{8765121B-78C4-45CF-B490-6B35AFA949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152400</xdr:colOff>
      <xdr:row>5</xdr:row>
      <xdr:rowOff>473950</xdr:rowOff>
    </xdr:from>
    <xdr:to>
      <xdr:col>12</xdr:col>
      <xdr:colOff>149423</xdr:colOff>
      <xdr:row>8</xdr:row>
      <xdr:rowOff>0</xdr:rowOff>
    </xdr:to>
    <mc:AlternateContent xmlns:mc="http://schemas.openxmlformats.org/markup-compatibility/2006" xmlns:a14="http://schemas.microsoft.com/office/drawing/2010/main">
      <mc:Choice Requires="a14">
        <xdr:graphicFrame macro="">
          <xdr:nvGraphicFramePr>
            <xdr:cNvPr id="6" name="Kategori">
              <a:extLst>
                <a:ext uri="{FF2B5EF4-FFF2-40B4-BE49-F238E27FC236}">
                  <a16:creationId xmlns:a16="http://schemas.microsoft.com/office/drawing/2014/main" id="{52964708-AE6F-467A-AF3F-617B35105289}"/>
                </a:ext>
              </a:extLst>
            </xdr:cNvPr>
            <xdr:cNvGraphicFramePr/>
          </xdr:nvGraphicFramePr>
          <xdr:xfrm>
            <a:off x="0" y="0"/>
            <a:ext cx="0" cy="0"/>
          </xdr:xfrm>
          <a:graphic>
            <a:graphicData uri="http://schemas.microsoft.com/office/drawing/2010/slicer">
              <sle:slicer xmlns:sle="http://schemas.microsoft.com/office/drawing/2010/slicer" name="Kategori"/>
            </a:graphicData>
          </a:graphic>
        </xdr:graphicFrame>
      </mc:Choice>
      <mc:Fallback xmlns="">
        <xdr:sp macro="" textlink="">
          <xdr:nvSpPr>
            <xdr:cNvPr id="0" name=""/>
            <xdr:cNvSpPr>
              <a:spLocks noTextEdit="1"/>
            </xdr:cNvSpPr>
          </xdr:nvSpPr>
          <xdr:spPr>
            <a:xfrm>
              <a:off x="11952817" y="2160510"/>
              <a:ext cx="1802116" cy="10462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150706</xdr:colOff>
      <xdr:row>28</xdr:row>
      <xdr:rowOff>332528</xdr:rowOff>
    </xdr:from>
    <xdr:to>
      <xdr:col>2</xdr:col>
      <xdr:colOff>2380681</xdr:colOff>
      <xdr:row>36</xdr:row>
      <xdr:rowOff>899</xdr:rowOff>
    </xdr:to>
    <xdr:sp macro="" textlink="$D$24">
      <xdr:nvSpPr>
        <xdr:cNvPr id="7" name="Rektangel 25">
          <a:extLst>
            <a:ext uri="{FF2B5EF4-FFF2-40B4-BE49-F238E27FC236}">
              <a16:creationId xmlns:a16="http://schemas.microsoft.com/office/drawing/2014/main" id="{F752065D-8C2B-4667-A50B-52BE0CE34E53}"/>
            </a:ext>
          </a:extLst>
        </xdr:cNvPr>
        <xdr:cNvSpPr>
          <a:spLocks/>
        </xdr:cNvSpPr>
      </xdr:nvSpPr>
      <xdr:spPr>
        <a:xfrm>
          <a:off x="255481" y="13600853"/>
          <a:ext cx="2430000" cy="1940190"/>
        </a:xfrm>
        <a:prstGeom prst="rect">
          <a:avLst/>
        </a:prstGeom>
        <a:solidFill>
          <a:srgbClr val="F9F6F1"/>
        </a:solidFill>
        <a:ln w="76200">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lIns="288000" rIns="288000" rtlCol="0" anchor="ctr"/>
        <a:lstStyle/>
        <a:p>
          <a:pPr algn="l"/>
          <a:fld id="{7287B7AF-51F1-4910-BBE0-D81E72B4EBA3}" type="TxLink">
            <a:rPr lang="en-US" sz="4000" b="0" i="0" u="none" strike="noStrike">
              <a:solidFill>
                <a:schemeClr val="accent1">
                  <a:lumMod val="75000"/>
                </a:schemeClr>
              </a:solidFill>
              <a:latin typeface="Open sans"/>
              <a:ea typeface="Open sans"/>
              <a:cs typeface="Open sans"/>
            </a:rPr>
            <a:pPr algn="l"/>
            <a:t>0 / 0</a:t>
          </a:fld>
          <a:endParaRPr lang="en-US" sz="4000" b="0" i="0" u="none" strike="noStrike">
            <a:solidFill>
              <a:schemeClr val="accent1">
                <a:lumMod val="75000"/>
              </a:schemeClr>
            </a:solidFill>
            <a:latin typeface="Open sans"/>
            <a:ea typeface="Open sans"/>
            <a:cs typeface="Open sans"/>
          </a:endParaRPr>
        </a:p>
        <a:p>
          <a:pPr algn="l"/>
          <a:r>
            <a:rPr lang="en-US" sz="1200" b="0" i="0" u="none" strike="noStrike">
              <a:solidFill>
                <a:srgbClr val="000000"/>
              </a:solidFill>
              <a:latin typeface="Open Sans SemiBold" panose="020B0706030804020204" pitchFamily="34" charset="0"/>
              <a:ea typeface="Open Sans SemiBold" panose="020B0706030804020204" pitchFamily="34" charset="0"/>
              <a:cs typeface="Open Sans SemiBold" panose="020B0706030804020204" pitchFamily="34" charset="0"/>
            </a:rPr>
            <a:t>nyttor</a:t>
          </a:r>
          <a:r>
            <a:rPr lang="en-US" sz="1200" b="0" i="0" u="none" strike="noStrike" baseline="0">
              <a:solidFill>
                <a:srgbClr val="000000"/>
              </a:solidFill>
              <a:latin typeface="Open Sans SemiBold" panose="020B0706030804020204" pitchFamily="34" charset="0"/>
              <a:ea typeface="Open Sans SemiBold" panose="020B0706030804020204" pitchFamily="34" charset="0"/>
              <a:cs typeface="Open Sans SemiBold" panose="020B0706030804020204" pitchFamily="34" charset="0"/>
            </a:rPr>
            <a:t> har inte värderats i pengar</a:t>
          </a:r>
          <a:endParaRPr lang="en-US" sz="4000" b="0" i="0" u="none" strike="noStrike">
            <a:solidFill>
              <a:srgbClr val="353636"/>
            </a:solidFill>
            <a:latin typeface="Open Sans SemiBold" panose="020B0706030804020204" pitchFamily="34" charset="0"/>
            <a:ea typeface="Open Sans SemiBold" panose="020B0706030804020204" pitchFamily="34" charset="0"/>
            <a:cs typeface="Open Sans SemiBold" panose="020B0706030804020204" pitchFamily="34" charset="0"/>
          </a:endParaRPr>
        </a:p>
      </xdr:txBody>
    </xdr:sp>
    <xdr:clientData/>
  </xdr:twoCellAnchor>
  <xdr:twoCellAnchor editAs="oneCell">
    <xdr:from>
      <xdr:col>12</xdr:col>
      <xdr:colOff>417407</xdr:colOff>
      <xdr:row>5</xdr:row>
      <xdr:rowOff>477760</xdr:rowOff>
    </xdr:from>
    <xdr:to>
      <xdr:col>15</xdr:col>
      <xdr:colOff>383753</xdr:colOff>
      <xdr:row>8</xdr:row>
      <xdr:rowOff>18867</xdr:rowOff>
    </xdr:to>
    <mc:AlternateContent xmlns:mc="http://schemas.openxmlformats.org/markup-compatibility/2006" xmlns:a14="http://schemas.microsoft.com/office/drawing/2010/main">
      <mc:Choice Requires="a14">
        <xdr:graphicFrame macro="">
          <xdr:nvGraphicFramePr>
            <xdr:cNvPr id="10" name="Kategori 2">
              <a:extLst>
                <a:ext uri="{FF2B5EF4-FFF2-40B4-BE49-F238E27FC236}">
                  <a16:creationId xmlns:a16="http://schemas.microsoft.com/office/drawing/2014/main" id="{622FA7E0-52B6-46CA-A728-9FE79CE43D03}"/>
                </a:ext>
              </a:extLst>
            </xdr:cNvPr>
            <xdr:cNvGraphicFramePr/>
          </xdr:nvGraphicFramePr>
          <xdr:xfrm>
            <a:off x="0" y="0"/>
            <a:ext cx="0" cy="0"/>
          </xdr:xfrm>
          <a:graphic>
            <a:graphicData uri="http://schemas.microsoft.com/office/drawing/2010/slicer">
              <sle:slicer xmlns:sle="http://schemas.microsoft.com/office/drawing/2010/slicer" name="Kategori 2"/>
            </a:graphicData>
          </a:graphic>
        </xdr:graphicFrame>
      </mc:Choice>
      <mc:Fallback xmlns="">
        <xdr:sp macro="" textlink="">
          <xdr:nvSpPr>
            <xdr:cNvPr id="0" name=""/>
            <xdr:cNvSpPr>
              <a:spLocks noTextEdit="1"/>
            </xdr:cNvSpPr>
          </xdr:nvSpPr>
          <xdr:spPr>
            <a:xfrm>
              <a:off x="14038157" y="2156700"/>
              <a:ext cx="1824356" cy="107082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382058</xdr:colOff>
      <xdr:row>80</xdr:row>
      <xdr:rowOff>17569</xdr:rowOff>
    </xdr:from>
    <xdr:to>
      <xdr:col>15</xdr:col>
      <xdr:colOff>339288</xdr:colOff>
      <xdr:row>83</xdr:row>
      <xdr:rowOff>55034</xdr:rowOff>
    </xdr:to>
    <mc:AlternateContent xmlns:mc="http://schemas.openxmlformats.org/markup-compatibility/2006" xmlns:a14="http://schemas.microsoft.com/office/drawing/2010/main">
      <mc:Choice Requires="a14">
        <xdr:graphicFrame macro="">
          <xdr:nvGraphicFramePr>
            <xdr:cNvPr id="11" name="Kategori 1">
              <a:extLst>
                <a:ext uri="{FF2B5EF4-FFF2-40B4-BE49-F238E27FC236}">
                  <a16:creationId xmlns:a16="http://schemas.microsoft.com/office/drawing/2014/main" id="{C53086A9-F460-5114-7FD5-5B0F738F9026}"/>
                </a:ext>
              </a:extLst>
            </xdr:cNvPr>
            <xdr:cNvGraphicFramePr/>
          </xdr:nvGraphicFramePr>
          <xdr:xfrm>
            <a:off x="0" y="0"/>
            <a:ext cx="0" cy="0"/>
          </xdr:xfrm>
          <a:graphic>
            <a:graphicData uri="http://schemas.microsoft.com/office/drawing/2010/slicer">
              <sle:slicer xmlns:sle="http://schemas.microsoft.com/office/drawing/2010/slicer" name="Kategori 1"/>
            </a:graphicData>
          </a:graphic>
        </xdr:graphicFrame>
      </mc:Choice>
      <mc:Fallback xmlns="">
        <xdr:sp macro="" textlink="">
          <xdr:nvSpPr>
            <xdr:cNvPr id="0" name=""/>
            <xdr:cNvSpPr>
              <a:spLocks noTextEdit="1"/>
            </xdr:cNvSpPr>
          </xdr:nvSpPr>
          <xdr:spPr>
            <a:xfrm>
              <a:off x="13388975" y="31199879"/>
              <a:ext cx="1800000" cy="114469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380152</xdr:colOff>
      <xdr:row>84</xdr:row>
      <xdr:rowOff>140969</xdr:rowOff>
    </xdr:from>
    <xdr:to>
      <xdr:col>15</xdr:col>
      <xdr:colOff>339287</xdr:colOff>
      <xdr:row>105</xdr:row>
      <xdr:rowOff>646217</xdr:rowOff>
    </xdr:to>
    <mc:AlternateContent xmlns:mc="http://schemas.openxmlformats.org/markup-compatibility/2006" xmlns:a14="http://schemas.microsoft.com/office/drawing/2010/main">
      <mc:Choice Requires="a14">
        <xdr:graphicFrame macro="">
          <xdr:nvGraphicFramePr>
            <xdr:cNvPr id="18" name="Intressent 5">
              <a:extLst>
                <a:ext uri="{FF2B5EF4-FFF2-40B4-BE49-F238E27FC236}">
                  <a16:creationId xmlns:a16="http://schemas.microsoft.com/office/drawing/2014/main" id="{72EB2671-10C1-EB57-4A52-B7CC17D61641}"/>
                </a:ext>
              </a:extLst>
            </xdr:cNvPr>
            <xdr:cNvGraphicFramePr/>
          </xdr:nvGraphicFramePr>
          <xdr:xfrm>
            <a:off x="0" y="0"/>
            <a:ext cx="0" cy="0"/>
          </xdr:xfrm>
          <a:graphic>
            <a:graphicData uri="http://schemas.microsoft.com/office/drawing/2010/slicer">
              <sle:slicer xmlns:sle="http://schemas.microsoft.com/office/drawing/2010/slicer" name="Intressent 5"/>
            </a:graphicData>
          </a:graphic>
        </xdr:graphicFrame>
      </mc:Choice>
      <mc:Fallback xmlns="">
        <xdr:sp macro="" textlink="">
          <xdr:nvSpPr>
            <xdr:cNvPr id="0" name=""/>
            <xdr:cNvSpPr>
              <a:spLocks noTextEdit="1"/>
            </xdr:cNvSpPr>
          </xdr:nvSpPr>
          <xdr:spPr>
            <a:xfrm>
              <a:off x="13387069" y="32649159"/>
              <a:ext cx="1788570" cy="64071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905299</xdr:colOff>
      <xdr:row>28</xdr:row>
      <xdr:rowOff>313690</xdr:rowOff>
    </xdr:from>
    <xdr:to>
      <xdr:col>6</xdr:col>
      <xdr:colOff>2342584</xdr:colOff>
      <xdr:row>35</xdr:row>
      <xdr:rowOff>186955</xdr:rowOff>
    </xdr:to>
    <xdr:sp macro="" textlink="Resultatunderlag!$F$94">
      <xdr:nvSpPr>
        <xdr:cNvPr id="5" name="Rektangel 25">
          <a:extLst>
            <a:ext uri="{FF2B5EF4-FFF2-40B4-BE49-F238E27FC236}">
              <a16:creationId xmlns:a16="http://schemas.microsoft.com/office/drawing/2014/main" id="{D62824DC-A034-433F-8F6A-24FF16569A09}"/>
            </a:ext>
          </a:extLst>
        </xdr:cNvPr>
        <xdr:cNvSpPr>
          <a:spLocks/>
        </xdr:cNvSpPr>
      </xdr:nvSpPr>
      <xdr:spPr>
        <a:xfrm>
          <a:off x="6963199" y="13582015"/>
          <a:ext cx="2433600" cy="1947810"/>
        </a:xfrm>
        <a:prstGeom prst="rect">
          <a:avLst/>
        </a:prstGeom>
        <a:solidFill>
          <a:srgbClr val="F9F6F1"/>
        </a:solidFill>
        <a:ln w="76200">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lIns="288000" rIns="288000" rtlCol="0" anchor="ctr"/>
        <a:lstStyle/>
        <a:p>
          <a:pPr algn="l"/>
          <a:fld id="{C7ED1B3D-C939-44C8-AEB4-F87C1FA9C345}" type="TxLink">
            <a:rPr lang="en-US" sz="4000" b="0" i="0" u="none" strike="noStrike">
              <a:solidFill>
                <a:schemeClr val="accent1">
                  <a:lumMod val="75000"/>
                </a:schemeClr>
              </a:solidFill>
              <a:latin typeface="Open sans"/>
              <a:ea typeface="Open sans"/>
              <a:cs typeface="Open sans"/>
            </a:rPr>
            <a:pPr algn="l"/>
            <a:t>0 / 0</a:t>
          </a:fld>
          <a:br>
            <a:rPr lang="en-US" sz="1200" b="0" i="0" u="none" strike="noStrike">
              <a:solidFill>
                <a:srgbClr val="000000"/>
              </a:solidFill>
              <a:latin typeface="Open sans"/>
              <a:ea typeface="Open sans"/>
              <a:cs typeface="Open sans"/>
            </a:rPr>
          </a:br>
          <a:r>
            <a:rPr lang="en-US" sz="1200" b="0" i="0" u="none" strike="noStrike">
              <a:solidFill>
                <a:sysClr val="windowText" lastClr="000000"/>
              </a:solidFill>
              <a:latin typeface="Open Sans SemiBold" panose="020B0706030804020204" pitchFamily="34" charset="0"/>
              <a:ea typeface="Open Sans SemiBold" panose="020B0706030804020204" pitchFamily="34" charset="0"/>
              <a:cs typeface="Open Sans SemiBold" panose="020B0706030804020204" pitchFamily="34" charset="0"/>
            </a:rPr>
            <a:t>kostnader har inte värderats i pengar</a:t>
          </a:r>
          <a:endParaRPr lang="en-US" sz="4000" b="0" i="0" u="none" strike="noStrike">
            <a:solidFill>
              <a:sysClr val="windowText" lastClr="000000"/>
            </a:solidFill>
            <a:latin typeface="Open Sans SemiBold" panose="020B0706030804020204" pitchFamily="34" charset="0"/>
            <a:ea typeface="Open Sans SemiBold" panose="020B0706030804020204" pitchFamily="34" charset="0"/>
            <a:cs typeface="Open Sans SemiBold" panose="020B0706030804020204" pitchFamily="34" charset="0"/>
          </a:endParaRPr>
        </a:p>
      </xdr:txBody>
    </xdr:sp>
    <xdr:clientData/>
  </xdr:twoCellAnchor>
  <xdr:twoCellAnchor editAs="oneCell">
    <xdr:from>
      <xdr:col>10</xdr:col>
      <xdr:colOff>152400</xdr:colOff>
      <xdr:row>9</xdr:row>
      <xdr:rowOff>174200</xdr:rowOff>
    </xdr:from>
    <xdr:to>
      <xdr:col>12</xdr:col>
      <xdr:colOff>187537</xdr:colOff>
      <xdr:row>20</xdr:row>
      <xdr:rowOff>476249</xdr:rowOff>
    </xdr:to>
    <mc:AlternateContent xmlns:mc="http://schemas.openxmlformats.org/markup-compatibility/2006" xmlns:a14="http://schemas.microsoft.com/office/drawing/2010/main">
      <mc:Choice Requires="a14">
        <xdr:graphicFrame macro="">
          <xdr:nvGraphicFramePr>
            <xdr:cNvPr id="9" name="Intressent 2">
              <a:extLst>
                <a:ext uri="{FF2B5EF4-FFF2-40B4-BE49-F238E27FC236}">
                  <a16:creationId xmlns:a16="http://schemas.microsoft.com/office/drawing/2014/main" id="{D0C4C165-AF6E-4D18-9F3B-3A7D3E433F3F}"/>
                </a:ext>
              </a:extLst>
            </xdr:cNvPr>
            <xdr:cNvGraphicFramePr/>
          </xdr:nvGraphicFramePr>
          <xdr:xfrm>
            <a:off x="0" y="0"/>
            <a:ext cx="0" cy="0"/>
          </xdr:xfrm>
          <a:graphic>
            <a:graphicData uri="http://schemas.microsoft.com/office/drawing/2010/slicer">
              <sle:slicer xmlns:sle="http://schemas.microsoft.com/office/drawing/2010/slicer" name="Intressent 2"/>
            </a:graphicData>
          </a:graphic>
        </xdr:graphicFrame>
      </mc:Choice>
      <mc:Fallback xmlns="">
        <xdr:sp macro="" textlink="">
          <xdr:nvSpPr>
            <xdr:cNvPr id="0" name=""/>
            <xdr:cNvSpPr>
              <a:spLocks noTextEdit="1"/>
            </xdr:cNvSpPr>
          </xdr:nvSpPr>
          <xdr:spPr>
            <a:xfrm>
              <a:off x="11952817" y="3885140"/>
              <a:ext cx="1840230" cy="589385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162560</xdr:colOff>
      <xdr:row>67</xdr:row>
      <xdr:rowOff>313690</xdr:rowOff>
    </xdr:from>
    <xdr:to>
      <xdr:col>12</xdr:col>
      <xdr:colOff>171027</xdr:colOff>
      <xdr:row>75</xdr:row>
      <xdr:rowOff>285086</xdr:rowOff>
    </xdr:to>
    <mc:AlternateContent xmlns:mc="http://schemas.openxmlformats.org/markup-compatibility/2006" xmlns:a14="http://schemas.microsoft.com/office/drawing/2010/main">
      <mc:Choice Requires="a14">
        <xdr:graphicFrame macro="">
          <xdr:nvGraphicFramePr>
            <xdr:cNvPr id="2" name="Intressent 6">
              <a:extLst>
                <a:ext uri="{FF2B5EF4-FFF2-40B4-BE49-F238E27FC236}">
                  <a16:creationId xmlns:a16="http://schemas.microsoft.com/office/drawing/2014/main" id="{88E5FC15-3D2D-49ED-8489-F6F9E411AB3B}"/>
                </a:ext>
              </a:extLst>
            </xdr:cNvPr>
            <xdr:cNvGraphicFramePr/>
          </xdr:nvGraphicFramePr>
          <xdr:xfrm>
            <a:off x="0" y="0"/>
            <a:ext cx="0" cy="0"/>
          </xdr:xfrm>
          <a:graphic>
            <a:graphicData uri="http://schemas.microsoft.com/office/drawing/2010/slicer">
              <sle:slicer xmlns:sle="http://schemas.microsoft.com/office/drawing/2010/slicer" name="Intressent 6"/>
            </a:graphicData>
          </a:graphic>
        </xdr:graphicFrame>
      </mc:Choice>
      <mc:Fallback xmlns="">
        <xdr:sp macro="" textlink="">
          <xdr:nvSpPr>
            <xdr:cNvPr id="0" name=""/>
            <xdr:cNvSpPr>
              <a:spLocks noTextEdit="1"/>
            </xdr:cNvSpPr>
          </xdr:nvSpPr>
          <xdr:spPr>
            <a:xfrm>
              <a:off x="11964882" y="26149512"/>
              <a:ext cx="1824990" cy="403158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156632</xdr:colOff>
      <xdr:row>65</xdr:row>
      <xdr:rowOff>108585</xdr:rowOff>
    </xdr:from>
    <xdr:to>
      <xdr:col>12</xdr:col>
      <xdr:colOff>170814</xdr:colOff>
      <xdr:row>67</xdr:row>
      <xdr:rowOff>187537</xdr:rowOff>
    </xdr:to>
    <mc:AlternateContent xmlns:mc="http://schemas.openxmlformats.org/markup-compatibility/2006" xmlns:a14="http://schemas.microsoft.com/office/drawing/2010/main">
      <mc:Choice Requires="a14">
        <xdr:graphicFrame macro="">
          <xdr:nvGraphicFramePr>
            <xdr:cNvPr id="8" name="Kategori 4">
              <a:extLst>
                <a:ext uri="{FF2B5EF4-FFF2-40B4-BE49-F238E27FC236}">
                  <a16:creationId xmlns:a16="http://schemas.microsoft.com/office/drawing/2014/main" id="{39677AEB-1870-4EB3-BBAD-CB2F00883DB9}"/>
                </a:ext>
              </a:extLst>
            </xdr:cNvPr>
            <xdr:cNvGraphicFramePr/>
          </xdr:nvGraphicFramePr>
          <xdr:xfrm>
            <a:off x="0" y="0"/>
            <a:ext cx="0" cy="0"/>
          </xdr:xfrm>
          <a:graphic>
            <a:graphicData uri="http://schemas.microsoft.com/office/drawing/2010/slicer">
              <sle:slicer xmlns:sle="http://schemas.microsoft.com/office/drawing/2010/slicer" name="Kategori 4"/>
            </a:graphicData>
          </a:graphic>
        </xdr:graphicFrame>
      </mc:Choice>
      <mc:Fallback xmlns="">
        <xdr:sp macro="" textlink="">
          <xdr:nvSpPr>
            <xdr:cNvPr id="0" name=""/>
            <xdr:cNvSpPr>
              <a:spLocks noTextEdit="1"/>
            </xdr:cNvSpPr>
          </xdr:nvSpPr>
          <xdr:spPr>
            <a:xfrm>
              <a:off x="11958954" y="24924597"/>
              <a:ext cx="1830705" cy="107780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8678</xdr:colOff>
      <xdr:row>67</xdr:row>
      <xdr:rowOff>285748</xdr:rowOff>
    </xdr:from>
    <xdr:to>
      <xdr:col>15</xdr:col>
      <xdr:colOff>453601</xdr:colOff>
      <xdr:row>75</xdr:row>
      <xdr:rowOff>263523</xdr:rowOff>
    </xdr:to>
    <mc:AlternateContent xmlns:mc="http://schemas.openxmlformats.org/markup-compatibility/2006" xmlns:a14="http://schemas.microsoft.com/office/drawing/2010/main">
      <mc:Choice Requires="a14">
        <xdr:graphicFrame macro="">
          <xdr:nvGraphicFramePr>
            <xdr:cNvPr id="17" name="Intressent 7">
              <a:extLst>
                <a:ext uri="{FF2B5EF4-FFF2-40B4-BE49-F238E27FC236}">
                  <a16:creationId xmlns:a16="http://schemas.microsoft.com/office/drawing/2014/main" id="{5885F5CC-49D4-4AA1-BD44-63228DF2AFF7}"/>
                </a:ext>
              </a:extLst>
            </xdr:cNvPr>
            <xdr:cNvGraphicFramePr/>
          </xdr:nvGraphicFramePr>
          <xdr:xfrm>
            <a:off x="0" y="0"/>
            <a:ext cx="0" cy="0"/>
          </xdr:xfrm>
          <a:graphic>
            <a:graphicData uri="http://schemas.microsoft.com/office/drawing/2010/slicer">
              <sle:slicer xmlns:sle="http://schemas.microsoft.com/office/drawing/2010/slicer" name="Intressent 7"/>
            </a:graphicData>
          </a:graphic>
        </xdr:graphicFrame>
      </mc:Choice>
      <mc:Fallback xmlns="">
        <xdr:sp macro="" textlink="">
          <xdr:nvSpPr>
            <xdr:cNvPr id="0" name=""/>
            <xdr:cNvSpPr>
              <a:spLocks noTextEdit="1"/>
            </xdr:cNvSpPr>
          </xdr:nvSpPr>
          <xdr:spPr>
            <a:xfrm>
              <a:off x="14086416" y="26123475"/>
              <a:ext cx="1832610" cy="402082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14180</xdr:colOff>
      <xdr:row>65</xdr:row>
      <xdr:rowOff>100753</xdr:rowOff>
    </xdr:from>
    <xdr:to>
      <xdr:col>15</xdr:col>
      <xdr:colOff>461008</xdr:colOff>
      <xdr:row>67</xdr:row>
      <xdr:rowOff>112606</xdr:rowOff>
    </xdr:to>
    <mc:AlternateContent xmlns:mc="http://schemas.openxmlformats.org/markup-compatibility/2006" xmlns:a14="http://schemas.microsoft.com/office/drawing/2010/main">
      <mc:Choice Requires="a14">
        <xdr:graphicFrame macro="">
          <xdr:nvGraphicFramePr>
            <xdr:cNvPr id="19" name="Kategori 5">
              <a:extLst>
                <a:ext uri="{FF2B5EF4-FFF2-40B4-BE49-F238E27FC236}">
                  <a16:creationId xmlns:a16="http://schemas.microsoft.com/office/drawing/2014/main" id="{1164266F-3E4E-42E8-8529-352ADB54395F}"/>
                </a:ext>
              </a:extLst>
            </xdr:cNvPr>
            <xdr:cNvGraphicFramePr/>
          </xdr:nvGraphicFramePr>
          <xdr:xfrm>
            <a:off x="0" y="0"/>
            <a:ext cx="0" cy="0"/>
          </xdr:xfrm>
          <a:graphic>
            <a:graphicData uri="http://schemas.microsoft.com/office/drawing/2010/slicer">
              <sle:slicer xmlns:sle="http://schemas.microsoft.com/office/drawing/2010/slicer" name="Kategori 5"/>
            </a:graphicData>
          </a:graphic>
        </xdr:graphicFrame>
      </mc:Choice>
      <mc:Fallback xmlns="">
        <xdr:sp macro="" textlink="">
          <xdr:nvSpPr>
            <xdr:cNvPr id="0" name=""/>
            <xdr:cNvSpPr>
              <a:spLocks noTextEdit="1"/>
            </xdr:cNvSpPr>
          </xdr:nvSpPr>
          <xdr:spPr>
            <a:xfrm>
              <a:off x="14093823" y="24914860"/>
              <a:ext cx="1845945" cy="103166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426682986108" backgroundQuery="1" createdVersion="8" refreshedVersion="8" minRefreshableVersion="3" recordCount="0" supportSubquery="1" supportAdvancedDrill="1" xr:uid="{58DCBA5F-C1A0-4785-969C-B44FF689AD45}">
  <cacheSource type="external" connectionId="7"/>
  <cacheFields count="5">
    <cacheField name="[Varderade_nyttor].[Kategori].[Kategori]" caption="Kategori" numFmtId="0" hierarchy="440" level="1">
      <sharedItems count="1">
        <s v="Finansiell 💰"/>
      </sharedItems>
    </cacheField>
    <cacheField name="[Varderade_nyttor].[Nytta].[Nytta]" caption="Nytta" numFmtId="0" hierarchy="438" level="1">
      <sharedItems count="1">
        <s v="aasd"/>
      </sharedItems>
    </cacheField>
    <cacheField name="[Measures].[Sum of Summa 3]" caption="Sum of Summa 3" numFmtId="0" hierarchy="611" level="32767"/>
    <cacheField name="[Varderade_nyttor].[Intressent].[Intressent]" caption="Intressent" numFmtId="0" hierarchy="439" level="1">
      <sharedItems containsSemiMixedTypes="0" containsNonDate="0" containsString="0"/>
    </cacheField>
    <cacheField name="Unsupported0" numFmtId="0" hierarchy="646" level="32767">
      <extLst>
        <ext xmlns:x14="http://schemas.microsoft.com/office/spreadsheetml/2009/9/main" uri="{63CAB8AC-B538-458d-9737-405883B0398D}">
          <x14:cacheField ignore="1"/>
        </ext>
      </extLst>
    </cacheField>
  </cacheFields>
  <cacheHierarchies count="647">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0" memberValueDatatype="130" unbalanced="0"/>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0"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Troligt år 7]" caption="Troligt år 7" attribute="1" defaultMemberUniqueName="[Ej_varderade_kostnader].[Troligt år 7].[All]" allUniqueName="[Ej_varderade_kostnader].[Troligt år 7].[All]" dimensionUniqueName="[Ej_varderade_kostnader]" displayFolder="" count="0" memberValueDatatype="5" unbalanced="0"/>
    <cacheHierarchy uniqueName="[Ej_varderade_kostnader].[Troligt år 8]" caption="Troligt år 8" attribute="1" defaultMemberUniqueName="[Ej_varderade_kostnader].[Troligt år 8].[All]" allUniqueName="[Ej_varderade_kostnader].[Troligt år 8].[All]" dimensionUniqueName="[Ej_varderade_kostnader]" displayFolder="" count="0" memberValueDatatype="5" unbalanced="0"/>
    <cacheHierarchy uniqueName="[Ej_varderade_kostnader].[Troligt år 9]" caption="Troligt år 9" attribute="1" defaultMemberUniqueName="[Ej_varderade_kostnader].[Troligt år 9].[All]" allUniqueName="[Ej_varderade_kostnader].[Troligt år 9].[All]" dimensionUniqueName="[Ej_varderade_kostnader]" displayFolder="" count="0" memberValueDatatype="5" unbalanced="0"/>
    <cacheHierarchy uniqueName="[Ej_varderade_kostnader].[Troligt år 10]" caption="Troligt år 10" attribute="1" defaultMemberUniqueName="[Ej_varderade_kostnader].[Troligt år 10].[All]" allUniqueName="[Ej_varderade_kostnader].[Troligt år 10].[All]" dimensionUniqueName="[Ej_varderade_kostnader]" displayFolder="" count="0" memberValueDatatype="5" unbalanced="0"/>
    <cacheHierarchy uniqueName="[Ej_varderade_kostnader].[Troligt år 11]" caption="Troligt år 11" attribute="1" defaultMemberUniqueName="[Ej_varderade_kostnader].[Troligt år 11].[All]" allUniqueName="[Ej_varderade_kostnader].[Troligt år 11].[All]" dimensionUniqueName="[Ej_varderade_kostnader]" displayFolder="" count="0" memberValueDatatype="5" unbalanced="0"/>
    <cacheHierarchy uniqueName="[Ej_varderade_kostnader].[Troligt år 12]" caption="Troligt år 12" attribute="1" defaultMemberUniqueName="[Ej_varderade_kostnader].[Troligt år 12].[All]" allUniqueName="[Ej_varderade_kostnader].[Troligt år 12].[All]" dimensionUniqueName="[Ej_varderade_kostnader]" displayFolder="" count="0" memberValueDatatype="5" unbalanced="0"/>
    <cacheHierarchy uniqueName="[Ej_varderade_kostnader].[Troligt år 13]" caption="Troligt år 13" attribute="1" defaultMemberUniqueName="[Ej_varderade_kostnader].[Troligt år 13].[All]" allUniqueName="[Ej_varderade_kostnader].[Troligt år 13].[All]" dimensionUniqueName="[Ej_varderade_kostnader]" displayFolder="" count="0" memberValueDatatype="5" unbalanced="0"/>
    <cacheHierarchy uniqueName="[Ej_varderade_kostnader].[Troligt år 14]" caption="Troligt år 14" attribute="1" defaultMemberUniqueName="[Ej_varderade_kostnader].[Troligt år 14].[All]" allUniqueName="[Ej_varderade_kostnader].[Troligt år 14].[All]" dimensionUniqueName="[Ej_varderade_kostnader]" displayFolder="" count="0" memberValueDatatype="5" unbalanced="0"/>
    <cacheHierarchy uniqueName="[Ej_varderade_kostnader].[Troligt år 15]" caption="Troligt år 15" attribute="1" defaultMemberUniqueName="[Ej_varderade_kostnader].[Troligt år 15].[All]" allUniqueName="[Ej_varderade_kostnader].[Troligt år 15].[All]" dimensionUniqueName="[Ej_varderade_kostnader]" displayFolder="" count="0" memberValueDatatype="5" unbalanced="0"/>
    <cacheHierarchy uniqueName="[Ej_varderade_kostnader].[Troligt år 16]" caption="Troligt år 16" attribute="1" defaultMemberUniqueName="[Ej_varderade_kostnader].[Troligt år 16].[All]" allUniqueName="[Ej_varderade_kostnader].[Troligt år 16].[All]" dimensionUniqueName="[Ej_varderade_kostnader]" displayFolder="" count="0" memberValueDatatype="5" unbalanced="0"/>
    <cacheHierarchy uniqueName="[Ej_varderade_kostnader].[Troligt år 17]" caption="Troligt år 17" attribute="1" defaultMemberUniqueName="[Ej_varderade_kostnader].[Troligt år 17].[All]" allUniqueName="[Ej_varderade_kostnader].[Troligt år 17].[All]" dimensionUniqueName="[Ej_varderade_kostnader]" displayFolder="" count="0" memberValueDatatype="5" unbalanced="0"/>
    <cacheHierarchy uniqueName="[Ej_varderade_kostnader].[Troligt år 18]" caption="Troligt år 18" attribute="1" defaultMemberUniqueName="[Ej_varderade_kostnader].[Troligt år 18].[All]" allUniqueName="[Ej_varderade_kostnader].[Troligt år 18].[All]" dimensionUniqueName="[Ej_varderade_kostnader]" displayFolder="" count="0" memberValueDatatype="5" unbalanced="0"/>
    <cacheHierarchy uniqueName="[Ej_varderade_kostnader].[Troligt år 19]" caption="Troligt år 19" attribute="1" defaultMemberUniqueName="[Ej_varderade_kostnader].[Troligt år 19].[All]" allUniqueName="[Ej_varderade_kostnader].[Troligt år 19].[All]" dimensionUniqueName="[Ej_varderade_kostnader]" displayFolder="" count="0" memberValueDatatype="5" unbalanced="0"/>
    <cacheHierarchy uniqueName="[Ej_varderade_kostnader].[Troligt år 20]" caption="Troligt år 20" attribute="1" defaultMemberUniqueName="[Ej_varderade_kostnader].[Troligt år 20].[All]" allUniqueName="[Ej_varderade_kostnader].[Troligt år 20].[All]" dimensionUniqueName="[Ej_varderade_kostnader]" displayFolder="" count="0" memberValueDatatype="5" unbalanced="0"/>
    <cacheHierarchy uniqueName="[Ej_varderade_kostnader].[Troligt år 21]" caption="Troligt år 21" attribute="1" defaultMemberUniqueName="[Ej_varderade_kostnader].[Troligt år 21].[All]" allUniqueName="[Ej_varderade_kostnader].[Troligt år 21].[All]" dimensionUniqueName="[Ej_varderade_kostnader]" displayFolder="" count="0" memberValueDatatype="5" unbalanced="0"/>
    <cacheHierarchy uniqueName="[Ej_varderade_kostnader].[Troligt år 22]" caption="Troligt år 22" attribute="1" defaultMemberUniqueName="[Ej_varderade_kostnader].[Troligt år 22].[All]" allUniqueName="[Ej_varderade_kostnader].[Troligt år 22].[All]" dimensionUniqueName="[Ej_varderade_kostnader]" displayFolder="" count="0" memberValueDatatype="5" unbalanced="0"/>
    <cacheHierarchy uniqueName="[Ej_varderade_kostnader].[Troligt år 23]" caption="Troligt år 23" attribute="1" defaultMemberUniqueName="[Ej_varderade_kostnader].[Troligt år 23].[All]" allUniqueName="[Ej_varderade_kostnader].[Troligt år 23].[All]" dimensionUniqueName="[Ej_varderade_kostnader]" displayFolder="" count="0" memberValueDatatype="5" unbalanced="0"/>
    <cacheHierarchy uniqueName="[Ej_varderade_kostnader].[Troligt år 24]" caption="Troligt år 24" attribute="1" defaultMemberUniqueName="[Ej_varderade_kostnader].[Troligt år 24].[All]" allUniqueName="[Ej_varderade_kostnader].[Troligt år 24].[All]" dimensionUniqueName="[Ej_varderade_kostnader]" displayFolder="" count="0" memberValueDatatype="5" unbalanced="0"/>
    <cacheHierarchy uniqueName="[Ej_varderade_kostnader].[Troligt år 25]" caption="Troligt år 25" attribute="1" defaultMemberUniqueName="[Ej_varderade_kostnader].[Troligt år 25].[All]" allUniqueName="[Ej_varderade_kostnader].[Troligt år 25].[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Min år 7]" caption="Min år 7" attribute="1" defaultMemberUniqueName="[Ej_varderade_kostnader].[Min år 7].[All]" allUniqueName="[Ej_varderade_kostnader].[Min år 7].[All]" dimensionUniqueName="[Ej_varderade_kostnader]" displayFolder="" count="0" memberValueDatatype="5" unbalanced="0"/>
    <cacheHierarchy uniqueName="[Ej_varderade_kostnader].[Min år 8]" caption="Min år 8" attribute="1" defaultMemberUniqueName="[Ej_varderade_kostnader].[Min år 8].[All]" allUniqueName="[Ej_varderade_kostnader].[Min år 8].[All]" dimensionUniqueName="[Ej_varderade_kostnader]" displayFolder="" count="0" memberValueDatatype="5" unbalanced="0"/>
    <cacheHierarchy uniqueName="[Ej_varderade_kostnader].[Min år 9]" caption="Min år 9" attribute="1" defaultMemberUniqueName="[Ej_varderade_kostnader].[Min år 9].[All]" allUniqueName="[Ej_varderade_kostnader].[Min år 9].[All]" dimensionUniqueName="[Ej_varderade_kostnader]" displayFolder="" count="0" memberValueDatatype="5" unbalanced="0"/>
    <cacheHierarchy uniqueName="[Ej_varderade_kostnader].[Min år 10]" caption="Min år 10" attribute="1" defaultMemberUniqueName="[Ej_varderade_kostnader].[Min år 10].[All]" allUniqueName="[Ej_varderade_kostnader].[Min år 10].[All]" dimensionUniqueName="[Ej_varderade_kostnader]" displayFolder="" count="0" memberValueDatatype="5" unbalanced="0"/>
    <cacheHierarchy uniqueName="[Ej_varderade_kostnader].[Min år 11]" caption="Min år 11" attribute="1" defaultMemberUniqueName="[Ej_varderade_kostnader].[Min år 11].[All]" allUniqueName="[Ej_varderade_kostnader].[Min år 11].[All]" dimensionUniqueName="[Ej_varderade_kostnader]" displayFolder="" count="0" memberValueDatatype="5" unbalanced="0"/>
    <cacheHierarchy uniqueName="[Ej_varderade_kostnader].[Min år 12]" caption="Min år 12" attribute="1" defaultMemberUniqueName="[Ej_varderade_kostnader].[Min år 12].[All]" allUniqueName="[Ej_varderade_kostnader].[Min år 12].[All]" dimensionUniqueName="[Ej_varderade_kostnader]" displayFolder="" count="0" memberValueDatatype="5" unbalanced="0"/>
    <cacheHierarchy uniqueName="[Ej_varderade_kostnader].[Min år 13]" caption="Min år 13" attribute="1" defaultMemberUniqueName="[Ej_varderade_kostnader].[Min år 13].[All]" allUniqueName="[Ej_varderade_kostnader].[Min år 13].[All]" dimensionUniqueName="[Ej_varderade_kostnader]" displayFolder="" count="0" memberValueDatatype="5" unbalanced="0"/>
    <cacheHierarchy uniqueName="[Ej_varderade_kostnader].[Min år 14]" caption="Min år 14" attribute="1" defaultMemberUniqueName="[Ej_varderade_kostnader].[Min år 14].[All]" allUniqueName="[Ej_varderade_kostnader].[Min år 14].[All]" dimensionUniqueName="[Ej_varderade_kostnader]" displayFolder="" count="0" memberValueDatatype="5" unbalanced="0"/>
    <cacheHierarchy uniqueName="[Ej_varderade_kostnader].[Min år 15]" caption="Min år 15" attribute="1" defaultMemberUniqueName="[Ej_varderade_kostnader].[Min år 15].[All]" allUniqueName="[Ej_varderade_kostnader].[Min år 15].[All]" dimensionUniqueName="[Ej_varderade_kostnader]" displayFolder="" count="0" memberValueDatatype="5" unbalanced="0"/>
    <cacheHierarchy uniqueName="[Ej_varderade_kostnader].[Min år 16]" caption="Min år 16" attribute="1" defaultMemberUniqueName="[Ej_varderade_kostnader].[Min år 16].[All]" allUniqueName="[Ej_varderade_kostnader].[Min år 16].[All]" dimensionUniqueName="[Ej_varderade_kostnader]" displayFolder="" count="0" memberValueDatatype="5" unbalanced="0"/>
    <cacheHierarchy uniqueName="[Ej_varderade_kostnader].[Min år 17]" caption="Min år 17" attribute="1" defaultMemberUniqueName="[Ej_varderade_kostnader].[Min år 17].[All]" allUniqueName="[Ej_varderade_kostnader].[Min år 17].[All]" dimensionUniqueName="[Ej_varderade_kostnader]" displayFolder="" count="0" memberValueDatatype="5" unbalanced="0"/>
    <cacheHierarchy uniqueName="[Ej_varderade_kostnader].[Min år 18]" caption="Min år 18" attribute="1" defaultMemberUniqueName="[Ej_varderade_kostnader].[Min år 18].[All]" allUniqueName="[Ej_varderade_kostnader].[Min år 18].[All]" dimensionUniqueName="[Ej_varderade_kostnader]" displayFolder="" count="0" memberValueDatatype="5" unbalanced="0"/>
    <cacheHierarchy uniqueName="[Ej_varderade_kostnader].[Min år 19]" caption="Min år 19" attribute="1" defaultMemberUniqueName="[Ej_varderade_kostnader].[Min år 19].[All]" allUniqueName="[Ej_varderade_kostnader].[Min år 19].[All]" dimensionUniqueName="[Ej_varderade_kostnader]" displayFolder="" count="0" memberValueDatatype="5" unbalanced="0"/>
    <cacheHierarchy uniqueName="[Ej_varderade_kostnader].[Min år 20]" caption="Min år 20" attribute="1" defaultMemberUniqueName="[Ej_varderade_kostnader].[Min år 20].[All]" allUniqueName="[Ej_varderade_kostnader].[Min år 20].[All]" dimensionUniqueName="[Ej_varderade_kostnader]" displayFolder="" count="0" memberValueDatatype="5" unbalanced="0"/>
    <cacheHierarchy uniqueName="[Ej_varderade_kostnader].[Min år 21]" caption="Min år 21" attribute="1" defaultMemberUniqueName="[Ej_varderade_kostnader].[Min år 21].[All]" allUniqueName="[Ej_varderade_kostnader].[Min år 21].[All]" dimensionUniqueName="[Ej_varderade_kostnader]" displayFolder="" count="0" memberValueDatatype="5" unbalanced="0"/>
    <cacheHierarchy uniqueName="[Ej_varderade_kostnader].[Min år 22]" caption="Min år 22" attribute="1" defaultMemberUniqueName="[Ej_varderade_kostnader].[Min år 22].[All]" allUniqueName="[Ej_varderade_kostnader].[Min år 22].[All]" dimensionUniqueName="[Ej_varderade_kostnader]" displayFolder="" count="0" memberValueDatatype="5" unbalanced="0"/>
    <cacheHierarchy uniqueName="[Ej_varderade_kostnader].[Min år 23]" caption="Min år 23" attribute="1" defaultMemberUniqueName="[Ej_varderade_kostnader].[Min år 23].[All]" allUniqueName="[Ej_varderade_kostnader].[Min år 23].[All]" dimensionUniqueName="[Ej_varderade_kostnader]" displayFolder="" count="0" memberValueDatatype="5" unbalanced="0"/>
    <cacheHierarchy uniqueName="[Ej_varderade_kostnader].[Min år 24]" caption="Min år 24" attribute="1" defaultMemberUniqueName="[Ej_varderade_kostnader].[Min år 24].[All]" allUniqueName="[Ej_varderade_kostnader].[Min år 24].[All]" dimensionUniqueName="[Ej_varderade_kostnader]" displayFolder="" count="0" memberValueDatatype="5" unbalanced="0"/>
    <cacheHierarchy uniqueName="[Ej_varderade_kostnader].[Min år 25]" caption="Min år 25" attribute="1" defaultMemberUniqueName="[Ej_varderade_kostnader].[Min år 25].[All]" allUniqueName="[Ej_varderade_kostnader].[Min år 25].[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Max år 7]" caption="Max år 7" attribute="1" defaultMemberUniqueName="[Ej_varderade_kostnader].[Max år 7].[All]" allUniqueName="[Ej_varderade_kostnader].[Max år 7].[All]" dimensionUniqueName="[Ej_varderade_kostnader]" displayFolder="" count="0" memberValueDatatype="5" unbalanced="0"/>
    <cacheHierarchy uniqueName="[Ej_varderade_kostnader].[Max år 8]" caption="Max år 8" attribute="1" defaultMemberUniqueName="[Ej_varderade_kostnader].[Max år 8].[All]" allUniqueName="[Ej_varderade_kostnader].[Max år 8].[All]" dimensionUniqueName="[Ej_varderade_kostnader]" displayFolder="" count="0" memberValueDatatype="5" unbalanced="0"/>
    <cacheHierarchy uniqueName="[Ej_varderade_kostnader].[Max år 9]" caption="Max år 9" attribute="1" defaultMemberUniqueName="[Ej_varderade_kostnader].[Max år 9].[All]" allUniqueName="[Ej_varderade_kostnader].[Max år 9].[All]" dimensionUniqueName="[Ej_varderade_kostnader]" displayFolder="" count="0" memberValueDatatype="5" unbalanced="0"/>
    <cacheHierarchy uniqueName="[Ej_varderade_kostnader].[Max år 10]" caption="Max år 10" attribute="1" defaultMemberUniqueName="[Ej_varderade_kostnader].[Max år 10].[All]" allUniqueName="[Ej_varderade_kostnader].[Max år 10].[All]" dimensionUniqueName="[Ej_varderade_kostnader]" displayFolder="" count="0" memberValueDatatype="5" unbalanced="0"/>
    <cacheHierarchy uniqueName="[Ej_varderade_kostnader].[Max år 11]" caption="Max år 11" attribute="1" defaultMemberUniqueName="[Ej_varderade_kostnader].[Max år 11].[All]" allUniqueName="[Ej_varderade_kostnader].[Max år 11].[All]" dimensionUniqueName="[Ej_varderade_kostnader]" displayFolder="" count="0" memberValueDatatype="5" unbalanced="0"/>
    <cacheHierarchy uniqueName="[Ej_varderade_kostnader].[Max år 12]" caption="Max år 12" attribute="1" defaultMemberUniqueName="[Ej_varderade_kostnader].[Max år 12].[All]" allUniqueName="[Ej_varderade_kostnader].[Max år 12].[All]" dimensionUniqueName="[Ej_varderade_kostnader]" displayFolder="" count="0" memberValueDatatype="5" unbalanced="0"/>
    <cacheHierarchy uniqueName="[Ej_varderade_kostnader].[Max år 13]" caption="Max år 13" attribute="1" defaultMemberUniqueName="[Ej_varderade_kostnader].[Max år 13].[All]" allUniqueName="[Ej_varderade_kostnader].[Max år 13].[All]" dimensionUniqueName="[Ej_varderade_kostnader]" displayFolder="" count="0" memberValueDatatype="5" unbalanced="0"/>
    <cacheHierarchy uniqueName="[Ej_varderade_kostnader].[Max år 14]" caption="Max år 14" attribute="1" defaultMemberUniqueName="[Ej_varderade_kostnader].[Max år 14].[All]" allUniqueName="[Ej_varderade_kostnader].[Max år 14].[All]" dimensionUniqueName="[Ej_varderade_kostnader]" displayFolder="" count="0" memberValueDatatype="5" unbalanced="0"/>
    <cacheHierarchy uniqueName="[Ej_varderade_kostnader].[Max år 15]" caption="Max år 15" attribute="1" defaultMemberUniqueName="[Ej_varderade_kostnader].[Max år 15].[All]" allUniqueName="[Ej_varderade_kostnader].[Max år 15].[All]" dimensionUniqueName="[Ej_varderade_kostnader]" displayFolder="" count="0" memberValueDatatype="5" unbalanced="0"/>
    <cacheHierarchy uniqueName="[Ej_varderade_kostnader].[Max år 16]" caption="Max år 16" attribute="1" defaultMemberUniqueName="[Ej_varderade_kostnader].[Max år 16].[All]" allUniqueName="[Ej_varderade_kostnader].[Max år 16].[All]" dimensionUniqueName="[Ej_varderade_kostnader]" displayFolder="" count="0" memberValueDatatype="5" unbalanced="0"/>
    <cacheHierarchy uniqueName="[Ej_varderade_kostnader].[Max år 17]" caption="Max år 17" attribute="1" defaultMemberUniqueName="[Ej_varderade_kostnader].[Max år 17].[All]" allUniqueName="[Ej_varderade_kostnader].[Max år 17].[All]" dimensionUniqueName="[Ej_varderade_kostnader]" displayFolder="" count="0" memberValueDatatype="5" unbalanced="0"/>
    <cacheHierarchy uniqueName="[Ej_varderade_kostnader].[Max år 18]" caption="Max år 18" attribute="1" defaultMemberUniqueName="[Ej_varderade_kostnader].[Max år 18].[All]" allUniqueName="[Ej_varderade_kostnader].[Max år 18].[All]" dimensionUniqueName="[Ej_varderade_kostnader]" displayFolder="" count="0" memberValueDatatype="5" unbalanced="0"/>
    <cacheHierarchy uniqueName="[Ej_varderade_kostnader].[Max år 19]" caption="Max år 19" attribute="1" defaultMemberUniqueName="[Ej_varderade_kostnader].[Max år 19].[All]" allUniqueName="[Ej_varderade_kostnader].[Max år 19].[All]" dimensionUniqueName="[Ej_varderade_kostnader]" displayFolder="" count="0" memberValueDatatype="5" unbalanced="0"/>
    <cacheHierarchy uniqueName="[Ej_varderade_kostnader].[Max år 20]" caption="Max år 20" attribute="1" defaultMemberUniqueName="[Ej_varderade_kostnader].[Max år 20].[All]" allUniqueName="[Ej_varderade_kostnader].[Max år 20].[All]" dimensionUniqueName="[Ej_varderade_kostnader]" displayFolder="" count="0" memberValueDatatype="5" unbalanced="0"/>
    <cacheHierarchy uniqueName="[Ej_varderade_kostnader].[Max år 21]" caption="Max år 21" attribute="1" defaultMemberUniqueName="[Ej_varderade_kostnader].[Max år 21].[All]" allUniqueName="[Ej_varderade_kostnader].[Max år 21].[All]" dimensionUniqueName="[Ej_varderade_kostnader]" displayFolder="" count="0" memberValueDatatype="5" unbalanced="0"/>
    <cacheHierarchy uniqueName="[Ej_varderade_kostnader].[Max år 22]" caption="Max år 22" attribute="1" defaultMemberUniqueName="[Ej_varderade_kostnader].[Max år 22].[All]" allUniqueName="[Ej_varderade_kostnader].[Max år 22].[All]" dimensionUniqueName="[Ej_varderade_kostnader]" displayFolder="" count="0" memberValueDatatype="5" unbalanced="0"/>
    <cacheHierarchy uniqueName="[Ej_varderade_kostnader].[Max år 23]" caption="Max år 23" attribute="1" defaultMemberUniqueName="[Ej_varderade_kostnader].[Max år 23].[All]" allUniqueName="[Ej_varderade_kostnader].[Max år 23].[All]" dimensionUniqueName="[Ej_varderade_kostnader]" displayFolder="" count="0" memberValueDatatype="5" unbalanced="0"/>
    <cacheHierarchy uniqueName="[Ej_varderade_kostnader].[Max år 24]" caption="Max år 24" attribute="1" defaultMemberUniqueName="[Ej_varderade_kostnader].[Max år 24].[All]" allUniqueName="[Ej_varderade_kostnader].[Max år 24].[All]" dimensionUniqueName="[Ej_varderade_kostnader]" displayFolder="" count="0" memberValueDatatype="5" unbalanced="0"/>
    <cacheHierarchy uniqueName="[Ej_varderade_kostnader].[Max år 25]" caption="Max år 25" attribute="1" defaultMemberUniqueName="[Ej_varderade_kostnader].[Max år 25].[All]" allUniqueName="[Ej_varderade_kostnader].[Max år 25].[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0"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0"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Troligt år 7]" caption="Troligt år 7" attribute="1" defaultMemberUniqueName="[Ej_varderade_nyttor].[Troligt år 7].[All]" allUniqueName="[Ej_varderade_nyttor].[Troligt år 7].[All]" dimensionUniqueName="[Ej_varderade_nyttor]" displayFolder="" count="0" memberValueDatatype="5" unbalanced="0"/>
    <cacheHierarchy uniqueName="[Ej_varderade_nyttor].[Troligt år 8]" caption="Troligt år 8" attribute="1" defaultMemberUniqueName="[Ej_varderade_nyttor].[Troligt år 8].[All]" allUniqueName="[Ej_varderade_nyttor].[Troligt år 8].[All]" dimensionUniqueName="[Ej_varderade_nyttor]" displayFolder="" count="0" memberValueDatatype="5" unbalanced="0"/>
    <cacheHierarchy uniqueName="[Ej_varderade_nyttor].[Troligt år 9]" caption="Troligt år 9" attribute="1" defaultMemberUniqueName="[Ej_varderade_nyttor].[Troligt år 9].[All]" allUniqueName="[Ej_varderade_nyttor].[Troligt år 9].[All]" dimensionUniqueName="[Ej_varderade_nyttor]" displayFolder="" count="0" memberValueDatatype="5" unbalanced="0"/>
    <cacheHierarchy uniqueName="[Ej_varderade_nyttor].[Troligt år 10]" caption="Troligt år 10" attribute="1" defaultMemberUniqueName="[Ej_varderade_nyttor].[Troligt år 10].[All]" allUniqueName="[Ej_varderade_nyttor].[Troligt år 10].[All]" dimensionUniqueName="[Ej_varderade_nyttor]" displayFolder="" count="0" memberValueDatatype="5" unbalanced="0"/>
    <cacheHierarchy uniqueName="[Ej_varderade_nyttor].[Troligt år 11]" caption="Troligt år 11" attribute="1" defaultMemberUniqueName="[Ej_varderade_nyttor].[Troligt år 11].[All]" allUniqueName="[Ej_varderade_nyttor].[Troligt år 11].[All]" dimensionUniqueName="[Ej_varderade_nyttor]" displayFolder="" count="0" memberValueDatatype="5" unbalanced="0"/>
    <cacheHierarchy uniqueName="[Ej_varderade_nyttor].[Troligt år 12]" caption="Troligt år 12" attribute="1" defaultMemberUniqueName="[Ej_varderade_nyttor].[Troligt år 12].[All]" allUniqueName="[Ej_varderade_nyttor].[Troligt år 12].[All]" dimensionUniqueName="[Ej_varderade_nyttor]" displayFolder="" count="0" memberValueDatatype="5" unbalanced="0"/>
    <cacheHierarchy uniqueName="[Ej_varderade_nyttor].[Troligt år 13]" caption="Troligt år 13" attribute="1" defaultMemberUniqueName="[Ej_varderade_nyttor].[Troligt år 13].[All]" allUniqueName="[Ej_varderade_nyttor].[Troligt år 13].[All]" dimensionUniqueName="[Ej_varderade_nyttor]" displayFolder="" count="0" memberValueDatatype="5" unbalanced="0"/>
    <cacheHierarchy uniqueName="[Ej_varderade_nyttor].[Troligt år 14]" caption="Troligt år 14" attribute="1" defaultMemberUniqueName="[Ej_varderade_nyttor].[Troligt år 14].[All]" allUniqueName="[Ej_varderade_nyttor].[Troligt år 14].[All]" dimensionUniqueName="[Ej_varderade_nyttor]" displayFolder="" count="0" memberValueDatatype="5" unbalanced="0"/>
    <cacheHierarchy uniqueName="[Ej_varderade_nyttor].[Troligt år 15]" caption="Troligt år 15" attribute="1" defaultMemberUniqueName="[Ej_varderade_nyttor].[Troligt år 15].[All]" allUniqueName="[Ej_varderade_nyttor].[Troligt år 15].[All]" dimensionUniqueName="[Ej_varderade_nyttor]" displayFolder="" count="0" memberValueDatatype="5" unbalanced="0"/>
    <cacheHierarchy uniqueName="[Ej_varderade_nyttor].[Troligt år 16]" caption="Troligt år 16" attribute="1" defaultMemberUniqueName="[Ej_varderade_nyttor].[Troligt år 16].[All]" allUniqueName="[Ej_varderade_nyttor].[Troligt år 16].[All]" dimensionUniqueName="[Ej_varderade_nyttor]" displayFolder="" count="0" memberValueDatatype="5" unbalanced="0"/>
    <cacheHierarchy uniqueName="[Ej_varderade_nyttor].[Troligt år 17]" caption="Troligt år 17" attribute="1" defaultMemberUniqueName="[Ej_varderade_nyttor].[Troligt år 17].[All]" allUniqueName="[Ej_varderade_nyttor].[Troligt år 17].[All]" dimensionUniqueName="[Ej_varderade_nyttor]" displayFolder="" count="0" memberValueDatatype="5" unbalanced="0"/>
    <cacheHierarchy uniqueName="[Ej_varderade_nyttor].[Troligt år 18]" caption="Troligt år 18" attribute="1" defaultMemberUniqueName="[Ej_varderade_nyttor].[Troligt år 18].[All]" allUniqueName="[Ej_varderade_nyttor].[Troligt år 18].[All]" dimensionUniqueName="[Ej_varderade_nyttor]" displayFolder="" count="0" memberValueDatatype="5" unbalanced="0"/>
    <cacheHierarchy uniqueName="[Ej_varderade_nyttor].[Troligt år 19]" caption="Troligt år 19" attribute="1" defaultMemberUniqueName="[Ej_varderade_nyttor].[Troligt år 19].[All]" allUniqueName="[Ej_varderade_nyttor].[Troligt år 19].[All]" dimensionUniqueName="[Ej_varderade_nyttor]" displayFolder="" count="0" memberValueDatatype="5" unbalanced="0"/>
    <cacheHierarchy uniqueName="[Ej_varderade_nyttor].[Troligt år 20]" caption="Troligt år 20" attribute="1" defaultMemberUniqueName="[Ej_varderade_nyttor].[Troligt år 20].[All]" allUniqueName="[Ej_varderade_nyttor].[Troligt år 20].[All]" dimensionUniqueName="[Ej_varderade_nyttor]" displayFolder="" count="0" memberValueDatatype="5" unbalanced="0"/>
    <cacheHierarchy uniqueName="[Ej_varderade_nyttor].[Troligt år 21]" caption="Troligt år 21" attribute="1" defaultMemberUniqueName="[Ej_varderade_nyttor].[Troligt år 21].[All]" allUniqueName="[Ej_varderade_nyttor].[Troligt år 21].[All]" dimensionUniqueName="[Ej_varderade_nyttor]" displayFolder="" count="0" memberValueDatatype="5" unbalanced="0"/>
    <cacheHierarchy uniqueName="[Ej_varderade_nyttor].[Troligt år 22]" caption="Troligt år 22" attribute="1" defaultMemberUniqueName="[Ej_varderade_nyttor].[Troligt år 22].[All]" allUniqueName="[Ej_varderade_nyttor].[Troligt år 22].[All]" dimensionUniqueName="[Ej_varderade_nyttor]" displayFolder="" count="0" memberValueDatatype="5" unbalanced="0"/>
    <cacheHierarchy uniqueName="[Ej_varderade_nyttor].[Troligt år 23]" caption="Troligt år 23" attribute="1" defaultMemberUniqueName="[Ej_varderade_nyttor].[Troligt år 23].[All]" allUniqueName="[Ej_varderade_nyttor].[Troligt år 23].[All]" dimensionUniqueName="[Ej_varderade_nyttor]" displayFolder="" count="0" memberValueDatatype="5" unbalanced="0"/>
    <cacheHierarchy uniqueName="[Ej_varderade_nyttor].[Troligt år 24]" caption="Troligt år 24" attribute="1" defaultMemberUniqueName="[Ej_varderade_nyttor].[Troligt år 24].[All]" allUniqueName="[Ej_varderade_nyttor].[Troligt år 24].[All]" dimensionUniqueName="[Ej_varderade_nyttor]" displayFolder="" count="0" memberValueDatatype="5" unbalanced="0"/>
    <cacheHierarchy uniqueName="[Ej_varderade_nyttor].[Troligt år 25]" caption="Troligt år 25" attribute="1" defaultMemberUniqueName="[Ej_varderade_nyttor].[Troligt år 25].[All]" allUniqueName="[Ej_varderade_nyttor].[Troligt år 25].[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Min år 7]" caption="Min år 7" attribute="1" defaultMemberUniqueName="[Ej_varderade_nyttor].[Min år 7].[All]" allUniqueName="[Ej_varderade_nyttor].[Min år 7].[All]" dimensionUniqueName="[Ej_varderade_nyttor]" displayFolder="" count="0" memberValueDatatype="5" unbalanced="0"/>
    <cacheHierarchy uniqueName="[Ej_varderade_nyttor].[Min år 8]" caption="Min år 8" attribute="1" defaultMemberUniqueName="[Ej_varderade_nyttor].[Min år 8].[All]" allUniqueName="[Ej_varderade_nyttor].[Min år 8].[All]" dimensionUniqueName="[Ej_varderade_nyttor]" displayFolder="" count="0" memberValueDatatype="5" unbalanced="0"/>
    <cacheHierarchy uniqueName="[Ej_varderade_nyttor].[Min år 9]" caption="Min år 9" attribute="1" defaultMemberUniqueName="[Ej_varderade_nyttor].[Min år 9].[All]" allUniqueName="[Ej_varderade_nyttor].[Min år 9].[All]" dimensionUniqueName="[Ej_varderade_nyttor]" displayFolder="" count="0" memberValueDatatype="5" unbalanced="0"/>
    <cacheHierarchy uniqueName="[Ej_varderade_nyttor].[Min år 10]" caption="Min år 10" attribute="1" defaultMemberUniqueName="[Ej_varderade_nyttor].[Min år 10].[All]" allUniqueName="[Ej_varderade_nyttor].[Min år 10].[All]" dimensionUniqueName="[Ej_varderade_nyttor]" displayFolder="" count="0" memberValueDatatype="5" unbalanced="0"/>
    <cacheHierarchy uniqueName="[Ej_varderade_nyttor].[Min år 11]" caption="Min år 11" attribute="1" defaultMemberUniqueName="[Ej_varderade_nyttor].[Min år 11].[All]" allUniqueName="[Ej_varderade_nyttor].[Min år 11].[All]" dimensionUniqueName="[Ej_varderade_nyttor]" displayFolder="" count="0" memberValueDatatype="5" unbalanced="0"/>
    <cacheHierarchy uniqueName="[Ej_varderade_nyttor].[Min år 12]" caption="Min år 12" attribute="1" defaultMemberUniqueName="[Ej_varderade_nyttor].[Min år 12].[All]" allUniqueName="[Ej_varderade_nyttor].[Min år 12].[All]" dimensionUniqueName="[Ej_varderade_nyttor]" displayFolder="" count="0" memberValueDatatype="5" unbalanced="0"/>
    <cacheHierarchy uniqueName="[Ej_varderade_nyttor].[Min år 13]" caption="Min år 13" attribute="1" defaultMemberUniqueName="[Ej_varderade_nyttor].[Min år 13].[All]" allUniqueName="[Ej_varderade_nyttor].[Min år 13].[All]" dimensionUniqueName="[Ej_varderade_nyttor]" displayFolder="" count="0" memberValueDatatype="5" unbalanced="0"/>
    <cacheHierarchy uniqueName="[Ej_varderade_nyttor].[Min år 14]" caption="Min år 14" attribute="1" defaultMemberUniqueName="[Ej_varderade_nyttor].[Min år 14].[All]" allUniqueName="[Ej_varderade_nyttor].[Min år 14].[All]" dimensionUniqueName="[Ej_varderade_nyttor]" displayFolder="" count="0" memberValueDatatype="5" unbalanced="0"/>
    <cacheHierarchy uniqueName="[Ej_varderade_nyttor].[Min år 15]" caption="Min år 15" attribute="1" defaultMemberUniqueName="[Ej_varderade_nyttor].[Min år 15].[All]" allUniqueName="[Ej_varderade_nyttor].[Min år 15].[All]" dimensionUniqueName="[Ej_varderade_nyttor]" displayFolder="" count="0" memberValueDatatype="5" unbalanced="0"/>
    <cacheHierarchy uniqueName="[Ej_varderade_nyttor].[Min år 16]" caption="Min år 16" attribute="1" defaultMemberUniqueName="[Ej_varderade_nyttor].[Min år 16].[All]" allUniqueName="[Ej_varderade_nyttor].[Min år 16].[All]" dimensionUniqueName="[Ej_varderade_nyttor]" displayFolder="" count="0" memberValueDatatype="5" unbalanced="0"/>
    <cacheHierarchy uniqueName="[Ej_varderade_nyttor].[Min år 17]" caption="Min år 17" attribute="1" defaultMemberUniqueName="[Ej_varderade_nyttor].[Min år 17].[All]" allUniqueName="[Ej_varderade_nyttor].[Min år 17].[All]" dimensionUniqueName="[Ej_varderade_nyttor]" displayFolder="" count="0" memberValueDatatype="5" unbalanced="0"/>
    <cacheHierarchy uniqueName="[Ej_varderade_nyttor].[Min år 18]" caption="Min år 18" attribute="1" defaultMemberUniqueName="[Ej_varderade_nyttor].[Min år 18].[All]" allUniqueName="[Ej_varderade_nyttor].[Min år 18].[All]" dimensionUniqueName="[Ej_varderade_nyttor]" displayFolder="" count="0" memberValueDatatype="5" unbalanced="0"/>
    <cacheHierarchy uniqueName="[Ej_varderade_nyttor].[Min år 19]" caption="Min år 19" attribute="1" defaultMemberUniqueName="[Ej_varderade_nyttor].[Min år 19].[All]" allUniqueName="[Ej_varderade_nyttor].[Min år 19].[All]" dimensionUniqueName="[Ej_varderade_nyttor]" displayFolder="" count="0" memberValueDatatype="5" unbalanced="0"/>
    <cacheHierarchy uniqueName="[Ej_varderade_nyttor].[Min år 20]" caption="Min år 20" attribute="1" defaultMemberUniqueName="[Ej_varderade_nyttor].[Min år 20].[All]" allUniqueName="[Ej_varderade_nyttor].[Min år 20].[All]" dimensionUniqueName="[Ej_varderade_nyttor]" displayFolder="" count="0" memberValueDatatype="5" unbalanced="0"/>
    <cacheHierarchy uniqueName="[Ej_varderade_nyttor].[Min år 21]" caption="Min år 21" attribute="1" defaultMemberUniqueName="[Ej_varderade_nyttor].[Min år 21].[All]" allUniqueName="[Ej_varderade_nyttor].[Min år 21].[All]" dimensionUniqueName="[Ej_varderade_nyttor]" displayFolder="" count="0" memberValueDatatype="5" unbalanced="0"/>
    <cacheHierarchy uniqueName="[Ej_varderade_nyttor].[Min år 22]" caption="Min år 22" attribute="1" defaultMemberUniqueName="[Ej_varderade_nyttor].[Min år 22].[All]" allUniqueName="[Ej_varderade_nyttor].[Min år 22].[All]" dimensionUniqueName="[Ej_varderade_nyttor]" displayFolder="" count="0" memberValueDatatype="5" unbalanced="0"/>
    <cacheHierarchy uniqueName="[Ej_varderade_nyttor].[Min år 23]" caption="Min år 23" attribute="1" defaultMemberUniqueName="[Ej_varderade_nyttor].[Min år 23].[All]" allUniqueName="[Ej_varderade_nyttor].[Min år 23].[All]" dimensionUniqueName="[Ej_varderade_nyttor]" displayFolder="" count="0" memberValueDatatype="5" unbalanced="0"/>
    <cacheHierarchy uniqueName="[Ej_varderade_nyttor].[Min år 24]" caption="Min år 24" attribute="1" defaultMemberUniqueName="[Ej_varderade_nyttor].[Min år 24].[All]" allUniqueName="[Ej_varderade_nyttor].[Min år 24].[All]" dimensionUniqueName="[Ej_varderade_nyttor]" displayFolder="" count="0" memberValueDatatype="5" unbalanced="0"/>
    <cacheHierarchy uniqueName="[Ej_varderade_nyttor].[Min år 25]" caption="Min år 25" attribute="1" defaultMemberUniqueName="[Ej_varderade_nyttor].[Min år 25].[All]" allUniqueName="[Ej_varderade_nyttor].[Min år 25].[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Max år 7]" caption="Max år 7" attribute="1" defaultMemberUniqueName="[Ej_varderade_nyttor].[Max år 7].[All]" allUniqueName="[Ej_varderade_nyttor].[Max år 7].[All]" dimensionUniqueName="[Ej_varderade_nyttor]" displayFolder="" count="0" memberValueDatatype="5" unbalanced="0"/>
    <cacheHierarchy uniqueName="[Ej_varderade_nyttor].[Max år 8]" caption="Max år 8" attribute="1" defaultMemberUniqueName="[Ej_varderade_nyttor].[Max år 8].[All]" allUniqueName="[Ej_varderade_nyttor].[Max år 8].[All]" dimensionUniqueName="[Ej_varderade_nyttor]" displayFolder="" count="0" memberValueDatatype="5" unbalanced="0"/>
    <cacheHierarchy uniqueName="[Ej_varderade_nyttor].[Max år 9]" caption="Max år 9" attribute="1" defaultMemberUniqueName="[Ej_varderade_nyttor].[Max år 9].[All]" allUniqueName="[Ej_varderade_nyttor].[Max år 9].[All]" dimensionUniqueName="[Ej_varderade_nyttor]" displayFolder="" count="0" memberValueDatatype="5" unbalanced="0"/>
    <cacheHierarchy uniqueName="[Ej_varderade_nyttor].[Max år 10]" caption="Max år 10" attribute="1" defaultMemberUniqueName="[Ej_varderade_nyttor].[Max år 10].[All]" allUniqueName="[Ej_varderade_nyttor].[Max år 10].[All]" dimensionUniqueName="[Ej_varderade_nyttor]" displayFolder="" count="0" memberValueDatatype="5" unbalanced="0"/>
    <cacheHierarchy uniqueName="[Ej_varderade_nyttor].[Max år 11]" caption="Max år 11" attribute="1" defaultMemberUniqueName="[Ej_varderade_nyttor].[Max år 11].[All]" allUniqueName="[Ej_varderade_nyttor].[Max år 11].[All]" dimensionUniqueName="[Ej_varderade_nyttor]" displayFolder="" count="0" memberValueDatatype="5" unbalanced="0"/>
    <cacheHierarchy uniqueName="[Ej_varderade_nyttor].[Max år 12]" caption="Max år 12" attribute="1" defaultMemberUniqueName="[Ej_varderade_nyttor].[Max år 12].[All]" allUniqueName="[Ej_varderade_nyttor].[Max år 12].[All]" dimensionUniqueName="[Ej_varderade_nyttor]" displayFolder="" count="0" memberValueDatatype="5" unbalanced="0"/>
    <cacheHierarchy uniqueName="[Ej_varderade_nyttor].[Max år 13]" caption="Max år 13" attribute="1" defaultMemberUniqueName="[Ej_varderade_nyttor].[Max år 13].[All]" allUniqueName="[Ej_varderade_nyttor].[Max år 13].[All]" dimensionUniqueName="[Ej_varderade_nyttor]" displayFolder="" count="0" memberValueDatatype="5" unbalanced="0"/>
    <cacheHierarchy uniqueName="[Ej_varderade_nyttor].[Max år 14]" caption="Max år 14" attribute="1" defaultMemberUniqueName="[Ej_varderade_nyttor].[Max år 14].[All]" allUniqueName="[Ej_varderade_nyttor].[Max år 14].[All]" dimensionUniqueName="[Ej_varderade_nyttor]" displayFolder="" count="0" memberValueDatatype="5" unbalanced="0"/>
    <cacheHierarchy uniqueName="[Ej_varderade_nyttor].[Max år 15]" caption="Max år 15" attribute="1" defaultMemberUniqueName="[Ej_varderade_nyttor].[Max år 15].[All]" allUniqueName="[Ej_varderade_nyttor].[Max år 15].[All]" dimensionUniqueName="[Ej_varderade_nyttor]" displayFolder="" count="0" memberValueDatatype="5" unbalanced="0"/>
    <cacheHierarchy uniqueName="[Ej_varderade_nyttor].[Max år 16]" caption="Max år 16" attribute="1" defaultMemberUniqueName="[Ej_varderade_nyttor].[Max år 16].[All]" allUniqueName="[Ej_varderade_nyttor].[Max år 16].[All]" dimensionUniqueName="[Ej_varderade_nyttor]" displayFolder="" count="0" memberValueDatatype="5" unbalanced="0"/>
    <cacheHierarchy uniqueName="[Ej_varderade_nyttor].[Max år 17]" caption="Max år 17" attribute="1" defaultMemberUniqueName="[Ej_varderade_nyttor].[Max år 17].[All]" allUniqueName="[Ej_varderade_nyttor].[Max år 17].[All]" dimensionUniqueName="[Ej_varderade_nyttor]" displayFolder="" count="0" memberValueDatatype="5" unbalanced="0"/>
    <cacheHierarchy uniqueName="[Ej_varderade_nyttor].[Max år 18]" caption="Max år 18" attribute="1" defaultMemberUniqueName="[Ej_varderade_nyttor].[Max år 18].[All]" allUniqueName="[Ej_varderade_nyttor].[Max år 18].[All]" dimensionUniqueName="[Ej_varderade_nyttor]" displayFolder="" count="0" memberValueDatatype="5" unbalanced="0"/>
    <cacheHierarchy uniqueName="[Ej_varderade_nyttor].[Max år 19]" caption="Max år 19" attribute="1" defaultMemberUniqueName="[Ej_varderade_nyttor].[Max år 19].[All]" allUniqueName="[Ej_varderade_nyttor].[Max år 19].[All]" dimensionUniqueName="[Ej_varderade_nyttor]" displayFolder="" count="0" memberValueDatatype="5" unbalanced="0"/>
    <cacheHierarchy uniqueName="[Ej_varderade_nyttor].[Max år 20]" caption="Max år 20" attribute="1" defaultMemberUniqueName="[Ej_varderade_nyttor].[Max år 20].[All]" allUniqueName="[Ej_varderade_nyttor].[Max år 20].[All]" dimensionUniqueName="[Ej_varderade_nyttor]" displayFolder="" count="0" memberValueDatatype="5" unbalanced="0"/>
    <cacheHierarchy uniqueName="[Ej_varderade_nyttor].[Max år 21]" caption="Max år 21" attribute="1" defaultMemberUniqueName="[Ej_varderade_nyttor].[Max år 21].[All]" allUniqueName="[Ej_varderade_nyttor].[Max år 21].[All]" dimensionUniqueName="[Ej_varderade_nyttor]" displayFolder="" count="0" memberValueDatatype="5" unbalanced="0"/>
    <cacheHierarchy uniqueName="[Ej_varderade_nyttor].[Max år 22]" caption="Max år 22" attribute="1" defaultMemberUniqueName="[Ej_varderade_nyttor].[Max år 22].[All]" allUniqueName="[Ej_varderade_nyttor].[Max år 22].[All]" dimensionUniqueName="[Ej_varderade_nyttor]" displayFolder="" count="0" memberValueDatatype="5" unbalanced="0"/>
    <cacheHierarchy uniqueName="[Ej_varderade_nyttor].[Max år 23]" caption="Max år 23" attribute="1" defaultMemberUniqueName="[Ej_varderade_nyttor].[Max år 23].[All]" allUniqueName="[Ej_varderade_nyttor].[Max år 23].[All]" dimensionUniqueName="[Ej_varderade_nyttor]" displayFolder="" count="0" memberValueDatatype="5" unbalanced="0"/>
    <cacheHierarchy uniqueName="[Ej_varderade_nyttor].[Max år 24]" caption="Max år 24" attribute="1" defaultMemberUniqueName="[Ej_varderade_nyttor].[Max år 24].[All]" allUniqueName="[Ej_varderade_nyttor].[Max år 24].[All]" dimensionUniqueName="[Ej_varderade_nyttor]" displayFolder="" count="0" memberValueDatatype="5" unbalanced="0"/>
    <cacheHierarchy uniqueName="[Ej_varderade_nyttor].[Max år 25]" caption="Max år 25" attribute="1" defaultMemberUniqueName="[Ej_varderade_nyttor].[Max år 25].[All]" allUniqueName="[Ej_varderade_nyttor].[Max år 25].[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0" memberValueDatatype="130" unbalanced="0"/>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Troligt år 7]" caption="Troligt år 7" attribute="1" defaultMemberUniqueName="[Kostnader].[Troligt år 7].[All]" allUniqueName="[Kostnader].[Troligt år 7].[All]" dimensionUniqueName="[Kostnader]" displayFolder="" count="0" memberValueDatatype="5" unbalanced="0"/>
    <cacheHierarchy uniqueName="[Kostnader].[Troligt år 8]" caption="Troligt år 8" attribute="1" defaultMemberUniqueName="[Kostnader].[Troligt år 8].[All]" allUniqueName="[Kostnader].[Troligt år 8].[All]" dimensionUniqueName="[Kostnader]" displayFolder="" count="0" memberValueDatatype="5" unbalanced="0"/>
    <cacheHierarchy uniqueName="[Kostnader].[Troligt år 9]" caption="Troligt år 9" attribute="1" defaultMemberUniqueName="[Kostnader].[Troligt år 9].[All]" allUniqueName="[Kostnader].[Troligt år 9].[All]" dimensionUniqueName="[Kostnader]" displayFolder="" count="0" memberValueDatatype="5" unbalanced="0"/>
    <cacheHierarchy uniqueName="[Kostnader].[Troligt år 10]" caption="Troligt år 10" attribute="1" defaultMemberUniqueName="[Kostnader].[Troligt år 10].[All]" allUniqueName="[Kostnader].[Troligt år 10].[All]" dimensionUniqueName="[Kostnader]" displayFolder="" count="0" memberValueDatatype="5" unbalanced="0"/>
    <cacheHierarchy uniqueName="[Kostnader].[Troligt år 11]" caption="Troligt år 11" attribute="1" defaultMemberUniqueName="[Kostnader].[Troligt år 11].[All]" allUniqueName="[Kostnader].[Troligt år 11].[All]" dimensionUniqueName="[Kostnader]" displayFolder="" count="0" memberValueDatatype="5" unbalanced="0"/>
    <cacheHierarchy uniqueName="[Kostnader].[Troligt år 12]" caption="Troligt år 12" attribute="1" defaultMemberUniqueName="[Kostnader].[Troligt år 12].[All]" allUniqueName="[Kostnader].[Troligt år 12].[All]" dimensionUniqueName="[Kostnader]" displayFolder="" count="0" memberValueDatatype="5" unbalanced="0"/>
    <cacheHierarchy uniqueName="[Kostnader].[Troligt år 13]" caption="Troligt år 13" attribute="1" defaultMemberUniqueName="[Kostnader].[Troligt år 13].[All]" allUniqueName="[Kostnader].[Troligt år 13].[All]" dimensionUniqueName="[Kostnader]" displayFolder="" count="0" memberValueDatatype="5" unbalanced="0"/>
    <cacheHierarchy uniqueName="[Kostnader].[Troligt år 14]" caption="Troligt år 14" attribute="1" defaultMemberUniqueName="[Kostnader].[Troligt år 14].[All]" allUniqueName="[Kostnader].[Troligt år 14].[All]" dimensionUniqueName="[Kostnader]" displayFolder="" count="0" memberValueDatatype="5" unbalanced="0"/>
    <cacheHierarchy uniqueName="[Kostnader].[Troligt år 15]" caption="Troligt år 15" attribute="1" defaultMemberUniqueName="[Kostnader].[Troligt år 15].[All]" allUniqueName="[Kostnader].[Troligt år 15].[All]" dimensionUniqueName="[Kostnader]" displayFolder="" count="0" memberValueDatatype="5" unbalanced="0"/>
    <cacheHierarchy uniqueName="[Kostnader].[Troligt år 16]" caption="Troligt år 16" attribute="1" defaultMemberUniqueName="[Kostnader].[Troligt år 16].[All]" allUniqueName="[Kostnader].[Troligt år 16].[All]" dimensionUniqueName="[Kostnader]" displayFolder="" count="0" memberValueDatatype="5" unbalanced="0"/>
    <cacheHierarchy uniqueName="[Kostnader].[Troligt år 17]" caption="Troligt år 17" attribute="1" defaultMemberUniqueName="[Kostnader].[Troligt år 17].[All]" allUniqueName="[Kostnader].[Troligt år 17].[All]" dimensionUniqueName="[Kostnader]" displayFolder="" count="0" memberValueDatatype="5" unbalanced="0"/>
    <cacheHierarchy uniqueName="[Kostnader].[Troligt år 18]" caption="Troligt år 18" attribute="1" defaultMemberUniqueName="[Kostnader].[Troligt år 18].[All]" allUniqueName="[Kostnader].[Troligt år 18].[All]" dimensionUniqueName="[Kostnader]" displayFolder="" count="0" memberValueDatatype="5" unbalanced="0"/>
    <cacheHierarchy uniqueName="[Kostnader].[Troligt år 19]" caption="Troligt år 19" attribute="1" defaultMemberUniqueName="[Kostnader].[Troligt år 19].[All]" allUniqueName="[Kostnader].[Troligt år 19].[All]" dimensionUniqueName="[Kostnader]" displayFolder="" count="0" memberValueDatatype="5" unbalanced="0"/>
    <cacheHierarchy uniqueName="[Kostnader].[Troligt år 20]" caption="Troligt år 20" attribute="1" defaultMemberUniqueName="[Kostnader].[Troligt år 20].[All]" allUniqueName="[Kostnader].[Troligt år 20].[All]" dimensionUniqueName="[Kostnader]" displayFolder="" count="0" memberValueDatatype="5" unbalanced="0"/>
    <cacheHierarchy uniqueName="[Kostnader].[Troligt år 21]" caption="Troligt år 21" attribute="1" defaultMemberUniqueName="[Kostnader].[Troligt år 21].[All]" allUniqueName="[Kostnader].[Troligt år 21].[All]" dimensionUniqueName="[Kostnader]" displayFolder="" count="0" memberValueDatatype="5" unbalanced="0"/>
    <cacheHierarchy uniqueName="[Kostnader].[Troligt år 22]" caption="Troligt år 22" attribute="1" defaultMemberUniqueName="[Kostnader].[Troligt år 22].[All]" allUniqueName="[Kostnader].[Troligt år 22].[All]" dimensionUniqueName="[Kostnader]" displayFolder="" count="0" memberValueDatatype="5" unbalanced="0"/>
    <cacheHierarchy uniqueName="[Kostnader].[Troligt år 23]" caption="Troligt år 23" attribute="1" defaultMemberUniqueName="[Kostnader].[Troligt år 23].[All]" allUniqueName="[Kostnader].[Troligt år 23].[All]" dimensionUniqueName="[Kostnader]" displayFolder="" count="0" memberValueDatatype="5" unbalanced="0"/>
    <cacheHierarchy uniqueName="[Kostnader].[Troligt år 24]" caption="Troligt år 24" attribute="1" defaultMemberUniqueName="[Kostnader].[Troligt år 24].[All]" allUniqueName="[Kostnader].[Troligt år 24].[All]" dimensionUniqueName="[Kostnader]" displayFolder="" count="0" memberValueDatatype="5" unbalanced="0"/>
    <cacheHierarchy uniqueName="[Kostnader].[Troligt år 25]" caption="Troligt år 25" attribute="1" defaultMemberUniqueName="[Kostnader].[Troligt år 25].[All]" allUniqueName="[Kostnader].[Troligt år 25].[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Min år 7]" caption="Min år 7" attribute="1" defaultMemberUniqueName="[Kostnader].[Min år 7].[All]" allUniqueName="[Kostnader].[Min år 7].[All]" dimensionUniqueName="[Kostnader]" displayFolder="" count="0" memberValueDatatype="5" unbalanced="0"/>
    <cacheHierarchy uniqueName="[Kostnader].[Min år 8]" caption="Min år 8" attribute="1" defaultMemberUniqueName="[Kostnader].[Min år 8].[All]" allUniqueName="[Kostnader].[Min år 8].[All]" dimensionUniqueName="[Kostnader]" displayFolder="" count="0" memberValueDatatype="5" unbalanced="0"/>
    <cacheHierarchy uniqueName="[Kostnader].[Min år 9]" caption="Min år 9" attribute="1" defaultMemberUniqueName="[Kostnader].[Min år 9].[All]" allUniqueName="[Kostnader].[Min år 9].[All]" dimensionUniqueName="[Kostnader]" displayFolder="" count="0" memberValueDatatype="5" unbalanced="0"/>
    <cacheHierarchy uniqueName="[Kostnader].[Min år 10]" caption="Min år 10" attribute="1" defaultMemberUniqueName="[Kostnader].[Min år 10].[All]" allUniqueName="[Kostnader].[Min år 10].[All]" dimensionUniqueName="[Kostnader]" displayFolder="" count="0" memberValueDatatype="5" unbalanced="0"/>
    <cacheHierarchy uniqueName="[Kostnader].[Min år 11]" caption="Min år 11" attribute="1" defaultMemberUniqueName="[Kostnader].[Min år 11].[All]" allUniqueName="[Kostnader].[Min år 11].[All]" dimensionUniqueName="[Kostnader]" displayFolder="" count="0" memberValueDatatype="5" unbalanced="0"/>
    <cacheHierarchy uniqueName="[Kostnader].[Min år 12]" caption="Min år 12" attribute="1" defaultMemberUniqueName="[Kostnader].[Min år 12].[All]" allUniqueName="[Kostnader].[Min år 12].[All]" dimensionUniqueName="[Kostnader]" displayFolder="" count="0" memberValueDatatype="5" unbalanced="0"/>
    <cacheHierarchy uniqueName="[Kostnader].[Min år 13]" caption="Min år 13" attribute="1" defaultMemberUniqueName="[Kostnader].[Min år 13].[All]" allUniqueName="[Kostnader].[Min år 13].[All]" dimensionUniqueName="[Kostnader]" displayFolder="" count="0" memberValueDatatype="5" unbalanced="0"/>
    <cacheHierarchy uniqueName="[Kostnader].[Min år 14]" caption="Min år 14" attribute="1" defaultMemberUniqueName="[Kostnader].[Min år 14].[All]" allUniqueName="[Kostnader].[Min år 14].[All]" dimensionUniqueName="[Kostnader]" displayFolder="" count="0" memberValueDatatype="5" unbalanced="0"/>
    <cacheHierarchy uniqueName="[Kostnader].[Min år 15]" caption="Min år 15" attribute="1" defaultMemberUniqueName="[Kostnader].[Min år 15].[All]" allUniqueName="[Kostnader].[Min år 15].[All]" dimensionUniqueName="[Kostnader]" displayFolder="" count="0" memberValueDatatype="5" unbalanced="0"/>
    <cacheHierarchy uniqueName="[Kostnader].[Min år 16]" caption="Min år 16" attribute="1" defaultMemberUniqueName="[Kostnader].[Min år 16].[All]" allUniqueName="[Kostnader].[Min år 16].[All]" dimensionUniqueName="[Kostnader]" displayFolder="" count="0" memberValueDatatype="5" unbalanced="0"/>
    <cacheHierarchy uniqueName="[Kostnader].[Min år 17]" caption="Min år 17" attribute="1" defaultMemberUniqueName="[Kostnader].[Min år 17].[All]" allUniqueName="[Kostnader].[Min år 17].[All]" dimensionUniqueName="[Kostnader]" displayFolder="" count="0" memberValueDatatype="5" unbalanced="0"/>
    <cacheHierarchy uniqueName="[Kostnader].[Min år 18]" caption="Min år 18" attribute="1" defaultMemberUniqueName="[Kostnader].[Min år 18].[All]" allUniqueName="[Kostnader].[Min år 18].[All]" dimensionUniqueName="[Kostnader]" displayFolder="" count="0" memberValueDatatype="5" unbalanced="0"/>
    <cacheHierarchy uniqueName="[Kostnader].[Min år 19]" caption="Min år 19" attribute="1" defaultMemberUniqueName="[Kostnader].[Min år 19].[All]" allUniqueName="[Kostnader].[Min år 19].[All]" dimensionUniqueName="[Kostnader]" displayFolder="" count="0" memberValueDatatype="5" unbalanced="0"/>
    <cacheHierarchy uniqueName="[Kostnader].[Min år 20]" caption="Min år 20" attribute="1" defaultMemberUniqueName="[Kostnader].[Min år 20].[All]" allUniqueName="[Kostnader].[Min år 20].[All]" dimensionUniqueName="[Kostnader]" displayFolder="" count="0" memberValueDatatype="5" unbalanced="0"/>
    <cacheHierarchy uniqueName="[Kostnader].[Min år 21]" caption="Min år 21" attribute="1" defaultMemberUniqueName="[Kostnader].[Min år 21].[All]" allUniqueName="[Kostnader].[Min år 21].[All]" dimensionUniqueName="[Kostnader]" displayFolder="" count="0" memberValueDatatype="5" unbalanced="0"/>
    <cacheHierarchy uniqueName="[Kostnader].[Min år 22]" caption="Min år 22" attribute="1" defaultMemberUniqueName="[Kostnader].[Min år 22].[All]" allUniqueName="[Kostnader].[Min år 22].[All]" dimensionUniqueName="[Kostnader]" displayFolder="" count="0" memberValueDatatype="5" unbalanced="0"/>
    <cacheHierarchy uniqueName="[Kostnader].[Min år 23]" caption="Min år 23" attribute="1" defaultMemberUniqueName="[Kostnader].[Min år 23].[All]" allUniqueName="[Kostnader].[Min år 23].[All]" dimensionUniqueName="[Kostnader]" displayFolder="" count="0" memberValueDatatype="5" unbalanced="0"/>
    <cacheHierarchy uniqueName="[Kostnader].[Min år 24]" caption="Min år 24" attribute="1" defaultMemberUniqueName="[Kostnader].[Min år 24].[All]" allUniqueName="[Kostnader].[Min år 24].[All]" dimensionUniqueName="[Kostnader]" displayFolder="" count="0" memberValueDatatype="5" unbalanced="0"/>
    <cacheHierarchy uniqueName="[Kostnader].[Min år 25]" caption="Min år 25" attribute="1" defaultMemberUniqueName="[Kostnader].[Min år 25].[All]" allUniqueName="[Kostnader].[Min år 25].[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Max år 7]" caption="Max år 7" attribute="1" defaultMemberUniqueName="[Kostnader].[Max år 7].[All]" allUniqueName="[Kostnader].[Max år 7].[All]" dimensionUniqueName="[Kostnader]" displayFolder="" count="0" memberValueDatatype="5" unbalanced="0"/>
    <cacheHierarchy uniqueName="[Kostnader].[Max år 8]" caption="Max år 8" attribute="1" defaultMemberUniqueName="[Kostnader].[Max år 8].[All]" allUniqueName="[Kostnader].[Max år 8].[All]" dimensionUniqueName="[Kostnader]" displayFolder="" count="0" memberValueDatatype="5" unbalanced="0"/>
    <cacheHierarchy uniqueName="[Kostnader].[Max år 9]" caption="Max år 9" attribute="1" defaultMemberUniqueName="[Kostnader].[Max år 9].[All]" allUniqueName="[Kostnader].[Max år 9].[All]" dimensionUniqueName="[Kostnader]" displayFolder="" count="0" memberValueDatatype="5" unbalanced="0"/>
    <cacheHierarchy uniqueName="[Kostnader].[Max år 10]" caption="Max år 10" attribute="1" defaultMemberUniqueName="[Kostnader].[Max år 10].[All]" allUniqueName="[Kostnader].[Max år 10].[All]" dimensionUniqueName="[Kostnader]" displayFolder="" count="0" memberValueDatatype="5" unbalanced="0"/>
    <cacheHierarchy uniqueName="[Kostnader].[Max år 11]" caption="Max år 11" attribute="1" defaultMemberUniqueName="[Kostnader].[Max år 11].[All]" allUniqueName="[Kostnader].[Max år 11].[All]" dimensionUniqueName="[Kostnader]" displayFolder="" count="0" memberValueDatatype="5" unbalanced="0"/>
    <cacheHierarchy uniqueName="[Kostnader].[Max år 12]" caption="Max år 12" attribute="1" defaultMemberUniqueName="[Kostnader].[Max år 12].[All]" allUniqueName="[Kostnader].[Max år 12].[All]" dimensionUniqueName="[Kostnader]" displayFolder="" count="0" memberValueDatatype="5" unbalanced="0"/>
    <cacheHierarchy uniqueName="[Kostnader].[Max år 13]" caption="Max år 13" attribute="1" defaultMemberUniqueName="[Kostnader].[Max år 13].[All]" allUniqueName="[Kostnader].[Max år 13].[All]" dimensionUniqueName="[Kostnader]" displayFolder="" count="0" memberValueDatatype="5" unbalanced="0"/>
    <cacheHierarchy uniqueName="[Kostnader].[Max år 14]" caption="Max år 14" attribute="1" defaultMemberUniqueName="[Kostnader].[Max år 14].[All]" allUniqueName="[Kostnader].[Max år 14].[All]" dimensionUniqueName="[Kostnader]" displayFolder="" count="0" memberValueDatatype="5" unbalanced="0"/>
    <cacheHierarchy uniqueName="[Kostnader].[Max år 15]" caption="Max år 15" attribute="1" defaultMemberUniqueName="[Kostnader].[Max år 15].[All]" allUniqueName="[Kostnader].[Max år 15].[All]" dimensionUniqueName="[Kostnader]" displayFolder="" count="0" memberValueDatatype="5" unbalanced="0"/>
    <cacheHierarchy uniqueName="[Kostnader].[Max år 16]" caption="Max år 16" attribute="1" defaultMemberUniqueName="[Kostnader].[Max år 16].[All]" allUniqueName="[Kostnader].[Max år 16].[All]" dimensionUniqueName="[Kostnader]" displayFolder="" count="0" memberValueDatatype="5" unbalanced="0"/>
    <cacheHierarchy uniqueName="[Kostnader].[Max år 17]" caption="Max år 17" attribute="1" defaultMemberUniqueName="[Kostnader].[Max år 17].[All]" allUniqueName="[Kostnader].[Max år 17].[All]" dimensionUniqueName="[Kostnader]" displayFolder="" count="0" memberValueDatatype="5" unbalanced="0"/>
    <cacheHierarchy uniqueName="[Kostnader].[Max år 18]" caption="Max år 18" attribute="1" defaultMemberUniqueName="[Kostnader].[Max år 18].[All]" allUniqueName="[Kostnader].[Max år 18].[All]" dimensionUniqueName="[Kostnader]" displayFolder="" count="0" memberValueDatatype="5" unbalanced="0"/>
    <cacheHierarchy uniqueName="[Kostnader].[Max år 19]" caption="Max år 19" attribute="1" defaultMemberUniqueName="[Kostnader].[Max år 19].[All]" allUniqueName="[Kostnader].[Max år 19].[All]" dimensionUniqueName="[Kostnader]" displayFolder="" count="0" memberValueDatatype="5" unbalanced="0"/>
    <cacheHierarchy uniqueName="[Kostnader].[Max år 20]" caption="Max år 20" attribute="1" defaultMemberUniqueName="[Kostnader].[Max år 20].[All]" allUniqueName="[Kostnader].[Max år 20].[All]" dimensionUniqueName="[Kostnader]" displayFolder="" count="0" memberValueDatatype="5" unbalanced="0"/>
    <cacheHierarchy uniqueName="[Kostnader].[Max år 21]" caption="Max år 21" attribute="1" defaultMemberUniqueName="[Kostnader].[Max år 21].[All]" allUniqueName="[Kostnader].[Max år 21].[All]" dimensionUniqueName="[Kostnader]" displayFolder="" count="0" memberValueDatatype="5" unbalanced="0"/>
    <cacheHierarchy uniqueName="[Kostnader].[Max år 22]" caption="Max år 22" attribute="1" defaultMemberUniqueName="[Kostnader].[Max år 22].[All]" allUniqueName="[Kostnader].[Max år 22].[All]" dimensionUniqueName="[Kostnader]" displayFolder="" count="0" memberValueDatatype="5" unbalanced="0"/>
    <cacheHierarchy uniqueName="[Kostnader].[Max år 23]" caption="Max år 23" attribute="1" defaultMemberUniqueName="[Kostnader].[Max år 23].[All]" allUniqueName="[Kostnader].[Max år 23].[All]" dimensionUniqueName="[Kostnader]" displayFolder="" count="0" memberValueDatatype="5" unbalanced="0"/>
    <cacheHierarchy uniqueName="[Kostnader].[Max år 24]" caption="Max år 24" attribute="1" defaultMemberUniqueName="[Kostnader].[Max år 24].[All]" allUniqueName="[Kostnader].[Max år 24].[All]" dimensionUniqueName="[Kostnader]" displayFolder="" count="0" memberValueDatatype="5" unbalanced="0"/>
    <cacheHierarchy uniqueName="[Kostnader].[Max år 25]" caption="Max år 25" attribute="1" defaultMemberUniqueName="[Kostnader].[Max år 25].[All]" allUniqueName="[Kostnader].[Max år 25].[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0" memberValueDatatype="130" unbalanced="0"/>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0" memberValueDatatype="130" unbalanced="0"/>
    <cacheHierarchy uniqueName="[Nyttor].[Bedömning]" caption="Bedömning" attribute="1" defaultMemberUniqueName="[Nyttor].[Bedömning].[All]" allUniqueName="[Nyttor].[Bedömning].[All]" dimensionUniqueName="[Nyttor]" displayFolder="" count="0" memberValueDatatype="130" unbalanced="0"/>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Troligt år 7]" caption="Troligt år 7" attribute="1" defaultMemberUniqueName="[Nyttor].[Troligt år 7].[All]" allUniqueName="[Nyttor].[Troligt år 7].[All]" dimensionUniqueName="[Nyttor]" displayFolder="" count="0" memberValueDatatype="5" unbalanced="0"/>
    <cacheHierarchy uniqueName="[Nyttor].[Troligt år 8]" caption="Troligt år 8" attribute="1" defaultMemberUniqueName="[Nyttor].[Troligt år 8].[All]" allUniqueName="[Nyttor].[Troligt år 8].[All]" dimensionUniqueName="[Nyttor]" displayFolder="" count="0" memberValueDatatype="5" unbalanced="0"/>
    <cacheHierarchy uniqueName="[Nyttor].[Troligt år 9]" caption="Troligt år 9" attribute="1" defaultMemberUniqueName="[Nyttor].[Troligt år 9].[All]" allUniqueName="[Nyttor].[Troligt år 9].[All]" dimensionUniqueName="[Nyttor]" displayFolder="" count="0" memberValueDatatype="5" unbalanced="0"/>
    <cacheHierarchy uniqueName="[Nyttor].[Troligt år 10]" caption="Troligt år 10" attribute="1" defaultMemberUniqueName="[Nyttor].[Troligt år 10].[All]" allUniqueName="[Nyttor].[Troligt år 10].[All]" dimensionUniqueName="[Nyttor]" displayFolder="" count="0" memberValueDatatype="5" unbalanced="0"/>
    <cacheHierarchy uniqueName="[Nyttor].[Troligt år 11]" caption="Troligt år 11" attribute="1" defaultMemberUniqueName="[Nyttor].[Troligt år 11].[All]" allUniqueName="[Nyttor].[Troligt år 11].[All]" dimensionUniqueName="[Nyttor]" displayFolder="" count="0" memberValueDatatype="5" unbalanced="0"/>
    <cacheHierarchy uniqueName="[Nyttor].[Troligt år 12]" caption="Troligt år 12" attribute="1" defaultMemberUniqueName="[Nyttor].[Troligt år 12].[All]" allUniqueName="[Nyttor].[Troligt år 12].[All]" dimensionUniqueName="[Nyttor]" displayFolder="" count="0" memberValueDatatype="5" unbalanced="0"/>
    <cacheHierarchy uniqueName="[Nyttor].[Troligt år 13]" caption="Troligt år 13" attribute="1" defaultMemberUniqueName="[Nyttor].[Troligt år 13].[All]" allUniqueName="[Nyttor].[Troligt år 13].[All]" dimensionUniqueName="[Nyttor]" displayFolder="" count="0" memberValueDatatype="5" unbalanced="0"/>
    <cacheHierarchy uniqueName="[Nyttor].[Troligt år 14]" caption="Troligt år 14" attribute="1" defaultMemberUniqueName="[Nyttor].[Troligt år 14].[All]" allUniqueName="[Nyttor].[Troligt år 14].[All]" dimensionUniqueName="[Nyttor]" displayFolder="" count="0" memberValueDatatype="5" unbalanced="0"/>
    <cacheHierarchy uniqueName="[Nyttor].[Troligt år 15]" caption="Troligt år 15" attribute="1" defaultMemberUniqueName="[Nyttor].[Troligt år 15].[All]" allUniqueName="[Nyttor].[Troligt år 15].[All]" dimensionUniqueName="[Nyttor]" displayFolder="" count="0" memberValueDatatype="5" unbalanced="0"/>
    <cacheHierarchy uniqueName="[Nyttor].[Troligt år 16]" caption="Troligt år 16" attribute="1" defaultMemberUniqueName="[Nyttor].[Troligt år 16].[All]" allUniqueName="[Nyttor].[Troligt år 16].[All]" dimensionUniqueName="[Nyttor]" displayFolder="" count="0" memberValueDatatype="5" unbalanced="0"/>
    <cacheHierarchy uniqueName="[Nyttor].[Troligt år 17]" caption="Troligt år 17" attribute="1" defaultMemberUniqueName="[Nyttor].[Troligt år 17].[All]" allUniqueName="[Nyttor].[Troligt år 17].[All]" dimensionUniqueName="[Nyttor]" displayFolder="" count="0" memberValueDatatype="5" unbalanced="0"/>
    <cacheHierarchy uniqueName="[Nyttor].[Troligt år 18]" caption="Troligt år 18" attribute="1" defaultMemberUniqueName="[Nyttor].[Troligt år 18].[All]" allUniqueName="[Nyttor].[Troligt år 18].[All]" dimensionUniqueName="[Nyttor]" displayFolder="" count="0" memberValueDatatype="5" unbalanced="0"/>
    <cacheHierarchy uniqueName="[Nyttor].[Troligt år 19]" caption="Troligt år 19" attribute="1" defaultMemberUniqueName="[Nyttor].[Troligt år 19].[All]" allUniqueName="[Nyttor].[Troligt år 19].[All]" dimensionUniqueName="[Nyttor]" displayFolder="" count="0" memberValueDatatype="5" unbalanced="0"/>
    <cacheHierarchy uniqueName="[Nyttor].[Troligt år 20]" caption="Troligt år 20" attribute="1" defaultMemberUniqueName="[Nyttor].[Troligt år 20].[All]" allUniqueName="[Nyttor].[Troligt år 20].[All]" dimensionUniqueName="[Nyttor]" displayFolder="" count="0" memberValueDatatype="5" unbalanced="0"/>
    <cacheHierarchy uniqueName="[Nyttor].[Troligt år 21]" caption="Troligt år 21" attribute="1" defaultMemberUniqueName="[Nyttor].[Troligt år 21].[All]" allUniqueName="[Nyttor].[Troligt år 21].[All]" dimensionUniqueName="[Nyttor]" displayFolder="" count="0" memberValueDatatype="5" unbalanced="0"/>
    <cacheHierarchy uniqueName="[Nyttor].[Troligt år 22]" caption="Troligt år 22" attribute="1" defaultMemberUniqueName="[Nyttor].[Troligt år 22].[All]" allUniqueName="[Nyttor].[Troligt år 22].[All]" dimensionUniqueName="[Nyttor]" displayFolder="" count="0" memberValueDatatype="5" unbalanced="0"/>
    <cacheHierarchy uniqueName="[Nyttor].[Troligt år 23]" caption="Troligt år 23" attribute="1" defaultMemberUniqueName="[Nyttor].[Troligt år 23].[All]" allUniqueName="[Nyttor].[Troligt år 23].[All]" dimensionUniqueName="[Nyttor]" displayFolder="" count="0" memberValueDatatype="5" unbalanced="0"/>
    <cacheHierarchy uniqueName="[Nyttor].[Troligt år 24]" caption="Troligt år 24" attribute="1" defaultMemberUniqueName="[Nyttor].[Troligt år 24].[All]" allUniqueName="[Nyttor].[Troligt år 24].[All]" dimensionUniqueName="[Nyttor]" displayFolder="" count="0" memberValueDatatype="5" unbalanced="0"/>
    <cacheHierarchy uniqueName="[Nyttor].[Troligt år 25]" caption="Troligt år 25" attribute="1" defaultMemberUniqueName="[Nyttor].[Troligt år 25].[All]" allUniqueName="[Nyttor].[Troligt år 25].[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Min år 7]" caption="Min år 7" attribute="1" defaultMemberUniqueName="[Nyttor].[Min år 7].[All]" allUniqueName="[Nyttor].[Min år 7].[All]" dimensionUniqueName="[Nyttor]" displayFolder="" count="0" memberValueDatatype="5" unbalanced="0"/>
    <cacheHierarchy uniqueName="[Nyttor].[Min år 8]" caption="Min år 8" attribute="1" defaultMemberUniqueName="[Nyttor].[Min år 8].[All]" allUniqueName="[Nyttor].[Min år 8].[All]" dimensionUniqueName="[Nyttor]" displayFolder="" count="0" memberValueDatatype="5" unbalanced="0"/>
    <cacheHierarchy uniqueName="[Nyttor].[Min år 9]" caption="Min år 9" attribute="1" defaultMemberUniqueName="[Nyttor].[Min år 9].[All]" allUniqueName="[Nyttor].[Min år 9].[All]" dimensionUniqueName="[Nyttor]" displayFolder="" count="0" memberValueDatatype="5" unbalanced="0"/>
    <cacheHierarchy uniqueName="[Nyttor].[Min år 10]" caption="Min år 10" attribute="1" defaultMemberUniqueName="[Nyttor].[Min år 10].[All]" allUniqueName="[Nyttor].[Min år 10].[All]" dimensionUniqueName="[Nyttor]" displayFolder="" count="0" memberValueDatatype="5" unbalanced="0"/>
    <cacheHierarchy uniqueName="[Nyttor].[Min år 11]" caption="Min år 11" attribute="1" defaultMemberUniqueName="[Nyttor].[Min år 11].[All]" allUniqueName="[Nyttor].[Min år 11].[All]" dimensionUniqueName="[Nyttor]" displayFolder="" count="0" memberValueDatatype="5" unbalanced="0"/>
    <cacheHierarchy uniqueName="[Nyttor].[Min år 12]" caption="Min år 12" attribute="1" defaultMemberUniqueName="[Nyttor].[Min år 12].[All]" allUniqueName="[Nyttor].[Min år 12].[All]" dimensionUniqueName="[Nyttor]" displayFolder="" count="0" memberValueDatatype="5" unbalanced="0"/>
    <cacheHierarchy uniqueName="[Nyttor].[Min år 13]" caption="Min år 13" attribute="1" defaultMemberUniqueName="[Nyttor].[Min år 13].[All]" allUniqueName="[Nyttor].[Min år 13].[All]" dimensionUniqueName="[Nyttor]" displayFolder="" count="0" memberValueDatatype="5" unbalanced="0"/>
    <cacheHierarchy uniqueName="[Nyttor].[Min år 14]" caption="Min år 14" attribute="1" defaultMemberUniqueName="[Nyttor].[Min år 14].[All]" allUniqueName="[Nyttor].[Min år 14].[All]" dimensionUniqueName="[Nyttor]" displayFolder="" count="0" memberValueDatatype="5" unbalanced="0"/>
    <cacheHierarchy uniqueName="[Nyttor].[Min år 15]" caption="Min år 15" attribute="1" defaultMemberUniqueName="[Nyttor].[Min år 15].[All]" allUniqueName="[Nyttor].[Min år 15].[All]" dimensionUniqueName="[Nyttor]" displayFolder="" count="0" memberValueDatatype="5" unbalanced="0"/>
    <cacheHierarchy uniqueName="[Nyttor].[Min år 16]" caption="Min år 16" attribute="1" defaultMemberUniqueName="[Nyttor].[Min år 16].[All]" allUniqueName="[Nyttor].[Min år 16].[All]" dimensionUniqueName="[Nyttor]" displayFolder="" count="0" memberValueDatatype="5" unbalanced="0"/>
    <cacheHierarchy uniqueName="[Nyttor].[Min år 17]" caption="Min år 17" attribute="1" defaultMemberUniqueName="[Nyttor].[Min år 17].[All]" allUniqueName="[Nyttor].[Min år 17].[All]" dimensionUniqueName="[Nyttor]" displayFolder="" count="0" memberValueDatatype="5" unbalanced="0"/>
    <cacheHierarchy uniqueName="[Nyttor].[Min år 18]" caption="Min år 18" attribute="1" defaultMemberUniqueName="[Nyttor].[Min år 18].[All]" allUniqueName="[Nyttor].[Min år 18].[All]" dimensionUniqueName="[Nyttor]" displayFolder="" count="0" memberValueDatatype="5" unbalanced="0"/>
    <cacheHierarchy uniqueName="[Nyttor].[Min år 19]" caption="Min år 19" attribute="1" defaultMemberUniqueName="[Nyttor].[Min år 19].[All]" allUniqueName="[Nyttor].[Min år 19].[All]" dimensionUniqueName="[Nyttor]" displayFolder="" count="0" memberValueDatatype="5" unbalanced="0"/>
    <cacheHierarchy uniqueName="[Nyttor].[Min år 20]" caption="Min år 20" attribute="1" defaultMemberUniqueName="[Nyttor].[Min år 20].[All]" allUniqueName="[Nyttor].[Min år 20].[All]" dimensionUniqueName="[Nyttor]" displayFolder="" count="0" memberValueDatatype="5" unbalanced="0"/>
    <cacheHierarchy uniqueName="[Nyttor].[Min år 21]" caption="Min år 21" attribute="1" defaultMemberUniqueName="[Nyttor].[Min år 21].[All]" allUniqueName="[Nyttor].[Min år 21].[All]" dimensionUniqueName="[Nyttor]" displayFolder="" count="0" memberValueDatatype="5" unbalanced="0"/>
    <cacheHierarchy uniqueName="[Nyttor].[Min år 22]" caption="Min år 22" attribute="1" defaultMemberUniqueName="[Nyttor].[Min år 22].[All]" allUniqueName="[Nyttor].[Min år 22].[All]" dimensionUniqueName="[Nyttor]" displayFolder="" count="0" memberValueDatatype="5" unbalanced="0"/>
    <cacheHierarchy uniqueName="[Nyttor].[Min år 23]" caption="Min år 23" attribute="1" defaultMemberUniqueName="[Nyttor].[Min år 23].[All]" allUniqueName="[Nyttor].[Min år 23].[All]" dimensionUniqueName="[Nyttor]" displayFolder="" count="0" memberValueDatatype="5" unbalanced="0"/>
    <cacheHierarchy uniqueName="[Nyttor].[Min år 24]" caption="Min år 24" attribute="1" defaultMemberUniqueName="[Nyttor].[Min år 24].[All]" allUniqueName="[Nyttor].[Min år 24].[All]" dimensionUniqueName="[Nyttor]" displayFolder="" count="0" memberValueDatatype="5" unbalanced="0"/>
    <cacheHierarchy uniqueName="[Nyttor].[Min år 25]" caption="Min år 25" attribute="1" defaultMemberUniqueName="[Nyttor].[Min år 25].[All]" allUniqueName="[Nyttor].[Min år 25].[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Max år 7]" caption="Max år 7" attribute="1" defaultMemberUniqueName="[Nyttor].[Max år 7].[All]" allUniqueName="[Nyttor].[Max år 7].[All]" dimensionUniqueName="[Nyttor]" displayFolder="" count="0" memberValueDatatype="5" unbalanced="0"/>
    <cacheHierarchy uniqueName="[Nyttor].[Max år 8]" caption="Max år 8" attribute="1" defaultMemberUniqueName="[Nyttor].[Max år 8].[All]" allUniqueName="[Nyttor].[Max år 8].[All]" dimensionUniqueName="[Nyttor]" displayFolder="" count="0" memberValueDatatype="5" unbalanced="0"/>
    <cacheHierarchy uniqueName="[Nyttor].[Max år 9]" caption="Max år 9" attribute="1" defaultMemberUniqueName="[Nyttor].[Max år 9].[All]" allUniqueName="[Nyttor].[Max år 9].[All]" dimensionUniqueName="[Nyttor]" displayFolder="" count="0" memberValueDatatype="5" unbalanced="0"/>
    <cacheHierarchy uniqueName="[Nyttor].[Max år 10]" caption="Max år 10" attribute="1" defaultMemberUniqueName="[Nyttor].[Max år 10].[All]" allUniqueName="[Nyttor].[Max år 10].[All]" dimensionUniqueName="[Nyttor]" displayFolder="" count="0" memberValueDatatype="5" unbalanced="0"/>
    <cacheHierarchy uniqueName="[Nyttor].[Max år 11]" caption="Max år 11" attribute="1" defaultMemberUniqueName="[Nyttor].[Max år 11].[All]" allUniqueName="[Nyttor].[Max år 11].[All]" dimensionUniqueName="[Nyttor]" displayFolder="" count="0" memberValueDatatype="5" unbalanced="0"/>
    <cacheHierarchy uniqueName="[Nyttor].[Max år 12]" caption="Max år 12" attribute="1" defaultMemberUniqueName="[Nyttor].[Max år 12].[All]" allUniqueName="[Nyttor].[Max år 12].[All]" dimensionUniqueName="[Nyttor]" displayFolder="" count="0" memberValueDatatype="5" unbalanced="0"/>
    <cacheHierarchy uniqueName="[Nyttor].[Max år 13]" caption="Max år 13" attribute="1" defaultMemberUniqueName="[Nyttor].[Max år 13].[All]" allUniqueName="[Nyttor].[Max år 13].[All]" dimensionUniqueName="[Nyttor]" displayFolder="" count="0" memberValueDatatype="5" unbalanced="0"/>
    <cacheHierarchy uniqueName="[Nyttor].[Max år 14]" caption="Max år 14" attribute="1" defaultMemberUniqueName="[Nyttor].[Max år 14].[All]" allUniqueName="[Nyttor].[Max år 14].[All]" dimensionUniqueName="[Nyttor]" displayFolder="" count="0" memberValueDatatype="5" unbalanced="0"/>
    <cacheHierarchy uniqueName="[Nyttor].[Max år 15]" caption="Max år 15" attribute="1" defaultMemberUniqueName="[Nyttor].[Max år 15].[All]" allUniqueName="[Nyttor].[Max år 15].[All]" dimensionUniqueName="[Nyttor]" displayFolder="" count="0" memberValueDatatype="5" unbalanced="0"/>
    <cacheHierarchy uniqueName="[Nyttor].[Max år 16]" caption="Max år 16" attribute="1" defaultMemberUniqueName="[Nyttor].[Max år 16].[All]" allUniqueName="[Nyttor].[Max år 16].[All]" dimensionUniqueName="[Nyttor]" displayFolder="" count="0" memberValueDatatype="5" unbalanced="0"/>
    <cacheHierarchy uniqueName="[Nyttor].[Max år 17]" caption="Max år 17" attribute="1" defaultMemberUniqueName="[Nyttor].[Max år 17].[All]" allUniqueName="[Nyttor].[Max år 17].[All]" dimensionUniqueName="[Nyttor]" displayFolder="" count="0" memberValueDatatype="5" unbalanced="0"/>
    <cacheHierarchy uniqueName="[Nyttor].[Max år 18]" caption="Max år 18" attribute="1" defaultMemberUniqueName="[Nyttor].[Max år 18].[All]" allUniqueName="[Nyttor].[Max år 18].[All]" dimensionUniqueName="[Nyttor]" displayFolder="" count="0" memberValueDatatype="5" unbalanced="0"/>
    <cacheHierarchy uniqueName="[Nyttor].[Max år 19]" caption="Max år 19" attribute="1" defaultMemberUniqueName="[Nyttor].[Max år 19].[All]" allUniqueName="[Nyttor].[Max år 19].[All]" dimensionUniqueName="[Nyttor]" displayFolder="" count="0" memberValueDatatype="5" unbalanced="0"/>
    <cacheHierarchy uniqueName="[Nyttor].[Max år 20]" caption="Max år 20" attribute="1" defaultMemberUniqueName="[Nyttor].[Max år 20].[All]" allUniqueName="[Nyttor].[Max år 20].[All]" dimensionUniqueName="[Nyttor]" displayFolder="" count="0" memberValueDatatype="5" unbalanced="0"/>
    <cacheHierarchy uniqueName="[Nyttor].[Max år 21]" caption="Max år 21" attribute="1" defaultMemberUniqueName="[Nyttor].[Max år 21].[All]" allUniqueName="[Nyttor].[Max år 21].[All]" dimensionUniqueName="[Nyttor]" displayFolder="" count="0" memberValueDatatype="5" unbalanced="0"/>
    <cacheHierarchy uniqueName="[Nyttor].[Max år 22]" caption="Max år 22" attribute="1" defaultMemberUniqueName="[Nyttor].[Max år 22].[All]" allUniqueName="[Nyttor].[Max år 22].[All]" dimensionUniqueName="[Nyttor]" displayFolder="" count="0" memberValueDatatype="5" unbalanced="0"/>
    <cacheHierarchy uniqueName="[Nyttor].[Max år 23]" caption="Max år 23" attribute="1" defaultMemberUniqueName="[Nyttor].[Max år 23].[All]" allUniqueName="[Nyttor].[Max år 23].[All]" dimensionUniqueName="[Nyttor]" displayFolder="" count="0" memberValueDatatype="5" unbalanced="0"/>
    <cacheHierarchy uniqueName="[Nyttor].[Max år 24]" caption="Max år 24" attribute="1" defaultMemberUniqueName="[Nyttor].[Max år 24].[All]" allUniqueName="[Nyttor].[Max år 24].[All]" dimensionUniqueName="[Nyttor]" displayFolder="" count="0" memberValueDatatype="5" unbalanced="0"/>
    <cacheHierarchy uniqueName="[Nyttor].[Max år 25]" caption="Max år 25" attribute="1" defaultMemberUniqueName="[Nyttor].[Max år 25].[All]" allUniqueName="[Nyttor].[Max år 25].[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0" memberValueDatatype="130" unbalanced="0"/>
    <cacheHierarchy uniqueName="[Varderade_kostnader].[Kategori]" caption="Kategori" attribute="1" defaultMemberUniqueName="[Varderade_kostnader].[Kategori].[All]" allUniqueName="[Varderade_kostnader].[Kategori].[All]" dimensionUniqueName="[Varderade_kostnader]" displayFolder="" count="0" memberValueDatatype="130" unbalanced="0"/>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Troligt år 7]" caption="Troligt år 7" attribute="1" defaultMemberUniqueName="[Varderade_kostnader].[Troligt år 7].[All]" allUniqueName="[Varderade_kostnader].[Troligt år 7].[All]" dimensionUniqueName="[Varderade_kostnader]" displayFolder="" count="0" memberValueDatatype="5" unbalanced="0"/>
    <cacheHierarchy uniqueName="[Varderade_kostnader].[Troligt år 8]" caption="Troligt år 8" attribute="1" defaultMemberUniqueName="[Varderade_kostnader].[Troligt år 8].[All]" allUniqueName="[Varderade_kostnader].[Troligt år 8].[All]" dimensionUniqueName="[Varderade_kostnader]" displayFolder="" count="0" memberValueDatatype="5" unbalanced="0"/>
    <cacheHierarchy uniqueName="[Varderade_kostnader].[Troligt år 9]" caption="Troligt år 9" attribute="1" defaultMemberUniqueName="[Varderade_kostnader].[Troligt år 9].[All]" allUniqueName="[Varderade_kostnader].[Troligt år 9].[All]" dimensionUniqueName="[Varderade_kostnader]" displayFolder="" count="0" memberValueDatatype="5" unbalanced="0"/>
    <cacheHierarchy uniqueName="[Varderade_kostnader].[Troligt år 10]" caption="Troligt år 10" attribute="1" defaultMemberUniqueName="[Varderade_kostnader].[Troligt år 10].[All]" allUniqueName="[Varderade_kostnader].[Troligt år 10].[All]" dimensionUniqueName="[Varderade_kostnader]" displayFolder="" count="0" memberValueDatatype="5" unbalanced="0"/>
    <cacheHierarchy uniqueName="[Varderade_kostnader].[Troligt år 11]" caption="Troligt år 11" attribute="1" defaultMemberUniqueName="[Varderade_kostnader].[Troligt år 11].[All]" allUniqueName="[Varderade_kostnader].[Troligt år 11].[All]" dimensionUniqueName="[Varderade_kostnader]" displayFolder="" count="0" memberValueDatatype="5" unbalanced="0"/>
    <cacheHierarchy uniqueName="[Varderade_kostnader].[Troligt år 12]" caption="Troligt år 12" attribute="1" defaultMemberUniqueName="[Varderade_kostnader].[Troligt år 12].[All]" allUniqueName="[Varderade_kostnader].[Troligt år 12].[All]" dimensionUniqueName="[Varderade_kostnader]" displayFolder="" count="0" memberValueDatatype="5" unbalanced="0"/>
    <cacheHierarchy uniqueName="[Varderade_kostnader].[Troligt år 13]" caption="Troligt år 13" attribute="1" defaultMemberUniqueName="[Varderade_kostnader].[Troligt år 13].[All]" allUniqueName="[Varderade_kostnader].[Troligt år 13].[All]" dimensionUniqueName="[Varderade_kostnader]" displayFolder="" count="0" memberValueDatatype="5" unbalanced="0"/>
    <cacheHierarchy uniqueName="[Varderade_kostnader].[Troligt år 14]" caption="Troligt år 14" attribute="1" defaultMemberUniqueName="[Varderade_kostnader].[Troligt år 14].[All]" allUniqueName="[Varderade_kostnader].[Troligt år 14].[All]" dimensionUniqueName="[Varderade_kostnader]" displayFolder="" count="0" memberValueDatatype="5" unbalanced="0"/>
    <cacheHierarchy uniqueName="[Varderade_kostnader].[Troligt år 15]" caption="Troligt år 15" attribute="1" defaultMemberUniqueName="[Varderade_kostnader].[Troligt år 15].[All]" allUniqueName="[Varderade_kostnader].[Troligt år 15].[All]" dimensionUniqueName="[Varderade_kostnader]" displayFolder="" count="0" memberValueDatatype="5" unbalanced="0"/>
    <cacheHierarchy uniqueName="[Varderade_kostnader].[Troligt år 16]" caption="Troligt år 16" attribute="1" defaultMemberUniqueName="[Varderade_kostnader].[Troligt år 16].[All]" allUniqueName="[Varderade_kostnader].[Troligt år 16].[All]" dimensionUniqueName="[Varderade_kostnader]" displayFolder="" count="0" memberValueDatatype="5" unbalanced="0"/>
    <cacheHierarchy uniqueName="[Varderade_kostnader].[Troligt år 17]" caption="Troligt år 17" attribute="1" defaultMemberUniqueName="[Varderade_kostnader].[Troligt år 17].[All]" allUniqueName="[Varderade_kostnader].[Troligt år 17].[All]" dimensionUniqueName="[Varderade_kostnader]" displayFolder="" count="0" memberValueDatatype="5" unbalanced="0"/>
    <cacheHierarchy uniqueName="[Varderade_kostnader].[Troligt år 18]" caption="Troligt år 18" attribute="1" defaultMemberUniqueName="[Varderade_kostnader].[Troligt år 18].[All]" allUniqueName="[Varderade_kostnader].[Troligt år 18].[All]" dimensionUniqueName="[Varderade_kostnader]" displayFolder="" count="0" memberValueDatatype="5" unbalanced="0"/>
    <cacheHierarchy uniqueName="[Varderade_kostnader].[Troligt år 19]" caption="Troligt år 19" attribute="1" defaultMemberUniqueName="[Varderade_kostnader].[Troligt år 19].[All]" allUniqueName="[Varderade_kostnader].[Troligt år 19].[All]" dimensionUniqueName="[Varderade_kostnader]" displayFolder="" count="0" memberValueDatatype="5" unbalanced="0"/>
    <cacheHierarchy uniqueName="[Varderade_kostnader].[Troligt år 20]" caption="Troligt år 20" attribute="1" defaultMemberUniqueName="[Varderade_kostnader].[Troligt år 20].[All]" allUniqueName="[Varderade_kostnader].[Troligt år 20].[All]" dimensionUniqueName="[Varderade_kostnader]" displayFolder="" count="0" memberValueDatatype="5" unbalanced="0"/>
    <cacheHierarchy uniqueName="[Varderade_kostnader].[Troligt år 21]" caption="Troligt år 21" attribute="1" defaultMemberUniqueName="[Varderade_kostnader].[Troligt år 21].[All]" allUniqueName="[Varderade_kostnader].[Troligt år 21].[All]" dimensionUniqueName="[Varderade_kostnader]" displayFolder="" count="0" memberValueDatatype="5" unbalanced="0"/>
    <cacheHierarchy uniqueName="[Varderade_kostnader].[Troligt år 22]" caption="Troligt år 22" attribute="1" defaultMemberUniqueName="[Varderade_kostnader].[Troligt år 22].[All]" allUniqueName="[Varderade_kostnader].[Troligt år 22].[All]" dimensionUniqueName="[Varderade_kostnader]" displayFolder="" count="0" memberValueDatatype="5" unbalanced="0"/>
    <cacheHierarchy uniqueName="[Varderade_kostnader].[Troligt år 23]" caption="Troligt år 23" attribute="1" defaultMemberUniqueName="[Varderade_kostnader].[Troligt år 23].[All]" allUniqueName="[Varderade_kostnader].[Troligt år 23].[All]" dimensionUniqueName="[Varderade_kostnader]" displayFolder="" count="0" memberValueDatatype="5" unbalanced="0"/>
    <cacheHierarchy uniqueName="[Varderade_kostnader].[Troligt år 24]" caption="Troligt år 24" attribute="1" defaultMemberUniqueName="[Varderade_kostnader].[Troligt år 24].[All]" allUniqueName="[Varderade_kostnader].[Troligt år 24].[All]" dimensionUniqueName="[Varderade_kostnader]" displayFolder="" count="0" memberValueDatatype="5" unbalanced="0"/>
    <cacheHierarchy uniqueName="[Varderade_kostnader].[Troligt år 25]" caption="Troligt år 25" attribute="1" defaultMemberUniqueName="[Varderade_kostnader].[Troligt år 25].[All]" allUniqueName="[Varderade_kostnader].[Troligt år 25].[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Min år 7]" caption="Min år 7" attribute="1" defaultMemberUniqueName="[Varderade_kostnader].[Min år 7].[All]" allUniqueName="[Varderade_kostnader].[Min år 7].[All]" dimensionUniqueName="[Varderade_kostnader]" displayFolder="" count="0" memberValueDatatype="5" unbalanced="0"/>
    <cacheHierarchy uniqueName="[Varderade_kostnader].[Min år 8]" caption="Min år 8" attribute="1" defaultMemberUniqueName="[Varderade_kostnader].[Min år 8].[All]" allUniqueName="[Varderade_kostnader].[Min år 8].[All]" dimensionUniqueName="[Varderade_kostnader]" displayFolder="" count="0" memberValueDatatype="5" unbalanced="0"/>
    <cacheHierarchy uniqueName="[Varderade_kostnader].[Min år 9]" caption="Min år 9" attribute="1" defaultMemberUniqueName="[Varderade_kostnader].[Min år 9].[All]" allUniqueName="[Varderade_kostnader].[Min år 9].[All]" dimensionUniqueName="[Varderade_kostnader]" displayFolder="" count="0" memberValueDatatype="5" unbalanced="0"/>
    <cacheHierarchy uniqueName="[Varderade_kostnader].[Min år 10]" caption="Min år 10" attribute="1" defaultMemberUniqueName="[Varderade_kostnader].[Min år 10].[All]" allUniqueName="[Varderade_kostnader].[Min år 10].[All]" dimensionUniqueName="[Varderade_kostnader]" displayFolder="" count="0" memberValueDatatype="5" unbalanced="0"/>
    <cacheHierarchy uniqueName="[Varderade_kostnader].[Min år 11]" caption="Min år 11" attribute="1" defaultMemberUniqueName="[Varderade_kostnader].[Min år 11].[All]" allUniqueName="[Varderade_kostnader].[Min år 11].[All]" dimensionUniqueName="[Varderade_kostnader]" displayFolder="" count="0" memberValueDatatype="5" unbalanced="0"/>
    <cacheHierarchy uniqueName="[Varderade_kostnader].[Min år 12]" caption="Min år 12" attribute="1" defaultMemberUniqueName="[Varderade_kostnader].[Min år 12].[All]" allUniqueName="[Varderade_kostnader].[Min år 12].[All]" dimensionUniqueName="[Varderade_kostnader]" displayFolder="" count="0" memberValueDatatype="5" unbalanced="0"/>
    <cacheHierarchy uniqueName="[Varderade_kostnader].[Min år 13]" caption="Min år 13" attribute="1" defaultMemberUniqueName="[Varderade_kostnader].[Min år 13].[All]" allUniqueName="[Varderade_kostnader].[Min år 13].[All]" dimensionUniqueName="[Varderade_kostnader]" displayFolder="" count="0" memberValueDatatype="5" unbalanced="0"/>
    <cacheHierarchy uniqueName="[Varderade_kostnader].[Min år 14]" caption="Min år 14" attribute="1" defaultMemberUniqueName="[Varderade_kostnader].[Min år 14].[All]" allUniqueName="[Varderade_kostnader].[Min år 14].[All]" dimensionUniqueName="[Varderade_kostnader]" displayFolder="" count="0" memberValueDatatype="5" unbalanced="0"/>
    <cacheHierarchy uniqueName="[Varderade_kostnader].[Min år 15]" caption="Min år 15" attribute="1" defaultMemberUniqueName="[Varderade_kostnader].[Min år 15].[All]" allUniqueName="[Varderade_kostnader].[Min år 15].[All]" dimensionUniqueName="[Varderade_kostnader]" displayFolder="" count="0" memberValueDatatype="5" unbalanced="0"/>
    <cacheHierarchy uniqueName="[Varderade_kostnader].[Min år 16]" caption="Min år 16" attribute="1" defaultMemberUniqueName="[Varderade_kostnader].[Min år 16].[All]" allUniqueName="[Varderade_kostnader].[Min år 16].[All]" dimensionUniqueName="[Varderade_kostnader]" displayFolder="" count="0" memberValueDatatype="5" unbalanced="0"/>
    <cacheHierarchy uniqueName="[Varderade_kostnader].[Min år 17]" caption="Min år 17" attribute="1" defaultMemberUniqueName="[Varderade_kostnader].[Min år 17].[All]" allUniqueName="[Varderade_kostnader].[Min år 17].[All]" dimensionUniqueName="[Varderade_kostnader]" displayFolder="" count="0" memberValueDatatype="5" unbalanced="0"/>
    <cacheHierarchy uniqueName="[Varderade_kostnader].[Min år 18]" caption="Min år 18" attribute="1" defaultMemberUniqueName="[Varderade_kostnader].[Min år 18].[All]" allUniqueName="[Varderade_kostnader].[Min år 18].[All]" dimensionUniqueName="[Varderade_kostnader]" displayFolder="" count="0" memberValueDatatype="5" unbalanced="0"/>
    <cacheHierarchy uniqueName="[Varderade_kostnader].[Min år 19]" caption="Min år 19" attribute="1" defaultMemberUniqueName="[Varderade_kostnader].[Min år 19].[All]" allUniqueName="[Varderade_kostnader].[Min år 19].[All]" dimensionUniqueName="[Varderade_kostnader]" displayFolder="" count="0" memberValueDatatype="5" unbalanced="0"/>
    <cacheHierarchy uniqueName="[Varderade_kostnader].[Min år 20]" caption="Min år 20" attribute="1" defaultMemberUniqueName="[Varderade_kostnader].[Min år 20].[All]" allUniqueName="[Varderade_kostnader].[Min år 20].[All]" dimensionUniqueName="[Varderade_kostnader]" displayFolder="" count="0" memberValueDatatype="5" unbalanced="0"/>
    <cacheHierarchy uniqueName="[Varderade_kostnader].[Min år 21]" caption="Min år 21" attribute="1" defaultMemberUniqueName="[Varderade_kostnader].[Min år 21].[All]" allUniqueName="[Varderade_kostnader].[Min år 21].[All]" dimensionUniqueName="[Varderade_kostnader]" displayFolder="" count="0" memberValueDatatype="5" unbalanced="0"/>
    <cacheHierarchy uniqueName="[Varderade_kostnader].[Min år 22]" caption="Min år 22" attribute="1" defaultMemberUniqueName="[Varderade_kostnader].[Min år 22].[All]" allUniqueName="[Varderade_kostnader].[Min år 22].[All]" dimensionUniqueName="[Varderade_kostnader]" displayFolder="" count="0" memberValueDatatype="5" unbalanced="0"/>
    <cacheHierarchy uniqueName="[Varderade_kostnader].[Min år 23]" caption="Min år 23" attribute="1" defaultMemberUniqueName="[Varderade_kostnader].[Min år 23].[All]" allUniqueName="[Varderade_kostnader].[Min år 23].[All]" dimensionUniqueName="[Varderade_kostnader]" displayFolder="" count="0" memberValueDatatype="5" unbalanced="0"/>
    <cacheHierarchy uniqueName="[Varderade_kostnader].[Min år 24]" caption="Min år 24" attribute="1" defaultMemberUniqueName="[Varderade_kostnader].[Min år 24].[All]" allUniqueName="[Varderade_kostnader].[Min år 24].[All]" dimensionUniqueName="[Varderade_kostnader]" displayFolder="" count="0" memberValueDatatype="5" unbalanced="0"/>
    <cacheHierarchy uniqueName="[Varderade_kostnader].[Min år 25]" caption="Min år 25" attribute="1" defaultMemberUniqueName="[Varderade_kostnader].[Min år 25].[All]" allUniqueName="[Varderade_kostnader].[Min år 25].[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Max år 7]" caption="Max år 7" attribute="1" defaultMemberUniqueName="[Varderade_kostnader].[Max år 7].[All]" allUniqueName="[Varderade_kostnader].[Max år 7].[All]" dimensionUniqueName="[Varderade_kostnader]" displayFolder="" count="0" memberValueDatatype="5" unbalanced="0"/>
    <cacheHierarchy uniqueName="[Varderade_kostnader].[Max år 8]" caption="Max år 8" attribute="1" defaultMemberUniqueName="[Varderade_kostnader].[Max år 8].[All]" allUniqueName="[Varderade_kostnader].[Max år 8].[All]" dimensionUniqueName="[Varderade_kostnader]" displayFolder="" count="0" memberValueDatatype="5" unbalanced="0"/>
    <cacheHierarchy uniqueName="[Varderade_kostnader].[Max år 9]" caption="Max år 9" attribute="1" defaultMemberUniqueName="[Varderade_kostnader].[Max år 9].[All]" allUniqueName="[Varderade_kostnader].[Max år 9].[All]" dimensionUniqueName="[Varderade_kostnader]" displayFolder="" count="0" memberValueDatatype="5" unbalanced="0"/>
    <cacheHierarchy uniqueName="[Varderade_kostnader].[Max år 10]" caption="Max år 10" attribute="1" defaultMemberUniqueName="[Varderade_kostnader].[Max år 10].[All]" allUniqueName="[Varderade_kostnader].[Max år 10].[All]" dimensionUniqueName="[Varderade_kostnader]" displayFolder="" count="0" memberValueDatatype="5" unbalanced="0"/>
    <cacheHierarchy uniqueName="[Varderade_kostnader].[Max år 11]" caption="Max år 11" attribute="1" defaultMemberUniqueName="[Varderade_kostnader].[Max år 11].[All]" allUniqueName="[Varderade_kostnader].[Max år 11].[All]" dimensionUniqueName="[Varderade_kostnader]" displayFolder="" count="0" memberValueDatatype="5" unbalanced="0"/>
    <cacheHierarchy uniqueName="[Varderade_kostnader].[Max år 12]" caption="Max år 12" attribute="1" defaultMemberUniqueName="[Varderade_kostnader].[Max år 12].[All]" allUniqueName="[Varderade_kostnader].[Max år 12].[All]" dimensionUniqueName="[Varderade_kostnader]" displayFolder="" count="0" memberValueDatatype="5" unbalanced="0"/>
    <cacheHierarchy uniqueName="[Varderade_kostnader].[Max år 13]" caption="Max år 13" attribute="1" defaultMemberUniqueName="[Varderade_kostnader].[Max år 13].[All]" allUniqueName="[Varderade_kostnader].[Max år 13].[All]" dimensionUniqueName="[Varderade_kostnader]" displayFolder="" count="0" memberValueDatatype="5" unbalanced="0"/>
    <cacheHierarchy uniqueName="[Varderade_kostnader].[Max år 14]" caption="Max år 14" attribute="1" defaultMemberUniqueName="[Varderade_kostnader].[Max år 14].[All]" allUniqueName="[Varderade_kostnader].[Max år 14].[All]" dimensionUniqueName="[Varderade_kostnader]" displayFolder="" count="0" memberValueDatatype="5" unbalanced="0"/>
    <cacheHierarchy uniqueName="[Varderade_kostnader].[Max år 15]" caption="Max år 15" attribute="1" defaultMemberUniqueName="[Varderade_kostnader].[Max år 15].[All]" allUniqueName="[Varderade_kostnader].[Max år 15].[All]" dimensionUniqueName="[Varderade_kostnader]" displayFolder="" count="0" memberValueDatatype="5" unbalanced="0"/>
    <cacheHierarchy uniqueName="[Varderade_kostnader].[Max år 16]" caption="Max år 16" attribute="1" defaultMemberUniqueName="[Varderade_kostnader].[Max år 16].[All]" allUniqueName="[Varderade_kostnader].[Max år 16].[All]" dimensionUniqueName="[Varderade_kostnader]" displayFolder="" count="0" memberValueDatatype="5" unbalanced="0"/>
    <cacheHierarchy uniqueName="[Varderade_kostnader].[Max år 17]" caption="Max år 17" attribute="1" defaultMemberUniqueName="[Varderade_kostnader].[Max år 17].[All]" allUniqueName="[Varderade_kostnader].[Max år 17].[All]" dimensionUniqueName="[Varderade_kostnader]" displayFolder="" count="0" memberValueDatatype="5" unbalanced="0"/>
    <cacheHierarchy uniqueName="[Varderade_kostnader].[Max år 18]" caption="Max år 18" attribute="1" defaultMemberUniqueName="[Varderade_kostnader].[Max år 18].[All]" allUniqueName="[Varderade_kostnader].[Max år 18].[All]" dimensionUniqueName="[Varderade_kostnader]" displayFolder="" count="0" memberValueDatatype="5" unbalanced="0"/>
    <cacheHierarchy uniqueName="[Varderade_kostnader].[Max år 19]" caption="Max år 19" attribute="1" defaultMemberUniqueName="[Varderade_kostnader].[Max år 19].[All]" allUniqueName="[Varderade_kostnader].[Max år 19].[All]" dimensionUniqueName="[Varderade_kostnader]" displayFolder="" count="0" memberValueDatatype="5" unbalanced="0"/>
    <cacheHierarchy uniqueName="[Varderade_kostnader].[Max år 20]" caption="Max år 20" attribute="1" defaultMemberUniqueName="[Varderade_kostnader].[Max år 20].[All]" allUniqueName="[Varderade_kostnader].[Max år 20].[All]" dimensionUniqueName="[Varderade_kostnader]" displayFolder="" count="0" memberValueDatatype="5" unbalanced="0"/>
    <cacheHierarchy uniqueName="[Varderade_kostnader].[Max år 21]" caption="Max år 21" attribute="1" defaultMemberUniqueName="[Varderade_kostnader].[Max år 21].[All]" allUniqueName="[Varderade_kostnader].[Max år 21].[All]" dimensionUniqueName="[Varderade_kostnader]" displayFolder="" count="0" memberValueDatatype="5" unbalanced="0"/>
    <cacheHierarchy uniqueName="[Varderade_kostnader].[Max år 22]" caption="Max år 22" attribute="1" defaultMemberUniqueName="[Varderade_kostnader].[Max år 22].[All]" allUniqueName="[Varderade_kostnader].[Max år 22].[All]" dimensionUniqueName="[Varderade_kostnader]" displayFolder="" count="0" memberValueDatatype="5" unbalanced="0"/>
    <cacheHierarchy uniqueName="[Varderade_kostnader].[Max år 23]" caption="Max år 23" attribute="1" defaultMemberUniqueName="[Varderade_kostnader].[Max år 23].[All]" allUniqueName="[Varderade_kostnader].[Max år 23].[All]" dimensionUniqueName="[Varderade_kostnader]" displayFolder="" count="0" memberValueDatatype="5" unbalanced="0"/>
    <cacheHierarchy uniqueName="[Varderade_kostnader].[Max år 24]" caption="Max år 24" attribute="1" defaultMemberUniqueName="[Varderade_kostnader].[Max år 24].[All]" allUniqueName="[Varderade_kostnader].[Max år 24].[All]" dimensionUniqueName="[Varderade_kostnader]" displayFolder="" count="0" memberValueDatatype="5" unbalanced="0"/>
    <cacheHierarchy uniqueName="[Varderade_kostnader].[Max år 25]" caption="Max år 25" attribute="1" defaultMemberUniqueName="[Varderade_kostnader].[Max år 25].[All]" allUniqueName="[Varderade_kostnader].[Max år 25].[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2" memberValueDatatype="130" unbalanced="0">
      <fieldsUsage count="2">
        <fieldUsage x="-1"/>
        <fieldUsage x="1"/>
      </fieldsUsage>
    </cacheHierarchy>
    <cacheHierarchy uniqueName="[Varderade_nyttor].[Intressent]" caption="Intressent" attribute="1" defaultMemberUniqueName="[Varderade_nyttor].[Intressent].[All]" allUniqueName="[Varderade_nyttor].[Intressent].[All]" dimensionUniqueName="[Varderade_nyttor]" displayFolder="" count="2" memberValueDatatype="130" unbalanced="0">
      <fieldsUsage count="2">
        <fieldUsage x="-1"/>
        <fieldUsage x="3"/>
      </fieldsUsage>
    </cacheHierarchy>
    <cacheHierarchy uniqueName="[Varderade_nyttor].[Kategori]" caption="Kategori" attribute="1" defaultMemberUniqueName="[Varderade_nyttor].[Kategori].[All]" allUniqueName="[Varderade_nyttor].[Kategori].[All]" dimensionUniqueName="[Varderade_nyttor]" displayFolder="" count="2" memberValueDatatype="130" unbalanced="0">
      <fieldsUsage count="2">
        <fieldUsage x="-1"/>
        <fieldUsage x="0"/>
      </fieldsUsage>
    </cacheHierarchy>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Troligt år 7]" caption="Troligt år 7" attribute="1" defaultMemberUniqueName="[Varderade_nyttor].[Troligt år 7].[All]" allUniqueName="[Varderade_nyttor].[Troligt år 7].[All]" dimensionUniqueName="[Varderade_nyttor]" displayFolder="" count="0" memberValueDatatype="5" unbalanced="0"/>
    <cacheHierarchy uniqueName="[Varderade_nyttor].[Troligt år 8]" caption="Troligt år 8" attribute="1" defaultMemberUniqueName="[Varderade_nyttor].[Troligt år 8].[All]" allUniqueName="[Varderade_nyttor].[Troligt år 8].[All]" dimensionUniqueName="[Varderade_nyttor]" displayFolder="" count="0" memberValueDatatype="5" unbalanced="0"/>
    <cacheHierarchy uniqueName="[Varderade_nyttor].[Troligt år 9]" caption="Troligt år 9" attribute="1" defaultMemberUniqueName="[Varderade_nyttor].[Troligt år 9].[All]" allUniqueName="[Varderade_nyttor].[Troligt år 9].[All]" dimensionUniqueName="[Varderade_nyttor]" displayFolder="" count="0" memberValueDatatype="5" unbalanced="0"/>
    <cacheHierarchy uniqueName="[Varderade_nyttor].[Troligt år 10]" caption="Troligt år 10" attribute="1" defaultMemberUniqueName="[Varderade_nyttor].[Troligt år 10].[All]" allUniqueName="[Varderade_nyttor].[Troligt år 10].[All]" dimensionUniqueName="[Varderade_nyttor]" displayFolder="" count="0" memberValueDatatype="5" unbalanced="0"/>
    <cacheHierarchy uniqueName="[Varderade_nyttor].[Troligt år 11]" caption="Troligt år 11" attribute="1" defaultMemberUniqueName="[Varderade_nyttor].[Troligt år 11].[All]" allUniqueName="[Varderade_nyttor].[Troligt år 11].[All]" dimensionUniqueName="[Varderade_nyttor]" displayFolder="" count="0" memberValueDatatype="5" unbalanced="0"/>
    <cacheHierarchy uniqueName="[Varderade_nyttor].[Troligt år 12]" caption="Troligt år 12" attribute="1" defaultMemberUniqueName="[Varderade_nyttor].[Troligt år 12].[All]" allUniqueName="[Varderade_nyttor].[Troligt år 12].[All]" dimensionUniqueName="[Varderade_nyttor]" displayFolder="" count="0" memberValueDatatype="5" unbalanced="0"/>
    <cacheHierarchy uniqueName="[Varderade_nyttor].[Troligt år 13]" caption="Troligt år 13" attribute="1" defaultMemberUniqueName="[Varderade_nyttor].[Troligt år 13].[All]" allUniqueName="[Varderade_nyttor].[Troligt år 13].[All]" dimensionUniqueName="[Varderade_nyttor]" displayFolder="" count="0" memberValueDatatype="5" unbalanced="0"/>
    <cacheHierarchy uniqueName="[Varderade_nyttor].[Troligt år 14]" caption="Troligt år 14" attribute="1" defaultMemberUniqueName="[Varderade_nyttor].[Troligt år 14].[All]" allUniqueName="[Varderade_nyttor].[Troligt år 14].[All]" dimensionUniqueName="[Varderade_nyttor]" displayFolder="" count="0" memberValueDatatype="5" unbalanced="0"/>
    <cacheHierarchy uniqueName="[Varderade_nyttor].[Troligt år 15]" caption="Troligt år 15" attribute="1" defaultMemberUniqueName="[Varderade_nyttor].[Troligt år 15].[All]" allUniqueName="[Varderade_nyttor].[Troligt år 15].[All]" dimensionUniqueName="[Varderade_nyttor]" displayFolder="" count="0" memberValueDatatype="5" unbalanced="0"/>
    <cacheHierarchy uniqueName="[Varderade_nyttor].[Troligt år 16]" caption="Troligt år 16" attribute="1" defaultMemberUniqueName="[Varderade_nyttor].[Troligt år 16].[All]" allUniqueName="[Varderade_nyttor].[Troligt år 16].[All]" dimensionUniqueName="[Varderade_nyttor]" displayFolder="" count="0" memberValueDatatype="5" unbalanced="0"/>
    <cacheHierarchy uniqueName="[Varderade_nyttor].[Troligt år 17]" caption="Troligt år 17" attribute="1" defaultMemberUniqueName="[Varderade_nyttor].[Troligt år 17].[All]" allUniqueName="[Varderade_nyttor].[Troligt år 17].[All]" dimensionUniqueName="[Varderade_nyttor]" displayFolder="" count="0" memberValueDatatype="5" unbalanced="0"/>
    <cacheHierarchy uniqueName="[Varderade_nyttor].[Troligt år 18]" caption="Troligt år 18" attribute="1" defaultMemberUniqueName="[Varderade_nyttor].[Troligt år 18].[All]" allUniqueName="[Varderade_nyttor].[Troligt år 18].[All]" dimensionUniqueName="[Varderade_nyttor]" displayFolder="" count="0" memberValueDatatype="5" unbalanced="0"/>
    <cacheHierarchy uniqueName="[Varderade_nyttor].[Troligt år 19]" caption="Troligt år 19" attribute="1" defaultMemberUniqueName="[Varderade_nyttor].[Troligt år 19].[All]" allUniqueName="[Varderade_nyttor].[Troligt år 19].[All]" dimensionUniqueName="[Varderade_nyttor]" displayFolder="" count="0" memberValueDatatype="5" unbalanced="0"/>
    <cacheHierarchy uniqueName="[Varderade_nyttor].[Troligt år 20]" caption="Troligt år 20" attribute="1" defaultMemberUniqueName="[Varderade_nyttor].[Troligt år 20].[All]" allUniqueName="[Varderade_nyttor].[Troligt år 20].[All]" dimensionUniqueName="[Varderade_nyttor]" displayFolder="" count="0" memberValueDatatype="5" unbalanced="0"/>
    <cacheHierarchy uniqueName="[Varderade_nyttor].[Troligt år 21]" caption="Troligt år 21" attribute="1" defaultMemberUniqueName="[Varderade_nyttor].[Troligt år 21].[All]" allUniqueName="[Varderade_nyttor].[Troligt år 21].[All]" dimensionUniqueName="[Varderade_nyttor]" displayFolder="" count="0" memberValueDatatype="5" unbalanced="0"/>
    <cacheHierarchy uniqueName="[Varderade_nyttor].[Troligt år 22]" caption="Troligt år 22" attribute="1" defaultMemberUniqueName="[Varderade_nyttor].[Troligt år 22].[All]" allUniqueName="[Varderade_nyttor].[Troligt år 22].[All]" dimensionUniqueName="[Varderade_nyttor]" displayFolder="" count="0" memberValueDatatype="5" unbalanced="0"/>
    <cacheHierarchy uniqueName="[Varderade_nyttor].[Troligt år 23]" caption="Troligt år 23" attribute="1" defaultMemberUniqueName="[Varderade_nyttor].[Troligt år 23].[All]" allUniqueName="[Varderade_nyttor].[Troligt år 23].[All]" dimensionUniqueName="[Varderade_nyttor]" displayFolder="" count="0" memberValueDatatype="5" unbalanced="0"/>
    <cacheHierarchy uniqueName="[Varderade_nyttor].[Troligt år 24]" caption="Troligt år 24" attribute="1" defaultMemberUniqueName="[Varderade_nyttor].[Troligt år 24].[All]" allUniqueName="[Varderade_nyttor].[Troligt år 24].[All]" dimensionUniqueName="[Varderade_nyttor]" displayFolder="" count="0" memberValueDatatype="5" unbalanced="0"/>
    <cacheHierarchy uniqueName="[Varderade_nyttor].[Troligt år 25]" caption="Troligt år 25" attribute="1" defaultMemberUniqueName="[Varderade_nyttor].[Troligt år 25].[All]" allUniqueName="[Varderade_nyttor].[Troligt år 25].[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Min år 7]" caption="Min år 7" attribute="1" defaultMemberUniqueName="[Varderade_nyttor].[Min år 7].[All]" allUniqueName="[Varderade_nyttor].[Min år 7].[All]" dimensionUniqueName="[Varderade_nyttor]" displayFolder="" count="0" memberValueDatatype="5" unbalanced="0"/>
    <cacheHierarchy uniqueName="[Varderade_nyttor].[Min år 8]" caption="Min år 8" attribute="1" defaultMemberUniqueName="[Varderade_nyttor].[Min år 8].[All]" allUniqueName="[Varderade_nyttor].[Min år 8].[All]" dimensionUniqueName="[Varderade_nyttor]" displayFolder="" count="0" memberValueDatatype="5" unbalanced="0"/>
    <cacheHierarchy uniqueName="[Varderade_nyttor].[Min år 9]" caption="Min år 9" attribute="1" defaultMemberUniqueName="[Varderade_nyttor].[Min år 9].[All]" allUniqueName="[Varderade_nyttor].[Min år 9].[All]" dimensionUniqueName="[Varderade_nyttor]" displayFolder="" count="0" memberValueDatatype="5" unbalanced="0"/>
    <cacheHierarchy uniqueName="[Varderade_nyttor].[Min år 10]" caption="Min år 10" attribute="1" defaultMemberUniqueName="[Varderade_nyttor].[Min år 10].[All]" allUniqueName="[Varderade_nyttor].[Min år 10].[All]" dimensionUniqueName="[Varderade_nyttor]" displayFolder="" count="0" memberValueDatatype="5" unbalanced="0"/>
    <cacheHierarchy uniqueName="[Varderade_nyttor].[Min år 11]" caption="Min år 11" attribute="1" defaultMemberUniqueName="[Varderade_nyttor].[Min år 11].[All]" allUniqueName="[Varderade_nyttor].[Min år 11].[All]" dimensionUniqueName="[Varderade_nyttor]" displayFolder="" count="0" memberValueDatatype="5" unbalanced="0"/>
    <cacheHierarchy uniqueName="[Varderade_nyttor].[Min år 12]" caption="Min år 12" attribute="1" defaultMemberUniqueName="[Varderade_nyttor].[Min år 12].[All]" allUniqueName="[Varderade_nyttor].[Min år 12].[All]" dimensionUniqueName="[Varderade_nyttor]" displayFolder="" count="0" memberValueDatatype="5" unbalanced="0"/>
    <cacheHierarchy uniqueName="[Varderade_nyttor].[Min år 13]" caption="Min år 13" attribute="1" defaultMemberUniqueName="[Varderade_nyttor].[Min år 13].[All]" allUniqueName="[Varderade_nyttor].[Min år 13].[All]" dimensionUniqueName="[Varderade_nyttor]" displayFolder="" count="0" memberValueDatatype="5" unbalanced="0"/>
    <cacheHierarchy uniqueName="[Varderade_nyttor].[Min år 14]" caption="Min år 14" attribute="1" defaultMemberUniqueName="[Varderade_nyttor].[Min år 14].[All]" allUniqueName="[Varderade_nyttor].[Min år 14].[All]" dimensionUniqueName="[Varderade_nyttor]" displayFolder="" count="0" memberValueDatatype="5" unbalanced="0"/>
    <cacheHierarchy uniqueName="[Varderade_nyttor].[Min år 15]" caption="Min år 15" attribute="1" defaultMemberUniqueName="[Varderade_nyttor].[Min år 15].[All]" allUniqueName="[Varderade_nyttor].[Min år 15].[All]" dimensionUniqueName="[Varderade_nyttor]" displayFolder="" count="0" memberValueDatatype="5" unbalanced="0"/>
    <cacheHierarchy uniqueName="[Varderade_nyttor].[Min år 16]" caption="Min år 16" attribute="1" defaultMemberUniqueName="[Varderade_nyttor].[Min år 16].[All]" allUniqueName="[Varderade_nyttor].[Min år 16].[All]" dimensionUniqueName="[Varderade_nyttor]" displayFolder="" count="0" memberValueDatatype="5" unbalanced="0"/>
    <cacheHierarchy uniqueName="[Varderade_nyttor].[Min år 17]" caption="Min år 17" attribute="1" defaultMemberUniqueName="[Varderade_nyttor].[Min år 17].[All]" allUniqueName="[Varderade_nyttor].[Min år 17].[All]" dimensionUniqueName="[Varderade_nyttor]" displayFolder="" count="0" memberValueDatatype="5" unbalanced="0"/>
    <cacheHierarchy uniqueName="[Varderade_nyttor].[Min år 18]" caption="Min år 18" attribute="1" defaultMemberUniqueName="[Varderade_nyttor].[Min år 18].[All]" allUniqueName="[Varderade_nyttor].[Min år 18].[All]" dimensionUniqueName="[Varderade_nyttor]" displayFolder="" count="0" memberValueDatatype="5" unbalanced="0"/>
    <cacheHierarchy uniqueName="[Varderade_nyttor].[Min år 19]" caption="Min år 19" attribute="1" defaultMemberUniqueName="[Varderade_nyttor].[Min år 19].[All]" allUniqueName="[Varderade_nyttor].[Min år 19].[All]" dimensionUniqueName="[Varderade_nyttor]" displayFolder="" count="0" memberValueDatatype="5" unbalanced="0"/>
    <cacheHierarchy uniqueName="[Varderade_nyttor].[Min år 20]" caption="Min år 20" attribute="1" defaultMemberUniqueName="[Varderade_nyttor].[Min år 20].[All]" allUniqueName="[Varderade_nyttor].[Min år 20].[All]" dimensionUniqueName="[Varderade_nyttor]" displayFolder="" count="0" memberValueDatatype="5" unbalanced="0"/>
    <cacheHierarchy uniqueName="[Varderade_nyttor].[Min år 21]" caption="Min år 21" attribute="1" defaultMemberUniqueName="[Varderade_nyttor].[Min år 21].[All]" allUniqueName="[Varderade_nyttor].[Min år 21].[All]" dimensionUniqueName="[Varderade_nyttor]" displayFolder="" count="0" memberValueDatatype="5" unbalanced="0"/>
    <cacheHierarchy uniqueName="[Varderade_nyttor].[Min år 22]" caption="Min år 22" attribute="1" defaultMemberUniqueName="[Varderade_nyttor].[Min år 22].[All]" allUniqueName="[Varderade_nyttor].[Min år 22].[All]" dimensionUniqueName="[Varderade_nyttor]" displayFolder="" count="0" memberValueDatatype="5" unbalanced="0"/>
    <cacheHierarchy uniqueName="[Varderade_nyttor].[Min år 23]" caption="Min år 23" attribute="1" defaultMemberUniqueName="[Varderade_nyttor].[Min år 23].[All]" allUniqueName="[Varderade_nyttor].[Min år 23].[All]" dimensionUniqueName="[Varderade_nyttor]" displayFolder="" count="0" memberValueDatatype="5" unbalanced="0"/>
    <cacheHierarchy uniqueName="[Varderade_nyttor].[Min år 24]" caption="Min år 24" attribute="1" defaultMemberUniqueName="[Varderade_nyttor].[Min år 24].[All]" allUniqueName="[Varderade_nyttor].[Min år 24].[All]" dimensionUniqueName="[Varderade_nyttor]" displayFolder="" count="0" memberValueDatatype="5" unbalanced="0"/>
    <cacheHierarchy uniqueName="[Varderade_nyttor].[Min år 25]" caption="Min år 25" attribute="1" defaultMemberUniqueName="[Varderade_nyttor].[Min år 25].[All]" allUniqueName="[Varderade_nyttor].[Min år 25].[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Max år 7]" caption="Max år 7" attribute="1" defaultMemberUniqueName="[Varderade_nyttor].[Max år 7].[All]" allUniqueName="[Varderade_nyttor].[Max år 7].[All]" dimensionUniqueName="[Varderade_nyttor]" displayFolder="" count="0" memberValueDatatype="5" unbalanced="0"/>
    <cacheHierarchy uniqueName="[Varderade_nyttor].[Max år 8]" caption="Max år 8" attribute="1" defaultMemberUniqueName="[Varderade_nyttor].[Max år 8].[All]" allUniqueName="[Varderade_nyttor].[Max år 8].[All]" dimensionUniqueName="[Varderade_nyttor]" displayFolder="" count="0" memberValueDatatype="5" unbalanced="0"/>
    <cacheHierarchy uniqueName="[Varderade_nyttor].[Max år 9]" caption="Max år 9" attribute="1" defaultMemberUniqueName="[Varderade_nyttor].[Max år 9].[All]" allUniqueName="[Varderade_nyttor].[Max år 9].[All]" dimensionUniqueName="[Varderade_nyttor]" displayFolder="" count="0" memberValueDatatype="5" unbalanced="0"/>
    <cacheHierarchy uniqueName="[Varderade_nyttor].[Max år 10]" caption="Max år 10" attribute="1" defaultMemberUniqueName="[Varderade_nyttor].[Max år 10].[All]" allUniqueName="[Varderade_nyttor].[Max år 10].[All]" dimensionUniqueName="[Varderade_nyttor]" displayFolder="" count="0" memberValueDatatype="5" unbalanced="0"/>
    <cacheHierarchy uniqueName="[Varderade_nyttor].[Max år 11]" caption="Max år 11" attribute="1" defaultMemberUniqueName="[Varderade_nyttor].[Max år 11].[All]" allUniqueName="[Varderade_nyttor].[Max år 11].[All]" dimensionUniqueName="[Varderade_nyttor]" displayFolder="" count="0" memberValueDatatype="5" unbalanced="0"/>
    <cacheHierarchy uniqueName="[Varderade_nyttor].[Max år 12]" caption="Max år 12" attribute="1" defaultMemberUniqueName="[Varderade_nyttor].[Max år 12].[All]" allUniqueName="[Varderade_nyttor].[Max år 12].[All]" dimensionUniqueName="[Varderade_nyttor]" displayFolder="" count="0" memberValueDatatype="5" unbalanced="0"/>
    <cacheHierarchy uniqueName="[Varderade_nyttor].[Max år 13]" caption="Max år 13" attribute="1" defaultMemberUniqueName="[Varderade_nyttor].[Max år 13].[All]" allUniqueName="[Varderade_nyttor].[Max år 13].[All]" dimensionUniqueName="[Varderade_nyttor]" displayFolder="" count="0" memberValueDatatype="5" unbalanced="0"/>
    <cacheHierarchy uniqueName="[Varderade_nyttor].[Max år 14]" caption="Max år 14" attribute="1" defaultMemberUniqueName="[Varderade_nyttor].[Max år 14].[All]" allUniqueName="[Varderade_nyttor].[Max år 14].[All]" dimensionUniqueName="[Varderade_nyttor]" displayFolder="" count="0" memberValueDatatype="5" unbalanced="0"/>
    <cacheHierarchy uniqueName="[Varderade_nyttor].[Max år 15]" caption="Max år 15" attribute="1" defaultMemberUniqueName="[Varderade_nyttor].[Max år 15].[All]" allUniqueName="[Varderade_nyttor].[Max år 15].[All]" dimensionUniqueName="[Varderade_nyttor]" displayFolder="" count="0" memberValueDatatype="5" unbalanced="0"/>
    <cacheHierarchy uniqueName="[Varderade_nyttor].[Max år 16]" caption="Max år 16" attribute="1" defaultMemberUniqueName="[Varderade_nyttor].[Max år 16].[All]" allUniqueName="[Varderade_nyttor].[Max år 16].[All]" dimensionUniqueName="[Varderade_nyttor]" displayFolder="" count="0" memberValueDatatype="5" unbalanced="0"/>
    <cacheHierarchy uniqueName="[Varderade_nyttor].[Max år 17]" caption="Max år 17" attribute="1" defaultMemberUniqueName="[Varderade_nyttor].[Max år 17].[All]" allUniqueName="[Varderade_nyttor].[Max år 17].[All]" dimensionUniqueName="[Varderade_nyttor]" displayFolder="" count="0" memberValueDatatype="5" unbalanced="0"/>
    <cacheHierarchy uniqueName="[Varderade_nyttor].[Max år 18]" caption="Max år 18" attribute="1" defaultMemberUniqueName="[Varderade_nyttor].[Max år 18].[All]" allUniqueName="[Varderade_nyttor].[Max år 18].[All]" dimensionUniqueName="[Varderade_nyttor]" displayFolder="" count="0" memberValueDatatype="5" unbalanced="0"/>
    <cacheHierarchy uniqueName="[Varderade_nyttor].[Max år 19]" caption="Max år 19" attribute="1" defaultMemberUniqueName="[Varderade_nyttor].[Max år 19].[All]" allUniqueName="[Varderade_nyttor].[Max år 19].[All]" dimensionUniqueName="[Varderade_nyttor]" displayFolder="" count="0" memberValueDatatype="5" unbalanced="0"/>
    <cacheHierarchy uniqueName="[Varderade_nyttor].[Max år 20]" caption="Max år 20" attribute="1" defaultMemberUniqueName="[Varderade_nyttor].[Max år 20].[All]" allUniqueName="[Varderade_nyttor].[Max år 20].[All]" dimensionUniqueName="[Varderade_nyttor]" displayFolder="" count="0" memberValueDatatype="5" unbalanced="0"/>
    <cacheHierarchy uniqueName="[Varderade_nyttor].[Max år 21]" caption="Max år 21" attribute="1" defaultMemberUniqueName="[Varderade_nyttor].[Max år 21].[All]" allUniqueName="[Varderade_nyttor].[Max år 21].[All]" dimensionUniqueName="[Varderade_nyttor]" displayFolder="" count="0" memberValueDatatype="5" unbalanced="0"/>
    <cacheHierarchy uniqueName="[Varderade_nyttor].[Max år 22]" caption="Max år 22" attribute="1" defaultMemberUniqueName="[Varderade_nyttor].[Max år 22].[All]" allUniqueName="[Varderade_nyttor].[Max år 22].[All]" dimensionUniqueName="[Varderade_nyttor]" displayFolder="" count="0" memberValueDatatype="5" unbalanced="0"/>
    <cacheHierarchy uniqueName="[Varderade_nyttor].[Max år 23]" caption="Max år 23" attribute="1" defaultMemberUniqueName="[Varderade_nyttor].[Max år 23].[All]" allUniqueName="[Varderade_nyttor].[Max år 23].[All]" dimensionUniqueName="[Varderade_nyttor]" displayFolder="" count="0" memberValueDatatype="5" unbalanced="0"/>
    <cacheHierarchy uniqueName="[Varderade_nyttor].[Max år 24]" caption="Max år 24" attribute="1" defaultMemberUniqueName="[Varderade_nyttor].[Max år 24].[All]" allUniqueName="[Varderade_nyttor].[Max år 24].[All]" dimensionUniqueName="[Varderade_nyttor]" displayFolder="" count="0" memberValueDatatype="5" unbalanced="0"/>
    <cacheHierarchy uniqueName="[Varderade_nyttor].[Max år 25]" caption="Max år 25" attribute="1" defaultMemberUniqueName="[Varderade_nyttor].[Max år 25].[All]" allUniqueName="[Varderade_nyttor].[Max år 25].[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270"/>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271"/>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27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270"/>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271"/>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272"/>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273"/>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274"/>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275"/>
        </ext>
      </extLst>
    </cacheHierarchy>
    <cacheHierarchy uniqueName="[Measures].[Sum of Troligt år 7]" caption="Sum of Troligt år 7" measure="1" displayFolder="" measureGroup="Nyttor" count="0" hidden="1">
      <extLst>
        <ext xmlns:x15="http://schemas.microsoft.com/office/spreadsheetml/2010/11/main" uri="{B97F6D7D-B522-45F9-BDA1-12C45D357490}">
          <x15:cacheHierarchy aggregatedColumn="276"/>
        </ext>
      </extLst>
    </cacheHierarchy>
    <cacheHierarchy uniqueName="[Measures].[Sum of Troligt år 8]" caption="Sum of Troligt år 8" measure="1" displayFolder="" measureGroup="Nyttor" count="0" hidden="1">
      <extLst>
        <ext xmlns:x15="http://schemas.microsoft.com/office/spreadsheetml/2010/11/main" uri="{B97F6D7D-B522-45F9-BDA1-12C45D357490}">
          <x15:cacheHierarchy aggregatedColumn="277"/>
        </ext>
      </extLst>
    </cacheHierarchy>
    <cacheHierarchy uniqueName="[Measures].[Sum of Troligt år 9]" caption="Sum of Troligt år 9" measure="1" displayFolder="" measureGroup="Nyttor" count="0" hidden="1">
      <extLst>
        <ext xmlns:x15="http://schemas.microsoft.com/office/spreadsheetml/2010/11/main" uri="{B97F6D7D-B522-45F9-BDA1-12C45D357490}">
          <x15:cacheHierarchy aggregatedColumn="278"/>
        </ext>
      </extLst>
    </cacheHierarchy>
    <cacheHierarchy uniqueName="[Measures].[Sum of Troligt år 10]" caption="Sum of Troligt år 10" measure="1" displayFolder="" measureGroup="Nyttor" count="0" hidden="1">
      <extLst>
        <ext xmlns:x15="http://schemas.microsoft.com/office/spreadsheetml/2010/11/main" uri="{B97F6D7D-B522-45F9-BDA1-12C45D357490}">
          <x15:cacheHierarchy aggregatedColumn="279"/>
        </ext>
      </extLst>
    </cacheHierarchy>
    <cacheHierarchy uniqueName="[Measures].[Sum of Troligt år 11]" caption="Sum of Troligt år 11" measure="1" displayFolder="" measureGroup="Nyttor" count="0" hidden="1">
      <extLst>
        <ext xmlns:x15="http://schemas.microsoft.com/office/spreadsheetml/2010/11/main" uri="{B97F6D7D-B522-45F9-BDA1-12C45D357490}">
          <x15:cacheHierarchy aggregatedColumn="280"/>
        </ext>
      </extLst>
    </cacheHierarchy>
    <cacheHierarchy uniqueName="[Measures].[Sum of Troligt år 12]" caption="Sum of Troligt år 12" measure="1" displayFolder="" measureGroup="Nyttor" count="0" hidden="1">
      <extLst>
        <ext xmlns:x15="http://schemas.microsoft.com/office/spreadsheetml/2010/11/main" uri="{B97F6D7D-B522-45F9-BDA1-12C45D357490}">
          <x15:cacheHierarchy aggregatedColumn="281"/>
        </ext>
      </extLst>
    </cacheHierarchy>
    <cacheHierarchy uniqueName="[Measures].[Sum of Troligt år 13]" caption="Sum of Troligt år 13" measure="1" displayFolder="" measureGroup="Nyttor" count="0" hidden="1">
      <extLst>
        <ext xmlns:x15="http://schemas.microsoft.com/office/spreadsheetml/2010/11/main" uri="{B97F6D7D-B522-45F9-BDA1-12C45D357490}">
          <x15:cacheHierarchy aggregatedColumn="282"/>
        </ext>
      </extLst>
    </cacheHierarchy>
    <cacheHierarchy uniqueName="[Measures].[Sum of Troligt år 14]" caption="Sum of Troligt år 14" measure="1" displayFolder="" measureGroup="Nyttor" count="0" hidden="1">
      <extLst>
        <ext xmlns:x15="http://schemas.microsoft.com/office/spreadsheetml/2010/11/main" uri="{B97F6D7D-B522-45F9-BDA1-12C45D357490}">
          <x15:cacheHierarchy aggregatedColumn="283"/>
        </ext>
      </extLst>
    </cacheHierarchy>
    <cacheHierarchy uniqueName="[Measures].[Sum of Troligt år 15]" caption="Sum of Troligt år 15" measure="1" displayFolder="" measureGroup="Nyttor" count="0" hidden="1">
      <extLst>
        <ext xmlns:x15="http://schemas.microsoft.com/office/spreadsheetml/2010/11/main" uri="{B97F6D7D-B522-45F9-BDA1-12C45D357490}">
          <x15:cacheHierarchy aggregatedColumn="284"/>
        </ext>
      </extLst>
    </cacheHierarchy>
    <cacheHierarchy uniqueName="[Measures].[Sum of Troligt år 16]" caption="Sum of Troligt år 16" measure="1" displayFolder="" measureGroup="Nyttor" count="0" hidden="1">
      <extLst>
        <ext xmlns:x15="http://schemas.microsoft.com/office/spreadsheetml/2010/11/main" uri="{B97F6D7D-B522-45F9-BDA1-12C45D357490}">
          <x15:cacheHierarchy aggregatedColumn="285"/>
        </ext>
      </extLst>
    </cacheHierarchy>
    <cacheHierarchy uniqueName="[Measures].[Sum of Troligt år 17]" caption="Sum of Troligt år 17" measure="1" displayFolder="" measureGroup="Nyttor" count="0" hidden="1">
      <extLst>
        <ext xmlns:x15="http://schemas.microsoft.com/office/spreadsheetml/2010/11/main" uri="{B97F6D7D-B522-45F9-BDA1-12C45D357490}">
          <x15:cacheHierarchy aggregatedColumn="286"/>
        </ext>
      </extLst>
    </cacheHierarchy>
    <cacheHierarchy uniqueName="[Measures].[Sum of Troligt år 18]" caption="Sum of Troligt år 18" measure="1" displayFolder="" measureGroup="Nyttor" count="0" hidden="1">
      <extLst>
        <ext xmlns:x15="http://schemas.microsoft.com/office/spreadsheetml/2010/11/main" uri="{B97F6D7D-B522-45F9-BDA1-12C45D357490}">
          <x15:cacheHierarchy aggregatedColumn="287"/>
        </ext>
      </extLst>
    </cacheHierarchy>
    <cacheHierarchy uniqueName="[Measures].[Sum of Troligt år 19]" caption="Sum of Troligt år 19" measure="1" displayFolder="" measureGroup="Nyttor" count="0" hidden="1">
      <extLst>
        <ext xmlns:x15="http://schemas.microsoft.com/office/spreadsheetml/2010/11/main" uri="{B97F6D7D-B522-45F9-BDA1-12C45D357490}">
          <x15:cacheHierarchy aggregatedColumn="288"/>
        </ext>
      </extLst>
    </cacheHierarchy>
    <cacheHierarchy uniqueName="[Measures].[Sum of Troligt år 20]" caption="Sum of Troligt år 20" measure="1" displayFolder="" measureGroup="Nyttor" count="0" hidden="1">
      <extLst>
        <ext xmlns:x15="http://schemas.microsoft.com/office/spreadsheetml/2010/11/main" uri="{B97F6D7D-B522-45F9-BDA1-12C45D357490}">
          <x15:cacheHierarchy aggregatedColumn="289"/>
        </ext>
      </extLst>
    </cacheHierarchy>
    <cacheHierarchy uniqueName="[Measures].[Sum of Troligt år 21]" caption="Sum of Troligt år 21" measure="1" displayFolder="" measureGroup="Nyttor" count="0" hidden="1">
      <extLst>
        <ext xmlns:x15="http://schemas.microsoft.com/office/spreadsheetml/2010/11/main" uri="{B97F6D7D-B522-45F9-BDA1-12C45D357490}">
          <x15:cacheHierarchy aggregatedColumn="290"/>
        </ext>
      </extLst>
    </cacheHierarchy>
    <cacheHierarchy uniqueName="[Measures].[Sum of Troligt år 22]" caption="Sum of Troligt år 22" measure="1" displayFolder="" measureGroup="Nyttor" count="0" hidden="1">
      <extLst>
        <ext xmlns:x15="http://schemas.microsoft.com/office/spreadsheetml/2010/11/main" uri="{B97F6D7D-B522-45F9-BDA1-12C45D357490}">
          <x15:cacheHierarchy aggregatedColumn="291"/>
        </ext>
      </extLst>
    </cacheHierarchy>
    <cacheHierarchy uniqueName="[Measures].[Sum of Troligt år 23]" caption="Sum of Troligt år 23" measure="1" displayFolder="" measureGroup="Nyttor" count="0" hidden="1">
      <extLst>
        <ext xmlns:x15="http://schemas.microsoft.com/office/spreadsheetml/2010/11/main" uri="{B97F6D7D-B522-45F9-BDA1-12C45D357490}">
          <x15:cacheHierarchy aggregatedColumn="292"/>
        </ext>
      </extLst>
    </cacheHierarchy>
    <cacheHierarchy uniqueName="[Measures].[Sum of Troligt år 24]" caption="Sum of Troligt år 24" measure="1" displayFolder="" measureGroup="Nyttor" count="0" hidden="1">
      <extLst>
        <ext xmlns:x15="http://schemas.microsoft.com/office/spreadsheetml/2010/11/main" uri="{B97F6D7D-B522-45F9-BDA1-12C45D357490}">
          <x15:cacheHierarchy aggregatedColumn="293"/>
        </ext>
      </extLst>
    </cacheHierarchy>
    <cacheHierarchy uniqueName="[Measures].[Sum of Troligt år 25]" caption="Sum of Troligt år 25" measure="1" displayFolder="" measureGroup="Nyttor" count="0" hidden="1">
      <extLst>
        <ext xmlns:x15="http://schemas.microsoft.com/office/spreadsheetml/2010/11/main" uri="{B97F6D7D-B522-45F9-BDA1-12C45D357490}">
          <x15:cacheHierarchy aggregatedColumn="29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183"/>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84"/>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185"/>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186"/>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187"/>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188"/>
        </ext>
      </extLst>
    </cacheHierarchy>
    <cacheHierarchy uniqueName="[Measures].[Sum of Troligt år 7 2]" caption="Sum of Troligt år 7 2" measure="1" displayFolder="" measureGroup="Kostnader" count="0" hidden="1">
      <extLst>
        <ext xmlns:x15="http://schemas.microsoft.com/office/spreadsheetml/2010/11/main" uri="{B97F6D7D-B522-45F9-BDA1-12C45D357490}">
          <x15:cacheHierarchy aggregatedColumn="189"/>
        </ext>
      </extLst>
    </cacheHierarchy>
    <cacheHierarchy uniqueName="[Measures].[Sum of Troligt år 8 2]" caption="Sum of Troligt år 8 2" measure="1" displayFolder="" measureGroup="Kostnader" count="0" hidden="1">
      <extLst>
        <ext xmlns:x15="http://schemas.microsoft.com/office/spreadsheetml/2010/11/main" uri="{B97F6D7D-B522-45F9-BDA1-12C45D357490}">
          <x15:cacheHierarchy aggregatedColumn="190"/>
        </ext>
      </extLst>
    </cacheHierarchy>
    <cacheHierarchy uniqueName="[Measures].[Sum of Troligt år 9 2]" caption="Sum of Troligt år 9 2" measure="1" displayFolder="" measureGroup="Kostnader" count="0" hidden="1">
      <extLst>
        <ext xmlns:x15="http://schemas.microsoft.com/office/spreadsheetml/2010/11/main" uri="{B97F6D7D-B522-45F9-BDA1-12C45D357490}">
          <x15:cacheHierarchy aggregatedColumn="191"/>
        </ext>
      </extLst>
    </cacheHierarchy>
    <cacheHierarchy uniqueName="[Measures].[Sum of Troligt år 10 2]" caption="Sum of Troligt år 10 2" measure="1" displayFolder="" measureGroup="Kostnader" count="0" hidden="1">
      <extLst>
        <ext xmlns:x15="http://schemas.microsoft.com/office/spreadsheetml/2010/11/main" uri="{B97F6D7D-B522-45F9-BDA1-12C45D357490}">
          <x15:cacheHierarchy aggregatedColumn="192"/>
        </ext>
      </extLst>
    </cacheHierarchy>
    <cacheHierarchy uniqueName="[Measures].[Sum of Troligt år 11 2]" caption="Sum of Troligt år 11 2" measure="1" displayFolder="" measureGroup="Kostnader" count="0" hidden="1">
      <extLst>
        <ext xmlns:x15="http://schemas.microsoft.com/office/spreadsheetml/2010/11/main" uri="{B97F6D7D-B522-45F9-BDA1-12C45D357490}">
          <x15:cacheHierarchy aggregatedColumn="193"/>
        </ext>
      </extLst>
    </cacheHierarchy>
    <cacheHierarchy uniqueName="[Measures].[Sum of Troligt år 12 2]" caption="Sum of Troligt år 12 2" measure="1" displayFolder="" measureGroup="Kostnader" count="0" hidden="1">
      <extLst>
        <ext xmlns:x15="http://schemas.microsoft.com/office/spreadsheetml/2010/11/main" uri="{B97F6D7D-B522-45F9-BDA1-12C45D357490}">
          <x15:cacheHierarchy aggregatedColumn="194"/>
        </ext>
      </extLst>
    </cacheHierarchy>
    <cacheHierarchy uniqueName="[Measures].[Sum of Troligt år 13 2]" caption="Sum of Troligt år 13 2" measure="1" displayFolder="" measureGroup="Kostnader" count="0" hidden="1">
      <extLst>
        <ext xmlns:x15="http://schemas.microsoft.com/office/spreadsheetml/2010/11/main" uri="{B97F6D7D-B522-45F9-BDA1-12C45D357490}">
          <x15:cacheHierarchy aggregatedColumn="195"/>
        </ext>
      </extLst>
    </cacheHierarchy>
    <cacheHierarchy uniqueName="[Measures].[Sum of Troligt år 14 2]" caption="Sum of Troligt år 14 2" measure="1" displayFolder="" measureGroup="Kostnader" count="0" hidden="1">
      <extLst>
        <ext xmlns:x15="http://schemas.microsoft.com/office/spreadsheetml/2010/11/main" uri="{B97F6D7D-B522-45F9-BDA1-12C45D357490}">
          <x15:cacheHierarchy aggregatedColumn="196"/>
        </ext>
      </extLst>
    </cacheHierarchy>
    <cacheHierarchy uniqueName="[Measures].[Sum of Troligt år 15 2]" caption="Sum of Troligt år 15 2" measure="1" displayFolder="" measureGroup="Kostnader" count="0" hidden="1">
      <extLst>
        <ext xmlns:x15="http://schemas.microsoft.com/office/spreadsheetml/2010/11/main" uri="{B97F6D7D-B522-45F9-BDA1-12C45D357490}">
          <x15:cacheHierarchy aggregatedColumn="197"/>
        </ext>
      </extLst>
    </cacheHierarchy>
    <cacheHierarchy uniqueName="[Measures].[Sum of Troligt år 16 2]" caption="Sum of Troligt år 16 2" measure="1" displayFolder="" measureGroup="Kostnader" count="0" hidden="1">
      <extLst>
        <ext xmlns:x15="http://schemas.microsoft.com/office/spreadsheetml/2010/11/main" uri="{B97F6D7D-B522-45F9-BDA1-12C45D357490}">
          <x15:cacheHierarchy aggregatedColumn="198"/>
        </ext>
      </extLst>
    </cacheHierarchy>
    <cacheHierarchy uniqueName="[Measures].[Sum of Troligt år 17 2]" caption="Sum of Troligt år 17 2" measure="1" displayFolder="" measureGroup="Kostnader" count="0" hidden="1">
      <extLst>
        <ext xmlns:x15="http://schemas.microsoft.com/office/spreadsheetml/2010/11/main" uri="{B97F6D7D-B522-45F9-BDA1-12C45D357490}">
          <x15:cacheHierarchy aggregatedColumn="199"/>
        </ext>
      </extLst>
    </cacheHierarchy>
    <cacheHierarchy uniqueName="[Measures].[Sum of Troligt år 18 2]" caption="Sum of Troligt år 18 2" measure="1" displayFolder="" measureGroup="Kostnader" count="0" hidden="1">
      <extLst>
        <ext xmlns:x15="http://schemas.microsoft.com/office/spreadsheetml/2010/11/main" uri="{B97F6D7D-B522-45F9-BDA1-12C45D357490}">
          <x15:cacheHierarchy aggregatedColumn="200"/>
        </ext>
      </extLst>
    </cacheHierarchy>
    <cacheHierarchy uniqueName="[Measures].[Sum of Troligt år 19 2]" caption="Sum of Troligt år 19 2" measure="1" displayFolder="" measureGroup="Kostnader" count="0" hidden="1">
      <extLst>
        <ext xmlns:x15="http://schemas.microsoft.com/office/spreadsheetml/2010/11/main" uri="{B97F6D7D-B522-45F9-BDA1-12C45D357490}">
          <x15:cacheHierarchy aggregatedColumn="201"/>
        </ext>
      </extLst>
    </cacheHierarchy>
    <cacheHierarchy uniqueName="[Measures].[Sum of Troligt år 20 2]" caption="Sum of Troligt år 20 2" measure="1" displayFolder="" measureGroup="Kostnader" count="0" hidden="1">
      <extLst>
        <ext xmlns:x15="http://schemas.microsoft.com/office/spreadsheetml/2010/11/main" uri="{B97F6D7D-B522-45F9-BDA1-12C45D357490}">
          <x15:cacheHierarchy aggregatedColumn="202"/>
        </ext>
      </extLst>
    </cacheHierarchy>
    <cacheHierarchy uniqueName="[Measures].[Sum of Troligt år 21 2]" caption="Sum of Troligt år 21 2" measure="1" displayFolder="" measureGroup="Kostnader" count="0" hidden="1">
      <extLst>
        <ext xmlns:x15="http://schemas.microsoft.com/office/spreadsheetml/2010/11/main" uri="{B97F6D7D-B522-45F9-BDA1-12C45D357490}">
          <x15:cacheHierarchy aggregatedColumn="203"/>
        </ext>
      </extLst>
    </cacheHierarchy>
    <cacheHierarchy uniqueName="[Measures].[Sum of Troligt år 22 2]" caption="Sum of Troligt år 22 2" measure="1" displayFolder="" measureGroup="Kostnader" count="0" hidden="1">
      <extLst>
        <ext xmlns:x15="http://schemas.microsoft.com/office/spreadsheetml/2010/11/main" uri="{B97F6D7D-B522-45F9-BDA1-12C45D357490}">
          <x15:cacheHierarchy aggregatedColumn="204"/>
        </ext>
      </extLst>
    </cacheHierarchy>
    <cacheHierarchy uniqueName="[Measures].[Sum of Troligt år 23 2]" caption="Sum of Troligt år 23 2" measure="1" displayFolder="" measureGroup="Kostnader" count="0" hidden="1">
      <extLst>
        <ext xmlns:x15="http://schemas.microsoft.com/office/spreadsheetml/2010/11/main" uri="{B97F6D7D-B522-45F9-BDA1-12C45D357490}">
          <x15:cacheHierarchy aggregatedColumn="205"/>
        </ext>
      </extLst>
    </cacheHierarchy>
    <cacheHierarchy uniqueName="[Measures].[Sum of Troligt år 24 2]" caption="Sum of Troligt år 24 2" measure="1" displayFolder="" measureGroup="Kostnader" count="0" hidden="1">
      <extLst>
        <ext xmlns:x15="http://schemas.microsoft.com/office/spreadsheetml/2010/11/main" uri="{B97F6D7D-B522-45F9-BDA1-12C45D357490}">
          <x15:cacheHierarchy aggregatedColumn="206"/>
        </ext>
      </extLst>
    </cacheHierarchy>
    <cacheHierarchy uniqueName="[Measures].[Sum of Troligt år 25 2]" caption="Sum of Troligt år 25 2" measure="1" displayFolder="" measureGroup="Kostnader" count="0" hidden="1">
      <extLst>
        <ext xmlns:x15="http://schemas.microsoft.com/office/spreadsheetml/2010/11/main" uri="{B97F6D7D-B522-45F9-BDA1-12C45D357490}">
          <x15:cacheHierarchy aggregatedColumn="207"/>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29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208"/>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264"/>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177"/>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444"/>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445"/>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446"/>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447"/>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448"/>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449"/>
        </ext>
      </extLst>
    </cacheHierarchy>
    <cacheHierarchy uniqueName="[Measures].[Sum of Troligt år 7 3]" caption="Sum of Troligt år 7 3" measure="1" displayFolder="" measureGroup="Varderade_nyttor" count="0" hidden="1">
      <extLst>
        <ext xmlns:x15="http://schemas.microsoft.com/office/spreadsheetml/2010/11/main" uri="{B97F6D7D-B522-45F9-BDA1-12C45D357490}">
          <x15:cacheHierarchy aggregatedColumn="450"/>
        </ext>
      </extLst>
    </cacheHierarchy>
    <cacheHierarchy uniqueName="[Measures].[Sum of Troligt år 8 3]" caption="Sum of Troligt år 8 3" measure="1" displayFolder="" measureGroup="Varderade_nyttor" count="0" hidden="1">
      <extLst>
        <ext xmlns:x15="http://schemas.microsoft.com/office/spreadsheetml/2010/11/main" uri="{B97F6D7D-B522-45F9-BDA1-12C45D357490}">
          <x15:cacheHierarchy aggregatedColumn="451"/>
        </ext>
      </extLst>
    </cacheHierarchy>
    <cacheHierarchy uniqueName="[Measures].[Sum of Troligt år 9 3]" caption="Sum of Troligt år 9 3" measure="1" displayFolder="" measureGroup="Varderade_nyttor" count="0" hidden="1">
      <extLst>
        <ext xmlns:x15="http://schemas.microsoft.com/office/spreadsheetml/2010/11/main" uri="{B97F6D7D-B522-45F9-BDA1-12C45D357490}">
          <x15:cacheHierarchy aggregatedColumn="452"/>
        </ext>
      </extLst>
    </cacheHierarchy>
    <cacheHierarchy uniqueName="[Measures].[Sum of Troligt år 10 3]" caption="Sum of Troligt år 10 3" measure="1" displayFolder="" measureGroup="Varderade_nyttor" count="0" hidden="1">
      <extLst>
        <ext xmlns:x15="http://schemas.microsoft.com/office/spreadsheetml/2010/11/main" uri="{B97F6D7D-B522-45F9-BDA1-12C45D357490}">
          <x15:cacheHierarchy aggregatedColumn="453"/>
        </ext>
      </extLst>
    </cacheHierarchy>
    <cacheHierarchy uniqueName="[Measures].[Sum of Troligt år 11 3]" caption="Sum of Troligt år 11 3" measure="1" displayFolder="" measureGroup="Varderade_nyttor" count="0" hidden="1">
      <extLst>
        <ext xmlns:x15="http://schemas.microsoft.com/office/spreadsheetml/2010/11/main" uri="{B97F6D7D-B522-45F9-BDA1-12C45D357490}">
          <x15:cacheHierarchy aggregatedColumn="454"/>
        </ext>
      </extLst>
    </cacheHierarchy>
    <cacheHierarchy uniqueName="[Measures].[Sum of Troligt år 12 3]" caption="Sum of Troligt år 12 3" measure="1" displayFolder="" measureGroup="Varderade_nyttor" count="0" hidden="1">
      <extLst>
        <ext xmlns:x15="http://schemas.microsoft.com/office/spreadsheetml/2010/11/main" uri="{B97F6D7D-B522-45F9-BDA1-12C45D357490}">
          <x15:cacheHierarchy aggregatedColumn="455"/>
        </ext>
      </extLst>
    </cacheHierarchy>
    <cacheHierarchy uniqueName="[Measures].[Sum of Troligt år 13 3]" caption="Sum of Troligt år 13 3" measure="1" displayFolder="" measureGroup="Varderade_nyttor" count="0" hidden="1">
      <extLst>
        <ext xmlns:x15="http://schemas.microsoft.com/office/spreadsheetml/2010/11/main" uri="{B97F6D7D-B522-45F9-BDA1-12C45D357490}">
          <x15:cacheHierarchy aggregatedColumn="456"/>
        </ext>
      </extLst>
    </cacheHierarchy>
    <cacheHierarchy uniqueName="[Measures].[Sum of Troligt år 14 3]" caption="Sum of Troligt år 14 3" measure="1" displayFolder="" measureGroup="Varderade_nyttor" count="0" hidden="1">
      <extLst>
        <ext xmlns:x15="http://schemas.microsoft.com/office/spreadsheetml/2010/11/main" uri="{B97F6D7D-B522-45F9-BDA1-12C45D357490}">
          <x15:cacheHierarchy aggregatedColumn="457"/>
        </ext>
      </extLst>
    </cacheHierarchy>
    <cacheHierarchy uniqueName="[Measures].[Sum of Troligt år 15 3]" caption="Sum of Troligt år 15 3" measure="1" displayFolder="" measureGroup="Varderade_nyttor" count="0" hidden="1">
      <extLst>
        <ext xmlns:x15="http://schemas.microsoft.com/office/spreadsheetml/2010/11/main" uri="{B97F6D7D-B522-45F9-BDA1-12C45D357490}">
          <x15:cacheHierarchy aggregatedColumn="458"/>
        </ext>
      </extLst>
    </cacheHierarchy>
    <cacheHierarchy uniqueName="[Measures].[Sum of Troligt år 16 3]" caption="Sum of Troligt år 16 3" measure="1" displayFolder="" measureGroup="Varderade_nyttor" count="0" hidden="1">
      <extLst>
        <ext xmlns:x15="http://schemas.microsoft.com/office/spreadsheetml/2010/11/main" uri="{B97F6D7D-B522-45F9-BDA1-12C45D357490}">
          <x15:cacheHierarchy aggregatedColumn="459"/>
        </ext>
      </extLst>
    </cacheHierarchy>
    <cacheHierarchy uniqueName="[Measures].[Sum of Troligt år 17 3]" caption="Sum of Troligt år 17 3" measure="1" displayFolder="" measureGroup="Varderade_nyttor" count="0" hidden="1">
      <extLst>
        <ext xmlns:x15="http://schemas.microsoft.com/office/spreadsheetml/2010/11/main" uri="{B97F6D7D-B522-45F9-BDA1-12C45D357490}">
          <x15:cacheHierarchy aggregatedColumn="460"/>
        </ext>
      </extLst>
    </cacheHierarchy>
    <cacheHierarchy uniqueName="[Measures].[Sum of Troligt år 18 3]" caption="Sum of Troligt år 18 3" measure="1" displayFolder="" measureGroup="Varderade_nyttor" count="0" hidden="1">
      <extLst>
        <ext xmlns:x15="http://schemas.microsoft.com/office/spreadsheetml/2010/11/main" uri="{B97F6D7D-B522-45F9-BDA1-12C45D357490}">
          <x15:cacheHierarchy aggregatedColumn="461"/>
        </ext>
      </extLst>
    </cacheHierarchy>
    <cacheHierarchy uniqueName="[Measures].[Sum of Troligt år 19 3]" caption="Sum of Troligt år 19 3" measure="1" displayFolder="" measureGroup="Varderade_nyttor" count="0" hidden="1">
      <extLst>
        <ext xmlns:x15="http://schemas.microsoft.com/office/spreadsheetml/2010/11/main" uri="{B97F6D7D-B522-45F9-BDA1-12C45D357490}">
          <x15:cacheHierarchy aggregatedColumn="462"/>
        </ext>
      </extLst>
    </cacheHierarchy>
    <cacheHierarchy uniqueName="[Measures].[Sum of Troligt år 20 3]" caption="Sum of Troligt år 20 3" measure="1" displayFolder="" measureGroup="Varderade_nyttor" count="0" hidden="1">
      <extLst>
        <ext xmlns:x15="http://schemas.microsoft.com/office/spreadsheetml/2010/11/main" uri="{B97F6D7D-B522-45F9-BDA1-12C45D357490}">
          <x15:cacheHierarchy aggregatedColumn="463"/>
        </ext>
      </extLst>
    </cacheHierarchy>
    <cacheHierarchy uniqueName="[Measures].[Sum of Troligt år 21 3]" caption="Sum of Troligt år 21 3" measure="1" displayFolder="" measureGroup="Varderade_nyttor" count="0" hidden="1">
      <extLst>
        <ext xmlns:x15="http://schemas.microsoft.com/office/spreadsheetml/2010/11/main" uri="{B97F6D7D-B522-45F9-BDA1-12C45D357490}">
          <x15:cacheHierarchy aggregatedColumn="464"/>
        </ext>
      </extLst>
    </cacheHierarchy>
    <cacheHierarchy uniqueName="[Measures].[Sum of Troligt år 22 3]" caption="Sum of Troligt år 22 3" measure="1" displayFolder="" measureGroup="Varderade_nyttor" count="0" hidden="1">
      <extLst>
        <ext xmlns:x15="http://schemas.microsoft.com/office/spreadsheetml/2010/11/main" uri="{B97F6D7D-B522-45F9-BDA1-12C45D357490}">
          <x15:cacheHierarchy aggregatedColumn="465"/>
        </ext>
      </extLst>
    </cacheHierarchy>
    <cacheHierarchy uniqueName="[Measures].[Sum of Troligt år 23 3]" caption="Sum of Troligt år 23 3" measure="1" displayFolder="" measureGroup="Varderade_nyttor" count="0" hidden="1">
      <extLst>
        <ext xmlns:x15="http://schemas.microsoft.com/office/spreadsheetml/2010/11/main" uri="{B97F6D7D-B522-45F9-BDA1-12C45D357490}">
          <x15:cacheHierarchy aggregatedColumn="466"/>
        </ext>
      </extLst>
    </cacheHierarchy>
    <cacheHierarchy uniqueName="[Measures].[Sum of Troligt år 24 3]" caption="Sum of Troligt år 24 3" measure="1" displayFolder="" measureGroup="Varderade_nyttor" count="0" hidden="1">
      <extLst>
        <ext xmlns:x15="http://schemas.microsoft.com/office/spreadsheetml/2010/11/main" uri="{B97F6D7D-B522-45F9-BDA1-12C45D357490}">
          <x15:cacheHierarchy aggregatedColumn="467"/>
        </ext>
      </extLst>
    </cacheHierarchy>
    <cacheHierarchy uniqueName="[Measures].[Sum of Troligt år 25 3]" caption="Sum of Troligt år 25 3" measure="1" displayFolder="" measureGroup="Varderade_nyttor" count="0" hidden="1">
      <extLst>
        <ext xmlns:x15="http://schemas.microsoft.com/office/spreadsheetml/2010/11/main" uri="{B97F6D7D-B522-45F9-BDA1-12C45D357490}">
          <x15:cacheHierarchy aggregatedColumn="468"/>
        </ext>
      </extLst>
    </cacheHierarchy>
    <cacheHierarchy uniqueName="[Measures].[Sum of Summa 3]" caption="Sum of Summa 3" measure="1" displayFolder="" measureGroup="Varderade_nyttor" count="0" oneField="1" hidden="1">
      <fieldsUsage count="1">
        <fieldUsage x="2"/>
      </fieldsUsage>
      <extLst>
        <ext xmlns:x15="http://schemas.microsoft.com/office/spreadsheetml/2010/11/main" uri="{B97F6D7D-B522-45F9-BDA1-12C45D357490}">
          <x15:cacheHierarchy aggregatedColumn="469"/>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357"/>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358"/>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359"/>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360"/>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361"/>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362"/>
        </ext>
      </extLst>
    </cacheHierarchy>
    <cacheHierarchy uniqueName="[Measures].[Sum of Troligt år 8 4]" caption="Sum of Troligt år 8 4" measure="1" displayFolder="" measureGroup="Varderade_kostnader" count="0" hidden="1">
      <extLst>
        <ext xmlns:x15="http://schemas.microsoft.com/office/spreadsheetml/2010/11/main" uri="{B97F6D7D-B522-45F9-BDA1-12C45D357490}">
          <x15:cacheHierarchy aggregatedColumn="364"/>
        </ext>
      </extLst>
    </cacheHierarchy>
    <cacheHierarchy uniqueName="[Measures].[Sum of Troligt år 9 4]" caption="Sum of Troligt år 9 4" measure="1" displayFolder="" measureGroup="Varderade_kostnader" count="0" hidden="1">
      <extLst>
        <ext xmlns:x15="http://schemas.microsoft.com/office/spreadsheetml/2010/11/main" uri="{B97F6D7D-B522-45F9-BDA1-12C45D357490}">
          <x15:cacheHierarchy aggregatedColumn="365"/>
        </ext>
      </extLst>
    </cacheHierarchy>
    <cacheHierarchy uniqueName="[Measures].[Sum of Troligt år 7 4]" caption="Sum of Troligt år 7 4" measure="1" displayFolder="" measureGroup="Varderade_kostnader" count="0" hidden="1">
      <extLst>
        <ext xmlns:x15="http://schemas.microsoft.com/office/spreadsheetml/2010/11/main" uri="{B97F6D7D-B522-45F9-BDA1-12C45D357490}">
          <x15:cacheHierarchy aggregatedColumn="363"/>
        </ext>
      </extLst>
    </cacheHierarchy>
    <cacheHierarchy uniqueName="[Measures].[Sum of Troligt år 10 4]" caption="Sum of Troligt år 10 4" measure="1" displayFolder="" measureGroup="Varderade_kostnader" count="0" hidden="1">
      <extLst>
        <ext xmlns:x15="http://schemas.microsoft.com/office/spreadsheetml/2010/11/main" uri="{B97F6D7D-B522-45F9-BDA1-12C45D357490}">
          <x15:cacheHierarchy aggregatedColumn="366"/>
        </ext>
      </extLst>
    </cacheHierarchy>
    <cacheHierarchy uniqueName="[Measures].[Sum of Troligt år 11 4]" caption="Sum of Troligt år 11 4" measure="1" displayFolder="" measureGroup="Varderade_kostnader" count="0" hidden="1">
      <extLst>
        <ext xmlns:x15="http://schemas.microsoft.com/office/spreadsheetml/2010/11/main" uri="{B97F6D7D-B522-45F9-BDA1-12C45D357490}">
          <x15:cacheHierarchy aggregatedColumn="367"/>
        </ext>
      </extLst>
    </cacheHierarchy>
    <cacheHierarchy uniqueName="[Measures].[Sum of Troligt år 12 4]" caption="Sum of Troligt år 12 4" measure="1" displayFolder="" measureGroup="Varderade_kostnader" count="0" hidden="1">
      <extLst>
        <ext xmlns:x15="http://schemas.microsoft.com/office/spreadsheetml/2010/11/main" uri="{B97F6D7D-B522-45F9-BDA1-12C45D357490}">
          <x15:cacheHierarchy aggregatedColumn="368"/>
        </ext>
      </extLst>
    </cacheHierarchy>
    <cacheHierarchy uniqueName="[Measures].[Sum of Troligt år 13 4]" caption="Sum of Troligt år 13 4" measure="1" displayFolder="" measureGroup="Varderade_kostnader" count="0" hidden="1">
      <extLst>
        <ext xmlns:x15="http://schemas.microsoft.com/office/spreadsheetml/2010/11/main" uri="{B97F6D7D-B522-45F9-BDA1-12C45D357490}">
          <x15:cacheHierarchy aggregatedColumn="369"/>
        </ext>
      </extLst>
    </cacheHierarchy>
    <cacheHierarchy uniqueName="[Measures].[Sum of Troligt år 14 4]" caption="Sum of Troligt år 14 4" measure="1" displayFolder="" measureGroup="Varderade_kostnader" count="0" hidden="1">
      <extLst>
        <ext xmlns:x15="http://schemas.microsoft.com/office/spreadsheetml/2010/11/main" uri="{B97F6D7D-B522-45F9-BDA1-12C45D357490}">
          <x15:cacheHierarchy aggregatedColumn="370"/>
        </ext>
      </extLst>
    </cacheHierarchy>
    <cacheHierarchy uniqueName="[Measures].[Sum of Troligt år 15 4]" caption="Sum of Troligt år 15 4" measure="1" displayFolder="" measureGroup="Varderade_kostnader" count="0" hidden="1">
      <extLst>
        <ext xmlns:x15="http://schemas.microsoft.com/office/spreadsheetml/2010/11/main" uri="{B97F6D7D-B522-45F9-BDA1-12C45D357490}">
          <x15:cacheHierarchy aggregatedColumn="371"/>
        </ext>
      </extLst>
    </cacheHierarchy>
    <cacheHierarchy uniqueName="[Measures].[Sum of Troligt år 16 4]" caption="Sum of Troligt år 16 4" measure="1" displayFolder="" measureGroup="Varderade_kostnader" count="0" hidden="1">
      <extLst>
        <ext xmlns:x15="http://schemas.microsoft.com/office/spreadsheetml/2010/11/main" uri="{B97F6D7D-B522-45F9-BDA1-12C45D357490}">
          <x15:cacheHierarchy aggregatedColumn="372"/>
        </ext>
      </extLst>
    </cacheHierarchy>
    <cacheHierarchy uniqueName="[Measures].[Sum of Troligt år 17 4]" caption="Sum of Troligt år 17 4" measure="1" displayFolder="" measureGroup="Varderade_kostnader" count="0" hidden="1">
      <extLst>
        <ext xmlns:x15="http://schemas.microsoft.com/office/spreadsheetml/2010/11/main" uri="{B97F6D7D-B522-45F9-BDA1-12C45D357490}">
          <x15:cacheHierarchy aggregatedColumn="373"/>
        </ext>
      </extLst>
    </cacheHierarchy>
    <cacheHierarchy uniqueName="[Measures].[Sum of Troligt år 18 4]" caption="Sum of Troligt år 18 4" measure="1" displayFolder="" measureGroup="Varderade_kostnader" count="0" hidden="1">
      <extLst>
        <ext xmlns:x15="http://schemas.microsoft.com/office/spreadsheetml/2010/11/main" uri="{B97F6D7D-B522-45F9-BDA1-12C45D357490}">
          <x15:cacheHierarchy aggregatedColumn="374"/>
        </ext>
      </extLst>
    </cacheHierarchy>
    <cacheHierarchy uniqueName="[Measures].[Sum of Troligt år 19 4]" caption="Sum of Troligt år 19 4" measure="1" displayFolder="" measureGroup="Varderade_kostnader" count="0" hidden="1">
      <extLst>
        <ext xmlns:x15="http://schemas.microsoft.com/office/spreadsheetml/2010/11/main" uri="{B97F6D7D-B522-45F9-BDA1-12C45D357490}">
          <x15:cacheHierarchy aggregatedColumn="375"/>
        </ext>
      </extLst>
    </cacheHierarchy>
    <cacheHierarchy uniqueName="[Measures].[Sum of Troligt år 20 4]" caption="Sum of Troligt år 20 4" measure="1" displayFolder="" measureGroup="Varderade_kostnader" count="0" hidden="1">
      <extLst>
        <ext xmlns:x15="http://schemas.microsoft.com/office/spreadsheetml/2010/11/main" uri="{B97F6D7D-B522-45F9-BDA1-12C45D357490}">
          <x15:cacheHierarchy aggregatedColumn="376"/>
        </ext>
      </extLst>
    </cacheHierarchy>
    <cacheHierarchy uniqueName="[Measures].[Sum of Troligt år 21 4]" caption="Sum of Troligt år 21 4" measure="1" displayFolder="" measureGroup="Varderade_kostnader" count="0" hidden="1">
      <extLst>
        <ext xmlns:x15="http://schemas.microsoft.com/office/spreadsheetml/2010/11/main" uri="{B97F6D7D-B522-45F9-BDA1-12C45D357490}">
          <x15:cacheHierarchy aggregatedColumn="377"/>
        </ext>
      </extLst>
    </cacheHierarchy>
    <cacheHierarchy uniqueName="[Measures].[Sum of Troligt år 22 4]" caption="Sum of Troligt år 22 4" measure="1" displayFolder="" measureGroup="Varderade_kostnader" count="0" hidden="1">
      <extLst>
        <ext xmlns:x15="http://schemas.microsoft.com/office/spreadsheetml/2010/11/main" uri="{B97F6D7D-B522-45F9-BDA1-12C45D357490}">
          <x15:cacheHierarchy aggregatedColumn="378"/>
        </ext>
      </extLst>
    </cacheHierarchy>
    <cacheHierarchy uniqueName="[Measures].[Sum of Troligt år 23 4]" caption="Sum of Troligt år 23 4" measure="1" displayFolder="" measureGroup="Varderade_kostnader" count="0" hidden="1">
      <extLst>
        <ext xmlns:x15="http://schemas.microsoft.com/office/spreadsheetml/2010/11/main" uri="{B97F6D7D-B522-45F9-BDA1-12C45D357490}">
          <x15:cacheHierarchy aggregatedColumn="379"/>
        </ext>
      </extLst>
    </cacheHierarchy>
    <cacheHierarchy uniqueName="[Measures].[Sum of Troligt år 24 4]" caption="Sum of Troligt år 24 4" measure="1" displayFolder="" measureGroup="Varderade_kostnader" count="0" hidden="1">
      <extLst>
        <ext xmlns:x15="http://schemas.microsoft.com/office/spreadsheetml/2010/11/main" uri="{B97F6D7D-B522-45F9-BDA1-12C45D357490}">
          <x15:cacheHierarchy aggregatedColumn="380"/>
        </ext>
      </extLst>
    </cacheHierarchy>
    <cacheHierarchy uniqueName="[Measures].[Sum of Troligt år 25 4]" caption="Sum of Troligt år 25 4" measure="1" displayFolder="" measureGroup="Varderade_kostnader" count="0" hidden="1">
      <extLst>
        <ext xmlns:x15="http://schemas.microsoft.com/office/spreadsheetml/2010/11/main" uri="{B97F6D7D-B522-45F9-BDA1-12C45D357490}">
          <x15:cacheHierarchy aggregatedColumn="381"/>
        </ext>
      </extLst>
    </cacheHierarchy>
    <cacheHierarchy uniqueName="[Measures].[Sum of Summa 4]" caption="Sum of Summa 4" measure="1" displayFolder="" measureGroup="Varderade_kostnader" count="0" hidden="1">
      <extLst>
        <ext xmlns:x15="http://schemas.microsoft.com/office/spreadsheetml/2010/11/main" uri="{B97F6D7D-B522-45F9-BDA1-12C45D357490}">
          <x15:cacheHierarchy aggregatedColumn="382"/>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94"/>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495"/>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521"/>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408"/>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434"/>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382"/>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351"/>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y uniqueName="Unsupported0" caption="KID" measure="1" count="0">
      <extLst>
        <ext xmlns:x14="http://schemas.microsoft.com/office/spreadsheetml/2009/9/main" uri="{8CF416AD-EC4C-4aba-99F5-12A058AE0983}">
          <x14:cacheHierarchy ignore="1"/>
        </ext>
      </extLst>
    </cacheHierarchy>
  </cacheHierarchies>
  <kpis count="0"/>
  <dimensions count="7">
    <dimension name="Ej_varderade_kostnader" uniqueName="[Ej_varderade_kostnader]" caption="Ej_varderade_kostnader"/>
    <dimension name="Ej_varderade_nyttor" uniqueName="[Ej_varderade_nyttor]" caption="Ej_varderade_nyttor"/>
    <dimension name="Kostnader" uniqueName="[Kostnader]" caption="Kostnader"/>
    <dimension measure="1" name="Measures" uniqueName="[Measures]" caption="Measures"/>
    <dimension name="Nyttor" uniqueName="[Nyttor]" caption="Nyttor"/>
    <dimension name="Varderade_kostnader" uniqueName="[Varderade_kostnader]" caption="Varderade_kostnader"/>
    <dimension name="Varderade_nyttor" uniqueName="[Varderade_nyttor]" caption="Varderade_nyttor"/>
  </dimensions>
  <measureGroups count="6">
    <measureGroup name="Ej_varderade_kostnader" caption="Ej_varderade_kostnader"/>
    <measureGroup name="Ej_varderade_nyttor" caption="Ej_varderade_nyttor"/>
    <measureGroup name="Kostnader" caption="Kostnader"/>
    <measureGroup name="Nyttor" caption="Nyttor"/>
    <measureGroup name="Varderade_kostnader" caption="Varderade_kostnader"/>
    <measureGroup name="Varderade_nyttor" caption="Varderade_nyttor"/>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426684375001" backgroundQuery="1" createdVersion="8" refreshedVersion="8" minRefreshableVersion="3" recordCount="0" supportSubquery="1" supportAdvancedDrill="1" xr:uid="{EADDD890-0123-4942-8353-63B137A77A96}">
  <cacheSource type="external" connectionId="7"/>
  <cacheFields count="4">
    <cacheField name="[Measures].[Sum of Summa 3]" caption="Sum of Summa 3" numFmtId="0" hierarchy="611" level="32767"/>
    <cacheField name="[Varderade_nyttor].[Intressent].[Intressent]" caption="Intressent" numFmtId="0" hierarchy="439" level="1">
      <sharedItems count="1">
        <s v="af"/>
      </sharedItems>
    </cacheField>
    <cacheField name="[Varderade_nyttor].[Kategori].[Kategori]" caption="Kategori" numFmtId="0" hierarchy="440" level="1">
      <sharedItems containsSemiMixedTypes="0" containsNonDate="0" containsString="0"/>
    </cacheField>
    <cacheField name="Unsupported0" numFmtId="0" hierarchy="646" level="32767">
      <extLst>
        <ext xmlns:x14="http://schemas.microsoft.com/office/spreadsheetml/2009/9/main" uri="{63CAB8AC-B538-458d-9737-405883B0398D}">
          <x14:cacheField ignore="1"/>
        </ext>
      </extLst>
    </cacheField>
  </cacheFields>
  <cacheHierarchies count="647">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0" memberValueDatatype="130" unbalanced="0"/>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0"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Troligt år 7]" caption="Troligt år 7" attribute="1" defaultMemberUniqueName="[Ej_varderade_kostnader].[Troligt år 7].[All]" allUniqueName="[Ej_varderade_kostnader].[Troligt år 7].[All]" dimensionUniqueName="[Ej_varderade_kostnader]" displayFolder="" count="0" memberValueDatatype="5" unbalanced="0"/>
    <cacheHierarchy uniqueName="[Ej_varderade_kostnader].[Troligt år 8]" caption="Troligt år 8" attribute="1" defaultMemberUniqueName="[Ej_varderade_kostnader].[Troligt år 8].[All]" allUniqueName="[Ej_varderade_kostnader].[Troligt år 8].[All]" dimensionUniqueName="[Ej_varderade_kostnader]" displayFolder="" count="0" memberValueDatatype="5" unbalanced="0"/>
    <cacheHierarchy uniqueName="[Ej_varderade_kostnader].[Troligt år 9]" caption="Troligt år 9" attribute="1" defaultMemberUniqueName="[Ej_varderade_kostnader].[Troligt år 9].[All]" allUniqueName="[Ej_varderade_kostnader].[Troligt år 9].[All]" dimensionUniqueName="[Ej_varderade_kostnader]" displayFolder="" count="0" memberValueDatatype="5" unbalanced="0"/>
    <cacheHierarchy uniqueName="[Ej_varderade_kostnader].[Troligt år 10]" caption="Troligt år 10" attribute="1" defaultMemberUniqueName="[Ej_varderade_kostnader].[Troligt år 10].[All]" allUniqueName="[Ej_varderade_kostnader].[Troligt år 10].[All]" dimensionUniqueName="[Ej_varderade_kostnader]" displayFolder="" count="0" memberValueDatatype="5" unbalanced="0"/>
    <cacheHierarchy uniqueName="[Ej_varderade_kostnader].[Troligt år 11]" caption="Troligt år 11" attribute="1" defaultMemberUniqueName="[Ej_varderade_kostnader].[Troligt år 11].[All]" allUniqueName="[Ej_varderade_kostnader].[Troligt år 11].[All]" dimensionUniqueName="[Ej_varderade_kostnader]" displayFolder="" count="0" memberValueDatatype="5" unbalanced="0"/>
    <cacheHierarchy uniqueName="[Ej_varderade_kostnader].[Troligt år 12]" caption="Troligt år 12" attribute="1" defaultMemberUniqueName="[Ej_varderade_kostnader].[Troligt år 12].[All]" allUniqueName="[Ej_varderade_kostnader].[Troligt år 12].[All]" dimensionUniqueName="[Ej_varderade_kostnader]" displayFolder="" count="0" memberValueDatatype="5" unbalanced="0"/>
    <cacheHierarchy uniqueName="[Ej_varderade_kostnader].[Troligt år 13]" caption="Troligt år 13" attribute="1" defaultMemberUniqueName="[Ej_varderade_kostnader].[Troligt år 13].[All]" allUniqueName="[Ej_varderade_kostnader].[Troligt år 13].[All]" dimensionUniqueName="[Ej_varderade_kostnader]" displayFolder="" count="0" memberValueDatatype="5" unbalanced="0"/>
    <cacheHierarchy uniqueName="[Ej_varderade_kostnader].[Troligt år 14]" caption="Troligt år 14" attribute="1" defaultMemberUniqueName="[Ej_varderade_kostnader].[Troligt år 14].[All]" allUniqueName="[Ej_varderade_kostnader].[Troligt år 14].[All]" dimensionUniqueName="[Ej_varderade_kostnader]" displayFolder="" count="0" memberValueDatatype="5" unbalanced="0"/>
    <cacheHierarchy uniqueName="[Ej_varderade_kostnader].[Troligt år 15]" caption="Troligt år 15" attribute="1" defaultMemberUniqueName="[Ej_varderade_kostnader].[Troligt år 15].[All]" allUniqueName="[Ej_varderade_kostnader].[Troligt år 15].[All]" dimensionUniqueName="[Ej_varderade_kostnader]" displayFolder="" count="0" memberValueDatatype="5" unbalanced="0"/>
    <cacheHierarchy uniqueName="[Ej_varderade_kostnader].[Troligt år 16]" caption="Troligt år 16" attribute="1" defaultMemberUniqueName="[Ej_varderade_kostnader].[Troligt år 16].[All]" allUniqueName="[Ej_varderade_kostnader].[Troligt år 16].[All]" dimensionUniqueName="[Ej_varderade_kostnader]" displayFolder="" count="0" memberValueDatatype="5" unbalanced="0"/>
    <cacheHierarchy uniqueName="[Ej_varderade_kostnader].[Troligt år 17]" caption="Troligt år 17" attribute="1" defaultMemberUniqueName="[Ej_varderade_kostnader].[Troligt år 17].[All]" allUniqueName="[Ej_varderade_kostnader].[Troligt år 17].[All]" dimensionUniqueName="[Ej_varderade_kostnader]" displayFolder="" count="0" memberValueDatatype="5" unbalanced="0"/>
    <cacheHierarchy uniqueName="[Ej_varderade_kostnader].[Troligt år 18]" caption="Troligt år 18" attribute="1" defaultMemberUniqueName="[Ej_varderade_kostnader].[Troligt år 18].[All]" allUniqueName="[Ej_varderade_kostnader].[Troligt år 18].[All]" dimensionUniqueName="[Ej_varderade_kostnader]" displayFolder="" count="0" memberValueDatatype="5" unbalanced="0"/>
    <cacheHierarchy uniqueName="[Ej_varderade_kostnader].[Troligt år 19]" caption="Troligt år 19" attribute="1" defaultMemberUniqueName="[Ej_varderade_kostnader].[Troligt år 19].[All]" allUniqueName="[Ej_varderade_kostnader].[Troligt år 19].[All]" dimensionUniqueName="[Ej_varderade_kostnader]" displayFolder="" count="0" memberValueDatatype="5" unbalanced="0"/>
    <cacheHierarchy uniqueName="[Ej_varderade_kostnader].[Troligt år 20]" caption="Troligt år 20" attribute="1" defaultMemberUniqueName="[Ej_varderade_kostnader].[Troligt år 20].[All]" allUniqueName="[Ej_varderade_kostnader].[Troligt år 20].[All]" dimensionUniqueName="[Ej_varderade_kostnader]" displayFolder="" count="0" memberValueDatatype="5" unbalanced="0"/>
    <cacheHierarchy uniqueName="[Ej_varderade_kostnader].[Troligt år 21]" caption="Troligt år 21" attribute="1" defaultMemberUniqueName="[Ej_varderade_kostnader].[Troligt år 21].[All]" allUniqueName="[Ej_varderade_kostnader].[Troligt år 21].[All]" dimensionUniqueName="[Ej_varderade_kostnader]" displayFolder="" count="0" memberValueDatatype="5" unbalanced="0"/>
    <cacheHierarchy uniqueName="[Ej_varderade_kostnader].[Troligt år 22]" caption="Troligt år 22" attribute="1" defaultMemberUniqueName="[Ej_varderade_kostnader].[Troligt år 22].[All]" allUniqueName="[Ej_varderade_kostnader].[Troligt år 22].[All]" dimensionUniqueName="[Ej_varderade_kostnader]" displayFolder="" count="0" memberValueDatatype="5" unbalanced="0"/>
    <cacheHierarchy uniqueName="[Ej_varderade_kostnader].[Troligt år 23]" caption="Troligt år 23" attribute="1" defaultMemberUniqueName="[Ej_varderade_kostnader].[Troligt år 23].[All]" allUniqueName="[Ej_varderade_kostnader].[Troligt år 23].[All]" dimensionUniqueName="[Ej_varderade_kostnader]" displayFolder="" count="0" memberValueDatatype="5" unbalanced="0"/>
    <cacheHierarchy uniqueName="[Ej_varderade_kostnader].[Troligt år 24]" caption="Troligt år 24" attribute="1" defaultMemberUniqueName="[Ej_varderade_kostnader].[Troligt år 24].[All]" allUniqueName="[Ej_varderade_kostnader].[Troligt år 24].[All]" dimensionUniqueName="[Ej_varderade_kostnader]" displayFolder="" count="0" memberValueDatatype="5" unbalanced="0"/>
    <cacheHierarchy uniqueName="[Ej_varderade_kostnader].[Troligt år 25]" caption="Troligt år 25" attribute="1" defaultMemberUniqueName="[Ej_varderade_kostnader].[Troligt år 25].[All]" allUniqueName="[Ej_varderade_kostnader].[Troligt år 25].[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Min år 7]" caption="Min år 7" attribute="1" defaultMemberUniqueName="[Ej_varderade_kostnader].[Min år 7].[All]" allUniqueName="[Ej_varderade_kostnader].[Min år 7].[All]" dimensionUniqueName="[Ej_varderade_kostnader]" displayFolder="" count="0" memberValueDatatype="5" unbalanced="0"/>
    <cacheHierarchy uniqueName="[Ej_varderade_kostnader].[Min år 8]" caption="Min år 8" attribute="1" defaultMemberUniqueName="[Ej_varderade_kostnader].[Min år 8].[All]" allUniqueName="[Ej_varderade_kostnader].[Min år 8].[All]" dimensionUniqueName="[Ej_varderade_kostnader]" displayFolder="" count="0" memberValueDatatype="5" unbalanced="0"/>
    <cacheHierarchy uniqueName="[Ej_varderade_kostnader].[Min år 9]" caption="Min år 9" attribute="1" defaultMemberUniqueName="[Ej_varderade_kostnader].[Min år 9].[All]" allUniqueName="[Ej_varderade_kostnader].[Min år 9].[All]" dimensionUniqueName="[Ej_varderade_kostnader]" displayFolder="" count="0" memberValueDatatype="5" unbalanced="0"/>
    <cacheHierarchy uniqueName="[Ej_varderade_kostnader].[Min år 10]" caption="Min år 10" attribute="1" defaultMemberUniqueName="[Ej_varderade_kostnader].[Min år 10].[All]" allUniqueName="[Ej_varderade_kostnader].[Min år 10].[All]" dimensionUniqueName="[Ej_varderade_kostnader]" displayFolder="" count="0" memberValueDatatype="5" unbalanced="0"/>
    <cacheHierarchy uniqueName="[Ej_varderade_kostnader].[Min år 11]" caption="Min år 11" attribute="1" defaultMemberUniqueName="[Ej_varderade_kostnader].[Min år 11].[All]" allUniqueName="[Ej_varderade_kostnader].[Min år 11].[All]" dimensionUniqueName="[Ej_varderade_kostnader]" displayFolder="" count="0" memberValueDatatype="5" unbalanced="0"/>
    <cacheHierarchy uniqueName="[Ej_varderade_kostnader].[Min år 12]" caption="Min år 12" attribute="1" defaultMemberUniqueName="[Ej_varderade_kostnader].[Min år 12].[All]" allUniqueName="[Ej_varderade_kostnader].[Min år 12].[All]" dimensionUniqueName="[Ej_varderade_kostnader]" displayFolder="" count="0" memberValueDatatype="5" unbalanced="0"/>
    <cacheHierarchy uniqueName="[Ej_varderade_kostnader].[Min år 13]" caption="Min år 13" attribute="1" defaultMemberUniqueName="[Ej_varderade_kostnader].[Min år 13].[All]" allUniqueName="[Ej_varderade_kostnader].[Min år 13].[All]" dimensionUniqueName="[Ej_varderade_kostnader]" displayFolder="" count="0" memberValueDatatype="5" unbalanced="0"/>
    <cacheHierarchy uniqueName="[Ej_varderade_kostnader].[Min år 14]" caption="Min år 14" attribute="1" defaultMemberUniqueName="[Ej_varderade_kostnader].[Min år 14].[All]" allUniqueName="[Ej_varderade_kostnader].[Min år 14].[All]" dimensionUniqueName="[Ej_varderade_kostnader]" displayFolder="" count="0" memberValueDatatype="5" unbalanced="0"/>
    <cacheHierarchy uniqueName="[Ej_varderade_kostnader].[Min år 15]" caption="Min år 15" attribute="1" defaultMemberUniqueName="[Ej_varderade_kostnader].[Min år 15].[All]" allUniqueName="[Ej_varderade_kostnader].[Min år 15].[All]" dimensionUniqueName="[Ej_varderade_kostnader]" displayFolder="" count="0" memberValueDatatype="5" unbalanced="0"/>
    <cacheHierarchy uniqueName="[Ej_varderade_kostnader].[Min år 16]" caption="Min år 16" attribute="1" defaultMemberUniqueName="[Ej_varderade_kostnader].[Min år 16].[All]" allUniqueName="[Ej_varderade_kostnader].[Min år 16].[All]" dimensionUniqueName="[Ej_varderade_kostnader]" displayFolder="" count="0" memberValueDatatype="5" unbalanced="0"/>
    <cacheHierarchy uniqueName="[Ej_varderade_kostnader].[Min år 17]" caption="Min år 17" attribute="1" defaultMemberUniqueName="[Ej_varderade_kostnader].[Min år 17].[All]" allUniqueName="[Ej_varderade_kostnader].[Min år 17].[All]" dimensionUniqueName="[Ej_varderade_kostnader]" displayFolder="" count="0" memberValueDatatype="5" unbalanced="0"/>
    <cacheHierarchy uniqueName="[Ej_varderade_kostnader].[Min år 18]" caption="Min år 18" attribute="1" defaultMemberUniqueName="[Ej_varderade_kostnader].[Min år 18].[All]" allUniqueName="[Ej_varderade_kostnader].[Min år 18].[All]" dimensionUniqueName="[Ej_varderade_kostnader]" displayFolder="" count="0" memberValueDatatype="5" unbalanced="0"/>
    <cacheHierarchy uniqueName="[Ej_varderade_kostnader].[Min år 19]" caption="Min år 19" attribute="1" defaultMemberUniqueName="[Ej_varderade_kostnader].[Min år 19].[All]" allUniqueName="[Ej_varderade_kostnader].[Min år 19].[All]" dimensionUniqueName="[Ej_varderade_kostnader]" displayFolder="" count="0" memberValueDatatype="5" unbalanced="0"/>
    <cacheHierarchy uniqueName="[Ej_varderade_kostnader].[Min år 20]" caption="Min år 20" attribute="1" defaultMemberUniqueName="[Ej_varderade_kostnader].[Min år 20].[All]" allUniqueName="[Ej_varderade_kostnader].[Min år 20].[All]" dimensionUniqueName="[Ej_varderade_kostnader]" displayFolder="" count="0" memberValueDatatype="5" unbalanced="0"/>
    <cacheHierarchy uniqueName="[Ej_varderade_kostnader].[Min år 21]" caption="Min år 21" attribute="1" defaultMemberUniqueName="[Ej_varderade_kostnader].[Min år 21].[All]" allUniqueName="[Ej_varderade_kostnader].[Min år 21].[All]" dimensionUniqueName="[Ej_varderade_kostnader]" displayFolder="" count="0" memberValueDatatype="5" unbalanced="0"/>
    <cacheHierarchy uniqueName="[Ej_varderade_kostnader].[Min år 22]" caption="Min år 22" attribute="1" defaultMemberUniqueName="[Ej_varderade_kostnader].[Min år 22].[All]" allUniqueName="[Ej_varderade_kostnader].[Min år 22].[All]" dimensionUniqueName="[Ej_varderade_kostnader]" displayFolder="" count="0" memberValueDatatype="5" unbalanced="0"/>
    <cacheHierarchy uniqueName="[Ej_varderade_kostnader].[Min år 23]" caption="Min år 23" attribute="1" defaultMemberUniqueName="[Ej_varderade_kostnader].[Min år 23].[All]" allUniqueName="[Ej_varderade_kostnader].[Min år 23].[All]" dimensionUniqueName="[Ej_varderade_kostnader]" displayFolder="" count="0" memberValueDatatype="5" unbalanced="0"/>
    <cacheHierarchy uniqueName="[Ej_varderade_kostnader].[Min år 24]" caption="Min år 24" attribute="1" defaultMemberUniqueName="[Ej_varderade_kostnader].[Min år 24].[All]" allUniqueName="[Ej_varderade_kostnader].[Min år 24].[All]" dimensionUniqueName="[Ej_varderade_kostnader]" displayFolder="" count="0" memberValueDatatype="5" unbalanced="0"/>
    <cacheHierarchy uniqueName="[Ej_varderade_kostnader].[Min år 25]" caption="Min år 25" attribute="1" defaultMemberUniqueName="[Ej_varderade_kostnader].[Min år 25].[All]" allUniqueName="[Ej_varderade_kostnader].[Min år 25].[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Max år 7]" caption="Max år 7" attribute="1" defaultMemberUniqueName="[Ej_varderade_kostnader].[Max år 7].[All]" allUniqueName="[Ej_varderade_kostnader].[Max år 7].[All]" dimensionUniqueName="[Ej_varderade_kostnader]" displayFolder="" count="0" memberValueDatatype="5" unbalanced="0"/>
    <cacheHierarchy uniqueName="[Ej_varderade_kostnader].[Max år 8]" caption="Max år 8" attribute="1" defaultMemberUniqueName="[Ej_varderade_kostnader].[Max år 8].[All]" allUniqueName="[Ej_varderade_kostnader].[Max år 8].[All]" dimensionUniqueName="[Ej_varderade_kostnader]" displayFolder="" count="0" memberValueDatatype="5" unbalanced="0"/>
    <cacheHierarchy uniqueName="[Ej_varderade_kostnader].[Max år 9]" caption="Max år 9" attribute="1" defaultMemberUniqueName="[Ej_varderade_kostnader].[Max år 9].[All]" allUniqueName="[Ej_varderade_kostnader].[Max år 9].[All]" dimensionUniqueName="[Ej_varderade_kostnader]" displayFolder="" count="0" memberValueDatatype="5" unbalanced="0"/>
    <cacheHierarchy uniqueName="[Ej_varderade_kostnader].[Max år 10]" caption="Max år 10" attribute="1" defaultMemberUniqueName="[Ej_varderade_kostnader].[Max år 10].[All]" allUniqueName="[Ej_varderade_kostnader].[Max år 10].[All]" dimensionUniqueName="[Ej_varderade_kostnader]" displayFolder="" count="0" memberValueDatatype="5" unbalanced="0"/>
    <cacheHierarchy uniqueName="[Ej_varderade_kostnader].[Max år 11]" caption="Max år 11" attribute="1" defaultMemberUniqueName="[Ej_varderade_kostnader].[Max år 11].[All]" allUniqueName="[Ej_varderade_kostnader].[Max år 11].[All]" dimensionUniqueName="[Ej_varderade_kostnader]" displayFolder="" count="0" memberValueDatatype="5" unbalanced="0"/>
    <cacheHierarchy uniqueName="[Ej_varderade_kostnader].[Max år 12]" caption="Max år 12" attribute="1" defaultMemberUniqueName="[Ej_varderade_kostnader].[Max år 12].[All]" allUniqueName="[Ej_varderade_kostnader].[Max år 12].[All]" dimensionUniqueName="[Ej_varderade_kostnader]" displayFolder="" count="0" memberValueDatatype="5" unbalanced="0"/>
    <cacheHierarchy uniqueName="[Ej_varderade_kostnader].[Max år 13]" caption="Max år 13" attribute="1" defaultMemberUniqueName="[Ej_varderade_kostnader].[Max år 13].[All]" allUniqueName="[Ej_varderade_kostnader].[Max år 13].[All]" dimensionUniqueName="[Ej_varderade_kostnader]" displayFolder="" count="0" memberValueDatatype="5" unbalanced="0"/>
    <cacheHierarchy uniqueName="[Ej_varderade_kostnader].[Max år 14]" caption="Max år 14" attribute="1" defaultMemberUniqueName="[Ej_varderade_kostnader].[Max år 14].[All]" allUniqueName="[Ej_varderade_kostnader].[Max år 14].[All]" dimensionUniqueName="[Ej_varderade_kostnader]" displayFolder="" count="0" memberValueDatatype="5" unbalanced="0"/>
    <cacheHierarchy uniqueName="[Ej_varderade_kostnader].[Max år 15]" caption="Max år 15" attribute="1" defaultMemberUniqueName="[Ej_varderade_kostnader].[Max år 15].[All]" allUniqueName="[Ej_varderade_kostnader].[Max år 15].[All]" dimensionUniqueName="[Ej_varderade_kostnader]" displayFolder="" count="0" memberValueDatatype="5" unbalanced="0"/>
    <cacheHierarchy uniqueName="[Ej_varderade_kostnader].[Max år 16]" caption="Max år 16" attribute="1" defaultMemberUniqueName="[Ej_varderade_kostnader].[Max år 16].[All]" allUniqueName="[Ej_varderade_kostnader].[Max år 16].[All]" dimensionUniqueName="[Ej_varderade_kostnader]" displayFolder="" count="0" memberValueDatatype="5" unbalanced="0"/>
    <cacheHierarchy uniqueName="[Ej_varderade_kostnader].[Max år 17]" caption="Max år 17" attribute="1" defaultMemberUniqueName="[Ej_varderade_kostnader].[Max år 17].[All]" allUniqueName="[Ej_varderade_kostnader].[Max år 17].[All]" dimensionUniqueName="[Ej_varderade_kostnader]" displayFolder="" count="0" memberValueDatatype="5" unbalanced="0"/>
    <cacheHierarchy uniqueName="[Ej_varderade_kostnader].[Max år 18]" caption="Max år 18" attribute="1" defaultMemberUniqueName="[Ej_varderade_kostnader].[Max år 18].[All]" allUniqueName="[Ej_varderade_kostnader].[Max år 18].[All]" dimensionUniqueName="[Ej_varderade_kostnader]" displayFolder="" count="0" memberValueDatatype="5" unbalanced="0"/>
    <cacheHierarchy uniqueName="[Ej_varderade_kostnader].[Max år 19]" caption="Max år 19" attribute="1" defaultMemberUniqueName="[Ej_varderade_kostnader].[Max år 19].[All]" allUniqueName="[Ej_varderade_kostnader].[Max år 19].[All]" dimensionUniqueName="[Ej_varderade_kostnader]" displayFolder="" count="0" memberValueDatatype="5" unbalanced="0"/>
    <cacheHierarchy uniqueName="[Ej_varderade_kostnader].[Max år 20]" caption="Max år 20" attribute="1" defaultMemberUniqueName="[Ej_varderade_kostnader].[Max år 20].[All]" allUniqueName="[Ej_varderade_kostnader].[Max år 20].[All]" dimensionUniqueName="[Ej_varderade_kostnader]" displayFolder="" count="0" memberValueDatatype="5" unbalanced="0"/>
    <cacheHierarchy uniqueName="[Ej_varderade_kostnader].[Max år 21]" caption="Max år 21" attribute="1" defaultMemberUniqueName="[Ej_varderade_kostnader].[Max år 21].[All]" allUniqueName="[Ej_varderade_kostnader].[Max år 21].[All]" dimensionUniqueName="[Ej_varderade_kostnader]" displayFolder="" count="0" memberValueDatatype="5" unbalanced="0"/>
    <cacheHierarchy uniqueName="[Ej_varderade_kostnader].[Max år 22]" caption="Max år 22" attribute="1" defaultMemberUniqueName="[Ej_varderade_kostnader].[Max år 22].[All]" allUniqueName="[Ej_varderade_kostnader].[Max år 22].[All]" dimensionUniqueName="[Ej_varderade_kostnader]" displayFolder="" count="0" memberValueDatatype="5" unbalanced="0"/>
    <cacheHierarchy uniqueName="[Ej_varderade_kostnader].[Max år 23]" caption="Max år 23" attribute="1" defaultMemberUniqueName="[Ej_varderade_kostnader].[Max år 23].[All]" allUniqueName="[Ej_varderade_kostnader].[Max år 23].[All]" dimensionUniqueName="[Ej_varderade_kostnader]" displayFolder="" count="0" memberValueDatatype="5" unbalanced="0"/>
    <cacheHierarchy uniqueName="[Ej_varderade_kostnader].[Max år 24]" caption="Max år 24" attribute="1" defaultMemberUniqueName="[Ej_varderade_kostnader].[Max år 24].[All]" allUniqueName="[Ej_varderade_kostnader].[Max år 24].[All]" dimensionUniqueName="[Ej_varderade_kostnader]" displayFolder="" count="0" memberValueDatatype="5" unbalanced="0"/>
    <cacheHierarchy uniqueName="[Ej_varderade_kostnader].[Max år 25]" caption="Max år 25" attribute="1" defaultMemberUniqueName="[Ej_varderade_kostnader].[Max år 25].[All]" allUniqueName="[Ej_varderade_kostnader].[Max år 25].[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0"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0"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Troligt år 7]" caption="Troligt år 7" attribute="1" defaultMemberUniqueName="[Ej_varderade_nyttor].[Troligt år 7].[All]" allUniqueName="[Ej_varderade_nyttor].[Troligt år 7].[All]" dimensionUniqueName="[Ej_varderade_nyttor]" displayFolder="" count="0" memberValueDatatype="5" unbalanced="0"/>
    <cacheHierarchy uniqueName="[Ej_varderade_nyttor].[Troligt år 8]" caption="Troligt år 8" attribute="1" defaultMemberUniqueName="[Ej_varderade_nyttor].[Troligt år 8].[All]" allUniqueName="[Ej_varderade_nyttor].[Troligt år 8].[All]" dimensionUniqueName="[Ej_varderade_nyttor]" displayFolder="" count="0" memberValueDatatype="5" unbalanced="0"/>
    <cacheHierarchy uniqueName="[Ej_varderade_nyttor].[Troligt år 9]" caption="Troligt år 9" attribute="1" defaultMemberUniqueName="[Ej_varderade_nyttor].[Troligt år 9].[All]" allUniqueName="[Ej_varderade_nyttor].[Troligt år 9].[All]" dimensionUniqueName="[Ej_varderade_nyttor]" displayFolder="" count="0" memberValueDatatype="5" unbalanced="0"/>
    <cacheHierarchy uniqueName="[Ej_varderade_nyttor].[Troligt år 10]" caption="Troligt år 10" attribute="1" defaultMemberUniqueName="[Ej_varderade_nyttor].[Troligt år 10].[All]" allUniqueName="[Ej_varderade_nyttor].[Troligt år 10].[All]" dimensionUniqueName="[Ej_varderade_nyttor]" displayFolder="" count="0" memberValueDatatype="5" unbalanced="0"/>
    <cacheHierarchy uniqueName="[Ej_varderade_nyttor].[Troligt år 11]" caption="Troligt år 11" attribute="1" defaultMemberUniqueName="[Ej_varderade_nyttor].[Troligt år 11].[All]" allUniqueName="[Ej_varderade_nyttor].[Troligt år 11].[All]" dimensionUniqueName="[Ej_varderade_nyttor]" displayFolder="" count="0" memberValueDatatype="5" unbalanced="0"/>
    <cacheHierarchy uniqueName="[Ej_varderade_nyttor].[Troligt år 12]" caption="Troligt år 12" attribute="1" defaultMemberUniqueName="[Ej_varderade_nyttor].[Troligt år 12].[All]" allUniqueName="[Ej_varderade_nyttor].[Troligt år 12].[All]" dimensionUniqueName="[Ej_varderade_nyttor]" displayFolder="" count="0" memberValueDatatype="5" unbalanced="0"/>
    <cacheHierarchy uniqueName="[Ej_varderade_nyttor].[Troligt år 13]" caption="Troligt år 13" attribute="1" defaultMemberUniqueName="[Ej_varderade_nyttor].[Troligt år 13].[All]" allUniqueName="[Ej_varderade_nyttor].[Troligt år 13].[All]" dimensionUniqueName="[Ej_varderade_nyttor]" displayFolder="" count="0" memberValueDatatype="5" unbalanced="0"/>
    <cacheHierarchy uniqueName="[Ej_varderade_nyttor].[Troligt år 14]" caption="Troligt år 14" attribute="1" defaultMemberUniqueName="[Ej_varderade_nyttor].[Troligt år 14].[All]" allUniqueName="[Ej_varderade_nyttor].[Troligt år 14].[All]" dimensionUniqueName="[Ej_varderade_nyttor]" displayFolder="" count="0" memberValueDatatype="5" unbalanced="0"/>
    <cacheHierarchy uniqueName="[Ej_varderade_nyttor].[Troligt år 15]" caption="Troligt år 15" attribute="1" defaultMemberUniqueName="[Ej_varderade_nyttor].[Troligt år 15].[All]" allUniqueName="[Ej_varderade_nyttor].[Troligt år 15].[All]" dimensionUniqueName="[Ej_varderade_nyttor]" displayFolder="" count="0" memberValueDatatype="5" unbalanced="0"/>
    <cacheHierarchy uniqueName="[Ej_varderade_nyttor].[Troligt år 16]" caption="Troligt år 16" attribute="1" defaultMemberUniqueName="[Ej_varderade_nyttor].[Troligt år 16].[All]" allUniqueName="[Ej_varderade_nyttor].[Troligt år 16].[All]" dimensionUniqueName="[Ej_varderade_nyttor]" displayFolder="" count="0" memberValueDatatype="5" unbalanced="0"/>
    <cacheHierarchy uniqueName="[Ej_varderade_nyttor].[Troligt år 17]" caption="Troligt år 17" attribute="1" defaultMemberUniqueName="[Ej_varderade_nyttor].[Troligt år 17].[All]" allUniqueName="[Ej_varderade_nyttor].[Troligt år 17].[All]" dimensionUniqueName="[Ej_varderade_nyttor]" displayFolder="" count="0" memberValueDatatype="5" unbalanced="0"/>
    <cacheHierarchy uniqueName="[Ej_varderade_nyttor].[Troligt år 18]" caption="Troligt år 18" attribute="1" defaultMemberUniqueName="[Ej_varderade_nyttor].[Troligt år 18].[All]" allUniqueName="[Ej_varderade_nyttor].[Troligt år 18].[All]" dimensionUniqueName="[Ej_varderade_nyttor]" displayFolder="" count="0" memberValueDatatype="5" unbalanced="0"/>
    <cacheHierarchy uniqueName="[Ej_varderade_nyttor].[Troligt år 19]" caption="Troligt år 19" attribute="1" defaultMemberUniqueName="[Ej_varderade_nyttor].[Troligt år 19].[All]" allUniqueName="[Ej_varderade_nyttor].[Troligt år 19].[All]" dimensionUniqueName="[Ej_varderade_nyttor]" displayFolder="" count="0" memberValueDatatype="5" unbalanced="0"/>
    <cacheHierarchy uniqueName="[Ej_varderade_nyttor].[Troligt år 20]" caption="Troligt år 20" attribute="1" defaultMemberUniqueName="[Ej_varderade_nyttor].[Troligt år 20].[All]" allUniqueName="[Ej_varderade_nyttor].[Troligt år 20].[All]" dimensionUniqueName="[Ej_varderade_nyttor]" displayFolder="" count="0" memberValueDatatype="5" unbalanced="0"/>
    <cacheHierarchy uniqueName="[Ej_varderade_nyttor].[Troligt år 21]" caption="Troligt år 21" attribute="1" defaultMemberUniqueName="[Ej_varderade_nyttor].[Troligt år 21].[All]" allUniqueName="[Ej_varderade_nyttor].[Troligt år 21].[All]" dimensionUniqueName="[Ej_varderade_nyttor]" displayFolder="" count="0" memberValueDatatype="5" unbalanced="0"/>
    <cacheHierarchy uniqueName="[Ej_varderade_nyttor].[Troligt år 22]" caption="Troligt år 22" attribute="1" defaultMemberUniqueName="[Ej_varderade_nyttor].[Troligt år 22].[All]" allUniqueName="[Ej_varderade_nyttor].[Troligt år 22].[All]" dimensionUniqueName="[Ej_varderade_nyttor]" displayFolder="" count="0" memberValueDatatype="5" unbalanced="0"/>
    <cacheHierarchy uniqueName="[Ej_varderade_nyttor].[Troligt år 23]" caption="Troligt år 23" attribute="1" defaultMemberUniqueName="[Ej_varderade_nyttor].[Troligt år 23].[All]" allUniqueName="[Ej_varderade_nyttor].[Troligt år 23].[All]" dimensionUniqueName="[Ej_varderade_nyttor]" displayFolder="" count="0" memberValueDatatype="5" unbalanced="0"/>
    <cacheHierarchy uniqueName="[Ej_varderade_nyttor].[Troligt år 24]" caption="Troligt år 24" attribute="1" defaultMemberUniqueName="[Ej_varderade_nyttor].[Troligt år 24].[All]" allUniqueName="[Ej_varderade_nyttor].[Troligt år 24].[All]" dimensionUniqueName="[Ej_varderade_nyttor]" displayFolder="" count="0" memberValueDatatype="5" unbalanced="0"/>
    <cacheHierarchy uniqueName="[Ej_varderade_nyttor].[Troligt år 25]" caption="Troligt år 25" attribute="1" defaultMemberUniqueName="[Ej_varderade_nyttor].[Troligt år 25].[All]" allUniqueName="[Ej_varderade_nyttor].[Troligt år 25].[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Min år 7]" caption="Min år 7" attribute="1" defaultMemberUniqueName="[Ej_varderade_nyttor].[Min år 7].[All]" allUniqueName="[Ej_varderade_nyttor].[Min år 7].[All]" dimensionUniqueName="[Ej_varderade_nyttor]" displayFolder="" count="0" memberValueDatatype="5" unbalanced="0"/>
    <cacheHierarchy uniqueName="[Ej_varderade_nyttor].[Min år 8]" caption="Min år 8" attribute="1" defaultMemberUniqueName="[Ej_varderade_nyttor].[Min år 8].[All]" allUniqueName="[Ej_varderade_nyttor].[Min år 8].[All]" dimensionUniqueName="[Ej_varderade_nyttor]" displayFolder="" count="0" memberValueDatatype="5" unbalanced="0"/>
    <cacheHierarchy uniqueName="[Ej_varderade_nyttor].[Min år 9]" caption="Min år 9" attribute="1" defaultMemberUniqueName="[Ej_varderade_nyttor].[Min år 9].[All]" allUniqueName="[Ej_varderade_nyttor].[Min år 9].[All]" dimensionUniqueName="[Ej_varderade_nyttor]" displayFolder="" count="0" memberValueDatatype="5" unbalanced="0"/>
    <cacheHierarchy uniqueName="[Ej_varderade_nyttor].[Min år 10]" caption="Min år 10" attribute="1" defaultMemberUniqueName="[Ej_varderade_nyttor].[Min år 10].[All]" allUniqueName="[Ej_varderade_nyttor].[Min år 10].[All]" dimensionUniqueName="[Ej_varderade_nyttor]" displayFolder="" count="0" memberValueDatatype="5" unbalanced="0"/>
    <cacheHierarchy uniqueName="[Ej_varderade_nyttor].[Min år 11]" caption="Min år 11" attribute="1" defaultMemberUniqueName="[Ej_varderade_nyttor].[Min år 11].[All]" allUniqueName="[Ej_varderade_nyttor].[Min år 11].[All]" dimensionUniqueName="[Ej_varderade_nyttor]" displayFolder="" count="0" memberValueDatatype="5" unbalanced="0"/>
    <cacheHierarchy uniqueName="[Ej_varderade_nyttor].[Min år 12]" caption="Min år 12" attribute="1" defaultMemberUniqueName="[Ej_varderade_nyttor].[Min år 12].[All]" allUniqueName="[Ej_varderade_nyttor].[Min år 12].[All]" dimensionUniqueName="[Ej_varderade_nyttor]" displayFolder="" count="0" memberValueDatatype="5" unbalanced="0"/>
    <cacheHierarchy uniqueName="[Ej_varderade_nyttor].[Min år 13]" caption="Min år 13" attribute="1" defaultMemberUniqueName="[Ej_varderade_nyttor].[Min år 13].[All]" allUniqueName="[Ej_varderade_nyttor].[Min år 13].[All]" dimensionUniqueName="[Ej_varderade_nyttor]" displayFolder="" count="0" memberValueDatatype="5" unbalanced="0"/>
    <cacheHierarchy uniqueName="[Ej_varderade_nyttor].[Min år 14]" caption="Min år 14" attribute="1" defaultMemberUniqueName="[Ej_varderade_nyttor].[Min år 14].[All]" allUniqueName="[Ej_varderade_nyttor].[Min år 14].[All]" dimensionUniqueName="[Ej_varderade_nyttor]" displayFolder="" count="0" memberValueDatatype="5" unbalanced="0"/>
    <cacheHierarchy uniqueName="[Ej_varderade_nyttor].[Min år 15]" caption="Min år 15" attribute="1" defaultMemberUniqueName="[Ej_varderade_nyttor].[Min år 15].[All]" allUniqueName="[Ej_varderade_nyttor].[Min år 15].[All]" dimensionUniqueName="[Ej_varderade_nyttor]" displayFolder="" count="0" memberValueDatatype="5" unbalanced="0"/>
    <cacheHierarchy uniqueName="[Ej_varderade_nyttor].[Min år 16]" caption="Min år 16" attribute="1" defaultMemberUniqueName="[Ej_varderade_nyttor].[Min år 16].[All]" allUniqueName="[Ej_varderade_nyttor].[Min år 16].[All]" dimensionUniqueName="[Ej_varderade_nyttor]" displayFolder="" count="0" memberValueDatatype="5" unbalanced="0"/>
    <cacheHierarchy uniqueName="[Ej_varderade_nyttor].[Min år 17]" caption="Min år 17" attribute="1" defaultMemberUniqueName="[Ej_varderade_nyttor].[Min år 17].[All]" allUniqueName="[Ej_varderade_nyttor].[Min år 17].[All]" dimensionUniqueName="[Ej_varderade_nyttor]" displayFolder="" count="0" memberValueDatatype="5" unbalanced="0"/>
    <cacheHierarchy uniqueName="[Ej_varderade_nyttor].[Min år 18]" caption="Min år 18" attribute="1" defaultMemberUniqueName="[Ej_varderade_nyttor].[Min år 18].[All]" allUniqueName="[Ej_varderade_nyttor].[Min år 18].[All]" dimensionUniqueName="[Ej_varderade_nyttor]" displayFolder="" count="0" memberValueDatatype="5" unbalanced="0"/>
    <cacheHierarchy uniqueName="[Ej_varderade_nyttor].[Min år 19]" caption="Min år 19" attribute="1" defaultMemberUniqueName="[Ej_varderade_nyttor].[Min år 19].[All]" allUniqueName="[Ej_varderade_nyttor].[Min år 19].[All]" dimensionUniqueName="[Ej_varderade_nyttor]" displayFolder="" count="0" memberValueDatatype="5" unbalanced="0"/>
    <cacheHierarchy uniqueName="[Ej_varderade_nyttor].[Min år 20]" caption="Min år 20" attribute="1" defaultMemberUniqueName="[Ej_varderade_nyttor].[Min år 20].[All]" allUniqueName="[Ej_varderade_nyttor].[Min år 20].[All]" dimensionUniqueName="[Ej_varderade_nyttor]" displayFolder="" count="0" memberValueDatatype="5" unbalanced="0"/>
    <cacheHierarchy uniqueName="[Ej_varderade_nyttor].[Min år 21]" caption="Min år 21" attribute="1" defaultMemberUniqueName="[Ej_varderade_nyttor].[Min år 21].[All]" allUniqueName="[Ej_varderade_nyttor].[Min år 21].[All]" dimensionUniqueName="[Ej_varderade_nyttor]" displayFolder="" count="0" memberValueDatatype="5" unbalanced="0"/>
    <cacheHierarchy uniqueName="[Ej_varderade_nyttor].[Min år 22]" caption="Min år 22" attribute="1" defaultMemberUniqueName="[Ej_varderade_nyttor].[Min år 22].[All]" allUniqueName="[Ej_varderade_nyttor].[Min år 22].[All]" dimensionUniqueName="[Ej_varderade_nyttor]" displayFolder="" count="0" memberValueDatatype="5" unbalanced="0"/>
    <cacheHierarchy uniqueName="[Ej_varderade_nyttor].[Min år 23]" caption="Min år 23" attribute="1" defaultMemberUniqueName="[Ej_varderade_nyttor].[Min år 23].[All]" allUniqueName="[Ej_varderade_nyttor].[Min år 23].[All]" dimensionUniqueName="[Ej_varderade_nyttor]" displayFolder="" count="0" memberValueDatatype="5" unbalanced="0"/>
    <cacheHierarchy uniqueName="[Ej_varderade_nyttor].[Min år 24]" caption="Min år 24" attribute="1" defaultMemberUniqueName="[Ej_varderade_nyttor].[Min år 24].[All]" allUniqueName="[Ej_varderade_nyttor].[Min år 24].[All]" dimensionUniqueName="[Ej_varderade_nyttor]" displayFolder="" count="0" memberValueDatatype="5" unbalanced="0"/>
    <cacheHierarchy uniqueName="[Ej_varderade_nyttor].[Min år 25]" caption="Min år 25" attribute="1" defaultMemberUniqueName="[Ej_varderade_nyttor].[Min år 25].[All]" allUniqueName="[Ej_varderade_nyttor].[Min år 25].[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Max år 7]" caption="Max år 7" attribute="1" defaultMemberUniqueName="[Ej_varderade_nyttor].[Max år 7].[All]" allUniqueName="[Ej_varderade_nyttor].[Max år 7].[All]" dimensionUniqueName="[Ej_varderade_nyttor]" displayFolder="" count="0" memberValueDatatype="5" unbalanced="0"/>
    <cacheHierarchy uniqueName="[Ej_varderade_nyttor].[Max år 8]" caption="Max år 8" attribute="1" defaultMemberUniqueName="[Ej_varderade_nyttor].[Max år 8].[All]" allUniqueName="[Ej_varderade_nyttor].[Max år 8].[All]" dimensionUniqueName="[Ej_varderade_nyttor]" displayFolder="" count="0" memberValueDatatype="5" unbalanced="0"/>
    <cacheHierarchy uniqueName="[Ej_varderade_nyttor].[Max år 9]" caption="Max år 9" attribute="1" defaultMemberUniqueName="[Ej_varderade_nyttor].[Max år 9].[All]" allUniqueName="[Ej_varderade_nyttor].[Max år 9].[All]" dimensionUniqueName="[Ej_varderade_nyttor]" displayFolder="" count="0" memberValueDatatype="5" unbalanced="0"/>
    <cacheHierarchy uniqueName="[Ej_varderade_nyttor].[Max år 10]" caption="Max år 10" attribute="1" defaultMemberUniqueName="[Ej_varderade_nyttor].[Max år 10].[All]" allUniqueName="[Ej_varderade_nyttor].[Max år 10].[All]" dimensionUniqueName="[Ej_varderade_nyttor]" displayFolder="" count="0" memberValueDatatype="5" unbalanced="0"/>
    <cacheHierarchy uniqueName="[Ej_varderade_nyttor].[Max år 11]" caption="Max år 11" attribute="1" defaultMemberUniqueName="[Ej_varderade_nyttor].[Max år 11].[All]" allUniqueName="[Ej_varderade_nyttor].[Max år 11].[All]" dimensionUniqueName="[Ej_varderade_nyttor]" displayFolder="" count="0" memberValueDatatype="5" unbalanced="0"/>
    <cacheHierarchy uniqueName="[Ej_varderade_nyttor].[Max år 12]" caption="Max år 12" attribute="1" defaultMemberUniqueName="[Ej_varderade_nyttor].[Max år 12].[All]" allUniqueName="[Ej_varderade_nyttor].[Max år 12].[All]" dimensionUniqueName="[Ej_varderade_nyttor]" displayFolder="" count="0" memberValueDatatype="5" unbalanced="0"/>
    <cacheHierarchy uniqueName="[Ej_varderade_nyttor].[Max år 13]" caption="Max år 13" attribute="1" defaultMemberUniqueName="[Ej_varderade_nyttor].[Max år 13].[All]" allUniqueName="[Ej_varderade_nyttor].[Max år 13].[All]" dimensionUniqueName="[Ej_varderade_nyttor]" displayFolder="" count="0" memberValueDatatype="5" unbalanced="0"/>
    <cacheHierarchy uniqueName="[Ej_varderade_nyttor].[Max år 14]" caption="Max år 14" attribute="1" defaultMemberUniqueName="[Ej_varderade_nyttor].[Max år 14].[All]" allUniqueName="[Ej_varderade_nyttor].[Max år 14].[All]" dimensionUniqueName="[Ej_varderade_nyttor]" displayFolder="" count="0" memberValueDatatype="5" unbalanced="0"/>
    <cacheHierarchy uniqueName="[Ej_varderade_nyttor].[Max år 15]" caption="Max år 15" attribute="1" defaultMemberUniqueName="[Ej_varderade_nyttor].[Max år 15].[All]" allUniqueName="[Ej_varderade_nyttor].[Max år 15].[All]" dimensionUniqueName="[Ej_varderade_nyttor]" displayFolder="" count="0" memberValueDatatype="5" unbalanced="0"/>
    <cacheHierarchy uniqueName="[Ej_varderade_nyttor].[Max år 16]" caption="Max år 16" attribute="1" defaultMemberUniqueName="[Ej_varderade_nyttor].[Max år 16].[All]" allUniqueName="[Ej_varderade_nyttor].[Max år 16].[All]" dimensionUniqueName="[Ej_varderade_nyttor]" displayFolder="" count="0" memberValueDatatype="5" unbalanced="0"/>
    <cacheHierarchy uniqueName="[Ej_varderade_nyttor].[Max år 17]" caption="Max år 17" attribute="1" defaultMemberUniqueName="[Ej_varderade_nyttor].[Max år 17].[All]" allUniqueName="[Ej_varderade_nyttor].[Max år 17].[All]" dimensionUniqueName="[Ej_varderade_nyttor]" displayFolder="" count="0" memberValueDatatype="5" unbalanced="0"/>
    <cacheHierarchy uniqueName="[Ej_varderade_nyttor].[Max år 18]" caption="Max år 18" attribute="1" defaultMemberUniqueName="[Ej_varderade_nyttor].[Max år 18].[All]" allUniqueName="[Ej_varderade_nyttor].[Max år 18].[All]" dimensionUniqueName="[Ej_varderade_nyttor]" displayFolder="" count="0" memberValueDatatype="5" unbalanced="0"/>
    <cacheHierarchy uniqueName="[Ej_varderade_nyttor].[Max år 19]" caption="Max år 19" attribute="1" defaultMemberUniqueName="[Ej_varderade_nyttor].[Max år 19].[All]" allUniqueName="[Ej_varderade_nyttor].[Max år 19].[All]" dimensionUniqueName="[Ej_varderade_nyttor]" displayFolder="" count="0" memberValueDatatype="5" unbalanced="0"/>
    <cacheHierarchy uniqueName="[Ej_varderade_nyttor].[Max år 20]" caption="Max år 20" attribute="1" defaultMemberUniqueName="[Ej_varderade_nyttor].[Max år 20].[All]" allUniqueName="[Ej_varderade_nyttor].[Max år 20].[All]" dimensionUniqueName="[Ej_varderade_nyttor]" displayFolder="" count="0" memberValueDatatype="5" unbalanced="0"/>
    <cacheHierarchy uniqueName="[Ej_varderade_nyttor].[Max år 21]" caption="Max år 21" attribute="1" defaultMemberUniqueName="[Ej_varderade_nyttor].[Max år 21].[All]" allUniqueName="[Ej_varderade_nyttor].[Max år 21].[All]" dimensionUniqueName="[Ej_varderade_nyttor]" displayFolder="" count="0" memberValueDatatype="5" unbalanced="0"/>
    <cacheHierarchy uniqueName="[Ej_varderade_nyttor].[Max år 22]" caption="Max år 22" attribute="1" defaultMemberUniqueName="[Ej_varderade_nyttor].[Max år 22].[All]" allUniqueName="[Ej_varderade_nyttor].[Max år 22].[All]" dimensionUniqueName="[Ej_varderade_nyttor]" displayFolder="" count="0" memberValueDatatype="5" unbalanced="0"/>
    <cacheHierarchy uniqueName="[Ej_varderade_nyttor].[Max år 23]" caption="Max år 23" attribute="1" defaultMemberUniqueName="[Ej_varderade_nyttor].[Max år 23].[All]" allUniqueName="[Ej_varderade_nyttor].[Max år 23].[All]" dimensionUniqueName="[Ej_varderade_nyttor]" displayFolder="" count="0" memberValueDatatype="5" unbalanced="0"/>
    <cacheHierarchy uniqueName="[Ej_varderade_nyttor].[Max år 24]" caption="Max år 24" attribute="1" defaultMemberUniqueName="[Ej_varderade_nyttor].[Max år 24].[All]" allUniqueName="[Ej_varderade_nyttor].[Max år 24].[All]" dimensionUniqueName="[Ej_varderade_nyttor]" displayFolder="" count="0" memberValueDatatype="5" unbalanced="0"/>
    <cacheHierarchy uniqueName="[Ej_varderade_nyttor].[Max år 25]" caption="Max år 25" attribute="1" defaultMemberUniqueName="[Ej_varderade_nyttor].[Max år 25].[All]" allUniqueName="[Ej_varderade_nyttor].[Max år 25].[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0" memberValueDatatype="130" unbalanced="0"/>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Troligt år 7]" caption="Troligt år 7" attribute="1" defaultMemberUniqueName="[Kostnader].[Troligt år 7].[All]" allUniqueName="[Kostnader].[Troligt år 7].[All]" dimensionUniqueName="[Kostnader]" displayFolder="" count="0" memberValueDatatype="5" unbalanced="0"/>
    <cacheHierarchy uniqueName="[Kostnader].[Troligt år 8]" caption="Troligt år 8" attribute="1" defaultMemberUniqueName="[Kostnader].[Troligt år 8].[All]" allUniqueName="[Kostnader].[Troligt år 8].[All]" dimensionUniqueName="[Kostnader]" displayFolder="" count="0" memberValueDatatype="5" unbalanced="0"/>
    <cacheHierarchy uniqueName="[Kostnader].[Troligt år 9]" caption="Troligt år 9" attribute="1" defaultMemberUniqueName="[Kostnader].[Troligt år 9].[All]" allUniqueName="[Kostnader].[Troligt år 9].[All]" dimensionUniqueName="[Kostnader]" displayFolder="" count="0" memberValueDatatype="5" unbalanced="0"/>
    <cacheHierarchy uniqueName="[Kostnader].[Troligt år 10]" caption="Troligt år 10" attribute="1" defaultMemberUniqueName="[Kostnader].[Troligt år 10].[All]" allUniqueName="[Kostnader].[Troligt år 10].[All]" dimensionUniqueName="[Kostnader]" displayFolder="" count="0" memberValueDatatype="5" unbalanced="0"/>
    <cacheHierarchy uniqueName="[Kostnader].[Troligt år 11]" caption="Troligt år 11" attribute="1" defaultMemberUniqueName="[Kostnader].[Troligt år 11].[All]" allUniqueName="[Kostnader].[Troligt år 11].[All]" dimensionUniqueName="[Kostnader]" displayFolder="" count="0" memberValueDatatype="5" unbalanced="0"/>
    <cacheHierarchy uniqueName="[Kostnader].[Troligt år 12]" caption="Troligt år 12" attribute="1" defaultMemberUniqueName="[Kostnader].[Troligt år 12].[All]" allUniqueName="[Kostnader].[Troligt år 12].[All]" dimensionUniqueName="[Kostnader]" displayFolder="" count="0" memberValueDatatype="5" unbalanced="0"/>
    <cacheHierarchy uniqueName="[Kostnader].[Troligt år 13]" caption="Troligt år 13" attribute="1" defaultMemberUniqueName="[Kostnader].[Troligt år 13].[All]" allUniqueName="[Kostnader].[Troligt år 13].[All]" dimensionUniqueName="[Kostnader]" displayFolder="" count="0" memberValueDatatype="5" unbalanced="0"/>
    <cacheHierarchy uniqueName="[Kostnader].[Troligt år 14]" caption="Troligt år 14" attribute="1" defaultMemberUniqueName="[Kostnader].[Troligt år 14].[All]" allUniqueName="[Kostnader].[Troligt år 14].[All]" dimensionUniqueName="[Kostnader]" displayFolder="" count="0" memberValueDatatype="5" unbalanced="0"/>
    <cacheHierarchy uniqueName="[Kostnader].[Troligt år 15]" caption="Troligt år 15" attribute="1" defaultMemberUniqueName="[Kostnader].[Troligt år 15].[All]" allUniqueName="[Kostnader].[Troligt år 15].[All]" dimensionUniqueName="[Kostnader]" displayFolder="" count="0" memberValueDatatype="5" unbalanced="0"/>
    <cacheHierarchy uniqueName="[Kostnader].[Troligt år 16]" caption="Troligt år 16" attribute="1" defaultMemberUniqueName="[Kostnader].[Troligt år 16].[All]" allUniqueName="[Kostnader].[Troligt år 16].[All]" dimensionUniqueName="[Kostnader]" displayFolder="" count="0" memberValueDatatype="5" unbalanced="0"/>
    <cacheHierarchy uniqueName="[Kostnader].[Troligt år 17]" caption="Troligt år 17" attribute="1" defaultMemberUniqueName="[Kostnader].[Troligt år 17].[All]" allUniqueName="[Kostnader].[Troligt år 17].[All]" dimensionUniqueName="[Kostnader]" displayFolder="" count="0" memberValueDatatype="5" unbalanced="0"/>
    <cacheHierarchy uniqueName="[Kostnader].[Troligt år 18]" caption="Troligt år 18" attribute="1" defaultMemberUniqueName="[Kostnader].[Troligt år 18].[All]" allUniqueName="[Kostnader].[Troligt år 18].[All]" dimensionUniqueName="[Kostnader]" displayFolder="" count="0" memberValueDatatype="5" unbalanced="0"/>
    <cacheHierarchy uniqueName="[Kostnader].[Troligt år 19]" caption="Troligt år 19" attribute="1" defaultMemberUniqueName="[Kostnader].[Troligt år 19].[All]" allUniqueName="[Kostnader].[Troligt år 19].[All]" dimensionUniqueName="[Kostnader]" displayFolder="" count="0" memberValueDatatype="5" unbalanced="0"/>
    <cacheHierarchy uniqueName="[Kostnader].[Troligt år 20]" caption="Troligt år 20" attribute="1" defaultMemberUniqueName="[Kostnader].[Troligt år 20].[All]" allUniqueName="[Kostnader].[Troligt år 20].[All]" dimensionUniqueName="[Kostnader]" displayFolder="" count="0" memberValueDatatype="5" unbalanced="0"/>
    <cacheHierarchy uniqueName="[Kostnader].[Troligt år 21]" caption="Troligt år 21" attribute="1" defaultMemberUniqueName="[Kostnader].[Troligt år 21].[All]" allUniqueName="[Kostnader].[Troligt år 21].[All]" dimensionUniqueName="[Kostnader]" displayFolder="" count="0" memberValueDatatype="5" unbalanced="0"/>
    <cacheHierarchy uniqueName="[Kostnader].[Troligt år 22]" caption="Troligt år 22" attribute="1" defaultMemberUniqueName="[Kostnader].[Troligt år 22].[All]" allUniqueName="[Kostnader].[Troligt år 22].[All]" dimensionUniqueName="[Kostnader]" displayFolder="" count="0" memberValueDatatype="5" unbalanced="0"/>
    <cacheHierarchy uniqueName="[Kostnader].[Troligt år 23]" caption="Troligt år 23" attribute="1" defaultMemberUniqueName="[Kostnader].[Troligt år 23].[All]" allUniqueName="[Kostnader].[Troligt år 23].[All]" dimensionUniqueName="[Kostnader]" displayFolder="" count="0" memberValueDatatype="5" unbalanced="0"/>
    <cacheHierarchy uniqueName="[Kostnader].[Troligt år 24]" caption="Troligt år 24" attribute="1" defaultMemberUniqueName="[Kostnader].[Troligt år 24].[All]" allUniqueName="[Kostnader].[Troligt år 24].[All]" dimensionUniqueName="[Kostnader]" displayFolder="" count="0" memberValueDatatype="5" unbalanced="0"/>
    <cacheHierarchy uniqueName="[Kostnader].[Troligt år 25]" caption="Troligt år 25" attribute="1" defaultMemberUniqueName="[Kostnader].[Troligt år 25].[All]" allUniqueName="[Kostnader].[Troligt år 25].[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Min år 7]" caption="Min år 7" attribute="1" defaultMemberUniqueName="[Kostnader].[Min år 7].[All]" allUniqueName="[Kostnader].[Min år 7].[All]" dimensionUniqueName="[Kostnader]" displayFolder="" count="0" memberValueDatatype="5" unbalanced="0"/>
    <cacheHierarchy uniqueName="[Kostnader].[Min år 8]" caption="Min år 8" attribute="1" defaultMemberUniqueName="[Kostnader].[Min år 8].[All]" allUniqueName="[Kostnader].[Min år 8].[All]" dimensionUniqueName="[Kostnader]" displayFolder="" count="0" memberValueDatatype="5" unbalanced="0"/>
    <cacheHierarchy uniqueName="[Kostnader].[Min år 9]" caption="Min år 9" attribute="1" defaultMemberUniqueName="[Kostnader].[Min år 9].[All]" allUniqueName="[Kostnader].[Min år 9].[All]" dimensionUniqueName="[Kostnader]" displayFolder="" count="0" memberValueDatatype="5" unbalanced="0"/>
    <cacheHierarchy uniqueName="[Kostnader].[Min år 10]" caption="Min år 10" attribute="1" defaultMemberUniqueName="[Kostnader].[Min år 10].[All]" allUniqueName="[Kostnader].[Min år 10].[All]" dimensionUniqueName="[Kostnader]" displayFolder="" count="0" memberValueDatatype="5" unbalanced="0"/>
    <cacheHierarchy uniqueName="[Kostnader].[Min år 11]" caption="Min år 11" attribute="1" defaultMemberUniqueName="[Kostnader].[Min år 11].[All]" allUniqueName="[Kostnader].[Min år 11].[All]" dimensionUniqueName="[Kostnader]" displayFolder="" count="0" memberValueDatatype="5" unbalanced="0"/>
    <cacheHierarchy uniqueName="[Kostnader].[Min år 12]" caption="Min år 12" attribute="1" defaultMemberUniqueName="[Kostnader].[Min år 12].[All]" allUniqueName="[Kostnader].[Min år 12].[All]" dimensionUniqueName="[Kostnader]" displayFolder="" count="0" memberValueDatatype="5" unbalanced="0"/>
    <cacheHierarchy uniqueName="[Kostnader].[Min år 13]" caption="Min år 13" attribute="1" defaultMemberUniqueName="[Kostnader].[Min år 13].[All]" allUniqueName="[Kostnader].[Min år 13].[All]" dimensionUniqueName="[Kostnader]" displayFolder="" count="0" memberValueDatatype="5" unbalanced="0"/>
    <cacheHierarchy uniqueName="[Kostnader].[Min år 14]" caption="Min år 14" attribute="1" defaultMemberUniqueName="[Kostnader].[Min år 14].[All]" allUniqueName="[Kostnader].[Min år 14].[All]" dimensionUniqueName="[Kostnader]" displayFolder="" count="0" memberValueDatatype="5" unbalanced="0"/>
    <cacheHierarchy uniqueName="[Kostnader].[Min år 15]" caption="Min år 15" attribute="1" defaultMemberUniqueName="[Kostnader].[Min år 15].[All]" allUniqueName="[Kostnader].[Min år 15].[All]" dimensionUniqueName="[Kostnader]" displayFolder="" count="0" memberValueDatatype="5" unbalanced="0"/>
    <cacheHierarchy uniqueName="[Kostnader].[Min år 16]" caption="Min år 16" attribute="1" defaultMemberUniqueName="[Kostnader].[Min år 16].[All]" allUniqueName="[Kostnader].[Min år 16].[All]" dimensionUniqueName="[Kostnader]" displayFolder="" count="0" memberValueDatatype="5" unbalanced="0"/>
    <cacheHierarchy uniqueName="[Kostnader].[Min år 17]" caption="Min år 17" attribute="1" defaultMemberUniqueName="[Kostnader].[Min år 17].[All]" allUniqueName="[Kostnader].[Min år 17].[All]" dimensionUniqueName="[Kostnader]" displayFolder="" count="0" memberValueDatatype="5" unbalanced="0"/>
    <cacheHierarchy uniqueName="[Kostnader].[Min år 18]" caption="Min år 18" attribute="1" defaultMemberUniqueName="[Kostnader].[Min år 18].[All]" allUniqueName="[Kostnader].[Min år 18].[All]" dimensionUniqueName="[Kostnader]" displayFolder="" count="0" memberValueDatatype="5" unbalanced="0"/>
    <cacheHierarchy uniqueName="[Kostnader].[Min år 19]" caption="Min år 19" attribute="1" defaultMemberUniqueName="[Kostnader].[Min år 19].[All]" allUniqueName="[Kostnader].[Min år 19].[All]" dimensionUniqueName="[Kostnader]" displayFolder="" count="0" memberValueDatatype="5" unbalanced="0"/>
    <cacheHierarchy uniqueName="[Kostnader].[Min år 20]" caption="Min år 20" attribute="1" defaultMemberUniqueName="[Kostnader].[Min år 20].[All]" allUniqueName="[Kostnader].[Min år 20].[All]" dimensionUniqueName="[Kostnader]" displayFolder="" count="0" memberValueDatatype="5" unbalanced="0"/>
    <cacheHierarchy uniqueName="[Kostnader].[Min år 21]" caption="Min år 21" attribute="1" defaultMemberUniqueName="[Kostnader].[Min år 21].[All]" allUniqueName="[Kostnader].[Min år 21].[All]" dimensionUniqueName="[Kostnader]" displayFolder="" count="0" memberValueDatatype="5" unbalanced="0"/>
    <cacheHierarchy uniqueName="[Kostnader].[Min år 22]" caption="Min år 22" attribute="1" defaultMemberUniqueName="[Kostnader].[Min år 22].[All]" allUniqueName="[Kostnader].[Min år 22].[All]" dimensionUniqueName="[Kostnader]" displayFolder="" count="0" memberValueDatatype="5" unbalanced="0"/>
    <cacheHierarchy uniqueName="[Kostnader].[Min år 23]" caption="Min år 23" attribute="1" defaultMemberUniqueName="[Kostnader].[Min år 23].[All]" allUniqueName="[Kostnader].[Min år 23].[All]" dimensionUniqueName="[Kostnader]" displayFolder="" count="0" memberValueDatatype="5" unbalanced="0"/>
    <cacheHierarchy uniqueName="[Kostnader].[Min år 24]" caption="Min år 24" attribute="1" defaultMemberUniqueName="[Kostnader].[Min år 24].[All]" allUniqueName="[Kostnader].[Min år 24].[All]" dimensionUniqueName="[Kostnader]" displayFolder="" count="0" memberValueDatatype="5" unbalanced="0"/>
    <cacheHierarchy uniqueName="[Kostnader].[Min år 25]" caption="Min år 25" attribute="1" defaultMemberUniqueName="[Kostnader].[Min år 25].[All]" allUniqueName="[Kostnader].[Min år 25].[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Max år 7]" caption="Max år 7" attribute="1" defaultMemberUniqueName="[Kostnader].[Max år 7].[All]" allUniqueName="[Kostnader].[Max år 7].[All]" dimensionUniqueName="[Kostnader]" displayFolder="" count="0" memberValueDatatype="5" unbalanced="0"/>
    <cacheHierarchy uniqueName="[Kostnader].[Max år 8]" caption="Max år 8" attribute="1" defaultMemberUniqueName="[Kostnader].[Max år 8].[All]" allUniqueName="[Kostnader].[Max år 8].[All]" dimensionUniqueName="[Kostnader]" displayFolder="" count="0" memberValueDatatype="5" unbalanced="0"/>
    <cacheHierarchy uniqueName="[Kostnader].[Max år 9]" caption="Max år 9" attribute="1" defaultMemberUniqueName="[Kostnader].[Max år 9].[All]" allUniqueName="[Kostnader].[Max år 9].[All]" dimensionUniqueName="[Kostnader]" displayFolder="" count="0" memberValueDatatype="5" unbalanced="0"/>
    <cacheHierarchy uniqueName="[Kostnader].[Max år 10]" caption="Max år 10" attribute="1" defaultMemberUniqueName="[Kostnader].[Max år 10].[All]" allUniqueName="[Kostnader].[Max år 10].[All]" dimensionUniqueName="[Kostnader]" displayFolder="" count="0" memberValueDatatype="5" unbalanced="0"/>
    <cacheHierarchy uniqueName="[Kostnader].[Max år 11]" caption="Max år 11" attribute="1" defaultMemberUniqueName="[Kostnader].[Max år 11].[All]" allUniqueName="[Kostnader].[Max år 11].[All]" dimensionUniqueName="[Kostnader]" displayFolder="" count="0" memberValueDatatype="5" unbalanced="0"/>
    <cacheHierarchy uniqueName="[Kostnader].[Max år 12]" caption="Max år 12" attribute="1" defaultMemberUniqueName="[Kostnader].[Max år 12].[All]" allUniqueName="[Kostnader].[Max år 12].[All]" dimensionUniqueName="[Kostnader]" displayFolder="" count="0" memberValueDatatype="5" unbalanced="0"/>
    <cacheHierarchy uniqueName="[Kostnader].[Max år 13]" caption="Max år 13" attribute="1" defaultMemberUniqueName="[Kostnader].[Max år 13].[All]" allUniqueName="[Kostnader].[Max år 13].[All]" dimensionUniqueName="[Kostnader]" displayFolder="" count="0" memberValueDatatype="5" unbalanced="0"/>
    <cacheHierarchy uniqueName="[Kostnader].[Max år 14]" caption="Max år 14" attribute="1" defaultMemberUniqueName="[Kostnader].[Max år 14].[All]" allUniqueName="[Kostnader].[Max år 14].[All]" dimensionUniqueName="[Kostnader]" displayFolder="" count="0" memberValueDatatype="5" unbalanced="0"/>
    <cacheHierarchy uniqueName="[Kostnader].[Max år 15]" caption="Max år 15" attribute="1" defaultMemberUniqueName="[Kostnader].[Max år 15].[All]" allUniqueName="[Kostnader].[Max år 15].[All]" dimensionUniqueName="[Kostnader]" displayFolder="" count="0" memberValueDatatype="5" unbalanced="0"/>
    <cacheHierarchy uniqueName="[Kostnader].[Max år 16]" caption="Max år 16" attribute="1" defaultMemberUniqueName="[Kostnader].[Max år 16].[All]" allUniqueName="[Kostnader].[Max år 16].[All]" dimensionUniqueName="[Kostnader]" displayFolder="" count="0" memberValueDatatype="5" unbalanced="0"/>
    <cacheHierarchy uniqueName="[Kostnader].[Max år 17]" caption="Max år 17" attribute="1" defaultMemberUniqueName="[Kostnader].[Max år 17].[All]" allUniqueName="[Kostnader].[Max år 17].[All]" dimensionUniqueName="[Kostnader]" displayFolder="" count="0" memberValueDatatype="5" unbalanced="0"/>
    <cacheHierarchy uniqueName="[Kostnader].[Max år 18]" caption="Max år 18" attribute="1" defaultMemberUniqueName="[Kostnader].[Max år 18].[All]" allUniqueName="[Kostnader].[Max år 18].[All]" dimensionUniqueName="[Kostnader]" displayFolder="" count="0" memberValueDatatype="5" unbalanced="0"/>
    <cacheHierarchy uniqueName="[Kostnader].[Max år 19]" caption="Max år 19" attribute="1" defaultMemberUniqueName="[Kostnader].[Max år 19].[All]" allUniqueName="[Kostnader].[Max år 19].[All]" dimensionUniqueName="[Kostnader]" displayFolder="" count="0" memberValueDatatype="5" unbalanced="0"/>
    <cacheHierarchy uniqueName="[Kostnader].[Max år 20]" caption="Max år 20" attribute="1" defaultMemberUniqueName="[Kostnader].[Max år 20].[All]" allUniqueName="[Kostnader].[Max år 20].[All]" dimensionUniqueName="[Kostnader]" displayFolder="" count="0" memberValueDatatype="5" unbalanced="0"/>
    <cacheHierarchy uniqueName="[Kostnader].[Max år 21]" caption="Max år 21" attribute="1" defaultMemberUniqueName="[Kostnader].[Max år 21].[All]" allUniqueName="[Kostnader].[Max år 21].[All]" dimensionUniqueName="[Kostnader]" displayFolder="" count="0" memberValueDatatype="5" unbalanced="0"/>
    <cacheHierarchy uniqueName="[Kostnader].[Max år 22]" caption="Max år 22" attribute="1" defaultMemberUniqueName="[Kostnader].[Max år 22].[All]" allUniqueName="[Kostnader].[Max år 22].[All]" dimensionUniqueName="[Kostnader]" displayFolder="" count="0" memberValueDatatype="5" unbalanced="0"/>
    <cacheHierarchy uniqueName="[Kostnader].[Max år 23]" caption="Max år 23" attribute="1" defaultMemberUniqueName="[Kostnader].[Max år 23].[All]" allUniqueName="[Kostnader].[Max år 23].[All]" dimensionUniqueName="[Kostnader]" displayFolder="" count="0" memberValueDatatype="5" unbalanced="0"/>
    <cacheHierarchy uniqueName="[Kostnader].[Max år 24]" caption="Max år 24" attribute="1" defaultMemberUniqueName="[Kostnader].[Max år 24].[All]" allUniqueName="[Kostnader].[Max år 24].[All]" dimensionUniqueName="[Kostnader]" displayFolder="" count="0" memberValueDatatype="5" unbalanced="0"/>
    <cacheHierarchy uniqueName="[Kostnader].[Max år 25]" caption="Max år 25" attribute="1" defaultMemberUniqueName="[Kostnader].[Max år 25].[All]" allUniqueName="[Kostnader].[Max år 25].[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0" memberValueDatatype="130" unbalanced="0"/>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0" memberValueDatatype="130" unbalanced="0"/>
    <cacheHierarchy uniqueName="[Nyttor].[Bedömning]" caption="Bedömning" attribute="1" defaultMemberUniqueName="[Nyttor].[Bedömning].[All]" allUniqueName="[Nyttor].[Bedömning].[All]" dimensionUniqueName="[Nyttor]" displayFolder="" count="0" memberValueDatatype="130" unbalanced="0"/>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Troligt år 7]" caption="Troligt år 7" attribute="1" defaultMemberUniqueName="[Nyttor].[Troligt år 7].[All]" allUniqueName="[Nyttor].[Troligt år 7].[All]" dimensionUniqueName="[Nyttor]" displayFolder="" count="0" memberValueDatatype="5" unbalanced="0"/>
    <cacheHierarchy uniqueName="[Nyttor].[Troligt år 8]" caption="Troligt år 8" attribute="1" defaultMemberUniqueName="[Nyttor].[Troligt år 8].[All]" allUniqueName="[Nyttor].[Troligt år 8].[All]" dimensionUniqueName="[Nyttor]" displayFolder="" count="0" memberValueDatatype="5" unbalanced="0"/>
    <cacheHierarchy uniqueName="[Nyttor].[Troligt år 9]" caption="Troligt år 9" attribute="1" defaultMemberUniqueName="[Nyttor].[Troligt år 9].[All]" allUniqueName="[Nyttor].[Troligt år 9].[All]" dimensionUniqueName="[Nyttor]" displayFolder="" count="0" memberValueDatatype="5" unbalanced="0"/>
    <cacheHierarchy uniqueName="[Nyttor].[Troligt år 10]" caption="Troligt år 10" attribute="1" defaultMemberUniqueName="[Nyttor].[Troligt år 10].[All]" allUniqueName="[Nyttor].[Troligt år 10].[All]" dimensionUniqueName="[Nyttor]" displayFolder="" count="0" memberValueDatatype="5" unbalanced="0"/>
    <cacheHierarchy uniqueName="[Nyttor].[Troligt år 11]" caption="Troligt år 11" attribute="1" defaultMemberUniqueName="[Nyttor].[Troligt år 11].[All]" allUniqueName="[Nyttor].[Troligt år 11].[All]" dimensionUniqueName="[Nyttor]" displayFolder="" count="0" memberValueDatatype="5" unbalanced="0"/>
    <cacheHierarchy uniqueName="[Nyttor].[Troligt år 12]" caption="Troligt år 12" attribute="1" defaultMemberUniqueName="[Nyttor].[Troligt år 12].[All]" allUniqueName="[Nyttor].[Troligt år 12].[All]" dimensionUniqueName="[Nyttor]" displayFolder="" count="0" memberValueDatatype="5" unbalanced="0"/>
    <cacheHierarchy uniqueName="[Nyttor].[Troligt år 13]" caption="Troligt år 13" attribute="1" defaultMemberUniqueName="[Nyttor].[Troligt år 13].[All]" allUniqueName="[Nyttor].[Troligt år 13].[All]" dimensionUniqueName="[Nyttor]" displayFolder="" count="0" memberValueDatatype="5" unbalanced="0"/>
    <cacheHierarchy uniqueName="[Nyttor].[Troligt år 14]" caption="Troligt år 14" attribute="1" defaultMemberUniqueName="[Nyttor].[Troligt år 14].[All]" allUniqueName="[Nyttor].[Troligt år 14].[All]" dimensionUniqueName="[Nyttor]" displayFolder="" count="0" memberValueDatatype="5" unbalanced="0"/>
    <cacheHierarchy uniqueName="[Nyttor].[Troligt år 15]" caption="Troligt år 15" attribute="1" defaultMemberUniqueName="[Nyttor].[Troligt år 15].[All]" allUniqueName="[Nyttor].[Troligt år 15].[All]" dimensionUniqueName="[Nyttor]" displayFolder="" count="0" memberValueDatatype="5" unbalanced="0"/>
    <cacheHierarchy uniqueName="[Nyttor].[Troligt år 16]" caption="Troligt år 16" attribute="1" defaultMemberUniqueName="[Nyttor].[Troligt år 16].[All]" allUniqueName="[Nyttor].[Troligt år 16].[All]" dimensionUniqueName="[Nyttor]" displayFolder="" count="0" memberValueDatatype="5" unbalanced="0"/>
    <cacheHierarchy uniqueName="[Nyttor].[Troligt år 17]" caption="Troligt år 17" attribute="1" defaultMemberUniqueName="[Nyttor].[Troligt år 17].[All]" allUniqueName="[Nyttor].[Troligt år 17].[All]" dimensionUniqueName="[Nyttor]" displayFolder="" count="0" memberValueDatatype="5" unbalanced="0"/>
    <cacheHierarchy uniqueName="[Nyttor].[Troligt år 18]" caption="Troligt år 18" attribute="1" defaultMemberUniqueName="[Nyttor].[Troligt år 18].[All]" allUniqueName="[Nyttor].[Troligt år 18].[All]" dimensionUniqueName="[Nyttor]" displayFolder="" count="0" memberValueDatatype="5" unbalanced="0"/>
    <cacheHierarchy uniqueName="[Nyttor].[Troligt år 19]" caption="Troligt år 19" attribute="1" defaultMemberUniqueName="[Nyttor].[Troligt år 19].[All]" allUniqueName="[Nyttor].[Troligt år 19].[All]" dimensionUniqueName="[Nyttor]" displayFolder="" count="0" memberValueDatatype="5" unbalanced="0"/>
    <cacheHierarchy uniqueName="[Nyttor].[Troligt år 20]" caption="Troligt år 20" attribute="1" defaultMemberUniqueName="[Nyttor].[Troligt år 20].[All]" allUniqueName="[Nyttor].[Troligt år 20].[All]" dimensionUniqueName="[Nyttor]" displayFolder="" count="0" memberValueDatatype="5" unbalanced="0"/>
    <cacheHierarchy uniqueName="[Nyttor].[Troligt år 21]" caption="Troligt år 21" attribute="1" defaultMemberUniqueName="[Nyttor].[Troligt år 21].[All]" allUniqueName="[Nyttor].[Troligt år 21].[All]" dimensionUniqueName="[Nyttor]" displayFolder="" count="0" memberValueDatatype="5" unbalanced="0"/>
    <cacheHierarchy uniqueName="[Nyttor].[Troligt år 22]" caption="Troligt år 22" attribute="1" defaultMemberUniqueName="[Nyttor].[Troligt år 22].[All]" allUniqueName="[Nyttor].[Troligt år 22].[All]" dimensionUniqueName="[Nyttor]" displayFolder="" count="0" memberValueDatatype="5" unbalanced="0"/>
    <cacheHierarchy uniqueName="[Nyttor].[Troligt år 23]" caption="Troligt år 23" attribute="1" defaultMemberUniqueName="[Nyttor].[Troligt år 23].[All]" allUniqueName="[Nyttor].[Troligt år 23].[All]" dimensionUniqueName="[Nyttor]" displayFolder="" count="0" memberValueDatatype="5" unbalanced="0"/>
    <cacheHierarchy uniqueName="[Nyttor].[Troligt år 24]" caption="Troligt år 24" attribute="1" defaultMemberUniqueName="[Nyttor].[Troligt år 24].[All]" allUniqueName="[Nyttor].[Troligt år 24].[All]" dimensionUniqueName="[Nyttor]" displayFolder="" count="0" memberValueDatatype="5" unbalanced="0"/>
    <cacheHierarchy uniqueName="[Nyttor].[Troligt år 25]" caption="Troligt år 25" attribute="1" defaultMemberUniqueName="[Nyttor].[Troligt år 25].[All]" allUniqueName="[Nyttor].[Troligt år 25].[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Min år 7]" caption="Min år 7" attribute="1" defaultMemberUniqueName="[Nyttor].[Min år 7].[All]" allUniqueName="[Nyttor].[Min år 7].[All]" dimensionUniqueName="[Nyttor]" displayFolder="" count="0" memberValueDatatype="5" unbalanced="0"/>
    <cacheHierarchy uniqueName="[Nyttor].[Min år 8]" caption="Min år 8" attribute="1" defaultMemberUniqueName="[Nyttor].[Min år 8].[All]" allUniqueName="[Nyttor].[Min år 8].[All]" dimensionUniqueName="[Nyttor]" displayFolder="" count="0" memberValueDatatype="5" unbalanced="0"/>
    <cacheHierarchy uniqueName="[Nyttor].[Min år 9]" caption="Min år 9" attribute="1" defaultMemberUniqueName="[Nyttor].[Min år 9].[All]" allUniqueName="[Nyttor].[Min år 9].[All]" dimensionUniqueName="[Nyttor]" displayFolder="" count="0" memberValueDatatype="5" unbalanced="0"/>
    <cacheHierarchy uniqueName="[Nyttor].[Min år 10]" caption="Min år 10" attribute="1" defaultMemberUniqueName="[Nyttor].[Min år 10].[All]" allUniqueName="[Nyttor].[Min år 10].[All]" dimensionUniqueName="[Nyttor]" displayFolder="" count="0" memberValueDatatype="5" unbalanced="0"/>
    <cacheHierarchy uniqueName="[Nyttor].[Min år 11]" caption="Min år 11" attribute="1" defaultMemberUniqueName="[Nyttor].[Min år 11].[All]" allUniqueName="[Nyttor].[Min år 11].[All]" dimensionUniqueName="[Nyttor]" displayFolder="" count="0" memberValueDatatype="5" unbalanced="0"/>
    <cacheHierarchy uniqueName="[Nyttor].[Min år 12]" caption="Min år 12" attribute="1" defaultMemberUniqueName="[Nyttor].[Min år 12].[All]" allUniqueName="[Nyttor].[Min år 12].[All]" dimensionUniqueName="[Nyttor]" displayFolder="" count="0" memberValueDatatype="5" unbalanced="0"/>
    <cacheHierarchy uniqueName="[Nyttor].[Min år 13]" caption="Min år 13" attribute="1" defaultMemberUniqueName="[Nyttor].[Min år 13].[All]" allUniqueName="[Nyttor].[Min år 13].[All]" dimensionUniqueName="[Nyttor]" displayFolder="" count="0" memberValueDatatype="5" unbalanced="0"/>
    <cacheHierarchy uniqueName="[Nyttor].[Min år 14]" caption="Min år 14" attribute="1" defaultMemberUniqueName="[Nyttor].[Min år 14].[All]" allUniqueName="[Nyttor].[Min år 14].[All]" dimensionUniqueName="[Nyttor]" displayFolder="" count="0" memberValueDatatype="5" unbalanced="0"/>
    <cacheHierarchy uniqueName="[Nyttor].[Min år 15]" caption="Min år 15" attribute="1" defaultMemberUniqueName="[Nyttor].[Min år 15].[All]" allUniqueName="[Nyttor].[Min år 15].[All]" dimensionUniqueName="[Nyttor]" displayFolder="" count="0" memberValueDatatype="5" unbalanced="0"/>
    <cacheHierarchy uniqueName="[Nyttor].[Min år 16]" caption="Min år 16" attribute="1" defaultMemberUniqueName="[Nyttor].[Min år 16].[All]" allUniqueName="[Nyttor].[Min år 16].[All]" dimensionUniqueName="[Nyttor]" displayFolder="" count="0" memberValueDatatype="5" unbalanced="0"/>
    <cacheHierarchy uniqueName="[Nyttor].[Min år 17]" caption="Min år 17" attribute="1" defaultMemberUniqueName="[Nyttor].[Min år 17].[All]" allUniqueName="[Nyttor].[Min år 17].[All]" dimensionUniqueName="[Nyttor]" displayFolder="" count="0" memberValueDatatype="5" unbalanced="0"/>
    <cacheHierarchy uniqueName="[Nyttor].[Min år 18]" caption="Min år 18" attribute="1" defaultMemberUniqueName="[Nyttor].[Min år 18].[All]" allUniqueName="[Nyttor].[Min år 18].[All]" dimensionUniqueName="[Nyttor]" displayFolder="" count="0" memberValueDatatype="5" unbalanced="0"/>
    <cacheHierarchy uniqueName="[Nyttor].[Min år 19]" caption="Min år 19" attribute="1" defaultMemberUniqueName="[Nyttor].[Min år 19].[All]" allUniqueName="[Nyttor].[Min år 19].[All]" dimensionUniqueName="[Nyttor]" displayFolder="" count="0" memberValueDatatype="5" unbalanced="0"/>
    <cacheHierarchy uniqueName="[Nyttor].[Min år 20]" caption="Min år 20" attribute="1" defaultMemberUniqueName="[Nyttor].[Min år 20].[All]" allUniqueName="[Nyttor].[Min år 20].[All]" dimensionUniqueName="[Nyttor]" displayFolder="" count="0" memberValueDatatype="5" unbalanced="0"/>
    <cacheHierarchy uniqueName="[Nyttor].[Min år 21]" caption="Min år 21" attribute="1" defaultMemberUniqueName="[Nyttor].[Min år 21].[All]" allUniqueName="[Nyttor].[Min år 21].[All]" dimensionUniqueName="[Nyttor]" displayFolder="" count="0" memberValueDatatype="5" unbalanced="0"/>
    <cacheHierarchy uniqueName="[Nyttor].[Min år 22]" caption="Min år 22" attribute="1" defaultMemberUniqueName="[Nyttor].[Min år 22].[All]" allUniqueName="[Nyttor].[Min år 22].[All]" dimensionUniqueName="[Nyttor]" displayFolder="" count="0" memberValueDatatype="5" unbalanced="0"/>
    <cacheHierarchy uniqueName="[Nyttor].[Min år 23]" caption="Min år 23" attribute="1" defaultMemberUniqueName="[Nyttor].[Min år 23].[All]" allUniqueName="[Nyttor].[Min år 23].[All]" dimensionUniqueName="[Nyttor]" displayFolder="" count="0" memberValueDatatype="5" unbalanced="0"/>
    <cacheHierarchy uniqueName="[Nyttor].[Min år 24]" caption="Min år 24" attribute="1" defaultMemberUniqueName="[Nyttor].[Min år 24].[All]" allUniqueName="[Nyttor].[Min år 24].[All]" dimensionUniqueName="[Nyttor]" displayFolder="" count="0" memberValueDatatype="5" unbalanced="0"/>
    <cacheHierarchy uniqueName="[Nyttor].[Min år 25]" caption="Min år 25" attribute="1" defaultMemberUniqueName="[Nyttor].[Min år 25].[All]" allUniqueName="[Nyttor].[Min år 25].[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Max år 7]" caption="Max år 7" attribute="1" defaultMemberUniqueName="[Nyttor].[Max år 7].[All]" allUniqueName="[Nyttor].[Max år 7].[All]" dimensionUniqueName="[Nyttor]" displayFolder="" count="0" memberValueDatatype="5" unbalanced="0"/>
    <cacheHierarchy uniqueName="[Nyttor].[Max år 8]" caption="Max år 8" attribute="1" defaultMemberUniqueName="[Nyttor].[Max år 8].[All]" allUniqueName="[Nyttor].[Max år 8].[All]" dimensionUniqueName="[Nyttor]" displayFolder="" count="0" memberValueDatatype="5" unbalanced="0"/>
    <cacheHierarchy uniqueName="[Nyttor].[Max år 9]" caption="Max år 9" attribute="1" defaultMemberUniqueName="[Nyttor].[Max år 9].[All]" allUniqueName="[Nyttor].[Max år 9].[All]" dimensionUniqueName="[Nyttor]" displayFolder="" count="0" memberValueDatatype="5" unbalanced="0"/>
    <cacheHierarchy uniqueName="[Nyttor].[Max år 10]" caption="Max år 10" attribute="1" defaultMemberUniqueName="[Nyttor].[Max år 10].[All]" allUniqueName="[Nyttor].[Max år 10].[All]" dimensionUniqueName="[Nyttor]" displayFolder="" count="0" memberValueDatatype="5" unbalanced="0"/>
    <cacheHierarchy uniqueName="[Nyttor].[Max år 11]" caption="Max år 11" attribute="1" defaultMemberUniqueName="[Nyttor].[Max år 11].[All]" allUniqueName="[Nyttor].[Max år 11].[All]" dimensionUniqueName="[Nyttor]" displayFolder="" count="0" memberValueDatatype="5" unbalanced="0"/>
    <cacheHierarchy uniqueName="[Nyttor].[Max år 12]" caption="Max år 12" attribute="1" defaultMemberUniqueName="[Nyttor].[Max år 12].[All]" allUniqueName="[Nyttor].[Max år 12].[All]" dimensionUniqueName="[Nyttor]" displayFolder="" count="0" memberValueDatatype="5" unbalanced="0"/>
    <cacheHierarchy uniqueName="[Nyttor].[Max år 13]" caption="Max år 13" attribute="1" defaultMemberUniqueName="[Nyttor].[Max år 13].[All]" allUniqueName="[Nyttor].[Max år 13].[All]" dimensionUniqueName="[Nyttor]" displayFolder="" count="0" memberValueDatatype="5" unbalanced="0"/>
    <cacheHierarchy uniqueName="[Nyttor].[Max år 14]" caption="Max år 14" attribute="1" defaultMemberUniqueName="[Nyttor].[Max år 14].[All]" allUniqueName="[Nyttor].[Max år 14].[All]" dimensionUniqueName="[Nyttor]" displayFolder="" count="0" memberValueDatatype="5" unbalanced="0"/>
    <cacheHierarchy uniqueName="[Nyttor].[Max år 15]" caption="Max år 15" attribute="1" defaultMemberUniqueName="[Nyttor].[Max år 15].[All]" allUniqueName="[Nyttor].[Max år 15].[All]" dimensionUniqueName="[Nyttor]" displayFolder="" count="0" memberValueDatatype="5" unbalanced="0"/>
    <cacheHierarchy uniqueName="[Nyttor].[Max år 16]" caption="Max år 16" attribute="1" defaultMemberUniqueName="[Nyttor].[Max år 16].[All]" allUniqueName="[Nyttor].[Max år 16].[All]" dimensionUniqueName="[Nyttor]" displayFolder="" count="0" memberValueDatatype="5" unbalanced="0"/>
    <cacheHierarchy uniqueName="[Nyttor].[Max år 17]" caption="Max år 17" attribute="1" defaultMemberUniqueName="[Nyttor].[Max år 17].[All]" allUniqueName="[Nyttor].[Max år 17].[All]" dimensionUniqueName="[Nyttor]" displayFolder="" count="0" memberValueDatatype="5" unbalanced="0"/>
    <cacheHierarchy uniqueName="[Nyttor].[Max år 18]" caption="Max år 18" attribute="1" defaultMemberUniqueName="[Nyttor].[Max år 18].[All]" allUniqueName="[Nyttor].[Max år 18].[All]" dimensionUniqueName="[Nyttor]" displayFolder="" count="0" memberValueDatatype="5" unbalanced="0"/>
    <cacheHierarchy uniqueName="[Nyttor].[Max år 19]" caption="Max år 19" attribute="1" defaultMemberUniqueName="[Nyttor].[Max år 19].[All]" allUniqueName="[Nyttor].[Max år 19].[All]" dimensionUniqueName="[Nyttor]" displayFolder="" count="0" memberValueDatatype="5" unbalanced="0"/>
    <cacheHierarchy uniqueName="[Nyttor].[Max år 20]" caption="Max år 20" attribute="1" defaultMemberUniqueName="[Nyttor].[Max år 20].[All]" allUniqueName="[Nyttor].[Max år 20].[All]" dimensionUniqueName="[Nyttor]" displayFolder="" count="0" memberValueDatatype="5" unbalanced="0"/>
    <cacheHierarchy uniqueName="[Nyttor].[Max år 21]" caption="Max år 21" attribute="1" defaultMemberUniqueName="[Nyttor].[Max år 21].[All]" allUniqueName="[Nyttor].[Max år 21].[All]" dimensionUniqueName="[Nyttor]" displayFolder="" count="0" memberValueDatatype="5" unbalanced="0"/>
    <cacheHierarchy uniqueName="[Nyttor].[Max år 22]" caption="Max år 22" attribute="1" defaultMemberUniqueName="[Nyttor].[Max år 22].[All]" allUniqueName="[Nyttor].[Max år 22].[All]" dimensionUniqueName="[Nyttor]" displayFolder="" count="0" memberValueDatatype="5" unbalanced="0"/>
    <cacheHierarchy uniqueName="[Nyttor].[Max år 23]" caption="Max år 23" attribute="1" defaultMemberUniqueName="[Nyttor].[Max år 23].[All]" allUniqueName="[Nyttor].[Max år 23].[All]" dimensionUniqueName="[Nyttor]" displayFolder="" count="0" memberValueDatatype="5" unbalanced="0"/>
    <cacheHierarchy uniqueName="[Nyttor].[Max år 24]" caption="Max år 24" attribute="1" defaultMemberUniqueName="[Nyttor].[Max år 24].[All]" allUniqueName="[Nyttor].[Max år 24].[All]" dimensionUniqueName="[Nyttor]" displayFolder="" count="0" memberValueDatatype="5" unbalanced="0"/>
    <cacheHierarchy uniqueName="[Nyttor].[Max år 25]" caption="Max år 25" attribute="1" defaultMemberUniqueName="[Nyttor].[Max år 25].[All]" allUniqueName="[Nyttor].[Max år 25].[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0" memberValueDatatype="130" unbalanced="0"/>
    <cacheHierarchy uniqueName="[Varderade_kostnader].[Kategori]" caption="Kategori" attribute="1" defaultMemberUniqueName="[Varderade_kostnader].[Kategori].[All]" allUniqueName="[Varderade_kostnader].[Kategori].[All]" dimensionUniqueName="[Varderade_kostnader]" displayFolder="" count="0" memberValueDatatype="130" unbalanced="0"/>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Troligt år 7]" caption="Troligt år 7" attribute="1" defaultMemberUniqueName="[Varderade_kostnader].[Troligt år 7].[All]" allUniqueName="[Varderade_kostnader].[Troligt år 7].[All]" dimensionUniqueName="[Varderade_kostnader]" displayFolder="" count="0" memberValueDatatype="5" unbalanced="0"/>
    <cacheHierarchy uniqueName="[Varderade_kostnader].[Troligt år 8]" caption="Troligt år 8" attribute="1" defaultMemberUniqueName="[Varderade_kostnader].[Troligt år 8].[All]" allUniqueName="[Varderade_kostnader].[Troligt år 8].[All]" dimensionUniqueName="[Varderade_kostnader]" displayFolder="" count="0" memberValueDatatype="5" unbalanced="0"/>
    <cacheHierarchy uniqueName="[Varderade_kostnader].[Troligt år 9]" caption="Troligt år 9" attribute="1" defaultMemberUniqueName="[Varderade_kostnader].[Troligt år 9].[All]" allUniqueName="[Varderade_kostnader].[Troligt år 9].[All]" dimensionUniqueName="[Varderade_kostnader]" displayFolder="" count="0" memberValueDatatype="5" unbalanced="0"/>
    <cacheHierarchy uniqueName="[Varderade_kostnader].[Troligt år 10]" caption="Troligt år 10" attribute="1" defaultMemberUniqueName="[Varderade_kostnader].[Troligt år 10].[All]" allUniqueName="[Varderade_kostnader].[Troligt år 10].[All]" dimensionUniqueName="[Varderade_kostnader]" displayFolder="" count="0" memberValueDatatype="5" unbalanced="0"/>
    <cacheHierarchy uniqueName="[Varderade_kostnader].[Troligt år 11]" caption="Troligt år 11" attribute="1" defaultMemberUniqueName="[Varderade_kostnader].[Troligt år 11].[All]" allUniqueName="[Varderade_kostnader].[Troligt år 11].[All]" dimensionUniqueName="[Varderade_kostnader]" displayFolder="" count="0" memberValueDatatype="5" unbalanced="0"/>
    <cacheHierarchy uniqueName="[Varderade_kostnader].[Troligt år 12]" caption="Troligt år 12" attribute="1" defaultMemberUniqueName="[Varderade_kostnader].[Troligt år 12].[All]" allUniqueName="[Varderade_kostnader].[Troligt år 12].[All]" dimensionUniqueName="[Varderade_kostnader]" displayFolder="" count="0" memberValueDatatype="5" unbalanced="0"/>
    <cacheHierarchy uniqueName="[Varderade_kostnader].[Troligt år 13]" caption="Troligt år 13" attribute="1" defaultMemberUniqueName="[Varderade_kostnader].[Troligt år 13].[All]" allUniqueName="[Varderade_kostnader].[Troligt år 13].[All]" dimensionUniqueName="[Varderade_kostnader]" displayFolder="" count="0" memberValueDatatype="5" unbalanced="0"/>
    <cacheHierarchy uniqueName="[Varderade_kostnader].[Troligt år 14]" caption="Troligt år 14" attribute="1" defaultMemberUniqueName="[Varderade_kostnader].[Troligt år 14].[All]" allUniqueName="[Varderade_kostnader].[Troligt år 14].[All]" dimensionUniqueName="[Varderade_kostnader]" displayFolder="" count="0" memberValueDatatype="5" unbalanced="0"/>
    <cacheHierarchy uniqueName="[Varderade_kostnader].[Troligt år 15]" caption="Troligt år 15" attribute="1" defaultMemberUniqueName="[Varderade_kostnader].[Troligt år 15].[All]" allUniqueName="[Varderade_kostnader].[Troligt år 15].[All]" dimensionUniqueName="[Varderade_kostnader]" displayFolder="" count="0" memberValueDatatype="5" unbalanced="0"/>
    <cacheHierarchy uniqueName="[Varderade_kostnader].[Troligt år 16]" caption="Troligt år 16" attribute="1" defaultMemberUniqueName="[Varderade_kostnader].[Troligt år 16].[All]" allUniqueName="[Varderade_kostnader].[Troligt år 16].[All]" dimensionUniqueName="[Varderade_kostnader]" displayFolder="" count="0" memberValueDatatype="5" unbalanced="0"/>
    <cacheHierarchy uniqueName="[Varderade_kostnader].[Troligt år 17]" caption="Troligt år 17" attribute="1" defaultMemberUniqueName="[Varderade_kostnader].[Troligt år 17].[All]" allUniqueName="[Varderade_kostnader].[Troligt år 17].[All]" dimensionUniqueName="[Varderade_kostnader]" displayFolder="" count="0" memberValueDatatype="5" unbalanced="0"/>
    <cacheHierarchy uniqueName="[Varderade_kostnader].[Troligt år 18]" caption="Troligt år 18" attribute="1" defaultMemberUniqueName="[Varderade_kostnader].[Troligt år 18].[All]" allUniqueName="[Varderade_kostnader].[Troligt år 18].[All]" dimensionUniqueName="[Varderade_kostnader]" displayFolder="" count="0" memberValueDatatype="5" unbalanced="0"/>
    <cacheHierarchy uniqueName="[Varderade_kostnader].[Troligt år 19]" caption="Troligt år 19" attribute="1" defaultMemberUniqueName="[Varderade_kostnader].[Troligt år 19].[All]" allUniqueName="[Varderade_kostnader].[Troligt år 19].[All]" dimensionUniqueName="[Varderade_kostnader]" displayFolder="" count="0" memberValueDatatype="5" unbalanced="0"/>
    <cacheHierarchy uniqueName="[Varderade_kostnader].[Troligt år 20]" caption="Troligt år 20" attribute="1" defaultMemberUniqueName="[Varderade_kostnader].[Troligt år 20].[All]" allUniqueName="[Varderade_kostnader].[Troligt år 20].[All]" dimensionUniqueName="[Varderade_kostnader]" displayFolder="" count="0" memberValueDatatype="5" unbalanced="0"/>
    <cacheHierarchy uniqueName="[Varderade_kostnader].[Troligt år 21]" caption="Troligt år 21" attribute="1" defaultMemberUniqueName="[Varderade_kostnader].[Troligt år 21].[All]" allUniqueName="[Varderade_kostnader].[Troligt år 21].[All]" dimensionUniqueName="[Varderade_kostnader]" displayFolder="" count="0" memberValueDatatype="5" unbalanced="0"/>
    <cacheHierarchy uniqueName="[Varderade_kostnader].[Troligt år 22]" caption="Troligt år 22" attribute="1" defaultMemberUniqueName="[Varderade_kostnader].[Troligt år 22].[All]" allUniqueName="[Varderade_kostnader].[Troligt år 22].[All]" dimensionUniqueName="[Varderade_kostnader]" displayFolder="" count="0" memberValueDatatype="5" unbalanced="0"/>
    <cacheHierarchy uniqueName="[Varderade_kostnader].[Troligt år 23]" caption="Troligt år 23" attribute="1" defaultMemberUniqueName="[Varderade_kostnader].[Troligt år 23].[All]" allUniqueName="[Varderade_kostnader].[Troligt år 23].[All]" dimensionUniqueName="[Varderade_kostnader]" displayFolder="" count="0" memberValueDatatype="5" unbalanced="0"/>
    <cacheHierarchy uniqueName="[Varderade_kostnader].[Troligt år 24]" caption="Troligt år 24" attribute="1" defaultMemberUniqueName="[Varderade_kostnader].[Troligt år 24].[All]" allUniqueName="[Varderade_kostnader].[Troligt år 24].[All]" dimensionUniqueName="[Varderade_kostnader]" displayFolder="" count="0" memberValueDatatype="5" unbalanced="0"/>
    <cacheHierarchy uniqueName="[Varderade_kostnader].[Troligt år 25]" caption="Troligt år 25" attribute="1" defaultMemberUniqueName="[Varderade_kostnader].[Troligt år 25].[All]" allUniqueName="[Varderade_kostnader].[Troligt år 25].[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Min år 7]" caption="Min år 7" attribute="1" defaultMemberUniqueName="[Varderade_kostnader].[Min år 7].[All]" allUniqueName="[Varderade_kostnader].[Min år 7].[All]" dimensionUniqueName="[Varderade_kostnader]" displayFolder="" count="0" memberValueDatatype="5" unbalanced="0"/>
    <cacheHierarchy uniqueName="[Varderade_kostnader].[Min år 8]" caption="Min år 8" attribute="1" defaultMemberUniqueName="[Varderade_kostnader].[Min år 8].[All]" allUniqueName="[Varderade_kostnader].[Min år 8].[All]" dimensionUniqueName="[Varderade_kostnader]" displayFolder="" count="0" memberValueDatatype="5" unbalanced="0"/>
    <cacheHierarchy uniqueName="[Varderade_kostnader].[Min år 9]" caption="Min år 9" attribute="1" defaultMemberUniqueName="[Varderade_kostnader].[Min år 9].[All]" allUniqueName="[Varderade_kostnader].[Min år 9].[All]" dimensionUniqueName="[Varderade_kostnader]" displayFolder="" count="0" memberValueDatatype="5" unbalanced="0"/>
    <cacheHierarchy uniqueName="[Varderade_kostnader].[Min år 10]" caption="Min år 10" attribute="1" defaultMemberUniqueName="[Varderade_kostnader].[Min år 10].[All]" allUniqueName="[Varderade_kostnader].[Min år 10].[All]" dimensionUniqueName="[Varderade_kostnader]" displayFolder="" count="0" memberValueDatatype="5" unbalanced="0"/>
    <cacheHierarchy uniqueName="[Varderade_kostnader].[Min år 11]" caption="Min år 11" attribute="1" defaultMemberUniqueName="[Varderade_kostnader].[Min år 11].[All]" allUniqueName="[Varderade_kostnader].[Min år 11].[All]" dimensionUniqueName="[Varderade_kostnader]" displayFolder="" count="0" memberValueDatatype="5" unbalanced="0"/>
    <cacheHierarchy uniqueName="[Varderade_kostnader].[Min år 12]" caption="Min år 12" attribute="1" defaultMemberUniqueName="[Varderade_kostnader].[Min år 12].[All]" allUniqueName="[Varderade_kostnader].[Min år 12].[All]" dimensionUniqueName="[Varderade_kostnader]" displayFolder="" count="0" memberValueDatatype="5" unbalanced="0"/>
    <cacheHierarchy uniqueName="[Varderade_kostnader].[Min år 13]" caption="Min år 13" attribute="1" defaultMemberUniqueName="[Varderade_kostnader].[Min år 13].[All]" allUniqueName="[Varderade_kostnader].[Min år 13].[All]" dimensionUniqueName="[Varderade_kostnader]" displayFolder="" count="0" memberValueDatatype="5" unbalanced="0"/>
    <cacheHierarchy uniqueName="[Varderade_kostnader].[Min år 14]" caption="Min år 14" attribute="1" defaultMemberUniqueName="[Varderade_kostnader].[Min år 14].[All]" allUniqueName="[Varderade_kostnader].[Min år 14].[All]" dimensionUniqueName="[Varderade_kostnader]" displayFolder="" count="0" memberValueDatatype="5" unbalanced="0"/>
    <cacheHierarchy uniqueName="[Varderade_kostnader].[Min år 15]" caption="Min år 15" attribute="1" defaultMemberUniqueName="[Varderade_kostnader].[Min år 15].[All]" allUniqueName="[Varderade_kostnader].[Min år 15].[All]" dimensionUniqueName="[Varderade_kostnader]" displayFolder="" count="0" memberValueDatatype="5" unbalanced="0"/>
    <cacheHierarchy uniqueName="[Varderade_kostnader].[Min år 16]" caption="Min år 16" attribute="1" defaultMemberUniqueName="[Varderade_kostnader].[Min år 16].[All]" allUniqueName="[Varderade_kostnader].[Min år 16].[All]" dimensionUniqueName="[Varderade_kostnader]" displayFolder="" count="0" memberValueDatatype="5" unbalanced="0"/>
    <cacheHierarchy uniqueName="[Varderade_kostnader].[Min år 17]" caption="Min år 17" attribute="1" defaultMemberUniqueName="[Varderade_kostnader].[Min år 17].[All]" allUniqueName="[Varderade_kostnader].[Min år 17].[All]" dimensionUniqueName="[Varderade_kostnader]" displayFolder="" count="0" memberValueDatatype="5" unbalanced="0"/>
    <cacheHierarchy uniqueName="[Varderade_kostnader].[Min år 18]" caption="Min år 18" attribute="1" defaultMemberUniqueName="[Varderade_kostnader].[Min år 18].[All]" allUniqueName="[Varderade_kostnader].[Min år 18].[All]" dimensionUniqueName="[Varderade_kostnader]" displayFolder="" count="0" memberValueDatatype="5" unbalanced="0"/>
    <cacheHierarchy uniqueName="[Varderade_kostnader].[Min år 19]" caption="Min år 19" attribute="1" defaultMemberUniqueName="[Varderade_kostnader].[Min år 19].[All]" allUniqueName="[Varderade_kostnader].[Min år 19].[All]" dimensionUniqueName="[Varderade_kostnader]" displayFolder="" count="0" memberValueDatatype="5" unbalanced="0"/>
    <cacheHierarchy uniqueName="[Varderade_kostnader].[Min år 20]" caption="Min år 20" attribute="1" defaultMemberUniqueName="[Varderade_kostnader].[Min år 20].[All]" allUniqueName="[Varderade_kostnader].[Min år 20].[All]" dimensionUniqueName="[Varderade_kostnader]" displayFolder="" count="0" memberValueDatatype="5" unbalanced="0"/>
    <cacheHierarchy uniqueName="[Varderade_kostnader].[Min år 21]" caption="Min år 21" attribute="1" defaultMemberUniqueName="[Varderade_kostnader].[Min år 21].[All]" allUniqueName="[Varderade_kostnader].[Min år 21].[All]" dimensionUniqueName="[Varderade_kostnader]" displayFolder="" count="0" memberValueDatatype="5" unbalanced="0"/>
    <cacheHierarchy uniqueName="[Varderade_kostnader].[Min år 22]" caption="Min år 22" attribute="1" defaultMemberUniqueName="[Varderade_kostnader].[Min år 22].[All]" allUniqueName="[Varderade_kostnader].[Min år 22].[All]" dimensionUniqueName="[Varderade_kostnader]" displayFolder="" count="0" memberValueDatatype="5" unbalanced="0"/>
    <cacheHierarchy uniqueName="[Varderade_kostnader].[Min år 23]" caption="Min år 23" attribute="1" defaultMemberUniqueName="[Varderade_kostnader].[Min år 23].[All]" allUniqueName="[Varderade_kostnader].[Min år 23].[All]" dimensionUniqueName="[Varderade_kostnader]" displayFolder="" count="0" memberValueDatatype="5" unbalanced="0"/>
    <cacheHierarchy uniqueName="[Varderade_kostnader].[Min år 24]" caption="Min år 24" attribute="1" defaultMemberUniqueName="[Varderade_kostnader].[Min år 24].[All]" allUniqueName="[Varderade_kostnader].[Min år 24].[All]" dimensionUniqueName="[Varderade_kostnader]" displayFolder="" count="0" memberValueDatatype="5" unbalanced="0"/>
    <cacheHierarchy uniqueName="[Varderade_kostnader].[Min år 25]" caption="Min år 25" attribute="1" defaultMemberUniqueName="[Varderade_kostnader].[Min år 25].[All]" allUniqueName="[Varderade_kostnader].[Min år 25].[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Max år 7]" caption="Max år 7" attribute="1" defaultMemberUniqueName="[Varderade_kostnader].[Max år 7].[All]" allUniqueName="[Varderade_kostnader].[Max år 7].[All]" dimensionUniqueName="[Varderade_kostnader]" displayFolder="" count="0" memberValueDatatype="5" unbalanced="0"/>
    <cacheHierarchy uniqueName="[Varderade_kostnader].[Max år 8]" caption="Max år 8" attribute="1" defaultMemberUniqueName="[Varderade_kostnader].[Max år 8].[All]" allUniqueName="[Varderade_kostnader].[Max år 8].[All]" dimensionUniqueName="[Varderade_kostnader]" displayFolder="" count="0" memberValueDatatype="5" unbalanced="0"/>
    <cacheHierarchy uniqueName="[Varderade_kostnader].[Max år 9]" caption="Max år 9" attribute="1" defaultMemberUniqueName="[Varderade_kostnader].[Max år 9].[All]" allUniqueName="[Varderade_kostnader].[Max år 9].[All]" dimensionUniqueName="[Varderade_kostnader]" displayFolder="" count="0" memberValueDatatype="5" unbalanced="0"/>
    <cacheHierarchy uniqueName="[Varderade_kostnader].[Max år 10]" caption="Max år 10" attribute="1" defaultMemberUniqueName="[Varderade_kostnader].[Max år 10].[All]" allUniqueName="[Varderade_kostnader].[Max år 10].[All]" dimensionUniqueName="[Varderade_kostnader]" displayFolder="" count="0" memberValueDatatype="5" unbalanced="0"/>
    <cacheHierarchy uniqueName="[Varderade_kostnader].[Max år 11]" caption="Max år 11" attribute="1" defaultMemberUniqueName="[Varderade_kostnader].[Max år 11].[All]" allUniqueName="[Varderade_kostnader].[Max år 11].[All]" dimensionUniqueName="[Varderade_kostnader]" displayFolder="" count="0" memberValueDatatype="5" unbalanced="0"/>
    <cacheHierarchy uniqueName="[Varderade_kostnader].[Max år 12]" caption="Max år 12" attribute="1" defaultMemberUniqueName="[Varderade_kostnader].[Max år 12].[All]" allUniqueName="[Varderade_kostnader].[Max år 12].[All]" dimensionUniqueName="[Varderade_kostnader]" displayFolder="" count="0" memberValueDatatype="5" unbalanced="0"/>
    <cacheHierarchy uniqueName="[Varderade_kostnader].[Max år 13]" caption="Max år 13" attribute="1" defaultMemberUniqueName="[Varderade_kostnader].[Max år 13].[All]" allUniqueName="[Varderade_kostnader].[Max år 13].[All]" dimensionUniqueName="[Varderade_kostnader]" displayFolder="" count="0" memberValueDatatype="5" unbalanced="0"/>
    <cacheHierarchy uniqueName="[Varderade_kostnader].[Max år 14]" caption="Max år 14" attribute="1" defaultMemberUniqueName="[Varderade_kostnader].[Max år 14].[All]" allUniqueName="[Varderade_kostnader].[Max år 14].[All]" dimensionUniqueName="[Varderade_kostnader]" displayFolder="" count="0" memberValueDatatype="5" unbalanced="0"/>
    <cacheHierarchy uniqueName="[Varderade_kostnader].[Max år 15]" caption="Max år 15" attribute="1" defaultMemberUniqueName="[Varderade_kostnader].[Max år 15].[All]" allUniqueName="[Varderade_kostnader].[Max år 15].[All]" dimensionUniqueName="[Varderade_kostnader]" displayFolder="" count="0" memberValueDatatype="5" unbalanced="0"/>
    <cacheHierarchy uniqueName="[Varderade_kostnader].[Max år 16]" caption="Max år 16" attribute="1" defaultMemberUniqueName="[Varderade_kostnader].[Max år 16].[All]" allUniqueName="[Varderade_kostnader].[Max år 16].[All]" dimensionUniqueName="[Varderade_kostnader]" displayFolder="" count="0" memberValueDatatype="5" unbalanced="0"/>
    <cacheHierarchy uniqueName="[Varderade_kostnader].[Max år 17]" caption="Max år 17" attribute="1" defaultMemberUniqueName="[Varderade_kostnader].[Max år 17].[All]" allUniqueName="[Varderade_kostnader].[Max år 17].[All]" dimensionUniqueName="[Varderade_kostnader]" displayFolder="" count="0" memberValueDatatype="5" unbalanced="0"/>
    <cacheHierarchy uniqueName="[Varderade_kostnader].[Max år 18]" caption="Max år 18" attribute="1" defaultMemberUniqueName="[Varderade_kostnader].[Max år 18].[All]" allUniqueName="[Varderade_kostnader].[Max år 18].[All]" dimensionUniqueName="[Varderade_kostnader]" displayFolder="" count="0" memberValueDatatype="5" unbalanced="0"/>
    <cacheHierarchy uniqueName="[Varderade_kostnader].[Max år 19]" caption="Max år 19" attribute="1" defaultMemberUniqueName="[Varderade_kostnader].[Max år 19].[All]" allUniqueName="[Varderade_kostnader].[Max år 19].[All]" dimensionUniqueName="[Varderade_kostnader]" displayFolder="" count="0" memberValueDatatype="5" unbalanced="0"/>
    <cacheHierarchy uniqueName="[Varderade_kostnader].[Max år 20]" caption="Max år 20" attribute="1" defaultMemberUniqueName="[Varderade_kostnader].[Max år 20].[All]" allUniqueName="[Varderade_kostnader].[Max år 20].[All]" dimensionUniqueName="[Varderade_kostnader]" displayFolder="" count="0" memberValueDatatype="5" unbalanced="0"/>
    <cacheHierarchy uniqueName="[Varderade_kostnader].[Max år 21]" caption="Max år 21" attribute="1" defaultMemberUniqueName="[Varderade_kostnader].[Max år 21].[All]" allUniqueName="[Varderade_kostnader].[Max år 21].[All]" dimensionUniqueName="[Varderade_kostnader]" displayFolder="" count="0" memberValueDatatype="5" unbalanced="0"/>
    <cacheHierarchy uniqueName="[Varderade_kostnader].[Max år 22]" caption="Max år 22" attribute="1" defaultMemberUniqueName="[Varderade_kostnader].[Max år 22].[All]" allUniqueName="[Varderade_kostnader].[Max år 22].[All]" dimensionUniqueName="[Varderade_kostnader]" displayFolder="" count="0" memberValueDatatype="5" unbalanced="0"/>
    <cacheHierarchy uniqueName="[Varderade_kostnader].[Max år 23]" caption="Max år 23" attribute="1" defaultMemberUniqueName="[Varderade_kostnader].[Max år 23].[All]" allUniqueName="[Varderade_kostnader].[Max år 23].[All]" dimensionUniqueName="[Varderade_kostnader]" displayFolder="" count="0" memberValueDatatype="5" unbalanced="0"/>
    <cacheHierarchy uniqueName="[Varderade_kostnader].[Max år 24]" caption="Max år 24" attribute="1" defaultMemberUniqueName="[Varderade_kostnader].[Max år 24].[All]" allUniqueName="[Varderade_kostnader].[Max år 24].[All]" dimensionUniqueName="[Varderade_kostnader]" displayFolder="" count="0" memberValueDatatype="5" unbalanced="0"/>
    <cacheHierarchy uniqueName="[Varderade_kostnader].[Max år 25]" caption="Max år 25" attribute="1" defaultMemberUniqueName="[Varderade_kostnader].[Max år 25].[All]" allUniqueName="[Varderade_kostnader].[Max år 25].[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2" memberValueDatatype="130" unbalanced="0">
      <fieldsUsage count="2">
        <fieldUsage x="-1"/>
        <fieldUsage x="1"/>
      </fieldsUsage>
    </cacheHierarchy>
    <cacheHierarchy uniqueName="[Varderade_nyttor].[Kategori]" caption="Kategori" attribute="1" defaultMemberUniqueName="[Varderade_nyttor].[Kategori].[All]" allUniqueName="[Varderade_nyttor].[Kategori].[All]" dimensionUniqueName="[Varderade_nyttor]" displayFolder="" count="2" memberValueDatatype="130" unbalanced="0">
      <fieldsUsage count="2">
        <fieldUsage x="-1"/>
        <fieldUsage x="2"/>
      </fieldsUsage>
    </cacheHierarchy>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Troligt år 7]" caption="Troligt år 7" attribute="1" defaultMemberUniqueName="[Varderade_nyttor].[Troligt år 7].[All]" allUniqueName="[Varderade_nyttor].[Troligt år 7].[All]" dimensionUniqueName="[Varderade_nyttor]" displayFolder="" count="0" memberValueDatatype="5" unbalanced="0"/>
    <cacheHierarchy uniqueName="[Varderade_nyttor].[Troligt år 8]" caption="Troligt år 8" attribute="1" defaultMemberUniqueName="[Varderade_nyttor].[Troligt år 8].[All]" allUniqueName="[Varderade_nyttor].[Troligt år 8].[All]" dimensionUniqueName="[Varderade_nyttor]" displayFolder="" count="0" memberValueDatatype="5" unbalanced="0"/>
    <cacheHierarchy uniqueName="[Varderade_nyttor].[Troligt år 9]" caption="Troligt år 9" attribute="1" defaultMemberUniqueName="[Varderade_nyttor].[Troligt år 9].[All]" allUniqueName="[Varderade_nyttor].[Troligt år 9].[All]" dimensionUniqueName="[Varderade_nyttor]" displayFolder="" count="0" memberValueDatatype="5" unbalanced="0"/>
    <cacheHierarchy uniqueName="[Varderade_nyttor].[Troligt år 10]" caption="Troligt år 10" attribute="1" defaultMemberUniqueName="[Varderade_nyttor].[Troligt år 10].[All]" allUniqueName="[Varderade_nyttor].[Troligt år 10].[All]" dimensionUniqueName="[Varderade_nyttor]" displayFolder="" count="0" memberValueDatatype="5" unbalanced="0"/>
    <cacheHierarchy uniqueName="[Varderade_nyttor].[Troligt år 11]" caption="Troligt år 11" attribute="1" defaultMemberUniqueName="[Varderade_nyttor].[Troligt år 11].[All]" allUniqueName="[Varderade_nyttor].[Troligt år 11].[All]" dimensionUniqueName="[Varderade_nyttor]" displayFolder="" count="0" memberValueDatatype="5" unbalanced="0"/>
    <cacheHierarchy uniqueName="[Varderade_nyttor].[Troligt år 12]" caption="Troligt år 12" attribute="1" defaultMemberUniqueName="[Varderade_nyttor].[Troligt år 12].[All]" allUniqueName="[Varderade_nyttor].[Troligt år 12].[All]" dimensionUniqueName="[Varderade_nyttor]" displayFolder="" count="0" memberValueDatatype="5" unbalanced="0"/>
    <cacheHierarchy uniqueName="[Varderade_nyttor].[Troligt år 13]" caption="Troligt år 13" attribute="1" defaultMemberUniqueName="[Varderade_nyttor].[Troligt år 13].[All]" allUniqueName="[Varderade_nyttor].[Troligt år 13].[All]" dimensionUniqueName="[Varderade_nyttor]" displayFolder="" count="0" memberValueDatatype="5" unbalanced="0"/>
    <cacheHierarchy uniqueName="[Varderade_nyttor].[Troligt år 14]" caption="Troligt år 14" attribute="1" defaultMemberUniqueName="[Varderade_nyttor].[Troligt år 14].[All]" allUniqueName="[Varderade_nyttor].[Troligt år 14].[All]" dimensionUniqueName="[Varderade_nyttor]" displayFolder="" count="0" memberValueDatatype="5" unbalanced="0"/>
    <cacheHierarchy uniqueName="[Varderade_nyttor].[Troligt år 15]" caption="Troligt år 15" attribute="1" defaultMemberUniqueName="[Varderade_nyttor].[Troligt år 15].[All]" allUniqueName="[Varderade_nyttor].[Troligt år 15].[All]" dimensionUniqueName="[Varderade_nyttor]" displayFolder="" count="0" memberValueDatatype="5" unbalanced="0"/>
    <cacheHierarchy uniqueName="[Varderade_nyttor].[Troligt år 16]" caption="Troligt år 16" attribute="1" defaultMemberUniqueName="[Varderade_nyttor].[Troligt år 16].[All]" allUniqueName="[Varderade_nyttor].[Troligt år 16].[All]" dimensionUniqueName="[Varderade_nyttor]" displayFolder="" count="0" memberValueDatatype="5" unbalanced="0"/>
    <cacheHierarchy uniqueName="[Varderade_nyttor].[Troligt år 17]" caption="Troligt år 17" attribute="1" defaultMemberUniqueName="[Varderade_nyttor].[Troligt år 17].[All]" allUniqueName="[Varderade_nyttor].[Troligt år 17].[All]" dimensionUniqueName="[Varderade_nyttor]" displayFolder="" count="0" memberValueDatatype="5" unbalanced="0"/>
    <cacheHierarchy uniqueName="[Varderade_nyttor].[Troligt år 18]" caption="Troligt år 18" attribute="1" defaultMemberUniqueName="[Varderade_nyttor].[Troligt år 18].[All]" allUniqueName="[Varderade_nyttor].[Troligt år 18].[All]" dimensionUniqueName="[Varderade_nyttor]" displayFolder="" count="0" memberValueDatatype="5" unbalanced="0"/>
    <cacheHierarchy uniqueName="[Varderade_nyttor].[Troligt år 19]" caption="Troligt år 19" attribute="1" defaultMemberUniqueName="[Varderade_nyttor].[Troligt år 19].[All]" allUniqueName="[Varderade_nyttor].[Troligt år 19].[All]" dimensionUniqueName="[Varderade_nyttor]" displayFolder="" count="0" memberValueDatatype="5" unbalanced="0"/>
    <cacheHierarchy uniqueName="[Varderade_nyttor].[Troligt år 20]" caption="Troligt år 20" attribute="1" defaultMemberUniqueName="[Varderade_nyttor].[Troligt år 20].[All]" allUniqueName="[Varderade_nyttor].[Troligt år 20].[All]" dimensionUniqueName="[Varderade_nyttor]" displayFolder="" count="0" memberValueDatatype="5" unbalanced="0"/>
    <cacheHierarchy uniqueName="[Varderade_nyttor].[Troligt år 21]" caption="Troligt år 21" attribute="1" defaultMemberUniqueName="[Varderade_nyttor].[Troligt år 21].[All]" allUniqueName="[Varderade_nyttor].[Troligt år 21].[All]" dimensionUniqueName="[Varderade_nyttor]" displayFolder="" count="0" memberValueDatatype="5" unbalanced="0"/>
    <cacheHierarchy uniqueName="[Varderade_nyttor].[Troligt år 22]" caption="Troligt år 22" attribute="1" defaultMemberUniqueName="[Varderade_nyttor].[Troligt år 22].[All]" allUniqueName="[Varderade_nyttor].[Troligt år 22].[All]" dimensionUniqueName="[Varderade_nyttor]" displayFolder="" count="0" memberValueDatatype="5" unbalanced="0"/>
    <cacheHierarchy uniqueName="[Varderade_nyttor].[Troligt år 23]" caption="Troligt år 23" attribute="1" defaultMemberUniqueName="[Varderade_nyttor].[Troligt år 23].[All]" allUniqueName="[Varderade_nyttor].[Troligt år 23].[All]" dimensionUniqueName="[Varderade_nyttor]" displayFolder="" count="0" memberValueDatatype="5" unbalanced="0"/>
    <cacheHierarchy uniqueName="[Varderade_nyttor].[Troligt år 24]" caption="Troligt år 24" attribute="1" defaultMemberUniqueName="[Varderade_nyttor].[Troligt år 24].[All]" allUniqueName="[Varderade_nyttor].[Troligt år 24].[All]" dimensionUniqueName="[Varderade_nyttor]" displayFolder="" count="0" memberValueDatatype="5" unbalanced="0"/>
    <cacheHierarchy uniqueName="[Varderade_nyttor].[Troligt år 25]" caption="Troligt år 25" attribute="1" defaultMemberUniqueName="[Varderade_nyttor].[Troligt år 25].[All]" allUniqueName="[Varderade_nyttor].[Troligt år 25].[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Min år 7]" caption="Min år 7" attribute="1" defaultMemberUniqueName="[Varderade_nyttor].[Min år 7].[All]" allUniqueName="[Varderade_nyttor].[Min år 7].[All]" dimensionUniqueName="[Varderade_nyttor]" displayFolder="" count="0" memberValueDatatype="5" unbalanced="0"/>
    <cacheHierarchy uniqueName="[Varderade_nyttor].[Min år 8]" caption="Min år 8" attribute="1" defaultMemberUniqueName="[Varderade_nyttor].[Min år 8].[All]" allUniqueName="[Varderade_nyttor].[Min år 8].[All]" dimensionUniqueName="[Varderade_nyttor]" displayFolder="" count="0" memberValueDatatype="5" unbalanced="0"/>
    <cacheHierarchy uniqueName="[Varderade_nyttor].[Min år 9]" caption="Min år 9" attribute="1" defaultMemberUniqueName="[Varderade_nyttor].[Min år 9].[All]" allUniqueName="[Varderade_nyttor].[Min år 9].[All]" dimensionUniqueName="[Varderade_nyttor]" displayFolder="" count="0" memberValueDatatype="5" unbalanced="0"/>
    <cacheHierarchy uniqueName="[Varderade_nyttor].[Min år 10]" caption="Min år 10" attribute="1" defaultMemberUniqueName="[Varderade_nyttor].[Min år 10].[All]" allUniqueName="[Varderade_nyttor].[Min år 10].[All]" dimensionUniqueName="[Varderade_nyttor]" displayFolder="" count="0" memberValueDatatype="5" unbalanced="0"/>
    <cacheHierarchy uniqueName="[Varderade_nyttor].[Min år 11]" caption="Min år 11" attribute="1" defaultMemberUniqueName="[Varderade_nyttor].[Min år 11].[All]" allUniqueName="[Varderade_nyttor].[Min år 11].[All]" dimensionUniqueName="[Varderade_nyttor]" displayFolder="" count="0" memberValueDatatype="5" unbalanced="0"/>
    <cacheHierarchy uniqueName="[Varderade_nyttor].[Min år 12]" caption="Min år 12" attribute="1" defaultMemberUniqueName="[Varderade_nyttor].[Min år 12].[All]" allUniqueName="[Varderade_nyttor].[Min år 12].[All]" dimensionUniqueName="[Varderade_nyttor]" displayFolder="" count="0" memberValueDatatype="5" unbalanced="0"/>
    <cacheHierarchy uniqueName="[Varderade_nyttor].[Min år 13]" caption="Min år 13" attribute="1" defaultMemberUniqueName="[Varderade_nyttor].[Min år 13].[All]" allUniqueName="[Varderade_nyttor].[Min år 13].[All]" dimensionUniqueName="[Varderade_nyttor]" displayFolder="" count="0" memberValueDatatype="5" unbalanced="0"/>
    <cacheHierarchy uniqueName="[Varderade_nyttor].[Min år 14]" caption="Min år 14" attribute="1" defaultMemberUniqueName="[Varderade_nyttor].[Min år 14].[All]" allUniqueName="[Varderade_nyttor].[Min år 14].[All]" dimensionUniqueName="[Varderade_nyttor]" displayFolder="" count="0" memberValueDatatype="5" unbalanced="0"/>
    <cacheHierarchy uniqueName="[Varderade_nyttor].[Min år 15]" caption="Min år 15" attribute="1" defaultMemberUniqueName="[Varderade_nyttor].[Min år 15].[All]" allUniqueName="[Varderade_nyttor].[Min år 15].[All]" dimensionUniqueName="[Varderade_nyttor]" displayFolder="" count="0" memberValueDatatype="5" unbalanced="0"/>
    <cacheHierarchy uniqueName="[Varderade_nyttor].[Min år 16]" caption="Min år 16" attribute="1" defaultMemberUniqueName="[Varderade_nyttor].[Min år 16].[All]" allUniqueName="[Varderade_nyttor].[Min år 16].[All]" dimensionUniqueName="[Varderade_nyttor]" displayFolder="" count="0" memberValueDatatype="5" unbalanced="0"/>
    <cacheHierarchy uniqueName="[Varderade_nyttor].[Min år 17]" caption="Min år 17" attribute="1" defaultMemberUniqueName="[Varderade_nyttor].[Min år 17].[All]" allUniqueName="[Varderade_nyttor].[Min år 17].[All]" dimensionUniqueName="[Varderade_nyttor]" displayFolder="" count="0" memberValueDatatype="5" unbalanced="0"/>
    <cacheHierarchy uniqueName="[Varderade_nyttor].[Min år 18]" caption="Min år 18" attribute="1" defaultMemberUniqueName="[Varderade_nyttor].[Min år 18].[All]" allUniqueName="[Varderade_nyttor].[Min år 18].[All]" dimensionUniqueName="[Varderade_nyttor]" displayFolder="" count="0" memberValueDatatype="5" unbalanced="0"/>
    <cacheHierarchy uniqueName="[Varderade_nyttor].[Min år 19]" caption="Min år 19" attribute="1" defaultMemberUniqueName="[Varderade_nyttor].[Min år 19].[All]" allUniqueName="[Varderade_nyttor].[Min år 19].[All]" dimensionUniqueName="[Varderade_nyttor]" displayFolder="" count="0" memberValueDatatype="5" unbalanced="0"/>
    <cacheHierarchy uniqueName="[Varderade_nyttor].[Min år 20]" caption="Min år 20" attribute="1" defaultMemberUniqueName="[Varderade_nyttor].[Min år 20].[All]" allUniqueName="[Varderade_nyttor].[Min år 20].[All]" dimensionUniqueName="[Varderade_nyttor]" displayFolder="" count="0" memberValueDatatype="5" unbalanced="0"/>
    <cacheHierarchy uniqueName="[Varderade_nyttor].[Min år 21]" caption="Min år 21" attribute="1" defaultMemberUniqueName="[Varderade_nyttor].[Min år 21].[All]" allUniqueName="[Varderade_nyttor].[Min år 21].[All]" dimensionUniqueName="[Varderade_nyttor]" displayFolder="" count="0" memberValueDatatype="5" unbalanced="0"/>
    <cacheHierarchy uniqueName="[Varderade_nyttor].[Min år 22]" caption="Min år 22" attribute="1" defaultMemberUniqueName="[Varderade_nyttor].[Min år 22].[All]" allUniqueName="[Varderade_nyttor].[Min år 22].[All]" dimensionUniqueName="[Varderade_nyttor]" displayFolder="" count="0" memberValueDatatype="5" unbalanced="0"/>
    <cacheHierarchy uniqueName="[Varderade_nyttor].[Min år 23]" caption="Min år 23" attribute="1" defaultMemberUniqueName="[Varderade_nyttor].[Min år 23].[All]" allUniqueName="[Varderade_nyttor].[Min år 23].[All]" dimensionUniqueName="[Varderade_nyttor]" displayFolder="" count="0" memberValueDatatype="5" unbalanced="0"/>
    <cacheHierarchy uniqueName="[Varderade_nyttor].[Min år 24]" caption="Min år 24" attribute="1" defaultMemberUniqueName="[Varderade_nyttor].[Min år 24].[All]" allUniqueName="[Varderade_nyttor].[Min år 24].[All]" dimensionUniqueName="[Varderade_nyttor]" displayFolder="" count="0" memberValueDatatype="5" unbalanced="0"/>
    <cacheHierarchy uniqueName="[Varderade_nyttor].[Min år 25]" caption="Min år 25" attribute="1" defaultMemberUniqueName="[Varderade_nyttor].[Min år 25].[All]" allUniqueName="[Varderade_nyttor].[Min år 25].[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Max år 7]" caption="Max år 7" attribute="1" defaultMemberUniqueName="[Varderade_nyttor].[Max år 7].[All]" allUniqueName="[Varderade_nyttor].[Max år 7].[All]" dimensionUniqueName="[Varderade_nyttor]" displayFolder="" count="0" memberValueDatatype="5" unbalanced="0"/>
    <cacheHierarchy uniqueName="[Varderade_nyttor].[Max år 8]" caption="Max år 8" attribute="1" defaultMemberUniqueName="[Varderade_nyttor].[Max år 8].[All]" allUniqueName="[Varderade_nyttor].[Max år 8].[All]" dimensionUniqueName="[Varderade_nyttor]" displayFolder="" count="0" memberValueDatatype="5" unbalanced="0"/>
    <cacheHierarchy uniqueName="[Varderade_nyttor].[Max år 9]" caption="Max år 9" attribute="1" defaultMemberUniqueName="[Varderade_nyttor].[Max år 9].[All]" allUniqueName="[Varderade_nyttor].[Max år 9].[All]" dimensionUniqueName="[Varderade_nyttor]" displayFolder="" count="0" memberValueDatatype="5" unbalanced="0"/>
    <cacheHierarchy uniqueName="[Varderade_nyttor].[Max år 10]" caption="Max år 10" attribute="1" defaultMemberUniqueName="[Varderade_nyttor].[Max år 10].[All]" allUniqueName="[Varderade_nyttor].[Max år 10].[All]" dimensionUniqueName="[Varderade_nyttor]" displayFolder="" count="0" memberValueDatatype="5" unbalanced="0"/>
    <cacheHierarchy uniqueName="[Varderade_nyttor].[Max år 11]" caption="Max år 11" attribute="1" defaultMemberUniqueName="[Varderade_nyttor].[Max år 11].[All]" allUniqueName="[Varderade_nyttor].[Max år 11].[All]" dimensionUniqueName="[Varderade_nyttor]" displayFolder="" count="0" memberValueDatatype="5" unbalanced="0"/>
    <cacheHierarchy uniqueName="[Varderade_nyttor].[Max år 12]" caption="Max år 12" attribute="1" defaultMemberUniqueName="[Varderade_nyttor].[Max år 12].[All]" allUniqueName="[Varderade_nyttor].[Max år 12].[All]" dimensionUniqueName="[Varderade_nyttor]" displayFolder="" count="0" memberValueDatatype="5" unbalanced="0"/>
    <cacheHierarchy uniqueName="[Varderade_nyttor].[Max år 13]" caption="Max år 13" attribute="1" defaultMemberUniqueName="[Varderade_nyttor].[Max år 13].[All]" allUniqueName="[Varderade_nyttor].[Max år 13].[All]" dimensionUniqueName="[Varderade_nyttor]" displayFolder="" count="0" memberValueDatatype="5" unbalanced="0"/>
    <cacheHierarchy uniqueName="[Varderade_nyttor].[Max år 14]" caption="Max år 14" attribute="1" defaultMemberUniqueName="[Varderade_nyttor].[Max år 14].[All]" allUniqueName="[Varderade_nyttor].[Max år 14].[All]" dimensionUniqueName="[Varderade_nyttor]" displayFolder="" count="0" memberValueDatatype="5" unbalanced="0"/>
    <cacheHierarchy uniqueName="[Varderade_nyttor].[Max år 15]" caption="Max år 15" attribute="1" defaultMemberUniqueName="[Varderade_nyttor].[Max år 15].[All]" allUniqueName="[Varderade_nyttor].[Max år 15].[All]" dimensionUniqueName="[Varderade_nyttor]" displayFolder="" count="0" memberValueDatatype="5" unbalanced="0"/>
    <cacheHierarchy uniqueName="[Varderade_nyttor].[Max år 16]" caption="Max år 16" attribute="1" defaultMemberUniqueName="[Varderade_nyttor].[Max år 16].[All]" allUniqueName="[Varderade_nyttor].[Max år 16].[All]" dimensionUniqueName="[Varderade_nyttor]" displayFolder="" count="0" memberValueDatatype="5" unbalanced="0"/>
    <cacheHierarchy uniqueName="[Varderade_nyttor].[Max år 17]" caption="Max år 17" attribute="1" defaultMemberUniqueName="[Varderade_nyttor].[Max år 17].[All]" allUniqueName="[Varderade_nyttor].[Max år 17].[All]" dimensionUniqueName="[Varderade_nyttor]" displayFolder="" count="0" memberValueDatatype="5" unbalanced="0"/>
    <cacheHierarchy uniqueName="[Varderade_nyttor].[Max år 18]" caption="Max år 18" attribute="1" defaultMemberUniqueName="[Varderade_nyttor].[Max år 18].[All]" allUniqueName="[Varderade_nyttor].[Max år 18].[All]" dimensionUniqueName="[Varderade_nyttor]" displayFolder="" count="0" memberValueDatatype="5" unbalanced="0"/>
    <cacheHierarchy uniqueName="[Varderade_nyttor].[Max år 19]" caption="Max år 19" attribute="1" defaultMemberUniqueName="[Varderade_nyttor].[Max år 19].[All]" allUniqueName="[Varderade_nyttor].[Max år 19].[All]" dimensionUniqueName="[Varderade_nyttor]" displayFolder="" count="0" memberValueDatatype="5" unbalanced="0"/>
    <cacheHierarchy uniqueName="[Varderade_nyttor].[Max år 20]" caption="Max år 20" attribute="1" defaultMemberUniqueName="[Varderade_nyttor].[Max år 20].[All]" allUniqueName="[Varderade_nyttor].[Max år 20].[All]" dimensionUniqueName="[Varderade_nyttor]" displayFolder="" count="0" memberValueDatatype="5" unbalanced="0"/>
    <cacheHierarchy uniqueName="[Varderade_nyttor].[Max år 21]" caption="Max år 21" attribute="1" defaultMemberUniqueName="[Varderade_nyttor].[Max år 21].[All]" allUniqueName="[Varderade_nyttor].[Max år 21].[All]" dimensionUniqueName="[Varderade_nyttor]" displayFolder="" count="0" memberValueDatatype="5" unbalanced="0"/>
    <cacheHierarchy uniqueName="[Varderade_nyttor].[Max år 22]" caption="Max år 22" attribute="1" defaultMemberUniqueName="[Varderade_nyttor].[Max år 22].[All]" allUniqueName="[Varderade_nyttor].[Max år 22].[All]" dimensionUniqueName="[Varderade_nyttor]" displayFolder="" count="0" memberValueDatatype="5" unbalanced="0"/>
    <cacheHierarchy uniqueName="[Varderade_nyttor].[Max år 23]" caption="Max år 23" attribute="1" defaultMemberUniqueName="[Varderade_nyttor].[Max år 23].[All]" allUniqueName="[Varderade_nyttor].[Max år 23].[All]" dimensionUniqueName="[Varderade_nyttor]" displayFolder="" count="0" memberValueDatatype="5" unbalanced="0"/>
    <cacheHierarchy uniqueName="[Varderade_nyttor].[Max år 24]" caption="Max år 24" attribute="1" defaultMemberUniqueName="[Varderade_nyttor].[Max år 24].[All]" allUniqueName="[Varderade_nyttor].[Max år 24].[All]" dimensionUniqueName="[Varderade_nyttor]" displayFolder="" count="0" memberValueDatatype="5" unbalanced="0"/>
    <cacheHierarchy uniqueName="[Varderade_nyttor].[Max år 25]" caption="Max år 25" attribute="1" defaultMemberUniqueName="[Varderade_nyttor].[Max år 25].[All]" allUniqueName="[Varderade_nyttor].[Max år 25].[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270"/>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271"/>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27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270"/>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271"/>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272"/>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273"/>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274"/>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275"/>
        </ext>
      </extLst>
    </cacheHierarchy>
    <cacheHierarchy uniqueName="[Measures].[Sum of Troligt år 7]" caption="Sum of Troligt år 7" measure="1" displayFolder="" measureGroup="Nyttor" count="0" hidden="1">
      <extLst>
        <ext xmlns:x15="http://schemas.microsoft.com/office/spreadsheetml/2010/11/main" uri="{B97F6D7D-B522-45F9-BDA1-12C45D357490}">
          <x15:cacheHierarchy aggregatedColumn="276"/>
        </ext>
      </extLst>
    </cacheHierarchy>
    <cacheHierarchy uniqueName="[Measures].[Sum of Troligt år 8]" caption="Sum of Troligt år 8" measure="1" displayFolder="" measureGroup="Nyttor" count="0" hidden="1">
      <extLst>
        <ext xmlns:x15="http://schemas.microsoft.com/office/spreadsheetml/2010/11/main" uri="{B97F6D7D-B522-45F9-BDA1-12C45D357490}">
          <x15:cacheHierarchy aggregatedColumn="277"/>
        </ext>
      </extLst>
    </cacheHierarchy>
    <cacheHierarchy uniqueName="[Measures].[Sum of Troligt år 9]" caption="Sum of Troligt år 9" measure="1" displayFolder="" measureGroup="Nyttor" count="0" hidden="1">
      <extLst>
        <ext xmlns:x15="http://schemas.microsoft.com/office/spreadsheetml/2010/11/main" uri="{B97F6D7D-B522-45F9-BDA1-12C45D357490}">
          <x15:cacheHierarchy aggregatedColumn="278"/>
        </ext>
      </extLst>
    </cacheHierarchy>
    <cacheHierarchy uniqueName="[Measures].[Sum of Troligt år 10]" caption="Sum of Troligt år 10" measure="1" displayFolder="" measureGroup="Nyttor" count="0" hidden="1">
      <extLst>
        <ext xmlns:x15="http://schemas.microsoft.com/office/spreadsheetml/2010/11/main" uri="{B97F6D7D-B522-45F9-BDA1-12C45D357490}">
          <x15:cacheHierarchy aggregatedColumn="279"/>
        </ext>
      </extLst>
    </cacheHierarchy>
    <cacheHierarchy uniqueName="[Measures].[Sum of Troligt år 11]" caption="Sum of Troligt år 11" measure="1" displayFolder="" measureGroup="Nyttor" count="0" hidden="1">
      <extLst>
        <ext xmlns:x15="http://schemas.microsoft.com/office/spreadsheetml/2010/11/main" uri="{B97F6D7D-B522-45F9-BDA1-12C45D357490}">
          <x15:cacheHierarchy aggregatedColumn="280"/>
        </ext>
      </extLst>
    </cacheHierarchy>
    <cacheHierarchy uniqueName="[Measures].[Sum of Troligt år 12]" caption="Sum of Troligt år 12" measure="1" displayFolder="" measureGroup="Nyttor" count="0" hidden="1">
      <extLst>
        <ext xmlns:x15="http://schemas.microsoft.com/office/spreadsheetml/2010/11/main" uri="{B97F6D7D-B522-45F9-BDA1-12C45D357490}">
          <x15:cacheHierarchy aggregatedColumn="281"/>
        </ext>
      </extLst>
    </cacheHierarchy>
    <cacheHierarchy uniqueName="[Measures].[Sum of Troligt år 13]" caption="Sum of Troligt år 13" measure="1" displayFolder="" measureGroup="Nyttor" count="0" hidden="1">
      <extLst>
        <ext xmlns:x15="http://schemas.microsoft.com/office/spreadsheetml/2010/11/main" uri="{B97F6D7D-B522-45F9-BDA1-12C45D357490}">
          <x15:cacheHierarchy aggregatedColumn="282"/>
        </ext>
      </extLst>
    </cacheHierarchy>
    <cacheHierarchy uniqueName="[Measures].[Sum of Troligt år 14]" caption="Sum of Troligt år 14" measure="1" displayFolder="" measureGroup="Nyttor" count="0" hidden="1">
      <extLst>
        <ext xmlns:x15="http://schemas.microsoft.com/office/spreadsheetml/2010/11/main" uri="{B97F6D7D-B522-45F9-BDA1-12C45D357490}">
          <x15:cacheHierarchy aggregatedColumn="283"/>
        </ext>
      </extLst>
    </cacheHierarchy>
    <cacheHierarchy uniqueName="[Measures].[Sum of Troligt år 15]" caption="Sum of Troligt år 15" measure="1" displayFolder="" measureGroup="Nyttor" count="0" hidden="1">
      <extLst>
        <ext xmlns:x15="http://schemas.microsoft.com/office/spreadsheetml/2010/11/main" uri="{B97F6D7D-B522-45F9-BDA1-12C45D357490}">
          <x15:cacheHierarchy aggregatedColumn="284"/>
        </ext>
      </extLst>
    </cacheHierarchy>
    <cacheHierarchy uniqueName="[Measures].[Sum of Troligt år 16]" caption="Sum of Troligt år 16" measure="1" displayFolder="" measureGroup="Nyttor" count="0" hidden="1">
      <extLst>
        <ext xmlns:x15="http://schemas.microsoft.com/office/spreadsheetml/2010/11/main" uri="{B97F6D7D-B522-45F9-BDA1-12C45D357490}">
          <x15:cacheHierarchy aggregatedColumn="285"/>
        </ext>
      </extLst>
    </cacheHierarchy>
    <cacheHierarchy uniqueName="[Measures].[Sum of Troligt år 17]" caption="Sum of Troligt år 17" measure="1" displayFolder="" measureGroup="Nyttor" count="0" hidden="1">
      <extLst>
        <ext xmlns:x15="http://schemas.microsoft.com/office/spreadsheetml/2010/11/main" uri="{B97F6D7D-B522-45F9-BDA1-12C45D357490}">
          <x15:cacheHierarchy aggregatedColumn="286"/>
        </ext>
      </extLst>
    </cacheHierarchy>
    <cacheHierarchy uniqueName="[Measures].[Sum of Troligt år 18]" caption="Sum of Troligt år 18" measure="1" displayFolder="" measureGroup="Nyttor" count="0" hidden="1">
      <extLst>
        <ext xmlns:x15="http://schemas.microsoft.com/office/spreadsheetml/2010/11/main" uri="{B97F6D7D-B522-45F9-BDA1-12C45D357490}">
          <x15:cacheHierarchy aggregatedColumn="287"/>
        </ext>
      </extLst>
    </cacheHierarchy>
    <cacheHierarchy uniqueName="[Measures].[Sum of Troligt år 19]" caption="Sum of Troligt år 19" measure="1" displayFolder="" measureGroup="Nyttor" count="0" hidden="1">
      <extLst>
        <ext xmlns:x15="http://schemas.microsoft.com/office/spreadsheetml/2010/11/main" uri="{B97F6D7D-B522-45F9-BDA1-12C45D357490}">
          <x15:cacheHierarchy aggregatedColumn="288"/>
        </ext>
      </extLst>
    </cacheHierarchy>
    <cacheHierarchy uniqueName="[Measures].[Sum of Troligt år 20]" caption="Sum of Troligt år 20" measure="1" displayFolder="" measureGroup="Nyttor" count="0" hidden="1">
      <extLst>
        <ext xmlns:x15="http://schemas.microsoft.com/office/spreadsheetml/2010/11/main" uri="{B97F6D7D-B522-45F9-BDA1-12C45D357490}">
          <x15:cacheHierarchy aggregatedColumn="289"/>
        </ext>
      </extLst>
    </cacheHierarchy>
    <cacheHierarchy uniqueName="[Measures].[Sum of Troligt år 21]" caption="Sum of Troligt år 21" measure="1" displayFolder="" measureGroup="Nyttor" count="0" hidden="1">
      <extLst>
        <ext xmlns:x15="http://schemas.microsoft.com/office/spreadsheetml/2010/11/main" uri="{B97F6D7D-B522-45F9-BDA1-12C45D357490}">
          <x15:cacheHierarchy aggregatedColumn="290"/>
        </ext>
      </extLst>
    </cacheHierarchy>
    <cacheHierarchy uniqueName="[Measures].[Sum of Troligt år 22]" caption="Sum of Troligt år 22" measure="1" displayFolder="" measureGroup="Nyttor" count="0" hidden="1">
      <extLst>
        <ext xmlns:x15="http://schemas.microsoft.com/office/spreadsheetml/2010/11/main" uri="{B97F6D7D-B522-45F9-BDA1-12C45D357490}">
          <x15:cacheHierarchy aggregatedColumn="291"/>
        </ext>
      </extLst>
    </cacheHierarchy>
    <cacheHierarchy uniqueName="[Measures].[Sum of Troligt år 23]" caption="Sum of Troligt år 23" measure="1" displayFolder="" measureGroup="Nyttor" count="0" hidden="1">
      <extLst>
        <ext xmlns:x15="http://schemas.microsoft.com/office/spreadsheetml/2010/11/main" uri="{B97F6D7D-B522-45F9-BDA1-12C45D357490}">
          <x15:cacheHierarchy aggregatedColumn="292"/>
        </ext>
      </extLst>
    </cacheHierarchy>
    <cacheHierarchy uniqueName="[Measures].[Sum of Troligt år 24]" caption="Sum of Troligt år 24" measure="1" displayFolder="" measureGroup="Nyttor" count="0" hidden="1">
      <extLst>
        <ext xmlns:x15="http://schemas.microsoft.com/office/spreadsheetml/2010/11/main" uri="{B97F6D7D-B522-45F9-BDA1-12C45D357490}">
          <x15:cacheHierarchy aggregatedColumn="293"/>
        </ext>
      </extLst>
    </cacheHierarchy>
    <cacheHierarchy uniqueName="[Measures].[Sum of Troligt år 25]" caption="Sum of Troligt år 25" measure="1" displayFolder="" measureGroup="Nyttor" count="0" hidden="1">
      <extLst>
        <ext xmlns:x15="http://schemas.microsoft.com/office/spreadsheetml/2010/11/main" uri="{B97F6D7D-B522-45F9-BDA1-12C45D357490}">
          <x15:cacheHierarchy aggregatedColumn="29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183"/>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84"/>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185"/>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186"/>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187"/>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188"/>
        </ext>
      </extLst>
    </cacheHierarchy>
    <cacheHierarchy uniqueName="[Measures].[Sum of Troligt år 7 2]" caption="Sum of Troligt år 7 2" measure="1" displayFolder="" measureGroup="Kostnader" count="0" hidden="1">
      <extLst>
        <ext xmlns:x15="http://schemas.microsoft.com/office/spreadsheetml/2010/11/main" uri="{B97F6D7D-B522-45F9-BDA1-12C45D357490}">
          <x15:cacheHierarchy aggregatedColumn="189"/>
        </ext>
      </extLst>
    </cacheHierarchy>
    <cacheHierarchy uniqueName="[Measures].[Sum of Troligt år 8 2]" caption="Sum of Troligt år 8 2" measure="1" displayFolder="" measureGroup="Kostnader" count="0" hidden="1">
      <extLst>
        <ext xmlns:x15="http://schemas.microsoft.com/office/spreadsheetml/2010/11/main" uri="{B97F6D7D-B522-45F9-BDA1-12C45D357490}">
          <x15:cacheHierarchy aggregatedColumn="190"/>
        </ext>
      </extLst>
    </cacheHierarchy>
    <cacheHierarchy uniqueName="[Measures].[Sum of Troligt år 9 2]" caption="Sum of Troligt år 9 2" measure="1" displayFolder="" measureGroup="Kostnader" count="0" hidden="1">
      <extLst>
        <ext xmlns:x15="http://schemas.microsoft.com/office/spreadsheetml/2010/11/main" uri="{B97F6D7D-B522-45F9-BDA1-12C45D357490}">
          <x15:cacheHierarchy aggregatedColumn="191"/>
        </ext>
      </extLst>
    </cacheHierarchy>
    <cacheHierarchy uniqueName="[Measures].[Sum of Troligt år 10 2]" caption="Sum of Troligt år 10 2" measure="1" displayFolder="" measureGroup="Kostnader" count="0" hidden="1">
      <extLst>
        <ext xmlns:x15="http://schemas.microsoft.com/office/spreadsheetml/2010/11/main" uri="{B97F6D7D-B522-45F9-BDA1-12C45D357490}">
          <x15:cacheHierarchy aggregatedColumn="192"/>
        </ext>
      </extLst>
    </cacheHierarchy>
    <cacheHierarchy uniqueName="[Measures].[Sum of Troligt år 11 2]" caption="Sum of Troligt år 11 2" measure="1" displayFolder="" measureGroup="Kostnader" count="0" hidden="1">
      <extLst>
        <ext xmlns:x15="http://schemas.microsoft.com/office/spreadsheetml/2010/11/main" uri="{B97F6D7D-B522-45F9-BDA1-12C45D357490}">
          <x15:cacheHierarchy aggregatedColumn="193"/>
        </ext>
      </extLst>
    </cacheHierarchy>
    <cacheHierarchy uniqueName="[Measures].[Sum of Troligt år 12 2]" caption="Sum of Troligt år 12 2" measure="1" displayFolder="" measureGroup="Kostnader" count="0" hidden="1">
      <extLst>
        <ext xmlns:x15="http://schemas.microsoft.com/office/spreadsheetml/2010/11/main" uri="{B97F6D7D-B522-45F9-BDA1-12C45D357490}">
          <x15:cacheHierarchy aggregatedColumn="194"/>
        </ext>
      </extLst>
    </cacheHierarchy>
    <cacheHierarchy uniqueName="[Measures].[Sum of Troligt år 13 2]" caption="Sum of Troligt år 13 2" measure="1" displayFolder="" measureGroup="Kostnader" count="0" hidden="1">
      <extLst>
        <ext xmlns:x15="http://schemas.microsoft.com/office/spreadsheetml/2010/11/main" uri="{B97F6D7D-B522-45F9-BDA1-12C45D357490}">
          <x15:cacheHierarchy aggregatedColumn="195"/>
        </ext>
      </extLst>
    </cacheHierarchy>
    <cacheHierarchy uniqueName="[Measures].[Sum of Troligt år 14 2]" caption="Sum of Troligt år 14 2" measure="1" displayFolder="" measureGroup="Kostnader" count="0" hidden="1">
      <extLst>
        <ext xmlns:x15="http://schemas.microsoft.com/office/spreadsheetml/2010/11/main" uri="{B97F6D7D-B522-45F9-BDA1-12C45D357490}">
          <x15:cacheHierarchy aggregatedColumn="196"/>
        </ext>
      </extLst>
    </cacheHierarchy>
    <cacheHierarchy uniqueName="[Measures].[Sum of Troligt år 15 2]" caption="Sum of Troligt år 15 2" measure="1" displayFolder="" measureGroup="Kostnader" count="0" hidden="1">
      <extLst>
        <ext xmlns:x15="http://schemas.microsoft.com/office/spreadsheetml/2010/11/main" uri="{B97F6D7D-B522-45F9-BDA1-12C45D357490}">
          <x15:cacheHierarchy aggregatedColumn="197"/>
        </ext>
      </extLst>
    </cacheHierarchy>
    <cacheHierarchy uniqueName="[Measures].[Sum of Troligt år 16 2]" caption="Sum of Troligt år 16 2" measure="1" displayFolder="" measureGroup="Kostnader" count="0" hidden="1">
      <extLst>
        <ext xmlns:x15="http://schemas.microsoft.com/office/spreadsheetml/2010/11/main" uri="{B97F6D7D-B522-45F9-BDA1-12C45D357490}">
          <x15:cacheHierarchy aggregatedColumn="198"/>
        </ext>
      </extLst>
    </cacheHierarchy>
    <cacheHierarchy uniqueName="[Measures].[Sum of Troligt år 17 2]" caption="Sum of Troligt år 17 2" measure="1" displayFolder="" measureGroup="Kostnader" count="0" hidden="1">
      <extLst>
        <ext xmlns:x15="http://schemas.microsoft.com/office/spreadsheetml/2010/11/main" uri="{B97F6D7D-B522-45F9-BDA1-12C45D357490}">
          <x15:cacheHierarchy aggregatedColumn="199"/>
        </ext>
      </extLst>
    </cacheHierarchy>
    <cacheHierarchy uniqueName="[Measures].[Sum of Troligt år 18 2]" caption="Sum of Troligt år 18 2" measure="1" displayFolder="" measureGroup="Kostnader" count="0" hidden="1">
      <extLst>
        <ext xmlns:x15="http://schemas.microsoft.com/office/spreadsheetml/2010/11/main" uri="{B97F6D7D-B522-45F9-BDA1-12C45D357490}">
          <x15:cacheHierarchy aggregatedColumn="200"/>
        </ext>
      </extLst>
    </cacheHierarchy>
    <cacheHierarchy uniqueName="[Measures].[Sum of Troligt år 19 2]" caption="Sum of Troligt år 19 2" measure="1" displayFolder="" measureGroup="Kostnader" count="0" hidden="1">
      <extLst>
        <ext xmlns:x15="http://schemas.microsoft.com/office/spreadsheetml/2010/11/main" uri="{B97F6D7D-B522-45F9-BDA1-12C45D357490}">
          <x15:cacheHierarchy aggregatedColumn="201"/>
        </ext>
      </extLst>
    </cacheHierarchy>
    <cacheHierarchy uniqueName="[Measures].[Sum of Troligt år 20 2]" caption="Sum of Troligt år 20 2" measure="1" displayFolder="" measureGroup="Kostnader" count="0" hidden="1">
      <extLst>
        <ext xmlns:x15="http://schemas.microsoft.com/office/spreadsheetml/2010/11/main" uri="{B97F6D7D-B522-45F9-BDA1-12C45D357490}">
          <x15:cacheHierarchy aggregatedColumn="202"/>
        </ext>
      </extLst>
    </cacheHierarchy>
    <cacheHierarchy uniqueName="[Measures].[Sum of Troligt år 21 2]" caption="Sum of Troligt år 21 2" measure="1" displayFolder="" measureGroup="Kostnader" count="0" hidden="1">
      <extLst>
        <ext xmlns:x15="http://schemas.microsoft.com/office/spreadsheetml/2010/11/main" uri="{B97F6D7D-B522-45F9-BDA1-12C45D357490}">
          <x15:cacheHierarchy aggregatedColumn="203"/>
        </ext>
      </extLst>
    </cacheHierarchy>
    <cacheHierarchy uniqueName="[Measures].[Sum of Troligt år 22 2]" caption="Sum of Troligt år 22 2" measure="1" displayFolder="" measureGroup="Kostnader" count="0" hidden="1">
      <extLst>
        <ext xmlns:x15="http://schemas.microsoft.com/office/spreadsheetml/2010/11/main" uri="{B97F6D7D-B522-45F9-BDA1-12C45D357490}">
          <x15:cacheHierarchy aggregatedColumn="204"/>
        </ext>
      </extLst>
    </cacheHierarchy>
    <cacheHierarchy uniqueName="[Measures].[Sum of Troligt år 23 2]" caption="Sum of Troligt år 23 2" measure="1" displayFolder="" measureGroup="Kostnader" count="0" hidden="1">
      <extLst>
        <ext xmlns:x15="http://schemas.microsoft.com/office/spreadsheetml/2010/11/main" uri="{B97F6D7D-B522-45F9-BDA1-12C45D357490}">
          <x15:cacheHierarchy aggregatedColumn="205"/>
        </ext>
      </extLst>
    </cacheHierarchy>
    <cacheHierarchy uniqueName="[Measures].[Sum of Troligt år 24 2]" caption="Sum of Troligt år 24 2" measure="1" displayFolder="" measureGroup="Kostnader" count="0" hidden="1">
      <extLst>
        <ext xmlns:x15="http://schemas.microsoft.com/office/spreadsheetml/2010/11/main" uri="{B97F6D7D-B522-45F9-BDA1-12C45D357490}">
          <x15:cacheHierarchy aggregatedColumn="206"/>
        </ext>
      </extLst>
    </cacheHierarchy>
    <cacheHierarchy uniqueName="[Measures].[Sum of Troligt år 25 2]" caption="Sum of Troligt år 25 2" measure="1" displayFolder="" measureGroup="Kostnader" count="0" hidden="1">
      <extLst>
        <ext xmlns:x15="http://schemas.microsoft.com/office/spreadsheetml/2010/11/main" uri="{B97F6D7D-B522-45F9-BDA1-12C45D357490}">
          <x15:cacheHierarchy aggregatedColumn="207"/>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29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208"/>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264"/>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177"/>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444"/>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445"/>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446"/>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447"/>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448"/>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449"/>
        </ext>
      </extLst>
    </cacheHierarchy>
    <cacheHierarchy uniqueName="[Measures].[Sum of Troligt år 7 3]" caption="Sum of Troligt år 7 3" measure="1" displayFolder="" measureGroup="Varderade_nyttor" count="0" hidden="1">
      <extLst>
        <ext xmlns:x15="http://schemas.microsoft.com/office/spreadsheetml/2010/11/main" uri="{B97F6D7D-B522-45F9-BDA1-12C45D357490}">
          <x15:cacheHierarchy aggregatedColumn="450"/>
        </ext>
      </extLst>
    </cacheHierarchy>
    <cacheHierarchy uniqueName="[Measures].[Sum of Troligt år 8 3]" caption="Sum of Troligt år 8 3" measure="1" displayFolder="" measureGroup="Varderade_nyttor" count="0" hidden="1">
      <extLst>
        <ext xmlns:x15="http://schemas.microsoft.com/office/spreadsheetml/2010/11/main" uri="{B97F6D7D-B522-45F9-BDA1-12C45D357490}">
          <x15:cacheHierarchy aggregatedColumn="451"/>
        </ext>
      </extLst>
    </cacheHierarchy>
    <cacheHierarchy uniqueName="[Measures].[Sum of Troligt år 9 3]" caption="Sum of Troligt år 9 3" measure="1" displayFolder="" measureGroup="Varderade_nyttor" count="0" hidden="1">
      <extLst>
        <ext xmlns:x15="http://schemas.microsoft.com/office/spreadsheetml/2010/11/main" uri="{B97F6D7D-B522-45F9-BDA1-12C45D357490}">
          <x15:cacheHierarchy aggregatedColumn="452"/>
        </ext>
      </extLst>
    </cacheHierarchy>
    <cacheHierarchy uniqueName="[Measures].[Sum of Troligt år 10 3]" caption="Sum of Troligt år 10 3" measure="1" displayFolder="" measureGroup="Varderade_nyttor" count="0" hidden="1">
      <extLst>
        <ext xmlns:x15="http://schemas.microsoft.com/office/spreadsheetml/2010/11/main" uri="{B97F6D7D-B522-45F9-BDA1-12C45D357490}">
          <x15:cacheHierarchy aggregatedColumn="453"/>
        </ext>
      </extLst>
    </cacheHierarchy>
    <cacheHierarchy uniqueName="[Measures].[Sum of Troligt år 11 3]" caption="Sum of Troligt år 11 3" measure="1" displayFolder="" measureGroup="Varderade_nyttor" count="0" hidden="1">
      <extLst>
        <ext xmlns:x15="http://schemas.microsoft.com/office/spreadsheetml/2010/11/main" uri="{B97F6D7D-B522-45F9-BDA1-12C45D357490}">
          <x15:cacheHierarchy aggregatedColumn="454"/>
        </ext>
      </extLst>
    </cacheHierarchy>
    <cacheHierarchy uniqueName="[Measures].[Sum of Troligt år 12 3]" caption="Sum of Troligt år 12 3" measure="1" displayFolder="" measureGroup="Varderade_nyttor" count="0" hidden="1">
      <extLst>
        <ext xmlns:x15="http://schemas.microsoft.com/office/spreadsheetml/2010/11/main" uri="{B97F6D7D-B522-45F9-BDA1-12C45D357490}">
          <x15:cacheHierarchy aggregatedColumn="455"/>
        </ext>
      </extLst>
    </cacheHierarchy>
    <cacheHierarchy uniqueName="[Measures].[Sum of Troligt år 13 3]" caption="Sum of Troligt år 13 3" measure="1" displayFolder="" measureGroup="Varderade_nyttor" count="0" hidden="1">
      <extLst>
        <ext xmlns:x15="http://schemas.microsoft.com/office/spreadsheetml/2010/11/main" uri="{B97F6D7D-B522-45F9-BDA1-12C45D357490}">
          <x15:cacheHierarchy aggregatedColumn="456"/>
        </ext>
      </extLst>
    </cacheHierarchy>
    <cacheHierarchy uniqueName="[Measures].[Sum of Troligt år 14 3]" caption="Sum of Troligt år 14 3" measure="1" displayFolder="" measureGroup="Varderade_nyttor" count="0" hidden="1">
      <extLst>
        <ext xmlns:x15="http://schemas.microsoft.com/office/spreadsheetml/2010/11/main" uri="{B97F6D7D-B522-45F9-BDA1-12C45D357490}">
          <x15:cacheHierarchy aggregatedColumn="457"/>
        </ext>
      </extLst>
    </cacheHierarchy>
    <cacheHierarchy uniqueName="[Measures].[Sum of Troligt år 15 3]" caption="Sum of Troligt år 15 3" measure="1" displayFolder="" measureGroup="Varderade_nyttor" count="0" hidden="1">
      <extLst>
        <ext xmlns:x15="http://schemas.microsoft.com/office/spreadsheetml/2010/11/main" uri="{B97F6D7D-B522-45F9-BDA1-12C45D357490}">
          <x15:cacheHierarchy aggregatedColumn="458"/>
        </ext>
      </extLst>
    </cacheHierarchy>
    <cacheHierarchy uniqueName="[Measures].[Sum of Troligt år 16 3]" caption="Sum of Troligt år 16 3" measure="1" displayFolder="" measureGroup="Varderade_nyttor" count="0" hidden="1">
      <extLst>
        <ext xmlns:x15="http://schemas.microsoft.com/office/spreadsheetml/2010/11/main" uri="{B97F6D7D-B522-45F9-BDA1-12C45D357490}">
          <x15:cacheHierarchy aggregatedColumn="459"/>
        </ext>
      </extLst>
    </cacheHierarchy>
    <cacheHierarchy uniqueName="[Measures].[Sum of Troligt år 17 3]" caption="Sum of Troligt år 17 3" measure="1" displayFolder="" measureGroup="Varderade_nyttor" count="0" hidden="1">
      <extLst>
        <ext xmlns:x15="http://schemas.microsoft.com/office/spreadsheetml/2010/11/main" uri="{B97F6D7D-B522-45F9-BDA1-12C45D357490}">
          <x15:cacheHierarchy aggregatedColumn="460"/>
        </ext>
      </extLst>
    </cacheHierarchy>
    <cacheHierarchy uniqueName="[Measures].[Sum of Troligt år 18 3]" caption="Sum of Troligt år 18 3" measure="1" displayFolder="" measureGroup="Varderade_nyttor" count="0" hidden="1">
      <extLst>
        <ext xmlns:x15="http://schemas.microsoft.com/office/spreadsheetml/2010/11/main" uri="{B97F6D7D-B522-45F9-BDA1-12C45D357490}">
          <x15:cacheHierarchy aggregatedColumn="461"/>
        </ext>
      </extLst>
    </cacheHierarchy>
    <cacheHierarchy uniqueName="[Measures].[Sum of Troligt år 19 3]" caption="Sum of Troligt år 19 3" measure="1" displayFolder="" measureGroup="Varderade_nyttor" count="0" hidden="1">
      <extLst>
        <ext xmlns:x15="http://schemas.microsoft.com/office/spreadsheetml/2010/11/main" uri="{B97F6D7D-B522-45F9-BDA1-12C45D357490}">
          <x15:cacheHierarchy aggregatedColumn="462"/>
        </ext>
      </extLst>
    </cacheHierarchy>
    <cacheHierarchy uniqueName="[Measures].[Sum of Troligt år 20 3]" caption="Sum of Troligt år 20 3" measure="1" displayFolder="" measureGroup="Varderade_nyttor" count="0" hidden="1">
      <extLst>
        <ext xmlns:x15="http://schemas.microsoft.com/office/spreadsheetml/2010/11/main" uri="{B97F6D7D-B522-45F9-BDA1-12C45D357490}">
          <x15:cacheHierarchy aggregatedColumn="463"/>
        </ext>
      </extLst>
    </cacheHierarchy>
    <cacheHierarchy uniqueName="[Measures].[Sum of Troligt år 21 3]" caption="Sum of Troligt år 21 3" measure="1" displayFolder="" measureGroup="Varderade_nyttor" count="0" hidden="1">
      <extLst>
        <ext xmlns:x15="http://schemas.microsoft.com/office/spreadsheetml/2010/11/main" uri="{B97F6D7D-B522-45F9-BDA1-12C45D357490}">
          <x15:cacheHierarchy aggregatedColumn="464"/>
        </ext>
      </extLst>
    </cacheHierarchy>
    <cacheHierarchy uniqueName="[Measures].[Sum of Troligt år 22 3]" caption="Sum of Troligt år 22 3" measure="1" displayFolder="" measureGroup="Varderade_nyttor" count="0" hidden="1">
      <extLst>
        <ext xmlns:x15="http://schemas.microsoft.com/office/spreadsheetml/2010/11/main" uri="{B97F6D7D-B522-45F9-BDA1-12C45D357490}">
          <x15:cacheHierarchy aggregatedColumn="465"/>
        </ext>
      </extLst>
    </cacheHierarchy>
    <cacheHierarchy uniqueName="[Measures].[Sum of Troligt år 23 3]" caption="Sum of Troligt år 23 3" measure="1" displayFolder="" measureGroup="Varderade_nyttor" count="0" hidden="1">
      <extLst>
        <ext xmlns:x15="http://schemas.microsoft.com/office/spreadsheetml/2010/11/main" uri="{B97F6D7D-B522-45F9-BDA1-12C45D357490}">
          <x15:cacheHierarchy aggregatedColumn="466"/>
        </ext>
      </extLst>
    </cacheHierarchy>
    <cacheHierarchy uniqueName="[Measures].[Sum of Troligt år 24 3]" caption="Sum of Troligt år 24 3" measure="1" displayFolder="" measureGroup="Varderade_nyttor" count="0" hidden="1">
      <extLst>
        <ext xmlns:x15="http://schemas.microsoft.com/office/spreadsheetml/2010/11/main" uri="{B97F6D7D-B522-45F9-BDA1-12C45D357490}">
          <x15:cacheHierarchy aggregatedColumn="467"/>
        </ext>
      </extLst>
    </cacheHierarchy>
    <cacheHierarchy uniqueName="[Measures].[Sum of Troligt år 25 3]" caption="Sum of Troligt år 25 3" measure="1" displayFolder="" measureGroup="Varderade_nyttor" count="0" hidden="1">
      <extLst>
        <ext xmlns:x15="http://schemas.microsoft.com/office/spreadsheetml/2010/11/main" uri="{B97F6D7D-B522-45F9-BDA1-12C45D357490}">
          <x15:cacheHierarchy aggregatedColumn="468"/>
        </ext>
      </extLst>
    </cacheHierarchy>
    <cacheHierarchy uniqueName="[Measures].[Sum of Summa 3]" caption="Sum of Summa 3" measure="1" displayFolder="" measureGroup="Varderade_nyttor" count="0" oneField="1" hidden="1">
      <fieldsUsage count="1">
        <fieldUsage x="0"/>
      </fieldsUsage>
      <extLst>
        <ext xmlns:x15="http://schemas.microsoft.com/office/spreadsheetml/2010/11/main" uri="{B97F6D7D-B522-45F9-BDA1-12C45D357490}">
          <x15:cacheHierarchy aggregatedColumn="469"/>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357"/>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358"/>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359"/>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360"/>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361"/>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362"/>
        </ext>
      </extLst>
    </cacheHierarchy>
    <cacheHierarchy uniqueName="[Measures].[Sum of Troligt år 8 4]" caption="Sum of Troligt år 8 4" measure="1" displayFolder="" measureGroup="Varderade_kostnader" count="0" hidden="1">
      <extLst>
        <ext xmlns:x15="http://schemas.microsoft.com/office/spreadsheetml/2010/11/main" uri="{B97F6D7D-B522-45F9-BDA1-12C45D357490}">
          <x15:cacheHierarchy aggregatedColumn="364"/>
        </ext>
      </extLst>
    </cacheHierarchy>
    <cacheHierarchy uniqueName="[Measures].[Sum of Troligt år 9 4]" caption="Sum of Troligt år 9 4" measure="1" displayFolder="" measureGroup="Varderade_kostnader" count="0" hidden="1">
      <extLst>
        <ext xmlns:x15="http://schemas.microsoft.com/office/spreadsheetml/2010/11/main" uri="{B97F6D7D-B522-45F9-BDA1-12C45D357490}">
          <x15:cacheHierarchy aggregatedColumn="365"/>
        </ext>
      </extLst>
    </cacheHierarchy>
    <cacheHierarchy uniqueName="[Measures].[Sum of Troligt år 7 4]" caption="Sum of Troligt år 7 4" measure="1" displayFolder="" measureGroup="Varderade_kostnader" count="0" hidden="1">
      <extLst>
        <ext xmlns:x15="http://schemas.microsoft.com/office/spreadsheetml/2010/11/main" uri="{B97F6D7D-B522-45F9-BDA1-12C45D357490}">
          <x15:cacheHierarchy aggregatedColumn="363"/>
        </ext>
      </extLst>
    </cacheHierarchy>
    <cacheHierarchy uniqueName="[Measures].[Sum of Troligt år 10 4]" caption="Sum of Troligt år 10 4" measure="1" displayFolder="" measureGroup="Varderade_kostnader" count="0" hidden="1">
      <extLst>
        <ext xmlns:x15="http://schemas.microsoft.com/office/spreadsheetml/2010/11/main" uri="{B97F6D7D-B522-45F9-BDA1-12C45D357490}">
          <x15:cacheHierarchy aggregatedColumn="366"/>
        </ext>
      </extLst>
    </cacheHierarchy>
    <cacheHierarchy uniqueName="[Measures].[Sum of Troligt år 11 4]" caption="Sum of Troligt år 11 4" measure="1" displayFolder="" measureGroup="Varderade_kostnader" count="0" hidden="1">
      <extLst>
        <ext xmlns:x15="http://schemas.microsoft.com/office/spreadsheetml/2010/11/main" uri="{B97F6D7D-B522-45F9-BDA1-12C45D357490}">
          <x15:cacheHierarchy aggregatedColumn="367"/>
        </ext>
      </extLst>
    </cacheHierarchy>
    <cacheHierarchy uniqueName="[Measures].[Sum of Troligt år 12 4]" caption="Sum of Troligt år 12 4" measure="1" displayFolder="" measureGroup="Varderade_kostnader" count="0" hidden="1">
      <extLst>
        <ext xmlns:x15="http://schemas.microsoft.com/office/spreadsheetml/2010/11/main" uri="{B97F6D7D-B522-45F9-BDA1-12C45D357490}">
          <x15:cacheHierarchy aggregatedColumn="368"/>
        </ext>
      </extLst>
    </cacheHierarchy>
    <cacheHierarchy uniqueName="[Measures].[Sum of Troligt år 13 4]" caption="Sum of Troligt år 13 4" measure="1" displayFolder="" measureGroup="Varderade_kostnader" count="0" hidden="1">
      <extLst>
        <ext xmlns:x15="http://schemas.microsoft.com/office/spreadsheetml/2010/11/main" uri="{B97F6D7D-B522-45F9-BDA1-12C45D357490}">
          <x15:cacheHierarchy aggregatedColumn="369"/>
        </ext>
      </extLst>
    </cacheHierarchy>
    <cacheHierarchy uniqueName="[Measures].[Sum of Troligt år 14 4]" caption="Sum of Troligt år 14 4" measure="1" displayFolder="" measureGroup="Varderade_kostnader" count="0" hidden="1">
      <extLst>
        <ext xmlns:x15="http://schemas.microsoft.com/office/spreadsheetml/2010/11/main" uri="{B97F6D7D-B522-45F9-BDA1-12C45D357490}">
          <x15:cacheHierarchy aggregatedColumn="370"/>
        </ext>
      </extLst>
    </cacheHierarchy>
    <cacheHierarchy uniqueName="[Measures].[Sum of Troligt år 15 4]" caption="Sum of Troligt år 15 4" measure="1" displayFolder="" measureGroup="Varderade_kostnader" count="0" hidden="1">
      <extLst>
        <ext xmlns:x15="http://schemas.microsoft.com/office/spreadsheetml/2010/11/main" uri="{B97F6D7D-B522-45F9-BDA1-12C45D357490}">
          <x15:cacheHierarchy aggregatedColumn="371"/>
        </ext>
      </extLst>
    </cacheHierarchy>
    <cacheHierarchy uniqueName="[Measures].[Sum of Troligt år 16 4]" caption="Sum of Troligt år 16 4" measure="1" displayFolder="" measureGroup="Varderade_kostnader" count="0" hidden="1">
      <extLst>
        <ext xmlns:x15="http://schemas.microsoft.com/office/spreadsheetml/2010/11/main" uri="{B97F6D7D-B522-45F9-BDA1-12C45D357490}">
          <x15:cacheHierarchy aggregatedColumn="372"/>
        </ext>
      </extLst>
    </cacheHierarchy>
    <cacheHierarchy uniqueName="[Measures].[Sum of Troligt år 17 4]" caption="Sum of Troligt år 17 4" measure="1" displayFolder="" measureGroup="Varderade_kostnader" count="0" hidden="1">
      <extLst>
        <ext xmlns:x15="http://schemas.microsoft.com/office/spreadsheetml/2010/11/main" uri="{B97F6D7D-B522-45F9-BDA1-12C45D357490}">
          <x15:cacheHierarchy aggregatedColumn="373"/>
        </ext>
      </extLst>
    </cacheHierarchy>
    <cacheHierarchy uniqueName="[Measures].[Sum of Troligt år 18 4]" caption="Sum of Troligt år 18 4" measure="1" displayFolder="" measureGroup="Varderade_kostnader" count="0" hidden="1">
      <extLst>
        <ext xmlns:x15="http://schemas.microsoft.com/office/spreadsheetml/2010/11/main" uri="{B97F6D7D-B522-45F9-BDA1-12C45D357490}">
          <x15:cacheHierarchy aggregatedColumn="374"/>
        </ext>
      </extLst>
    </cacheHierarchy>
    <cacheHierarchy uniqueName="[Measures].[Sum of Troligt år 19 4]" caption="Sum of Troligt år 19 4" measure="1" displayFolder="" measureGroup="Varderade_kostnader" count="0" hidden="1">
      <extLst>
        <ext xmlns:x15="http://schemas.microsoft.com/office/spreadsheetml/2010/11/main" uri="{B97F6D7D-B522-45F9-BDA1-12C45D357490}">
          <x15:cacheHierarchy aggregatedColumn="375"/>
        </ext>
      </extLst>
    </cacheHierarchy>
    <cacheHierarchy uniqueName="[Measures].[Sum of Troligt år 20 4]" caption="Sum of Troligt år 20 4" measure="1" displayFolder="" measureGroup="Varderade_kostnader" count="0" hidden="1">
      <extLst>
        <ext xmlns:x15="http://schemas.microsoft.com/office/spreadsheetml/2010/11/main" uri="{B97F6D7D-B522-45F9-BDA1-12C45D357490}">
          <x15:cacheHierarchy aggregatedColumn="376"/>
        </ext>
      </extLst>
    </cacheHierarchy>
    <cacheHierarchy uniqueName="[Measures].[Sum of Troligt år 21 4]" caption="Sum of Troligt år 21 4" measure="1" displayFolder="" measureGroup="Varderade_kostnader" count="0" hidden="1">
      <extLst>
        <ext xmlns:x15="http://schemas.microsoft.com/office/spreadsheetml/2010/11/main" uri="{B97F6D7D-B522-45F9-BDA1-12C45D357490}">
          <x15:cacheHierarchy aggregatedColumn="377"/>
        </ext>
      </extLst>
    </cacheHierarchy>
    <cacheHierarchy uniqueName="[Measures].[Sum of Troligt år 22 4]" caption="Sum of Troligt år 22 4" measure="1" displayFolder="" measureGroup="Varderade_kostnader" count="0" hidden="1">
      <extLst>
        <ext xmlns:x15="http://schemas.microsoft.com/office/spreadsheetml/2010/11/main" uri="{B97F6D7D-B522-45F9-BDA1-12C45D357490}">
          <x15:cacheHierarchy aggregatedColumn="378"/>
        </ext>
      </extLst>
    </cacheHierarchy>
    <cacheHierarchy uniqueName="[Measures].[Sum of Troligt år 23 4]" caption="Sum of Troligt år 23 4" measure="1" displayFolder="" measureGroup="Varderade_kostnader" count="0" hidden="1">
      <extLst>
        <ext xmlns:x15="http://schemas.microsoft.com/office/spreadsheetml/2010/11/main" uri="{B97F6D7D-B522-45F9-BDA1-12C45D357490}">
          <x15:cacheHierarchy aggregatedColumn="379"/>
        </ext>
      </extLst>
    </cacheHierarchy>
    <cacheHierarchy uniqueName="[Measures].[Sum of Troligt år 24 4]" caption="Sum of Troligt år 24 4" measure="1" displayFolder="" measureGroup="Varderade_kostnader" count="0" hidden="1">
      <extLst>
        <ext xmlns:x15="http://schemas.microsoft.com/office/spreadsheetml/2010/11/main" uri="{B97F6D7D-B522-45F9-BDA1-12C45D357490}">
          <x15:cacheHierarchy aggregatedColumn="380"/>
        </ext>
      </extLst>
    </cacheHierarchy>
    <cacheHierarchy uniqueName="[Measures].[Sum of Troligt år 25 4]" caption="Sum of Troligt år 25 4" measure="1" displayFolder="" measureGroup="Varderade_kostnader" count="0" hidden="1">
      <extLst>
        <ext xmlns:x15="http://schemas.microsoft.com/office/spreadsheetml/2010/11/main" uri="{B97F6D7D-B522-45F9-BDA1-12C45D357490}">
          <x15:cacheHierarchy aggregatedColumn="381"/>
        </ext>
      </extLst>
    </cacheHierarchy>
    <cacheHierarchy uniqueName="[Measures].[Sum of Summa 4]" caption="Sum of Summa 4" measure="1" displayFolder="" measureGroup="Varderade_kostnader" count="0" hidden="1">
      <extLst>
        <ext xmlns:x15="http://schemas.microsoft.com/office/spreadsheetml/2010/11/main" uri="{B97F6D7D-B522-45F9-BDA1-12C45D357490}">
          <x15:cacheHierarchy aggregatedColumn="382"/>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94"/>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495"/>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521"/>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408"/>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434"/>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382"/>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351"/>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y uniqueName="Unsupported0" caption="KID" measure="1" count="0">
      <extLst>
        <ext xmlns:x14="http://schemas.microsoft.com/office/spreadsheetml/2009/9/main" uri="{8CF416AD-EC4C-4aba-99F5-12A058AE0983}">
          <x14:cacheHierarchy ignore="1"/>
        </ext>
      </extLst>
    </cacheHierarchy>
  </cacheHierarchies>
  <kpis count="0"/>
  <dimensions count="7">
    <dimension name="Ej_varderade_kostnader" uniqueName="[Ej_varderade_kostnader]" caption="Ej_varderade_kostnader"/>
    <dimension name="Ej_varderade_nyttor" uniqueName="[Ej_varderade_nyttor]" caption="Ej_varderade_nyttor"/>
    <dimension name="Kostnader" uniqueName="[Kostnader]" caption="Kostnader"/>
    <dimension measure="1" name="Measures" uniqueName="[Measures]" caption="Measures"/>
    <dimension name="Nyttor" uniqueName="[Nyttor]" caption="Nyttor"/>
    <dimension name="Varderade_kostnader" uniqueName="[Varderade_kostnader]" caption="Varderade_kostnader"/>
    <dimension name="Varderade_nyttor" uniqueName="[Varderade_nyttor]" caption="Varderade_nyttor"/>
  </dimensions>
  <measureGroups count="6">
    <measureGroup name="Ej_varderade_kostnader" caption="Ej_varderade_kostnader"/>
    <measureGroup name="Ej_varderade_nyttor" caption="Ej_varderade_nyttor"/>
    <measureGroup name="Kostnader" caption="Kostnader"/>
    <measureGroup name="Nyttor" caption="Nyttor"/>
    <measureGroup name="Varderade_kostnader" caption="Varderade_kostnader"/>
    <measureGroup name="Varderade_nyttor" caption="Varderade_nyttor"/>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426697685187" backgroundQuery="1" createdVersion="8" refreshedVersion="8" minRefreshableVersion="3" recordCount="0" supportSubquery="1" supportAdvancedDrill="1" xr:uid="{41EF0511-B0B9-4C84-B82C-A1AB90D2FE8B}">
  <cacheSource type="external" connectionId="7"/>
  <cacheFields count="5">
    <cacheField name="[Nyttor].[Bedömning].[Bedömning]" caption="Bedömning" numFmtId="0" hierarchy="268" level="1">
      <sharedItems count="3">
        <s v=" Liten ●"/>
        <s v="Måttlig  ●●"/>
        <s v="Stor  ●●●"/>
      </sharedItems>
    </cacheField>
    <cacheField name="[Nyttor].[Värdering].[Värdering]" caption="Värdering" numFmtId="0" hierarchy="267" level="1">
      <sharedItems containsSemiMixedTypes="0" containsNonDate="0" containsString="0"/>
    </cacheField>
    <cacheField name="[Ej_varderade_nyttor].[Nytta].[Nytta]" caption="Nytta" numFmtId="0" hierarchy="90" level="1">
      <sharedItems count="1">
        <s v="aksgjigd"/>
      </sharedItems>
    </cacheField>
    <cacheField name="[Ej_varderade_nyttor].[Bedömning].[Bedömning]" caption="Bedömning" numFmtId="0" hierarchy="94" level="1">
      <sharedItems count="1">
        <s v=" Liten ●"/>
      </sharedItems>
    </cacheField>
    <cacheField name="[Ej_varderade_nyttor].[Intressent].[Intressent]" caption="Intressent" numFmtId="0" hierarchy="91" level="1">
      <sharedItems containsSemiMixedTypes="0" containsNonDate="0" containsString="0"/>
    </cacheField>
  </cacheFields>
  <cacheHierarchies count="646">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0" memberValueDatatype="130" unbalanced="0"/>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0"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Troligt år 7]" caption="Troligt år 7" attribute="1" defaultMemberUniqueName="[Ej_varderade_kostnader].[Troligt år 7].[All]" allUniqueName="[Ej_varderade_kostnader].[Troligt år 7].[All]" dimensionUniqueName="[Ej_varderade_kostnader]" displayFolder="" count="0" memberValueDatatype="5" unbalanced="0"/>
    <cacheHierarchy uniqueName="[Ej_varderade_kostnader].[Troligt år 8]" caption="Troligt år 8" attribute="1" defaultMemberUniqueName="[Ej_varderade_kostnader].[Troligt år 8].[All]" allUniqueName="[Ej_varderade_kostnader].[Troligt år 8].[All]" dimensionUniqueName="[Ej_varderade_kostnader]" displayFolder="" count="0" memberValueDatatype="5" unbalanced="0"/>
    <cacheHierarchy uniqueName="[Ej_varderade_kostnader].[Troligt år 9]" caption="Troligt år 9" attribute="1" defaultMemberUniqueName="[Ej_varderade_kostnader].[Troligt år 9].[All]" allUniqueName="[Ej_varderade_kostnader].[Troligt år 9].[All]" dimensionUniqueName="[Ej_varderade_kostnader]" displayFolder="" count="0" memberValueDatatype="5" unbalanced="0"/>
    <cacheHierarchy uniqueName="[Ej_varderade_kostnader].[Troligt år 10]" caption="Troligt år 10" attribute="1" defaultMemberUniqueName="[Ej_varderade_kostnader].[Troligt år 10].[All]" allUniqueName="[Ej_varderade_kostnader].[Troligt år 10].[All]" dimensionUniqueName="[Ej_varderade_kostnader]" displayFolder="" count="0" memberValueDatatype="5" unbalanced="0"/>
    <cacheHierarchy uniqueName="[Ej_varderade_kostnader].[Troligt år 11]" caption="Troligt år 11" attribute="1" defaultMemberUniqueName="[Ej_varderade_kostnader].[Troligt år 11].[All]" allUniqueName="[Ej_varderade_kostnader].[Troligt år 11].[All]" dimensionUniqueName="[Ej_varderade_kostnader]" displayFolder="" count="0" memberValueDatatype="5" unbalanced="0"/>
    <cacheHierarchy uniqueName="[Ej_varderade_kostnader].[Troligt år 12]" caption="Troligt år 12" attribute="1" defaultMemberUniqueName="[Ej_varderade_kostnader].[Troligt år 12].[All]" allUniqueName="[Ej_varderade_kostnader].[Troligt år 12].[All]" dimensionUniqueName="[Ej_varderade_kostnader]" displayFolder="" count="0" memberValueDatatype="5" unbalanced="0"/>
    <cacheHierarchy uniqueName="[Ej_varderade_kostnader].[Troligt år 13]" caption="Troligt år 13" attribute="1" defaultMemberUniqueName="[Ej_varderade_kostnader].[Troligt år 13].[All]" allUniqueName="[Ej_varderade_kostnader].[Troligt år 13].[All]" dimensionUniqueName="[Ej_varderade_kostnader]" displayFolder="" count="0" memberValueDatatype="5" unbalanced="0"/>
    <cacheHierarchy uniqueName="[Ej_varderade_kostnader].[Troligt år 14]" caption="Troligt år 14" attribute="1" defaultMemberUniqueName="[Ej_varderade_kostnader].[Troligt år 14].[All]" allUniqueName="[Ej_varderade_kostnader].[Troligt år 14].[All]" dimensionUniqueName="[Ej_varderade_kostnader]" displayFolder="" count="0" memberValueDatatype="5" unbalanced="0"/>
    <cacheHierarchy uniqueName="[Ej_varderade_kostnader].[Troligt år 15]" caption="Troligt år 15" attribute="1" defaultMemberUniqueName="[Ej_varderade_kostnader].[Troligt år 15].[All]" allUniqueName="[Ej_varderade_kostnader].[Troligt år 15].[All]" dimensionUniqueName="[Ej_varderade_kostnader]" displayFolder="" count="0" memberValueDatatype="5" unbalanced="0"/>
    <cacheHierarchy uniqueName="[Ej_varderade_kostnader].[Troligt år 16]" caption="Troligt år 16" attribute="1" defaultMemberUniqueName="[Ej_varderade_kostnader].[Troligt år 16].[All]" allUniqueName="[Ej_varderade_kostnader].[Troligt år 16].[All]" dimensionUniqueName="[Ej_varderade_kostnader]" displayFolder="" count="0" memberValueDatatype="5" unbalanced="0"/>
    <cacheHierarchy uniqueName="[Ej_varderade_kostnader].[Troligt år 17]" caption="Troligt år 17" attribute="1" defaultMemberUniqueName="[Ej_varderade_kostnader].[Troligt år 17].[All]" allUniqueName="[Ej_varderade_kostnader].[Troligt år 17].[All]" dimensionUniqueName="[Ej_varderade_kostnader]" displayFolder="" count="0" memberValueDatatype="5" unbalanced="0"/>
    <cacheHierarchy uniqueName="[Ej_varderade_kostnader].[Troligt år 18]" caption="Troligt år 18" attribute="1" defaultMemberUniqueName="[Ej_varderade_kostnader].[Troligt år 18].[All]" allUniqueName="[Ej_varderade_kostnader].[Troligt år 18].[All]" dimensionUniqueName="[Ej_varderade_kostnader]" displayFolder="" count="0" memberValueDatatype="5" unbalanced="0"/>
    <cacheHierarchy uniqueName="[Ej_varderade_kostnader].[Troligt år 19]" caption="Troligt år 19" attribute="1" defaultMemberUniqueName="[Ej_varderade_kostnader].[Troligt år 19].[All]" allUniqueName="[Ej_varderade_kostnader].[Troligt år 19].[All]" dimensionUniqueName="[Ej_varderade_kostnader]" displayFolder="" count="0" memberValueDatatype="5" unbalanced="0"/>
    <cacheHierarchy uniqueName="[Ej_varderade_kostnader].[Troligt år 20]" caption="Troligt år 20" attribute="1" defaultMemberUniqueName="[Ej_varderade_kostnader].[Troligt år 20].[All]" allUniqueName="[Ej_varderade_kostnader].[Troligt år 20].[All]" dimensionUniqueName="[Ej_varderade_kostnader]" displayFolder="" count="0" memberValueDatatype="5" unbalanced="0"/>
    <cacheHierarchy uniqueName="[Ej_varderade_kostnader].[Troligt år 21]" caption="Troligt år 21" attribute="1" defaultMemberUniqueName="[Ej_varderade_kostnader].[Troligt år 21].[All]" allUniqueName="[Ej_varderade_kostnader].[Troligt år 21].[All]" dimensionUniqueName="[Ej_varderade_kostnader]" displayFolder="" count="0" memberValueDatatype="5" unbalanced="0"/>
    <cacheHierarchy uniqueName="[Ej_varderade_kostnader].[Troligt år 22]" caption="Troligt år 22" attribute="1" defaultMemberUniqueName="[Ej_varderade_kostnader].[Troligt år 22].[All]" allUniqueName="[Ej_varderade_kostnader].[Troligt år 22].[All]" dimensionUniqueName="[Ej_varderade_kostnader]" displayFolder="" count="0" memberValueDatatype="5" unbalanced="0"/>
    <cacheHierarchy uniqueName="[Ej_varderade_kostnader].[Troligt år 23]" caption="Troligt år 23" attribute="1" defaultMemberUniqueName="[Ej_varderade_kostnader].[Troligt år 23].[All]" allUniqueName="[Ej_varderade_kostnader].[Troligt år 23].[All]" dimensionUniqueName="[Ej_varderade_kostnader]" displayFolder="" count="0" memberValueDatatype="5" unbalanced="0"/>
    <cacheHierarchy uniqueName="[Ej_varderade_kostnader].[Troligt år 24]" caption="Troligt år 24" attribute="1" defaultMemberUniqueName="[Ej_varderade_kostnader].[Troligt år 24].[All]" allUniqueName="[Ej_varderade_kostnader].[Troligt år 24].[All]" dimensionUniqueName="[Ej_varderade_kostnader]" displayFolder="" count="0" memberValueDatatype="5" unbalanced="0"/>
    <cacheHierarchy uniqueName="[Ej_varderade_kostnader].[Troligt år 25]" caption="Troligt år 25" attribute="1" defaultMemberUniqueName="[Ej_varderade_kostnader].[Troligt år 25].[All]" allUniqueName="[Ej_varderade_kostnader].[Troligt år 25].[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Min år 7]" caption="Min år 7" attribute="1" defaultMemberUniqueName="[Ej_varderade_kostnader].[Min år 7].[All]" allUniqueName="[Ej_varderade_kostnader].[Min år 7].[All]" dimensionUniqueName="[Ej_varderade_kostnader]" displayFolder="" count="0" memberValueDatatype="5" unbalanced="0"/>
    <cacheHierarchy uniqueName="[Ej_varderade_kostnader].[Min år 8]" caption="Min år 8" attribute="1" defaultMemberUniqueName="[Ej_varderade_kostnader].[Min år 8].[All]" allUniqueName="[Ej_varderade_kostnader].[Min år 8].[All]" dimensionUniqueName="[Ej_varderade_kostnader]" displayFolder="" count="0" memberValueDatatype="5" unbalanced="0"/>
    <cacheHierarchy uniqueName="[Ej_varderade_kostnader].[Min år 9]" caption="Min år 9" attribute="1" defaultMemberUniqueName="[Ej_varderade_kostnader].[Min år 9].[All]" allUniqueName="[Ej_varderade_kostnader].[Min år 9].[All]" dimensionUniqueName="[Ej_varderade_kostnader]" displayFolder="" count="0" memberValueDatatype="5" unbalanced="0"/>
    <cacheHierarchy uniqueName="[Ej_varderade_kostnader].[Min år 10]" caption="Min år 10" attribute="1" defaultMemberUniqueName="[Ej_varderade_kostnader].[Min år 10].[All]" allUniqueName="[Ej_varderade_kostnader].[Min år 10].[All]" dimensionUniqueName="[Ej_varderade_kostnader]" displayFolder="" count="0" memberValueDatatype="5" unbalanced="0"/>
    <cacheHierarchy uniqueName="[Ej_varderade_kostnader].[Min år 11]" caption="Min år 11" attribute="1" defaultMemberUniqueName="[Ej_varderade_kostnader].[Min år 11].[All]" allUniqueName="[Ej_varderade_kostnader].[Min år 11].[All]" dimensionUniqueName="[Ej_varderade_kostnader]" displayFolder="" count="0" memberValueDatatype="5" unbalanced="0"/>
    <cacheHierarchy uniqueName="[Ej_varderade_kostnader].[Min år 12]" caption="Min år 12" attribute="1" defaultMemberUniqueName="[Ej_varderade_kostnader].[Min år 12].[All]" allUniqueName="[Ej_varderade_kostnader].[Min år 12].[All]" dimensionUniqueName="[Ej_varderade_kostnader]" displayFolder="" count="0" memberValueDatatype="5" unbalanced="0"/>
    <cacheHierarchy uniqueName="[Ej_varderade_kostnader].[Min år 13]" caption="Min år 13" attribute="1" defaultMemberUniqueName="[Ej_varderade_kostnader].[Min år 13].[All]" allUniqueName="[Ej_varderade_kostnader].[Min år 13].[All]" dimensionUniqueName="[Ej_varderade_kostnader]" displayFolder="" count="0" memberValueDatatype="5" unbalanced="0"/>
    <cacheHierarchy uniqueName="[Ej_varderade_kostnader].[Min år 14]" caption="Min år 14" attribute="1" defaultMemberUniqueName="[Ej_varderade_kostnader].[Min år 14].[All]" allUniqueName="[Ej_varderade_kostnader].[Min år 14].[All]" dimensionUniqueName="[Ej_varderade_kostnader]" displayFolder="" count="0" memberValueDatatype="5" unbalanced="0"/>
    <cacheHierarchy uniqueName="[Ej_varderade_kostnader].[Min år 15]" caption="Min år 15" attribute="1" defaultMemberUniqueName="[Ej_varderade_kostnader].[Min år 15].[All]" allUniqueName="[Ej_varderade_kostnader].[Min år 15].[All]" dimensionUniqueName="[Ej_varderade_kostnader]" displayFolder="" count="0" memberValueDatatype="5" unbalanced="0"/>
    <cacheHierarchy uniqueName="[Ej_varderade_kostnader].[Min år 16]" caption="Min år 16" attribute="1" defaultMemberUniqueName="[Ej_varderade_kostnader].[Min år 16].[All]" allUniqueName="[Ej_varderade_kostnader].[Min år 16].[All]" dimensionUniqueName="[Ej_varderade_kostnader]" displayFolder="" count="0" memberValueDatatype="5" unbalanced="0"/>
    <cacheHierarchy uniqueName="[Ej_varderade_kostnader].[Min år 17]" caption="Min år 17" attribute="1" defaultMemberUniqueName="[Ej_varderade_kostnader].[Min år 17].[All]" allUniqueName="[Ej_varderade_kostnader].[Min år 17].[All]" dimensionUniqueName="[Ej_varderade_kostnader]" displayFolder="" count="0" memberValueDatatype="5" unbalanced="0"/>
    <cacheHierarchy uniqueName="[Ej_varderade_kostnader].[Min år 18]" caption="Min år 18" attribute="1" defaultMemberUniqueName="[Ej_varderade_kostnader].[Min år 18].[All]" allUniqueName="[Ej_varderade_kostnader].[Min år 18].[All]" dimensionUniqueName="[Ej_varderade_kostnader]" displayFolder="" count="0" memberValueDatatype="5" unbalanced="0"/>
    <cacheHierarchy uniqueName="[Ej_varderade_kostnader].[Min år 19]" caption="Min år 19" attribute="1" defaultMemberUniqueName="[Ej_varderade_kostnader].[Min år 19].[All]" allUniqueName="[Ej_varderade_kostnader].[Min år 19].[All]" dimensionUniqueName="[Ej_varderade_kostnader]" displayFolder="" count="0" memberValueDatatype="5" unbalanced="0"/>
    <cacheHierarchy uniqueName="[Ej_varderade_kostnader].[Min år 20]" caption="Min år 20" attribute="1" defaultMemberUniqueName="[Ej_varderade_kostnader].[Min år 20].[All]" allUniqueName="[Ej_varderade_kostnader].[Min år 20].[All]" dimensionUniqueName="[Ej_varderade_kostnader]" displayFolder="" count="0" memberValueDatatype="5" unbalanced="0"/>
    <cacheHierarchy uniqueName="[Ej_varderade_kostnader].[Min år 21]" caption="Min år 21" attribute="1" defaultMemberUniqueName="[Ej_varderade_kostnader].[Min år 21].[All]" allUniqueName="[Ej_varderade_kostnader].[Min år 21].[All]" dimensionUniqueName="[Ej_varderade_kostnader]" displayFolder="" count="0" memberValueDatatype="5" unbalanced="0"/>
    <cacheHierarchy uniqueName="[Ej_varderade_kostnader].[Min år 22]" caption="Min år 22" attribute="1" defaultMemberUniqueName="[Ej_varderade_kostnader].[Min år 22].[All]" allUniqueName="[Ej_varderade_kostnader].[Min år 22].[All]" dimensionUniqueName="[Ej_varderade_kostnader]" displayFolder="" count="0" memberValueDatatype="5" unbalanced="0"/>
    <cacheHierarchy uniqueName="[Ej_varderade_kostnader].[Min år 23]" caption="Min år 23" attribute="1" defaultMemberUniqueName="[Ej_varderade_kostnader].[Min år 23].[All]" allUniqueName="[Ej_varderade_kostnader].[Min år 23].[All]" dimensionUniqueName="[Ej_varderade_kostnader]" displayFolder="" count="0" memberValueDatatype="5" unbalanced="0"/>
    <cacheHierarchy uniqueName="[Ej_varderade_kostnader].[Min år 24]" caption="Min år 24" attribute="1" defaultMemberUniqueName="[Ej_varderade_kostnader].[Min år 24].[All]" allUniqueName="[Ej_varderade_kostnader].[Min år 24].[All]" dimensionUniqueName="[Ej_varderade_kostnader]" displayFolder="" count="0" memberValueDatatype="5" unbalanced="0"/>
    <cacheHierarchy uniqueName="[Ej_varderade_kostnader].[Min år 25]" caption="Min år 25" attribute="1" defaultMemberUniqueName="[Ej_varderade_kostnader].[Min år 25].[All]" allUniqueName="[Ej_varderade_kostnader].[Min år 25].[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Max år 7]" caption="Max år 7" attribute="1" defaultMemberUniqueName="[Ej_varderade_kostnader].[Max år 7].[All]" allUniqueName="[Ej_varderade_kostnader].[Max år 7].[All]" dimensionUniqueName="[Ej_varderade_kostnader]" displayFolder="" count="0" memberValueDatatype="5" unbalanced="0"/>
    <cacheHierarchy uniqueName="[Ej_varderade_kostnader].[Max år 8]" caption="Max år 8" attribute="1" defaultMemberUniqueName="[Ej_varderade_kostnader].[Max år 8].[All]" allUniqueName="[Ej_varderade_kostnader].[Max år 8].[All]" dimensionUniqueName="[Ej_varderade_kostnader]" displayFolder="" count="0" memberValueDatatype="5" unbalanced="0"/>
    <cacheHierarchy uniqueName="[Ej_varderade_kostnader].[Max år 9]" caption="Max år 9" attribute="1" defaultMemberUniqueName="[Ej_varderade_kostnader].[Max år 9].[All]" allUniqueName="[Ej_varderade_kostnader].[Max år 9].[All]" dimensionUniqueName="[Ej_varderade_kostnader]" displayFolder="" count="0" memberValueDatatype="5" unbalanced="0"/>
    <cacheHierarchy uniqueName="[Ej_varderade_kostnader].[Max år 10]" caption="Max år 10" attribute="1" defaultMemberUniqueName="[Ej_varderade_kostnader].[Max år 10].[All]" allUniqueName="[Ej_varderade_kostnader].[Max år 10].[All]" dimensionUniqueName="[Ej_varderade_kostnader]" displayFolder="" count="0" memberValueDatatype="5" unbalanced="0"/>
    <cacheHierarchy uniqueName="[Ej_varderade_kostnader].[Max år 11]" caption="Max år 11" attribute="1" defaultMemberUniqueName="[Ej_varderade_kostnader].[Max år 11].[All]" allUniqueName="[Ej_varderade_kostnader].[Max år 11].[All]" dimensionUniqueName="[Ej_varderade_kostnader]" displayFolder="" count="0" memberValueDatatype="5" unbalanced="0"/>
    <cacheHierarchy uniqueName="[Ej_varderade_kostnader].[Max år 12]" caption="Max år 12" attribute="1" defaultMemberUniqueName="[Ej_varderade_kostnader].[Max år 12].[All]" allUniqueName="[Ej_varderade_kostnader].[Max år 12].[All]" dimensionUniqueName="[Ej_varderade_kostnader]" displayFolder="" count="0" memberValueDatatype="5" unbalanced="0"/>
    <cacheHierarchy uniqueName="[Ej_varderade_kostnader].[Max år 13]" caption="Max år 13" attribute="1" defaultMemberUniqueName="[Ej_varderade_kostnader].[Max år 13].[All]" allUniqueName="[Ej_varderade_kostnader].[Max år 13].[All]" dimensionUniqueName="[Ej_varderade_kostnader]" displayFolder="" count="0" memberValueDatatype="5" unbalanced="0"/>
    <cacheHierarchy uniqueName="[Ej_varderade_kostnader].[Max år 14]" caption="Max år 14" attribute="1" defaultMemberUniqueName="[Ej_varderade_kostnader].[Max år 14].[All]" allUniqueName="[Ej_varderade_kostnader].[Max år 14].[All]" dimensionUniqueName="[Ej_varderade_kostnader]" displayFolder="" count="0" memberValueDatatype="5" unbalanced="0"/>
    <cacheHierarchy uniqueName="[Ej_varderade_kostnader].[Max år 15]" caption="Max år 15" attribute="1" defaultMemberUniqueName="[Ej_varderade_kostnader].[Max år 15].[All]" allUniqueName="[Ej_varderade_kostnader].[Max år 15].[All]" dimensionUniqueName="[Ej_varderade_kostnader]" displayFolder="" count="0" memberValueDatatype="5" unbalanced="0"/>
    <cacheHierarchy uniqueName="[Ej_varderade_kostnader].[Max år 16]" caption="Max år 16" attribute="1" defaultMemberUniqueName="[Ej_varderade_kostnader].[Max år 16].[All]" allUniqueName="[Ej_varderade_kostnader].[Max år 16].[All]" dimensionUniqueName="[Ej_varderade_kostnader]" displayFolder="" count="0" memberValueDatatype="5" unbalanced="0"/>
    <cacheHierarchy uniqueName="[Ej_varderade_kostnader].[Max år 17]" caption="Max år 17" attribute="1" defaultMemberUniqueName="[Ej_varderade_kostnader].[Max år 17].[All]" allUniqueName="[Ej_varderade_kostnader].[Max år 17].[All]" dimensionUniqueName="[Ej_varderade_kostnader]" displayFolder="" count="0" memberValueDatatype="5" unbalanced="0"/>
    <cacheHierarchy uniqueName="[Ej_varderade_kostnader].[Max år 18]" caption="Max år 18" attribute="1" defaultMemberUniqueName="[Ej_varderade_kostnader].[Max år 18].[All]" allUniqueName="[Ej_varderade_kostnader].[Max år 18].[All]" dimensionUniqueName="[Ej_varderade_kostnader]" displayFolder="" count="0" memberValueDatatype="5" unbalanced="0"/>
    <cacheHierarchy uniqueName="[Ej_varderade_kostnader].[Max år 19]" caption="Max år 19" attribute="1" defaultMemberUniqueName="[Ej_varderade_kostnader].[Max år 19].[All]" allUniqueName="[Ej_varderade_kostnader].[Max år 19].[All]" dimensionUniqueName="[Ej_varderade_kostnader]" displayFolder="" count="0" memberValueDatatype="5" unbalanced="0"/>
    <cacheHierarchy uniqueName="[Ej_varderade_kostnader].[Max år 20]" caption="Max år 20" attribute="1" defaultMemberUniqueName="[Ej_varderade_kostnader].[Max år 20].[All]" allUniqueName="[Ej_varderade_kostnader].[Max år 20].[All]" dimensionUniqueName="[Ej_varderade_kostnader]" displayFolder="" count="0" memberValueDatatype="5" unbalanced="0"/>
    <cacheHierarchy uniqueName="[Ej_varderade_kostnader].[Max år 21]" caption="Max år 21" attribute="1" defaultMemberUniqueName="[Ej_varderade_kostnader].[Max år 21].[All]" allUniqueName="[Ej_varderade_kostnader].[Max år 21].[All]" dimensionUniqueName="[Ej_varderade_kostnader]" displayFolder="" count="0" memberValueDatatype="5" unbalanced="0"/>
    <cacheHierarchy uniqueName="[Ej_varderade_kostnader].[Max år 22]" caption="Max år 22" attribute="1" defaultMemberUniqueName="[Ej_varderade_kostnader].[Max år 22].[All]" allUniqueName="[Ej_varderade_kostnader].[Max år 22].[All]" dimensionUniqueName="[Ej_varderade_kostnader]" displayFolder="" count="0" memberValueDatatype="5" unbalanced="0"/>
    <cacheHierarchy uniqueName="[Ej_varderade_kostnader].[Max år 23]" caption="Max år 23" attribute="1" defaultMemberUniqueName="[Ej_varderade_kostnader].[Max år 23].[All]" allUniqueName="[Ej_varderade_kostnader].[Max år 23].[All]" dimensionUniqueName="[Ej_varderade_kostnader]" displayFolder="" count="0" memberValueDatatype="5" unbalanced="0"/>
    <cacheHierarchy uniqueName="[Ej_varderade_kostnader].[Max år 24]" caption="Max år 24" attribute="1" defaultMemberUniqueName="[Ej_varderade_kostnader].[Max år 24].[All]" allUniqueName="[Ej_varderade_kostnader].[Max år 24].[All]" dimensionUniqueName="[Ej_varderade_kostnader]" displayFolder="" count="0" memberValueDatatype="5" unbalanced="0"/>
    <cacheHierarchy uniqueName="[Ej_varderade_kostnader].[Max år 25]" caption="Max år 25" attribute="1" defaultMemberUniqueName="[Ej_varderade_kostnader].[Max år 25].[All]" allUniqueName="[Ej_varderade_kostnader].[Max år 25].[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2" memberValueDatatype="130" unbalanced="0">
      <fieldsUsage count="2">
        <fieldUsage x="-1"/>
        <fieldUsage x="2"/>
      </fieldsUsage>
    </cacheHierarchy>
    <cacheHierarchy uniqueName="[Ej_varderade_nyttor].[Intressent]" caption="Intressent" attribute="1" defaultMemberUniqueName="[Ej_varderade_nyttor].[Intressent].[All]" allUniqueName="[Ej_varderade_nyttor].[Intressent].[All]" dimensionUniqueName="[Ej_varderade_nyttor]" displayFolder="" count="2" memberValueDatatype="130" unbalanced="0">
      <fieldsUsage count="2">
        <fieldUsage x="-1"/>
        <fieldUsage x="4"/>
      </fieldsUsage>
    </cacheHierarchy>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2" memberValueDatatype="130" unbalanced="0">
      <fieldsUsage count="2">
        <fieldUsage x="-1"/>
        <fieldUsage x="3"/>
      </fieldsUsage>
    </cacheHierarchy>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Troligt år 7]" caption="Troligt år 7" attribute="1" defaultMemberUniqueName="[Ej_varderade_nyttor].[Troligt år 7].[All]" allUniqueName="[Ej_varderade_nyttor].[Troligt år 7].[All]" dimensionUniqueName="[Ej_varderade_nyttor]" displayFolder="" count="0" memberValueDatatype="5" unbalanced="0"/>
    <cacheHierarchy uniqueName="[Ej_varderade_nyttor].[Troligt år 8]" caption="Troligt år 8" attribute="1" defaultMemberUniqueName="[Ej_varderade_nyttor].[Troligt år 8].[All]" allUniqueName="[Ej_varderade_nyttor].[Troligt år 8].[All]" dimensionUniqueName="[Ej_varderade_nyttor]" displayFolder="" count="0" memberValueDatatype="5" unbalanced="0"/>
    <cacheHierarchy uniqueName="[Ej_varderade_nyttor].[Troligt år 9]" caption="Troligt år 9" attribute="1" defaultMemberUniqueName="[Ej_varderade_nyttor].[Troligt år 9].[All]" allUniqueName="[Ej_varderade_nyttor].[Troligt år 9].[All]" dimensionUniqueName="[Ej_varderade_nyttor]" displayFolder="" count="0" memberValueDatatype="5" unbalanced="0"/>
    <cacheHierarchy uniqueName="[Ej_varderade_nyttor].[Troligt år 10]" caption="Troligt år 10" attribute="1" defaultMemberUniqueName="[Ej_varderade_nyttor].[Troligt år 10].[All]" allUniqueName="[Ej_varderade_nyttor].[Troligt år 10].[All]" dimensionUniqueName="[Ej_varderade_nyttor]" displayFolder="" count="0" memberValueDatatype="5" unbalanced="0"/>
    <cacheHierarchy uniqueName="[Ej_varderade_nyttor].[Troligt år 11]" caption="Troligt år 11" attribute="1" defaultMemberUniqueName="[Ej_varderade_nyttor].[Troligt år 11].[All]" allUniqueName="[Ej_varderade_nyttor].[Troligt år 11].[All]" dimensionUniqueName="[Ej_varderade_nyttor]" displayFolder="" count="0" memberValueDatatype="5" unbalanced="0"/>
    <cacheHierarchy uniqueName="[Ej_varderade_nyttor].[Troligt år 12]" caption="Troligt år 12" attribute="1" defaultMemberUniqueName="[Ej_varderade_nyttor].[Troligt år 12].[All]" allUniqueName="[Ej_varderade_nyttor].[Troligt år 12].[All]" dimensionUniqueName="[Ej_varderade_nyttor]" displayFolder="" count="0" memberValueDatatype="5" unbalanced="0"/>
    <cacheHierarchy uniqueName="[Ej_varderade_nyttor].[Troligt år 13]" caption="Troligt år 13" attribute="1" defaultMemberUniqueName="[Ej_varderade_nyttor].[Troligt år 13].[All]" allUniqueName="[Ej_varderade_nyttor].[Troligt år 13].[All]" dimensionUniqueName="[Ej_varderade_nyttor]" displayFolder="" count="0" memberValueDatatype="5" unbalanced="0"/>
    <cacheHierarchy uniqueName="[Ej_varderade_nyttor].[Troligt år 14]" caption="Troligt år 14" attribute="1" defaultMemberUniqueName="[Ej_varderade_nyttor].[Troligt år 14].[All]" allUniqueName="[Ej_varderade_nyttor].[Troligt år 14].[All]" dimensionUniqueName="[Ej_varderade_nyttor]" displayFolder="" count="0" memberValueDatatype="5" unbalanced="0"/>
    <cacheHierarchy uniqueName="[Ej_varderade_nyttor].[Troligt år 15]" caption="Troligt år 15" attribute="1" defaultMemberUniqueName="[Ej_varderade_nyttor].[Troligt år 15].[All]" allUniqueName="[Ej_varderade_nyttor].[Troligt år 15].[All]" dimensionUniqueName="[Ej_varderade_nyttor]" displayFolder="" count="0" memberValueDatatype="5" unbalanced="0"/>
    <cacheHierarchy uniqueName="[Ej_varderade_nyttor].[Troligt år 16]" caption="Troligt år 16" attribute="1" defaultMemberUniqueName="[Ej_varderade_nyttor].[Troligt år 16].[All]" allUniqueName="[Ej_varderade_nyttor].[Troligt år 16].[All]" dimensionUniqueName="[Ej_varderade_nyttor]" displayFolder="" count="0" memberValueDatatype="5" unbalanced="0"/>
    <cacheHierarchy uniqueName="[Ej_varderade_nyttor].[Troligt år 17]" caption="Troligt år 17" attribute="1" defaultMemberUniqueName="[Ej_varderade_nyttor].[Troligt år 17].[All]" allUniqueName="[Ej_varderade_nyttor].[Troligt år 17].[All]" dimensionUniqueName="[Ej_varderade_nyttor]" displayFolder="" count="0" memberValueDatatype="5" unbalanced="0"/>
    <cacheHierarchy uniqueName="[Ej_varderade_nyttor].[Troligt år 18]" caption="Troligt år 18" attribute="1" defaultMemberUniqueName="[Ej_varderade_nyttor].[Troligt år 18].[All]" allUniqueName="[Ej_varderade_nyttor].[Troligt år 18].[All]" dimensionUniqueName="[Ej_varderade_nyttor]" displayFolder="" count="0" memberValueDatatype="5" unbalanced="0"/>
    <cacheHierarchy uniqueName="[Ej_varderade_nyttor].[Troligt år 19]" caption="Troligt år 19" attribute="1" defaultMemberUniqueName="[Ej_varderade_nyttor].[Troligt år 19].[All]" allUniqueName="[Ej_varderade_nyttor].[Troligt år 19].[All]" dimensionUniqueName="[Ej_varderade_nyttor]" displayFolder="" count="0" memberValueDatatype="5" unbalanced="0"/>
    <cacheHierarchy uniqueName="[Ej_varderade_nyttor].[Troligt år 20]" caption="Troligt år 20" attribute="1" defaultMemberUniqueName="[Ej_varderade_nyttor].[Troligt år 20].[All]" allUniqueName="[Ej_varderade_nyttor].[Troligt år 20].[All]" dimensionUniqueName="[Ej_varderade_nyttor]" displayFolder="" count="0" memberValueDatatype="5" unbalanced="0"/>
    <cacheHierarchy uniqueName="[Ej_varderade_nyttor].[Troligt år 21]" caption="Troligt år 21" attribute="1" defaultMemberUniqueName="[Ej_varderade_nyttor].[Troligt år 21].[All]" allUniqueName="[Ej_varderade_nyttor].[Troligt år 21].[All]" dimensionUniqueName="[Ej_varderade_nyttor]" displayFolder="" count="0" memberValueDatatype="5" unbalanced="0"/>
    <cacheHierarchy uniqueName="[Ej_varderade_nyttor].[Troligt år 22]" caption="Troligt år 22" attribute="1" defaultMemberUniqueName="[Ej_varderade_nyttor].[Troligt år 22].[All]" allUniqueName="[Ej_varderade_nyttor].[Troligt år 22].[All]" dimensionUniqueName="[Ej_varderade_nyttor]" displayFolder="" count="0" memberValueDatatype="5" unbalanced="0"/>
    <cacheHierarchy uniqueName="[Ej_varderade_nyttor].[Troligt år 23]" caption="Troligt år 23" attribute="1" defaultMemberUniqueName="[Ej_varderade_nyttor].[Troligt år 23].[All]" allUniqueName="[Ej_varderade_nyttor].[Troligt år 23].[All]" dimensionUniqueName="[Ej_varderade_nyttor]" displayFolder="" count="0" memberValueDatatype="5" unbalanced="0"/>
    <cacheHierarchy uniqueName="[Ej_varderade_nyttor].[Troligt år 24]" caption="Troligt år 24" attribute="1" defaultMemberUniqueName="[Ej_varderade_nyttor].[Troligt år 24].[All]" allUniqueName="[Ej_varderade_nyttor].[Troligt år 24].[All]" dimensionUniqueName="[Ej_varderade_nyttor]" displayFolder="" count="0" memberValueDatatype="5" unbalanced="0"/>
    <cacheHierarchy uniqueName="[Ej_varderade_nyttor].[Troligt år 25]" caption="Troligt år 25" attribute="1" defaultMemberUniqueName="[Ej_varderade_nyttor].[Troligt år 25].[All]" allUniqueName="[Ej_varderade_nyttor].[Troligt år 25].[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Min år 7]" caption="Min år 7" attribute="1" defaultMemberUniqueName="[Ej_varderade_nyttor].[Min år 7].[All]" allUniqueName="[Ej_varderade_nyttor].[Min år 7].[All]" dimensionUniqueName="[Ej_varderade_nyttor]" displayFolder="" count="0" memberValueDatatype="5" unbalanced="0"/>
    <cacheHierarchy uniqueName="[Ej_varderade_nyttor].[Min år 8]" caption="Min år 8" attribute="1" defaultMemberUniqueName="[Ej_varderade_nyttor].[Min år 8].[All]" allUniqueName="[Ej_varderade_nyttor].[Min år 8].[All]" dimensionUniqueName="[Ej_varderade_nyttor]" displayFolder="" count="0" memberValueDatatype="5" unbalanced="0"/>
    <cacheHierarchy uniqueName="[Ej_varderade_nyttor].[Min år 9]" caption="Min år 9" attribute="1" defaultMemberUniqueName="[Ej_varderade_nyttor].[Min år 9].[All]" allUniqueName="[Ej_varderade_nyttor].[Min år 9].[All]" dimensionUniqueName="[Ej_varderade_nyttor]" displayFolder="" count="0" memberValueDatatype="5" unbalanced="0"/>
    <cacheHierarchy uniqueName="[Ej_varderade_nyttor].[Min år 10]" caption="Min år 10" attribute="1" defaultMemberUniqueName="[Ej_varderade_nyttor].[Min år 10].[All]" allUniqueName="[Ej_varderade_nyttor].[Min år 10].[All]" dimensionUniqueName="[Ej_varderade_nyttor]" displayFolder="" count="0" memberValueDatatype="5" unbalanced="0"/>
    <cacheHierarchy uniqueName="[Ej_varderade_nyttor].[Min år 11]" caption="Min år 11" attribute="1" defaultMemberUniqueName="[Ej_varderade_nyttor].[Min år 11].[All]" allUniqueName="[Ej_varderade_nyttor].[Min år 11].[All]" dimensionUniqueName="[Ej_varderade_nyttor]" displayFolder="" count="0" memberValueDatatype="5" unbalanced="0"/>
    <cacheHierarchy uniqueName="[Ej_varderade_nyttor].[Min år 12]" caption="Min år 12" attribute="1" defaultMemberUniqueName="[Ej_varderade_nyttor].[Min år 12].[All]" allUniqueName="[Ej_varderade_nyttor].[Min år 12].[All]" dimensionUniqueName="[Ej_varderade_nyttor]" displayFolder="" count="0" memberValueDatatype="5" unbalanced="0"/>
    <cacheHierarchy uniqueName="[Ej_varderade_nyttor].[Min år 13]" caption="Min år 13" attribute="1" defaultMemberUniqueName="[Ej_varderade_nyttor].[Min år 13].[All]" allUniqueName="[Ej_varderade_nyttor].[Min år 13].[All]" dimensionUniqueName="[Ej_varderade_nyttor]" displayFolder="" count="0" memberValueDatatype="5" unbalanced="0"/>
    <cacheHierarchy uniqueName="[Ej_varderade_nyttor].[Min år 14]" caption="Min år 14" attribute="1" defaultMemberUniqueName="[Ej_varderade_nyttor].[Min år 14].[All]" allUniqueName="[Ej_varderade_nyttor].[Min år 14].[All]" dimensionUniqueName="[Ej_varderade_nyttor]" displayFolder="" count="0" memberValueDatatype="5" unbalanced="0"/>
    <cacheHierarchy uniqueName="[Ej_varderade_nyttor].[Min år 15]" caption="Min år 15" attribute="1" defaultMemberUniqueName="[Ej_varderade_nyttor].[Min år 15].[All]" allUniqueName="[Ej_varderade_nyttor].[Min år 15].[All]" dimensionUniqueName="[Ej_varderade_nyttor]" displayFolder="" count="0" memberValueDatatype="5" unbalanced="0"/>
    <cacheHierarchy uniqueName="[Ej_varderade_nyttor].[Min år 16]" caption="Min år 16" attribute="1" defaultMemberUniqueName="[Ej_varderade_nyttor].[Min år 16].[All]" allUniqueName="[Ej_varderade_nyttor].[Min år 16].[All]" dimensionUniqueName="[Ej_varderade_nyttor]" displayFolder="" count="0" memberValueDatatype="5" unbalanced="0"/>
    <cacheHierarchy uniqueName="[Ej_varderade_nyttor].[Min år 17]" caption="Min år 17" attribute="1" defaultMemberUniqueName="[Ej_varderade_nyttor].[Min år 17].[All]" allUniqueName="[Ej_varderade_nyttor].[Min år 17].[All]" dimensionUniqueName="[Ej_varderade_nyttor]" displayFolder="" count="0" memberValueDatatype="5" unbalanced="0"/>
    <cacheHierarchy uniqueName="[Ej_varderade_nyttor].[Min år 18]" caption="Min år 18" attribute="1" defaultMemberUniqueName="[Ej_varderade_nyttor].[Min år 18].[All]" allUniqueName="[Ej_varderade_nyttor].[Min år 18].[All]" dimensionUniqueName="[Ej_varderade_nyttor]" displayFolder="" count="0" memberValueDatatype="5" unbalanced="0"/>
    <cacheHierarchy uniqueName="[Ej_varderade_nyttor].[Min år 19]" caption="Min år 19" attribute="1" defaultMemberUniqueName="[Ej_varderade_nyttor].[Min år 19].[All]" allUniqueName="[Ej_varderade_nyttor].[Min år 19].[All]" dimensionUniqueName="[Ej_varderade_nyttor]" displayFolder="" count="0" memberValueDatatype="5" unbalanced="0"/>
    <cacheHierarchy uniqueName="[Ej_varderade_nyttor].[Min år 20]" caption="Min år 20" attribute="1" defaultMemberUniqueName="[Ej_varderade_nyttor].[Min år 20].[All]" allUniqueName="[Ej_varderade_nyttor].[Min år 20].[All]" dimensionUniqueName="[Ej_varderade_nyttor]" displayFolder="" count="0" memberValueDatatype="5" unbalanced="0"/>
    <cacheHierarchy uniqueName="[Ej_varderade_nyttor].[Min år 21]" caption="Min år 21" attribute="1" defaultMemberUniqueName="[Ej_varderade_nyttor].[Min år 21].[All]" allUniqueName="[Ej_varderade_nyttor].[Min år 21].[All]" dimensionUniqueName="[Ej_varderade_nyttor]" displayFolder="" count="0" memberValueDatatype="5" unbalanced="0"/>
    <cacheHierarchy uniqueName="[Ej_varderade_nyttor].[Min år 22]" caption="Min år 22" attribute="1" defaultMemberUniqueName="[Ej_varderade_nyttor].[Min år 22].[All]" allUniqueName="[Ej_varderade_nyttor].[Min år 22].[All]" dimensionUniqueName="[Ej_varderade_nyttor]" displayFolder="" count="0" memberValueDatatype="5" unbalanced="0"/>
    <cacheHierarchy uniqueName="[Ej_varderade_nyttor].[Min år 23]" caption="Min år 23" attribute="1" defaultMemberUniqueName="[Ej_varderade_nyttor].[Min år 23].[All]" allUniqueName="[Ej_varderade_nyttor].[Min år 23].[All]" dimensionUniqueName="[Ej_varderade_nyttor]" displayFolder="" count="0" memberValueDatatype="5" unbalanced="0"/>
    <cacheHierarchy uniqueName="[Ej_varderade_nyttor].[Min år 24]" caption="Min år 24" attribute="1" defaultMemberUniqueName="[Ej_varderade_nyttor].[Min år 24].[All]" allUniqueName="[Ej_varderade_nyttor].[Min år 24].[All]" dimensionUniqueName="[Ej_varderade_nyttor]" displayFolder="" count="0" memberValueDatatype="5" unbalanced="0"/>
    <cacheHierarchy uniqueName="[Ej_varderade_nyttor].[Min år 25]" caption="Min år 25" attribute="1" defaultMemberUniqueName="[Ej_varderade_nyttor].[Min år 25].[All]" allUniqueName="[Ej_varderade_nyttor].[Min år 25].[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Max år 7]" caption="Max år 7" attribute="1" defaultMemberUniqueName="[Ej_varderade_nyttor].[Max år 7].[All]" allUniqueName="[Ej_varderade_nyttor].[Max år 7].[All]" dimensionUniqueName="[Ej_varderade_nyttor]" displayFolder="" count="0" memberValueDatatype="5" unbalanced="0"/>
    <cacheHierarchy uniqueName="[Ej_varderade_nyttor].[Max år 8]" caption="Max år 8" attribute="1" defaultMemberUniqueName="[Ej_varderade_nyttor].[Max år 8].[All]" allUniqueName="[Ej_varderade_nyttor].[Max år 8].[All]" dimensionUniqueName="[Ej_varderade_nyttor]" displayFolder="" count="0" memberValueDatatype="5" unbalanced="0"/>
    <cacheHierarchy uniqueName="[Ej_varderade_nyttor].[Max år 9]" caption="Max år 9" attribute="1" defaultMemberUniqueName="[Ej_varderade_nyttor].[Max år 9].[All]" allUniqueName="[Ej_varderade_nyttor].[Max år 9].[All]" dimensionUniqueName="[Ej_varderade_nyttor]" displayFolder="" count="0" memberValueDatatype="5" unbalanced="0"/>
    <cacheHierarchy uniqueName="[Ej_varderade_nyttor].[Max år 10]" caption="Max år 10" attribute="1" defaultMemberUniqueName="[Ej_varderade_nyttor].[Max år 10].[All]" allUniqueName="[Ej_varderade_nyttor].[Max år 10].[All]" dimensionUniqueName="[Ej_varderade_nyttor]" displayFolder="" count="0" memberValueDatatype="5" unbalanced="0"/>
    <cacheHierarchy uniqueName="[Ej_varderade_nyttor].[Max år 11]" caption="Max år 11" attribute="1" defaultMemberUniqueName="[Ej_varderade_nyttor].[Max år 11].[All]" allUniqueName="[Ej_varderade_nyttor].[Max år 11].[All]" dimensionUniqueName="[Ej_varderade_nyttor]" displayFolder="" count="0" memberValueDatatype="5" unbalanced="0"/>
    <cacheHierarchy uniqueName="[Ej_varderade_nyttor].[Max år 12]" caption="Max år 12" attribute="1" defaultMemberUniqueName="[Ej_varderade_nyttor].[Max år 12].[All]" allUniqueName="[Ej_varderade_nyttor].[Max år 12].[All]" dimensionUniqueName="[Ej_varderade_nyttor]" displayFolder="" count="0" memberValueDatatype="5" unbalanced="0"/>
    <cacheHierarchy uniqueName="[Ej_varderade_nyttor].[Max år 13]" caption="Max år 13" attribute="1" defaultMemberUniqueName="[Ej_varderade_nyttor].[Max år 13].[All]" allUniqueName="[Ej_varderade_nyttor].[Max år 13].[All]" dimensionUniqueName="[Ej_varderade_nyttor]" displayFolder="" count="0" memberValueDatatype="5" unbalanced="0"/>
    <cacheHierarchy uniqueName="[Ej_varderade_nyttor].[Max år 14]" caption="Max år 14" attribute="1" defaultMemberUniqueName="[Ej_varderade_nyttor].[Max år 14].[All]" allUniqueName="[Ej_varderade_nyttor].[Max år 14].[All]" dimensionUniqueName="[Ej_varderade_nyttor]" displayFolder="" count="0" memberValueDatatype="5" unbalanced="0"/>
    <cacheHierarchy uniqueName="[Ej_varderade_nyttor].[Max år 15]" caption="Max år 15" attribute="1" defaultMemberUniqueName="[Ej_varderade_nyttor].[Max år 15].[All]" allUniqueName="[Ej_varderade_nyttor].[Max år 15].[All]" dimensionUniqueName="[Ej_varderade_nyttor]" displayFolder="" count="0" memberValueDatatype="5" unbalanced="0"/>
    <cacheHierarchy uniqueName="[Ej_varderade_nyttor].[Max år 16]" caption="Max år 16" attribute="1" defaultMemberUniqueName="[Ej_varderade_nyttor].[Max år 16].[All]" allUniqueName="[Ej_varderade_nyttor].[Max år 16].[All]" dimensionUniqueName="[Ej_varderade_nyttor]" displayFolder="" count="0" memberValueDatatype="5" unbalanced="0"/>
    <cacheHierarchy uniqueName="[Ej_varderade_nyttor].[Max år 17]" caption="Max år 17" attribute="1" defaultMemberUniqueName="[Ej_varderade_nyttor].[Max år 17].[All]" allUniqueName="[Ej_varderade_nyttor].[Max år 17].[All]" dimensionUniqueName="[Ej_varderade_nyttor]" displayFolder="" count="0" memberValueDatatype="5" unbalanced="0"/>
    <cacheHierarchy uniqueName="[Ej_varderade_nyttor].[Max år 18]" caption="Max år 18" attribute="1" defaultMemberUniqueName="[Ej_varderade_nyttor].[Max år 18].[All]" allUniqueName="[Ej_varderade_nyttor].[Max år 18].[All]" dimensionUniqueName="[Ej_varderade_nyttor]" displayFolder="" count="0" memberValueDatatype="5" unbalanced="0"/>
    <cacheHierarchy uniqueName="[Ej_varderade_nyttor].[Max år 19]" caption="Max år 19" attribute="1" defaultMemberUniqueName="[Ej_varderade_nyttor].[Max år 19].[All]" allUniqueName="[Ej_varderade_nyttor].[Max år 19].[All]" dimensionUniqueName="[Ej_varderade_nyttor]" displayFolder="" count="0" memberValueDatatype="5" unbalanced="0"/>
    <cacheHierarchy uniqueName="[Ej_varderade_nyttor].[Max år 20]" caption="Max år 20" attribute="1" defaultMemberUniqueName="[Ej_varderade_nyttor].[Max år 20].[All]" allUniqueName="[Ej_varderade_nyttor].[Max år 20].[All]" dimensionUniqueName="[Ej_varderade_nyttor]" displayFolder="" count="0" memberValueDatatype="5" unbalanced="0"/>
    <cacheHierarchy uniqueName="[Ej_varderade_nyttor].[Max år 21]" caption="Max år 21" attribute="1" defaultMemberUniqueName="[Ej_varderade_nyttor].[Max år 21].[All]" allUniqueName="[Ej_varderade_nyttor].[Max år 21].[All]" dimensionUniqueName="[Ej_varderade_nyttor]" displayFolder="" count="0" memberValueDatatype="5" unbalanced="0"/>
    <cacheHierarchy uniqueName="[Ej_varderade_nyttor].[Max år 22]" caption="Max år 22" attribute="1" defaultMemberUniqueName="[Ej_varderade_nyttor].[Max år 22].[All]" allUniqueName="[Ej_varderade_nyttor].[Max år 22].[All]" dimensionUniqueName="[Ej_varderade_nyttor]" displayFolder="" count="0" memberValueDatatype="5" unbalanced="0"/>
    <cacheHierarchy uniqueName="[Ej_varderade_nyttor].[Max år 23]" caption="Max år 23" attribute="1" defaultMemberUniqueName="[Ej_varderade_nyttor].[Max år 23].[All]" allUniqueName="[Ej_varderade_nyttor].[Max år 23].[All]" dimensionUniqueName="[Ej_varderade_nyttor]" displayFolder="" count="0" memberValueDatatype="5" unbalanced="0"/>
    <cacheHierarchy uniqueName="[Ej_varderade_nyttor].[Max år 24]" caption="Max år 24" attribute="1" defaultMemberUniqueName="[Ej_varderade_nyttor].[Max år 24].[All]" allUniqueName="[Ej_varderade_nyttor].[Max år 24].[All]" dimensionUniqueName="[Ej_varderade_nyttor]" displayFolder="" count="0" memberValueDatatype="5" unbalanced="0"/>
    <cacheHierarchy uniqueName="[Ej_varderade_nyttor].[Max år 25]" caption="Max år 25" attribute="1" defaultMemberUniqueName="[Ej_varderade_nyttor].[Max år 25].[All]" allUniqueName="[Ej_varderade_nyttor].[Max år 25].[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0" memberValueDatatype="130" unbalanced="0"/>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Troligt år 7]" caption="Troligt år 7" attribute="1" defaultMemberUniqueName="[Kostnader].[Troligt år 7].[All]" allUniqueName="[Kostnader].[Troligt år 7].[All]" dimensionUniqueName="[Kostnader]" displayFolder="" count="0" memberValueDatatype="5" unbalanced="0"/>
    <cacheHierarchy uniqueName="[Kostnader].[Troligt år 8]" caption="Troligt år 8" attribute="1" defaultMemberUniqueName="[Kostnader].[Troligt år 8].[All]" allUniqueName="[Kostnader].[Troligt år 8].[All]" dimensionUniqueName="[Kostnader]" displayFolder="" count="0" memberValueDatatype="5" unbalanced="0"/>
    <cacheHierarchy uniqueName="[Kostnader].[Troligt år 9]" caption="Troligt år 9" attribute="1" defaultMemberUniqueName="[Kostnader].[Troligt år 9].[All]" allUniqueName="[Kostnader].[Troligt år 9].[All]" dimensionUniqueName="[Kostnader]" displayFolder="" count="0" memberValueDatatype="5" unbalanced="0"/>
    <cacheHierarchy uniqueName="[Kostnader].[Troligt år 10]" caption="Troligt år 10" attribute="1" defaultMemberUniqueName="[Kostnader].[Troligt år 10].[All]" allUniqueName="[Kostnader].[Troligt år 10].[All]" dimensionUniqueName="[Kostnader]" displayFolder="" count="0" memberValueDatatype="5" unbalanced="0"/>
    <cacheHierarchy uniqueName="[Kostnader].[Troligt år 11]" caption="Troligt år 11" attribute="1" defaultMemberUniqueName="[Kostnader].[Troligt år 11].[All]" allUniqueName="[Kostnader].[Troligt år 11].[All]" dimensionUniqueName="[Kostnader]" displayFolder="" count="0" memberValueDatatype="5" unbalanced="0"/>
    <cacheHierarchy uniqueName="[Kostnader].[Troligt år 12]" caption="Troligt år 12" attribute="1" defaultMemberUniqueName="[Kostnader].[Troligt år 12].[All]" allUniqueName="[Kostnader].[Troligt år 12].[All]" dimensionUniqueName="[Kostnader]" displayFolder="" count="0" memberValueDatatype="5" unbalanced="0"/>
    <cacheHierarchy uniqueName="[Kostnader].[Troligt år 13]" caption="Troligt år 13" attribute="1" defaultMemberUniqueName="[Kostnader].[Troligt år 13].[All]" allUniqueName="[Kostnader].[Troligt år 13].[All]" dimensionUniqueName="[Kostnader]" displayFolder="" count="0" memberValueDatatype="5" unbalanced="0"/>
    <cacheHierarchy uniqueName="[Kostnader].[Troligt år 14]" caption="Troligt år 14" attribute="1" defaultMemberUniqueName="[Kostnader].[Troligt år 14].[All]" allUniqueName="[Kostnader].[Troligt år 14].[All]" dimensionUniqueName="[Kostnader]" displayFolder="" count="0" memberValueDatatype="5" unbalanced="0"/>
    <cacheHierarchy uniqueName="[Kostnader].[Troligt år 15]" caption="Troligt år 15" attribute="1" defaultMemberUniqueName="[Kostnader].[Troligt år 15].[All]" allUniqueName="[Kostnader].[Troligt år 15].[All]" dimensionUniqueName="[Kostnader]" displayFolder="" count="0" memberValueDatatype="5" unbalanced="0"/>
    <cacheHierarchy uniqueName="[Kostnader].[Troligt år 16]" caption="Troligt år 16" attribute="1" defaultMemberUniqueName="[Kostnader].[Troligt år 16].[All]" allUniqueName="[Kostnader].[Troligt år 16].[All]" dimensionUniqueName="[Kostnader]" displayFolder="" count="0" memberValueDatatype="5" unbalanced="0"/>
    <cacheHierarchy uniqueName="[Kostnader].[Troligt år 17]" caption="Troligt år 17" attribute="1" defaultMemberUniqueName="[Kostnader].[Troligt år 17].[All]" allUniqueName="[Kostnader].[Troligt år 17].[All]" dimensionUniqueName="[Kostnader]" displayFolder="" count="0" memberValueDatatype="5" unbalanced="0"/>
    <cacheHierarchy uniqueName="[Kostnader].[Troligt år 18]" caption="Troligt år 18" attribute="1" defaultMemberUniqueName="[Kostnader].[Troligt år 18].[All]" allUniqueName="[Kostnader].[Troligt år 18].[All]" dimensionUniqueName="[Kostnader]" displayFolder="" count="0" memberValueDatatype="5" unbalanced="0"/>
    <cacheHierarchy uniqueName="[Kostnader].[Troligt år 19]" caption="Troligt år 19" attribute="1" defaultMemberUniqueName="[Kostnader].[Troligt år 19].[All]" allUniqueName="[Kostnader].[Troligt år 19].[All]" dimensionUniqueName="[Kostnader]" displayFolder="" count="0" memberValueDatatype="5" unbalanced="0"/>
    <cacheHierarchy uniqueName="[Kostnader].[Troligt år 20]" caption="Troligt år 20" attribute="1" defaultMemberUniqueName="[Kostnader].[Troligt år 20].[All]" allUniqueName="[Kostnader].[Troligt år 20].[All]" dimensionUniqueName="[Kostnader]" displayFolder="" count="0" memberValueDatatype="5" unbalanced="0"/>
    <cacheHierarchy uniqueName="[Kostnader].[Troligt år 21]" caption="Troligt år 21" attribute="1" defaultMemberUniqueName="[Kostnader].[Troligt år 21].[All]" allUniqueName="[Kostnader].[Troligt år 21].[All]" dimensionUniqueName="[Kostnader]" displayFolder="" count="0" memberValueDatatype="5" unbalanced="0"/>
    <cacheHierarchy uniqueName="[Kostnader].[Troligt år 22]" caption="Troligt år 22" attribute="1" defaultMemberUniqueName="[Kostnader].[Troligt år 22].[All]" allUniqueName="[Kostnader].[Troligt år 22].[All]" dimensionUniqueName="[Kostnader]" displayFolder="" count="0" memberValueDatatype="5" unbalanced="0"/>
    <cacheHierarchy uniqueName="[Kostnader].[Troligt år 23]" caption="Troligt år 23" attribute="1" defaultMemberUniqueName="[Kostnader].[Troligt år 23].[All]" allUniqueName="[Kostnader].[Troligt år 23].[All]" dimensionUniqueName="[Kostnader]" displayFolder="" count="0" memberValueDatatype="5" unbalanced="0"/>
    <cacheHierarchy uniqueName="[Kostnader].[Troligt år 24]" caption="Troligt år 24" attribute="1" defaultMemberUniqueName="[Kostnader].[Troligt år 24].[All]" allUniqueName="[Kostnader].[Troligt år 24].[All]" dimensionUniqueName="[Kostnader]" displayFolder="" count="0" memberValueDatatype="5" unbalanced="0"/>
    <cacheHierarchy uniqueName="[Kostnader].[Troligt år 25]" caption="Troligt år 25" attribute="1" defaultMemberUniqueName="[Kostnader].[Troligt år 25].[All]" allUniqueName="[Kostnader].[Troligt år 25].[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Min år 7]" caption="Min år 7" attribute="1" defaultMemberUniqueName="[Kostnader].[Min år 7].[All]" allUniqueName="[Kostnader].[Min år 7].[All]" dimensionUniqueName="[Kostnader]" displayFolder="" count="0" memberValueDatatype="5" unbalanced="0"/>
    <cacheHierarchy uniqueName="[Kostnader].[Min år 8]" caption="Min år 8" attribute="1" defaultMemberUniqueName="[Kostnader].[Min år 8].[All]" allUniqueName="[Kostnader].[Min år 8].[All]" dimensionUniqueName="[Kostnader]" displayFolder="" count="0" memberValueDatatype="5" unbalanced="0"/>
    <cacheHierarchy uniqueName="[Kostnader].[Min år 9]" caption="Min år 9" attribute="1" defaultMemberUniqueName="[Kostnader].[Min år 9].[All]" allUniqueName="[Kostnader].[Min år 9].[All]" dimensionUniqueName="[Kostnader]" displayFolder="" count="0" memberValueDatatype="5" unbalanced="0"/>
    <cacheHierarchy uniqueName="[Kostnader].[Min år 10]" caption="Min år 10" attribute="1" defaultMemberUniqueName="[Kostnader].[Min år 10].[All]" allUniqueName="[Kostnader].[Min år 10].[All]" dimensionUniqueName="[Kostnader]" displayFolder="" count="0" memberValueDatatype="5" unbalanced="0"/>
    <cacheHierarchy uniqueName="[Kostnader].[Min år 11]" caption="Min år 11" attribute="1" defaultMemberUniqueName="[Kostnader].[Min år 11].[All]" allUniqueName="[Kostnader].[Min år 11].[All]" dimensionUniqueName="[Kostnader]" displayFolder="" count="0" memberValueDatatype="5" unbalanced="0"/>
    <cacheHierarchy uniqueName="[Kostnader].[Min år 12]" caption="Min år 12" attribute="1" defaultMemberUniqueName="[Kostnader].[Min år 12].[All]" allUniqueName="[Kostnader].[Min år 12].[All]" dimensionUniqueName="[Kostnader]" displayFolder="" count="0" memberValueDatatype="5" unbalanced="0"/>
    <cacheHierarchy uniqueName="[Kostnader].[Min år 13]" caption="Min år 13" attribute="1" defaultMemberUniqueName="[Kostnader].[Min år 13].[All]" allUniqueName="[Kostnader].[Min år 13].[All]" dimensionUniqueName="[Kostnader]" displayFolder="" count="0" memberValueDatatype="5" unbalanced="0"/>
    <cacheHierarchy uniqueName="[Kostnader].[Min år 14]" caption="Min år 14" attribute="1" defaultMemberUniqueName="[Kostnader].[Min år 14].[All]" allUniqueName="[Kostnader].[Min år 14].[All]" dimensionUniqueName="[Kostnader]" displayFolder="" count="0" memberValueDatatype="5" unbalanced="0"/>
    <cacheHierarchy uniqueName="[Kostnader].[Min år 15]" caption="Min år 15" attribute="1" defaultMemberUniqueName="[Kostnader].[Min år 15].[All]" allUniqueName="[Kostnader].[Min år 15].[All]" dimensionUniqueName="[Kostnader]" displayFolder="" count="0" memberValueDatatype="5" unbalanced="0"/>
    <cacheHierarchy uniqueName="[Kostnader].[Min år 16]" caption="Min år 16" attribute="1" defaultMemberUniqueName="[Kostnader].[Min år 16].[All]" allUniqueName="[Kostnader].[Min år 16].[All]" dimensionUniqueName="[Kostnader]" displayFolder="" count="0" memberValueDatatype="5" unbalanced="0"/>
    <cacheHierarchy uniqueName="[Kostnader].[Min år 17]" caption="Min år 17" attribute="1" defaultMemberUniqueName="[Kostnader].[Min år 17].[All]" allUniqueName="[Kostnader].[Min år 17].[All]" dimensionUniqueName="[Kostnader]" displayFolder="" count="0" memberValueDatatype="5" unbalanced="0"/>
    <cacheHierarchy uniqueName="[Kostnader].[Min år 18]" caption="Min år 18" attribute="1" defaultMemberUniqueName="[Kostnader].[Min år 18].[All]" allUniqueName="[Kostnader].[Min år 18].[All]" dimensionUniqueName="[Kostnader]" displayFolder="" count="0" memberValueDatatype="5" unbalanced="0"/>
    <cacheHierarchy uniqueName="[Kostnader].[Min år 19]" caption="Min år 19" attribute="1" defaultMemberUniqueName="[Kostnader].[Min år 19].[All]" allUniqueName="[Kostnader].[Min år 19].[All]" dimensionUniqueName="[Kostnader]" displayFolder="" count="0" memberValueDatatype="5" unbalanced="0"/>
    <cacheHierarchy uniqueName="[Kostnader].[Min år 20]" caption="Min år 20" attribute="1" defaultMemberUniqueName="[Kostnader].[Min år 20].[All]" allUniqueName="[Kostnader].[Min år 20].[All]" dimensionUniqueName="[Kostnader]" displayFolder="" count="0" memberValueDatatype="5" unbalanced="0"/>
    <cacheHierarchy uniqueName="[Kostnader].[Min år 21]" caption="Min år 21" attribute="1" defaultMemberUniqueName="[Kostnader].[Min år 21].[All]" allUniqueName="[Kostnader].[Min år 21].[All]" dimensionUniqueName="[Kostnader]" displayFolder="" count="0" memberValueDatatype="5" unbalanced="0"/>
    <cacheHierarchy uniqueName="[Kostnader].[Min år 22]" caption="Min år 22" attribute="1" defaultMemberUniqueName="[Kostnader].[Min år 22].[All]" allUniqueName="[Kostnader].[Min år 22].[All]" dimensionUniqueName="[Kostnader]" displayFolder="" count="0" memberValueDatatype="5" unbalanced="0"/>
    <cacheHierarchy uniqueName="[Kostnader].[Min år 23]" caption="Min år 23" attribute="1" defaultMemberUniqueName="[Kostnader].[Min år 23].[All]" allUniqueName="[Kostnader].[Min år 23].[All]" dimensionUniqueName="[Kostnader]" displayFolder="" count="0" memberValueDatatype="5" unbalanced="0"/>
    <cacheHierarchy uniqueName="[Kostnader].[Min år 24]" caption="Min år 24" attribute="1" defaultMemberUniqueName="[Kostnader].[Min år 24].[All]" allUniqueName="[Kostnader].[Min år 24].[All]" dimensionUniqueName="[Kostnader]" displayFolder="" count="0" memberValueDatatype="5" unbalanced="0"/>
    <cacheHierarchy uniqueName="[Kostnader].[Min år 25]" caption="Min år 25" attribute="1" defaultMemberUniqueName="[Kostnader].[Min år 25].[All]" allUniqueName="[Kostnader].[Min år 25].[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Max år 7]" caption="Max år 7" attribute="1" defaultMemberUniqueName="[Kostnader].[Max år 7].[All]" allUniqueName="[Kostnader].[Max år 7].[All]" dimensionUniqueName="[Kostnader]" displayFolder="" count="0" memberValueDatatype="5" unbalanced="0"/>
    <cacheHierarchy uniqueName="[Kostnader].[Max år 8]" caption="Max år 8" attribute="1" defaultMemberUniqueName="[Kostnader].[Max år 8].[All]" allUniqueName="[Kostnader].[Max år 8].[All]" dimensionUniqueName="[Kostnader]" displayFolder="" count="0" memberValueDatatype="5" unbalanced="0"/>
    <cacheHierarchy uniqueName="[Kostnader].[Max år 9]" caption="Max år 9" attribute="1" defaultMemberUniqueName="[Kostnader].[Max år 9].[All]" allUniqueName="[Kostnader].[Max år 9].[All]" dimensionUniqueName="[Kostnader]" displayFolder="" count="0" memberValueDatatype="5" unbalanced="0"/>
    <cacheHierarchy uniqueName="[Kostnader].[Max år 10]" caption="Max år 10" attribute="1" defaultMemberUniqueName="[Kostnader].[Max år 10].[All]" allUniqueName="[Kostnader].[Max år 10].[All]" dimensionUniqueName="[Kostnader]" displayFolder="" count="0" memberValueDatatype="5" unbalanced="0"/>
    <cacheHierarchy uniqueName="[Kostnader].[Max år 11]" caption="Max år 11" attribute="1" defaultMemberUniqueName="[Kostnader].[Max år 11].[All]" allUniqueName="[Kostnader].[Max år 11].[All]" dimensionUniqueName="[Kostnader]" displayFolder="" count="0" memberValueDatatype="5" unbalanced="0"/>
    <cacheHierarchy uniqueName="[Kostnader].[Max år 12]" caption="Max år 12" attribute="1" defaultMemberUniqueName="[Kostnader].[Max år 12].[All]" allUniqueName="[Kostnader].[Max år 12].[All]" dimensionUniqueName="[Kostnader]" displayFolder="" count="0" memberValueDatatype="5" unbalanced="0"/>
    <cacheHierarchy uniqueName="[Kostnader].[Max år 13]" caption="Max år 13" attribute="1" defaultMemberUniqueName="[Kostnader].[Max år 13].[All]" allUniqueName="[Kostnader].[Max år 13].[All]" dimensionUniqueName="[Kostnader]" displayFolder="" count="0" memberValueDatatype="5" unbalanced="0"/>
    <cacheHierarchy uniqueName="[Kostnader].[Max år 14]" caption="Max år 14" attribute="1" defaultMemberUniqueName="[Kostnader].[Max år 14].[All]" allUniqueName="[Kostnader].[Max år 14].[All]" dimensionUniqueName="[Kostnader]" displayFolder="" count="0" memberValueDatatype="5" unbalanced="0"/>
    <cacheHierarchy uniqueName="[Kostnader].[Max år 15]" caption="Max år 15" attribute="1" defaultMemberUniqueName="[Kostnader].[Max år 15].[All]" allUniqueName="[Kostnader].[Max år 15].[All]" dimensionUniqueName="[Kostnader]" displayFolder="" count="0" memberValueDatatype="5" unbalanced="0"/>
    <cacheHierarchy uniqueName="[Kostnader].[Max år 16]" caption="Max år 16" attribute="1" defaultMemberUniqueName="[Kostnader].[Max år 16].[All]" allUniqueName="[Kostnader].[Max år 16].[All]" dimensionUniqueName="[Kostnader]" displayFolder="" count="0" memberValueDatatype="5" unbalanced="0"/>
    <cacheHierarchy uniqueName="[Kostnader].[Max år 17]" caption="Max år 17" attribute="1" defaultMemberUniqueName="[Kostnader].[Max år 17].[All]" allUniqueName="[Kostnader].[Max år 17].[All]" dimensionUniqueName="[Kostnader]" displayFolder="" count="0" memberValueDatatype="5" unbalanced="0"/>
    <cacheHierarchy uniqueName="[Kostnader].[Max år 18]" caption="Max år 18" attribute="1" defaultMemberUniqueName="[Kostnader].[Max år 18].[All]" allUniqueName="[Kostnader].[Max år 18].[All]" dimensionUniqueName="[Kostnader]" displayFolder="" count="0" memberValueDatatype="5" unbalanced="0"/>
    <cacheHierarchy uniqueName="[Kostnader].[Max år 19]" caption="Max år 19" attribute="1" defaultMemberUniqueName="[Kostnader].[Max år 19].[All]" allUniqueName="[Kostnader].[Max år 19].[All]" dimensionUniqueName="[Kostnader]" displayFolder="" count="0" memberValueDatatype="5" unbalanced="0"/>
    <cacheHierarchy uniqueName="[Kostnader].[Max år 20]" caption="Max år 20" attribute="1" defaultMemberUniqueName="[Kostnader].[Max år 20].[All]" allUniqueName="[Kostnader].[Max år 20].[All]" dimensionUniqueName="[Kostnader]" displayFolder="" count="0" memberValueDatatype="5" unbalanced="0"/>
    <cacheHierarchy uniqueName="[Kostnader].[Max år 21]" caption="Max år 21" attribute="1" defaultMemberUniqueName="[Kostnader].[Max år 21].[All]" allUniqueName="[Kostnader].[Max år 21].[All]" dimensionUniqueName="[Kostnader]" displayFolder="" count="0" memberValueDatatype="5" unbalanced="0"/>
    <cacheHierarchy uniqueName="[Kostnader].[Max år 22]" caption="Max år 22" attribute="1" defaultMemberUniqueName="[Kostnader].[Max år 22].[All]" allUniqueName="[Kostnader].[Max år 22].[All]" dimensionUniqueName="[Kostnader]" displayFolder="" count="0" memberValueDatatype="5" unbalanced="0"/>
    <cacheHierarchy uniqueName="[Kostnader].[Max år 23]" caption="Max år 23" attribute="1" defaultMemberUniqueName="[Kostnader].[Max år 23].[All]" allUniqueName="[Kostnader].[Max år 23].[All]" dimensionUniqueName="[Kostnader]" displayFolder="" count="0" memberValueDatatype="5" unbalanced="0"/>
    <cacheHierarchy uniqueName="[Kostnader].[Max år 24]" caption="Max år 24" attribute="1" defaultMemberUniqueName="[Kostnader].[Max år 24].[All]" allUniqueName="[Kostnader].[Max år 24].[All]" dimensionUniqueName="[Kostnader]" displayFolder="" count="0" memberValueDatatype="5" unbalanced="0"/>
    <cacheHierarchy uniqueName="[Kostnader].[Max år 25]" caption="Max år 25" attribute="1" defaultMemberUniqueName="[Kostnader].[Max år 25].[All]" allUniqueName="[Kostnader].[Max år 25].[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0" memberValueDatatype="130" unbalanced="0"/>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2" memberValueDatatype="130" unbalanced="0">
      <fieldsUsage count="2">
        <fieldUsage x="-1"/>
        <fieldUsage x="1"/>
      </fieldsUsage>
    </cacheHierarchy>
    <cacheHierarchy uniqueName="[Nyttor].[Bedömning]" caption="Bedömning" attribute="1" defaultMemberUniqueName="[Nyttor].[Bedömning].[All]" allUniqueName="[Nyttor].[Bedömning].[All]" dimensionUniqueName="[Nyttor]" displayFolder="" count="2" memberValueDatatype="130" unbalanced="0">
      <fieldsUsage count="2">
        <fieldUsage x="-1"/>
        <fieldUsage x="0"/>
      </fieldsUsage>
    </cacheHierarchy>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Troligt år 7]" caption="Troligt år 7" attribute="1" defaultMemberUniqueName="[Nyttor].[Troligt år 7].[All]" allUniqueName="[Nyttor].[Troligt år 7].[All]" dimensionUniqueName="[Nyttor]" displayFolder="" count="0" memberValueDatatype="5" unbalanced="0"/>
    <cacheHierarchy uniqueName="[Nyttor].[Troligt år 8]" caption="Troligt år 8" attribute="1" defaultMemberUniqueName="[Nyttor].[Troligt år 8].[All]" allUniqueName="[Nyttor].[Troligt år 8].[All]" dimensionUniqueName="[Nyttor]" displayFolder="" count="0" memberValueDatatype="5" unbalanced="0"/>
    <cacheHierarchy uniqueName="[Nyttor].[Troligt år 9]" caption="Troligt år 9" attribute="1" defaultMemberUniqueName="[Nyttor].[Troligt år 9].[All]" allUniqueName="[Nyttor].[Troligt år 9].[All]" dimensionUniqueName="[Nyttor]" displayFolder="" count="0" memberValueDatatype="5" unbalanced="0"/>
    <cacheHierarchy uniqueName="[Nyttor].[Troligt år 10]" caption="Troligt år 10" attribute="1" defaultMemberUniqueName="[Nyttor].[Troligt år 10].[All]" allUniqueName="[Nyttor].[Troligt år 10].[All]" dimensionUniqueName="[Nyttor]" displayFolder="" count="0" memberValueDatatype="5" unbalanced="0"/>
    <cacheHierarchy uniqueName="[Nyttor].[Troligt år 11]" caption="Troligt år 11" attribute="1" defaultMemberUniqueName="[Nyttor].[Troligt år 11].[All]" allUniqueName="[Nyttor].[Troligt år 11].[All]" dimensionUniqueName="[Nyttor]" displayFolder="" count="0" memberValueDatatype="5" unbalanced="0"/>
    <cacheHierarchy uniqueName="[Nyttor].[Troligt år 12]" caption="Troligt år 12" attribute="1" defaultMemberUniqueName="[Nyttor].[Troligt år 12].[All]" allUniqueName="[Nyttor].[Troligt år 12].[All]" dimensionUniqueName="[Nyttor]" displayFolder="" count="0" memberValueDatatype="5" unbalanced="0"/>
    <cacheHierarchy uniqueName="[Nyttor].[Troligt år 13]" caption="Troligt år 13" attribute="1" defaultMemberUniqueName="[Nyttor].[Troligt år 13].[All]" allUniqueName="[Nyttor].[Troligt år 13].[All]" dimensionUniqueName="[Nyttor]" displayFolder="" count="0" memberValueDatatype="5" unbalanced="0"/>
    <cacheHierarchy uniqueName="[Nyttor].[Troligt år 14]" caption="Troligt år 14" attribute="1" defaultMemberUniqueName="[Nyttor].[Troligt år 14].[All]" allUniqueName="[Nyttor].[Troligt år 14].[All]" dimensionUniqueName="[Nyttor]" displayFolder="" count="0" memberValueDatatype="5" unbalanced="0"/>
    <cacheHierarchy uniqueName="[Nyttor].[Troligt år 15]" caption="Troligt år 15" attribute="1" defaultMemberUniqueName="[Nyttor].[Troligt år 15].[All]" allUniqueName="[Nyttor].[Troligt år 15].[All]" dimensionUniqueName="[Nyttor]" displayFolder="" count="0" memberValueDatatype="5" unbalanced="0"/>
    <cacheHierarchy uniqueName="[Nyttor].[Troligt år 16]" caption="Troligt år 16" attribute="1" defaultMemberUniqueName="[Nyttor].[Troligt år 16].[All]" allUniqueName="[Nyttor].[Troligt år 16].[All]" dimensionUniqueName="[Nyttor]" displayFolder="" count="0" memberValueDatatype="5" unbalanced="0"/>
    <cacheHierarchy uniqueName="[Nyttor].[Troligt år 17]" caption="Troligt år 17" attribute="1" defaultMemberUniqueName="[Nyttor].[Troligt år 17].[All]" allUniqueName="[Nyttor].[Troligt år 17].[All]" dimensionUniqueName="[Nyttor]" displayFolder="" count="0" memberValueDatatype="5" unbalanced="0"/>
    <cacheHierarchy uniqueName="[Nyttor].[Troligt år 18]" caption="Troligt år 18" attribute="1" defaultMemberUniqueName="[Nyttor].[Troligt år 18].[All]" allUniqueName="[Nyttor].[Troligt år 18].[All]" dimensionUniqueName="[Nyttor]" displayFolder="" count="0" memberValueDatatype="5" unbalanced="0"/>
    <cacheHierarchy uniqueName="[Nyttor].[Troligt år 19]" caption="Troligt år 19" attribute="1" defaultMemberUniqueName="[Nyttor].[Troligt år 19].[All]" allUniqueName="[Nyttor].[Troligt år 19].[All]" dimensionUniqueName="[Nyttor]" displayFolder="" count="0" memberValueDatatype="5" unbalanced="0"/>
    <cacheHierarchy uniqueName="[Nyttor].[Troligt år 20]" caption="Troligt år 20" attribute="1" defaultMemberUniqueName="[Nyttor].[Troligt år 20].[All]" allUniqueName="[Nyttor].[Troligt år 20].[All]" dimensionUniqueName="[Nyttor]" displayFolder="" count="0" memberValueDatatype="5" unbalanced="0"/>
    <cacheHierarchy uniqueName="[Nyttor].[Troligt år 21]" caption="Troligt år 21" attribute="1" defaultMemberUniqueName="[Nyttor].[Troligt år 21].[All]" allUniqueName="[Nyttor].[Troligt år 21].[All]" dimensionUniqueName="[Nyttor]" displayFolder="" count="0" memberValueDatatype="5" unbalanced="0"/>
    <cacheHierarchy uniqueName="[Nyttor].[Troligt år 22]" caption="Troligt år 22" attribute="1" defaultMemberUniqueName="[Nyttor].[Troligt år 22].[All]" allUniqueName="[Nyttor].[Troligt år 22].[All]" dimensionUniqueName="[Nyttor]" displayFolder="" count="0" memberValueDatatype="5" unbalanced="0"/>
    <cacheHierarchy uniqueName="[Nyttor].[Troligt år 23]" caption="Troligt år 23" attribute="1" defaultMemberUniqueName="[Nyttor].[Troligt år 23].[All]" allUniqueName="[Nyttor].[Troligt år 23].[All]" dimensionUniqueName="[Nyttor]" displayFolder="" count="0" memberValueDatatype="5" unbalanced="0"/>
    <cacheHierarchy uniqueName="[Nyttor].[Troligt år 24]" caption="Troligt år 24" attribute="1" defaultMemberUniqueName="[Nyttor].[Troligt år 24].[All]" allUniqueName="[Nyttor].[Troligt år 24].[All]" dimensionUniqueName="[Nyttor]" displayFolder="" count="0" memberValueDatatype="5" unbalanced="0"/>
    <cacheHierarchy uniqueName="[Nyttor].[Troligt år 25]" caption="Troligt år 25" attribute="1" defaultMemberUniqueName="[Nyttor].[Troligt år 25].[All]" allUniqueName="[Nyttor].[Troligt år 25].[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Min år 7]" caption="Min år 7" attribute="1" defaultMemberUniqueName="[Nyttor].[Min år 7].[All]" allUniqueName="[Nyttor].[Min år 7].[All]" dimensionUniqueName="[Nyttor]" displayFolder="" count="0" memberValueDatatype="5" unbalanced="0"/>
    <cacheHierarchy uniqueName="[Nyttor].[Min år 8]" caption="Min år 8" attribute="1" defaultMemberUniqueName="[Nyttor].[Min år 8].[All]" allUniqueName="[Nyttor].[Min år 8].[All]" dimensionUniqueName="[Nyttor]" displayFolder="" count="0" memberValueDatatype="5" unbalanced="0"/>
    <cacheHierarchy uniqueName="[Nyttor].[Min år 9]" caption="Min år 9" attribute="1" defaultMemberUniqueName="[Nyttor].[Min år 9].[All]" allUniqueName="[Nyttor].[Min år 9].[All]" dimensionUniqueName="[Nyttor]" displayFolder="" count="0" memberValueDatatype="5" unbalanced="0"/>
    <cacheHierarchy uniqueName="[Nyttor].[Min år 10]" caption="Min år 10" attribute="1" defaultMemberUniqueName="[Nyttor].[Min år 10].[All]" allUniqueName="[Nyttor].[Min år 10].[All]" dimensionUniqueName="[Nyttor]" displayFolder="" count="0" memberValueDatatype="5" unbalanced="0"/>
    <cacheHierarchy uniqueName="[Nyttor].[Min år 11]" caption="Min år 11" attribute="1" defaultMemberUniqueName="[Nyttor].[Min år 11].[All]" allUniqueName="[Nyttor].[Min år 11].[All]" dimensionUniqueName="[Nyttor]" displayFolder="" count="0" memberValueDatatype="5" unbalanced="0"/>
    <cacheHierarchy uniqueName="[Nyttor].[Min år 12]" caption="Min år 12" attribute="1" defaultMemberUniqueName="[Nyttor].[Min år 12].[All]" allUniqueName="[Nyttor].[Min år 12].[All]" dimensionUniqueName="[Nyttor]" displayFolder="" count="0" memberValueDatatype="5" unbalanced="0"/>
    <cacheHierarchy uniqueName="[Nyttor].[Min år 13]" caption="Min år 13" attribute="1" defaultMemberUniqueName="[Nyttor].[Min år 13].[All]" allUniqueName="[Nyttor].[Min år 13].[All]" dimensionUniqueName="[Nyttor]" displayFolder="" count="0" memberValueDatatype="5" unbalanced="0"/>
    <cacheHierarchy uniqueName="[Nyttor].[Min år 14]" caption="Min år 14" attribute="1" defaultMemberUniqueName="[Nyttor].[Min år 14].[All]" allUniqueName="[Nyttor].[Min år 14].[All]" dimensionUniqueName="[Nyttor]" displayFolder="" count="0" memberValueDatatype="5" unbalanced="0"/>
    <cacheHierarchy uniqueName="[Nyttor].[Min år 15]" caption="Min år 15" attribute="1" defaultMemberUniqueName="[Nyttor].[Min år 15].[All]" allUniqueName="[Nyttor].[Min år 15].[All]" dimensionUniqueName="[Nyttor]" displayFolder="" count="0" memberValueDatatype="5" unbalanced="0"/>
    <cacheHierarchy uniqueName="[Nyttor].[Min år 16]" caption="Min år 16" attribute="1" defaultMemberUniqueName="[Nyttor].[Min år 16].[All]" allUniqueName="[Nyttor].[Min år 16].[All]" dimensionUniqueName="[Nyttor]" displayFolder="" count="0" memberValueDatatype="5" unbalanced="0"/>
    <cacheHierarchy uniqueName="[Nyttor].[Min år 17]" caption="Min år 17" attribute="1" defaultMemberUniqueName="[Nyttor].[Min år 17].[All]" allUniqueName="[Nyttor].[Min år 17].[All]" dimensionUniqueName="[Nyttor]" displayFolder="" count="0" memberValueDatatype="5" unbalanced="0"/>
    <cacheHierarchy uniqueName="[Nyttor].[Min år 18]" caption="Min år 18" attribute="1" defaultMemberUniqueName="[Nyttor].[Min år 18].[All]" allUniqueName="[Nyttor].[Min år 18].[All]" dimensionUniqueName="[Nyttor]" displayFolder="" count="0" memberValueDatatype="5" unbalanced="0"/>
    <cacheHierarchy uniqueName="[Nyttor].[Min år 19]" caption="Min år 19" attribute="1" defaultMemberUniqueName="[Nyttor].[Min år 19].[All]" allUniqueName="[Nyttor].[Min år 19].[All]" dimensionUniqueName="[Nyttor]" displayFolder="" count="0" memberValueDatatype="5" unbalanced="0"/>
    <cacheHierarchy uniqueName="[Nyttor].[Min år 20]" caption="Min år 20" attribute="1" defaultMemberUniqueName="[Nyttor].[Min år 20].[All]" allUniqueName="[Nyttor].[Min år 20].[All]" dimensionUniqueName="[Nyttor]" displayFolder="" count="0" memberValueDatatype="5" unbalanced="0"/>
    <cacheHierarchy uniqueName="[Nyttor].[Min år 21]" caption="Min år 21" attribute="1" defaultMemberUniqueName="[Nyttor].[Min år 21].[All]" allUniqueName="[Nyttor].[Min år 21].[All]" dimensionUniqueName="[Nyttor]" displayFolder="" count="0" memberValueDatatype="5" unbalanced="0"/>
    <cacheHierarchy uniqueName="[Nyttor].[Min år 22]" caption="Min år 22" attribute="1" defaultMemberUniqueName="[Nyttor].[Min år 22].[All]" allUniqueName="[Nyttor].[Min år 22].[All]" dimensionUniqueName="[Nyttor]" displayFolder="" count="0" memberValueDatatype="5" unbalanced="0"/>
    <cacheHierarchy uniqueName="[Nyttor].[Min år 23]" caption="Min år 23" attribute="1" defaultMemberUniqueName="[Nyttor].[Min år 23].[All]" allUniqueName="[Nyttor].[Min år 23].[All]" dimensionUniqueName="[Nyttor]" displayFolder="" count="0" memberValueDatatype="5" unbalanced="0"/>
    <cacheHierarchy uniqueName="[Nyttor].[Min år 24]" caption="Min år 24" attribute="1" defaultMemberUniqueName="[Nyttor].[Min år 24].[All]" allUniqueName="[Nyttor].[Min år 24].[All]" dimensionUniqueName="[Nyttor]" displayFolder="" count="0" memberValueDatatype="5" unbalanced="0"/>
    <cacheHierarchy uniqueName="[Nyttor].[Min år 25]" caption="Min år 25" attribute="1" defaultMemberUniqueName="[Nyttor].[Min år 25].[All]" allUniqueName="[Nyttor].[Min år 25].[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Max år 7]" caption="Max år 7" attribute="1" defaultMemberUniqueName="[Nyttor].[Max år 7].[All]" allUniqueName="[Nyttor].[Max år 7].[All]" dimensionUniqueName="[Nyttor]" displayFolder="" count="0" memberValueDatatype="5" unbalanced="0"/>
    <cacheHierarchy uniqueName="[Nyttor].[Max år 8]" caption="Max år 8" attribute="1" defaultMemberUniqueName="[Nyttor].[Max år 8].[All]" allUniqueName="[Nyttor].[Max år 8].[All]" dimensionUniqueName="[Nyttor]" displayFolder="" count="0" memberValueDatatype="5" unbalanced="0"/>
    <cacheHierarchy uniqueName="[Nyttor].[Max år 9]" caption="Max år 9" attribute="1" defaultMemberUniqueName="[Nyttor].[Max år 9].[All]" allUniqueName="[Nyttor].[Max år 9].[All]" dimensionUniqueName="[Nyttor]" displayFolder="" count="0" memberValueDatatype="5" unbalanced="0"/>
    <cacheHierarchy uniqueName="[Nyttor].[Max år 10]" caption="Max år 10" attribute="1" defaultMemberUniqueName="[Nyttor].[Max år 10].[All]" allUniqueName="[Nyttor].[Max år 10].[All]" dimensionUniqueName="[Nyttor]" displayFolder="" count="0" memberValueDatatype="5" unbalanced="0"/>
    <cacheHierarchy uniqueName="[Nyttor].[Max år 11]" caption="Max år 11" attribute="1" defaultMemberUniqueName="[Nyttor].[Max år 11].[All]" allUniqueName="[Nyttor].[Max år 11].[All]" dimensionUniqueName="[Nyttor]" displayFolder="" count="0" memberValueDatatype="5" unbalanced="0"/>
    <cacheHierarchy uniqueName="[Nyttor].[Max år 12]" caption="Max år 12" attribute="1" defaultMemberUniqueName="[Nyttor].[Max år 12].[All]" allUniqueName="[Nyttor].[Max år 12].[All]" dimensionUniqueName="[Nyttor]" displayFolder="" count="0" memberValueDatatype="5" unbalanced="0"/>
    <cacheHierarchy uniqueName="[Nyttor].[Max år 13]" caption="Max år 13" attribute="1" defaultMemberUniqueName="[Nyttor].[Max år 13].[All]" allUniqueName="[Nyttor].[Max år 13].[All]" dimensionUniqueName="[Nyttor]" displayFolder="" count="0" memberValueDatatype="5" unbalanced="0"/>
    <cacheHierarchy uniqueName="[Nyttor].[Max år 14]" caption="Max år 14" attribute="1" defaultMemberUniqueName="[Nyttor].[Max år 14].[All]" allUniqueName="[Nyttor].[Max år 14].[All]" dimensionUniqueName="[Nyttor]" displayFolder="" count="0" memberValueDatatype="5" unbalanced="0"/>
    <cacheHierarchy uniqueName="[Nyttor].[Max år 15]" caption="Max år 15" attribute="1" defaultMemberUniqueName="[Nyttor].[Max år 15].[All]" allUniqueName="[Nyttor].[Max år 15].[All]" dimensionUniqueName="[Nyttor]" displayFolder="" count="0" memberValueDatatype="5" unbalanced="0"/>
    <cacheHierarchy uniqueName="[Nyttor].[Max år 16]" caption="Max år 16" attribute="1" defaultMemberUniqueName="[Nyttor].[Max år 16].[All]" allUniqueName="[Nyttor].[Max år 16].[All]" dimensionUniqueName="[Nyttor]" displayFolder="" count="0" memberValueDatatype="5" unbalanced="0"/>
    <cacheHierarchy uniqueName="[Nyttor].[Max år 17]" caption="Max år 17" attribute="1" defaultMemberUniqueName="[Nyttor].[Max år 17].[All]" allUniqueName="[Nyttor].[Max år 17].[All]" dimensionUniqueName="[Nyttor]" displayFolder="" count="0" memberValueDatatype="5" unbalanced="0"/>
    <cacheHierarchy uniqueName="[Nyttor].[Max år 18]" caption="Max år 18" attribute="1" defaultMemberUniqueName="[Nyttor].[Max år 18].[All]" allUniqueName="[Nyttor].[Max år 18].[All]" dimensionUniqueName="[Nyttor]" displayFolder="" count="0" memberValueDatatype="5" unbalanced="0"/>
    <cacheHierarchy uniqueName="[Nyttor].[Max år 19]" caption="Max år 19" attribute="1" defaultMemberUniqueName="[Nyttor].[Max år 19].[All]" allUniqueName="[Nyttor].[Max år 19].[All]" dimensionUniqueName="[Nyttor]" displayFolder="" count="0" memberValueDatatype="5" unbalanced="0"/>
    <cacheHierarchy uniqueName="[Nyttor].[Max år 20]" caption="Max år 20" attribute="1" defaultMemberUniqueName="[Nyttor].[Max år 20].[All]" allUniqueName="[Nyttor].[Max år 20].[All]" dimensionUniqueName="[Nyttor]" displayFolder="" count="0" memberValueDatatype="5" unbalanced="0"/>
    <cacheHierarchy uniqueName="[Nyttor].[Max år 21]" caption="Max år 21" attribute="1" defaultMemberUniqueName="[Nyttor].[Max år 21].[All]" allUniqueName="[Nyttor].[Max år 21].[All]" dimensionUniqueName="[Nyttor]" displayFolder="" count="0" memberValueDatatype="5" unbalanced="0"/>
    <cacheHierarchy uniqueName="[Nyttor].[Max år 22]" caption="Max år 22" attribute="1" defaultMemberUniqueName="[Nyttor].[Max år 22].[All]" allUniqueName="[Nyttor].[Max år 22].[All]" dimensionUniqueName="[Nyttor]" displayFolder="" count="0" memberValueDatatype="5" unbalanced="0"/>
    <cacheHierarchy uniqueName="[Nyttor].[Max år 23]" caption="Max år 23" attribute="1" defaultMemberUniqueName="[Nyttor].[Max år 23].[All]" allUniqueName="[Nyttor].[Max år 23].[All]" dimensionUniqueName="[Nyttor]" displayFolder="" count="0" memberValueDatatype="5" unbalanced="0"/>
    <cacheHierarchy uniqueName="[Nyttor].[Max år 24]" caption="Max år 24" attribute="1" defaultMemberUniqueName="[Nyttor].[Max år 24].[All]" allUniqueName="[Nyttor].[Max år 24].[All]" dimensionUniqueName="[Nyttor]" displayFolder="" count="0" memberValueDatatype="5" unbalanced="0"/>
    <cacheHierarchy uniqueName="[Nyttor].[Max år 25]" caption="Max år 25" attribute="1" defaultMemberUniqueName="[Nyttor].[Max år 25].[All]" allUniqueName="[Nyttor].[Max år 25].[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0" memberValueDatatype="130" unbalanced="0"/>
    <cacheHierarchy uniqueName="[Varderade_kostnader].[Kategori]" caption="Kategori" attribute="1" defaultMemberUniqueName="[Varderade_kostnader].[Kategori].[All]" allUniqueName="[Varderade_kostnader].[Kategori].[All]" dimensionUniqueName="[Varderade_kostnader]" displayFolder="" count="0" memberValueDatatype="130" unbalanced="0"/>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Troligt år 7]" caption="Troligt år 7" attribute="1" defaultMemberUniqueName="[Varderade_kostnader].[Troligt år 7].[All]" allUniqueName="[Varderade_kostnader].[Troligt år 7].[All]" dimensionUniqueName="[Varderade_kostnader]" displayFolder="" count="0" memberValueDatatype="5" unbalanced="0"/>
    <cacheHierarchy uniqueName="[Varderade_kostnader].[Troligt år 8]" caption="Troligt år 8" attribute="1" defaultMemberUniqueName="[Varderade_kostnader].[Troligt år 8].[All]" allUniqueName="[Varderade_kostnader].[Troligt år 8].[All]" dimensionUniqueName="[Varderade_kostnader]" displayFolder="" count="0" memberValueDatatype="5" unbalanced="0"/>
    <cacheHierarchy uniqueName="[Varderade_kostnader].[Troligt år 9]" caption="Troligt år 9" attribute="1" defaultMemberUniqueName="[Varderade_kostnader].[Troligt år 9].[All]" allUniqueName="[Varderade_kostnader].[Troligt år 9].[All]" dimensionUniqueName="[Varderade_kostnader]" displayFolder="" count="0" memberValueDatatype="5" unbalanced="0"/>
    <cacheHierarchy uniqueName="[Varderade_kostnader].[Troligt år 10]" caption="Troligt år 10" attribute="1" defaultMemberUniqueName="[Varderade_kostnader].[Troligt år 10].[All]" allUniqueName="[Varderade_kostnader].[Troligt år 10].[All]" dimensionUniqueName="[Varderade_kostnader]" displayFolder="" count="0" memberValueDatatype="5" unbalanced="0"/>
    <cacheHierarchy uniqueName="[Varderade_kostnader].[Troligt år 11]" caption="Troligt år 11" attribute="1" defaultMemberUniqueName="[Varderade_kostnader].[Troligt år 11].[All]" allUniqueName="[Varderade_kostnader].[Troligt år 11].[All]" dimensionUniqueName="[Varderade_kostnader]" displayFolder="" count="0" memberValueDatatype="5" unbalanced="0"/>
    <cacheHierarchy uniqueName="[Varderade_kostnader].[Troligt år 12]" caption="Troligt år 12" attribute="1" defaultMemberUniqueName="[Varderade_kostnader].[Troligt år 12].[All]" allUniqueName="[Varderade_kostnader].[Troligt år 12].[All]" dimensionUniqueName="[Varderade_kostnader]" displayFolder="" count="0" memberValueDatatype="5" unbalanced="0"/>
    <cacheHierarchy uniqueName="[Varderade_kostnader].[Troligt år 13]" caption="Troligt år 13" attribute="1" defaultMemberUniqueName="[Varderade_kostnader].[Troligt år 13].[All]" allUniqueName="[Varderade_kostnader].[Troligt år 13].[All]" dimensionUniqueName="[Varderade_kostnader]" displayFolder="" count="0" memberValueDatatype="5" unbalanced="0"/>
    <cacheHierarchy uniqueName="[Varderade_kostnader].[Troligt år 14]" caption="Troligt år 14" attribute="1" defaultMemberUniqueName="[Varderade_kostnader].[Troligt år 14].[All]" allUniqueName="[Varderade_kostnader].[Troligt år 14].[All]" dimensionUniqueName="[Varderade_kostnader]" displayFolder="" count="0" memberValueDatatype="5" unbalanced="0"/>
    <cacheHierarchy uniqueName="[Varderade_kostnader].[Troligt år 15]" caption="Troligt år 15" attribute="1" defaultMemberUniqueName="[Varderade_kostnader].[Troligt år 15].[All]" allUniqueName="[Varderade_kostnader].[Troligt år 15].[All]" dimensionUniqueName="[Varderade_kostnader]" displayFolder="" count="0" memberValueDatatype="5" unbalanced="0"/>
    <cacheHierarchy uniqueName="[Varderade_kostnader].[Troligt år 16]" caption="Troligt år 16" attribute="1" defaultMemberUniqueName="[Varderade_kostnader].[Troligt år 16].[All]" allUniqueName="[Varderade_kostnader].[Troligt år 16].[All]" dimensionUniqueName="[Varderade_kostnader]" displayFolder="" count="0" memberValueDatatype="5" unbalanced="0"/>
    <cacheHierarchy uniqueName="[Varderade_kostnader].[Troligt år 17]" caption="Troligt år 17" attribute="1" defaultMemberUniqueName="[Varderade_kostnader].[Troligt år 17].[All]" allUniqueName="[Varderade_kostnader].[Troligt år 17].[All]" dimensionUniqueName="[Varderade_kostnader]" displayFolder="" count="0" memberValueDatatype="5" unbalanced="0"/>
    <cacheHierarchy uniqueName="[Varderade_kostnader].[Troligt år 18]" caption="Troligt år 18" attribute="1" defaultMemberUniqueName="[Varderade_kostnader].[Troligt år 18].[All]" allUniqueName="[Varderade_kostnader].[Troligt år 18].[All]" dimensionUniqueName="[Varderade_kostnader]" displayFolder="" count="0" memberValueDatatype="5" unbalanced="0"/>
    <cacheHierarchy uniqueName="[Varderade_kostnader].[Troligt år 19]" caption="Troligt år 19" attribute="1" defaultMemberUniqueName="[Varderade_kostnader].[Troligt år 19].[All]" allUniqueName="[Varderade_kostnader].[Troligt år 19].[All]" dimensionUniqueName="[Varderade_kostnader]" displayFolder="" count="0" memberValueDatatype="5" unbalanced="0"/>
    <cacheHierarchy uniqueName="[Varderade_kostnader].[Troligt år 20]" caption="Troligt år 20" attribute="1" defaultMemberUniqueName="[Varderade_kostnader].[Troligt år 20].[All]" allUniqueName="[Varderade_kostnader].[Troligt år 20].[All]" dimensionUniqueName="[Varderade_kostnader]" displayFolder="" count="0" memberValueDatatype="5" unbalanced="0"/>
    <cacheHierarchy uniqueName="[Varderade_kostnader].[Troligt år 21]" caption="Troligt år 21" attribute="1" defaultMemberUniqueName="[Varderade_kostnader].[Troligt år 21].[All]" allUniqueName="[Varderade_kostnader].[Troligt år 21].[All]" dimensionUniqueName="[Varderade_kostnader]" displayFolder="" count="0" memberValueDatatype="5" unbalanced="0"/>
    <cacheHierarchy uniqueName="[Varderade_kostnader].[Troligt år 22]" caption="Troligt år 22" attribute="1" defaultMemberUniqueName="[Varderade_kostnader].[Troligt år 22].[All]" allUniqueName="[Varderade_kostnader].[Troligt år 22].[All]" dimensionUniqueName="[Varderade_kostnader]" displayFolder="" count="0" memberValueDatatype="5" unbalanced="0"/>
    <cacheHierarchy uniqueName="[Varderade_kostnader].[Troligt år 23]" caption="Troligt år 23" attribute="1" defaultMemberUniqueName="[Varderade_kostnader].[Troligt år 23].[All]" allUniqueName="[Varderade_kostnader].[Troligt år 23].[All]" dimensionUniqueName="[Varderade_kostnader]" displayFolder="" count="0" memberValueDatatype="5" unbalanced="0"/>
    <cacheHierarchy uniqueName="[Varderade_kostnader].[Troligt år 24]" caption="Troligt år 24" attribute="1" defaultMemberUniqueName="[Varderade_kostnader].[Troligt år 24].[All]" allUniqueName="[Varderade_kostnader].[Troligt år 24].[All]" dimensionUniqueName="[Varderade_kostnader]" displayFolder="" count="0" memberValueDatatype="5" unbalanced="0"/>
    <cacheHierarchy uniqueName="[Varderade_kostnader].[Troligt år 25]" caption="Troligt år 25" attribute="1" defaultMemberUniqueName="[Varderade_kostnader].[Troligt år 25].[All]" allUniqueName="[Varderade_kostnader].[Troligt år 25].[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Min år 7]" caption="Min år 7" attribute="1" defaultMemberUniqueName="[Varderade_kostnader].[Min år 7].[All]" allUniqueName="[Varderade_kostnader].[Min år 7].[All]" dimensionUniqueName="[Varderade_kostnader]" displayFolder="" count="0" memberValueDatatype="5" unbalanced="0"/>
    <cacheHierarchy uniqueName="[Varderade_kostnader].[Min år 8]" caption="Min år 8" attribute="1" defaultMemberUniqueName="[Varderade_kostnader].[Min år 8].[All]" allUniqueName="[Varderade_kostnader].[Min år 8].[All]" dimensionUniqueName="[Varderade_kostnader]" displayFolder="" count="0" memberValueDatatype="5" unbalanced="0"/>
    <cacheHierarchy uniqueName="[Varderade_kostnader].[Min år 9]" caption="Min år 9" attribute="1" defaultMemberUniqueName="[Varderade_kostnader].[Min år 9].[All]" allUniqueName="[Varderade_kostnader].[Min år 9].[All]" dimensionUniqueName="[Varderade_kostnader]" displayFolder="" count="0" memberValueDatatype="5" unbalanced="0"/>
    <cacheHierarchy uniqueName="[Varderade_kostnader].[Min år 10]" caption="Min år 10" attribute="1" defaultMemberUniqueName="[Varderade_kostnader].[Min år 10].[All]" allUniqueName="[Varderade_kostnader].[Min år 10].[All]" dimensionUniqueName="[Varderade_kostnader]" displayFolder="" count="0" memberValueDatatype="5" unbalanced="0"/>
    <cacheHierarchy uniqueName="[Varderade_kostnader].[Min år 11]" caption="Min år 11" attribute="1" defaultMemberUniqueName="[Varderade_kostnader].[Min år 11].[All]" allUniqueName="[Varderade_kostnader].[Min år 11].[All]" dimensionUniqueName="[Varderade_kostnader]" displayFolder="" count="0" memberValueDatatype="5" unbalanced="0"/>
    <cacheHierarchy uniqueName="[Varderade_kostnader].[Min år 12]" caption="Min år 12" attribute="1" defaultMemberUniqueName="[Varderade_kostnader].[Min år 12].[All]" allUniqueName="[Varderade_kostnader].[Min år 12].[All]" dimensionUniqueName="[Varderade_kostnader]" displayFolder="" count="0" memberValueDatatype="5" unbalanced="0"/>
    <cacheHierarchy uniqueName="[Varderade_kostnader].[Min år 13]" caption="Min år 13" attribute="1" defaultMemberUniqueName="[Varderade_kostnader].[Min år 13].[All]" allUniqueName="[Varderade_kostnader].[Min år 13].[All]" dimensionUniqueName="[Varderade_kostnader]" displayFolder="" count="0" memberValueDatatype="5" unbalanced="0"/>
    <cacheHierarchy uniqueName="[Varderade_kostnader].[Min år 14]" caption="Min år 14" attribute="1" defaultMemberUniqueName="[Varderade_kostnader].[Min år 14].[All]" allUniqueName="[Varderade_kostnader].[Min år 14].[All]" dimensionUniqueName="[Varderade_kostnader]" displayFolder="" count="0" memberValueDatatype="5" unbalanced="0"/>
    <cacheHierarchy uniqueName="[Varderade_kostnader].[Min år 15]" caption="Min år 15" attribute="1" defaultMemberUniqueName="[Varderade_kostnader].[Min år 15].[All]" allUniqueName="[Varderade_kostnader].[Min år 15].[All]" dimensionUniqueName="[Varderade_kostnader]" displayFolder="" count="0" memberValueDatatype="5" unbalanced="0"/>
    <cacheHierarchy uniqueName="[Varderade_kostnader].[Min år 16]" caption="Min år 16" attribute="1" defaultMemberUniqueName="[Varderade_kostnader].[Min år 16].[All]" allUniqueName="[Varderade_kostnader].[Min år 16].[All]" dimensionUniqueName="[Varderade_kostnader]" displayFolder="" count="0" memberValueDatatype="5" unbalanced="0"/>
    <cacheHierarchy uniqueName="[Varderade_kostnader].[Min år 17]" caption="Min år 17" attribute="1" defaultMemberUniqueName="[Varderade_kostnader].[Min år 17].[All]" allUniqueName="[Varderade_kostnader].[Min år 17].[All]" dimensionUniqueName="[Varderade_kostnader]" displayFolder="" count="0" memberValueDatatype="5" unbalanced="0"/>
    <cacheHierarchy uniqueName="[Varderade_kostnader].[Min år 18]" caption="Min år 18" attribute="1" defaultMemberUniqueName="[Varderade_kostnader].[Min år 18].[All]" allUniqueName="[Varderade_kostnader].[Min år 18].[All]" dimensionUniqueName="[Varderade_kostnader]" displayFolder="" count="0" memberValueDatatype="5" unbalanced="0"/>
    <cacheHierarchy uniqueName="[Varderade_kostnader].[Min år 19]" caption="Min år 19" attribute="1" defaultMemberUniqueName="[Varderade_kostnader].[Min år 19].[All]" allUniqueName="[Varderade_kostnader].[Min år 19].[All]" dimensionUniqueName="[Varderade_kostnader]" displayFolder="" count="0" memberValueDatatype="5" unbalanced="0"/>
    <cacheHierarchy uniqueName="[Varderade_kostnader].[Min år 20]" caption="Min år 20" attribute="1" defaultMemberUniqueName="[Varderade_kostnader].[Min år 20].[All]" allUniqueName="[Varderade_kostnader].[Min år 20].[All]" dimensionUniqueName="[Varderade_kostnader]" displayFolder="" count="0" memberValueDatatype="5" unbalanced="0"/>
    <cacheHierarchy uniqueName="[Varderade_kostnader].[Min år 21]" caption="Min år 21" attribute="1" defaultMemberUniqueName="[Varderade_kostnader].[Min år 21].[All]" allUniqueName="[Varderade_kostnader].[Min år 21].[All]" dimensionUniqueName="[Varderade_kostnader]" displayFolder="" count="0" memberValueDatatype="5" unbalanced="0"/>
    <cacheHierarchy uniqueName="[Varderade_kostnader].[Min år 22]" caption="Min år 22" attribute="1" defaultMemberUniqueName="[Varderade_kostnader].[Min år 22].[All]" allUniqueName="[Varderade_kostnader].[Min år 22].[All]" dimensionUniqueName="[Varderade_kostnader]" displayFolder="" count="0" memberValueDatatype="5" unbalanced="0"/>
    <cacheHierarchy uniqueName="[Varderade_kostnader].[Min år 23]" caption="Min år 23" attribute="1" defaultMemberUniqueName="[Varderade_kostnader].[Min år 23].[All]" allUniqueName="[Varderade_kostnader].[Min år 23].[All]" dimensionUniqueName="[Varderade_kostnader]" displayFolder="" count="0" memberValueDatatype="5" unbalanced="0"/>
    <cacheHierarchy uniqueName="[Varderade_kostnader].[Min år 24]" caption="Min år 24" attribute="1" defaultMemberUniqueName="[Varderade_kostnader].[Min år 24].[All]" allUniqueName="[Varderade_kostnader].[Min år 24].[All]" dimensionUniqueName="[Varderade_kostnader]" displayFolder="" count="0" memberValueDatatype="5" unbalanced="0"/>
    <cacheHierarchy uniqueName="[Varderade_kostnader].[Min år 25]" caption="Min år 25" attribute="1" defaultMemberUniqueName="[Varderade_kostnader].[Min år 25].[All]" allUniqueName="[Varderade_kostnader].[Min år 25].[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Max år 7]" caption="Max år 7" attribute="1" defaultMemberUniqueName="[Varderade_kostnader].[Max år 7].[All]" allUniqueName="[Varderade_kostnader].[Max år 7].[All]" dimensionUniqueName="[Varderade_kostnader]" displayFolder="" count="0" memberValueDatatype="5" unbalanced="0"/>
    <cacheHierarchy uniqueName="[Varderade_kostnader].[Max år 8]" caption="Max år 8" attribute="1" defaultMemberUniqueName="[Varderade_kostnader].[Max år 8].[All]" allUniqueName="[Varderade_kostnader].[Max år 8].[All]" dimensionUniqueName="[Varderade_kostnader]" displayFolder="" count="0" memberValueDatatype="5" unbalanced="0"/>
    <cacheHierarchy uniqueName="[Varderade_kostnader].[Max år 9]" caption="Max år 9" attribute="1" defaultMemberUniqueName="[Varderade_kostnader].[Max år 9].[All]" allUniqueName="[Varderade_kostnader].[Max år 9].[All]" dimensionUniqueName="[Varderade_kostnader]" displayFolder="" count="0" memberValueDatatype="5" unbalanced="0"/>
    <cacheHierarchy uniqueName="[Varderade_kostnader].[Max år 10]" caption="Max år 10" attribute="1" defaultMemberUniqueName="[Varderade_kostnader].[Max år 10].[All]" allUniqueName="[Varderade_kostnader].[Max år 10].[All]" dimensionUniqueName="[Varderade_kostnader]" displayFolder="" count="0" memberValueDatatype="5" unbalanced="0"/>
    <cacheHierarchy uniqueName="[Varderade_kostnader].[Max år 11]" caption="Max år 11" attribute="1" defaultMemberUniqueName="[Varderade_kostnader].[Max år 11].[All]" allUniqueName="[Varderade_kostnader].[Max år 11].[All]" dimensionUniqueName="[Varderade_kostnader]" displayFolder="" count="0" memberValueDatatype="5" unbalanced="0"/>
    <cacheHierarchy uniqueName="[Varderade_kostnader].[Max år 12]" caption="Max år 12" attribute="1" defaultMemberUniqueName="[Varderade_kostnader].[Max år 12].[All]" allUniqueName="[Varderade_kostnader].[Max år 12].[All]" dimensionUniqueName="[Varderade_kostnader]" displayFolder="" count="0" memberValueDatatype="5" unbalanced="0"/>
    <cacheHierarchy uniqueName="[Varderade_kostnader].[Max år 13]" caption="Max år 13" attribute="1" defaultMemberUniqueName="[Varderade_kostnader].[Max år 13].[All]" allUniqueName="[Varderade_kostnader].[Max år 13].[All]" dimensionUniqueName="[Varderade_kostnader]" displayFolder="" count="0" memberValueDatatype="5" unbalanced="0"/>
    <cacheHierarchy uniqueName="[Varderade_kostnader].[Max år 14]" caption="Max år 14" attribute="1" defaultMemberUniqueName="[Varderade_kostnader].[Max år 14].[All]" allUniqueName="[Varderade_kostnader].[Max år 14].[All]" dimensionUniqueName="[Varderade_kostnader]" displayFolder="" count="0" memberValueDatatype="5" unbalanced="0"/>
    <cacheHierarchy uniqueName="[Varderade_kostnader].[Max år 15]" caption="Max år 15" attribute="1" defaultMemberUniqueName="[Varderade_kostnader].[Max år 15].[All]" allUniqueName="[Varderade_kostnader].[Max år 15].[All]" dimensionUniqueName="[Varderade_kostnader]" displayFolder="" count="0" memberValueDatatype="5" unbalanced="0"/>
    <cacheHierarchy uniqueName="[Varderade_kostnader].[Max år 16]" caption="Max år 16" attribute="1" defaultMemberUniqueName="[Varderade_kostnader].[Max år 16].[All]" allUniqueName="[Varderade_kostnader].[Max år 16].[All]" dimensionUniqueName="[Varderade_kostnader]" displayFolder="" count="0" memberValueDatatype="5" unbalanced="0"/>
    <cacheHierarchy uniqueName="[Varderade_kostnader].[Max år 17]" caption="Max år 17" attribute="1" defaultMemberUniqueName="[Varderade_kostnader].[Max år 17].[All]" allUniqueName="[Varderade_kostnader].[Max år 17].[All]" dimensionUniqueName="[Varderade_kostnader]" displayFolder="" count="0" memberValueDatatype="5" unbalanced="0"/>
    <cacheHierarchy uniqueName="[Varderade_kostnader].[Max år 18]" caption="Max år 18" attribute="1" defaultMemberUniqueName="[Varderade_kostnader].[Max år 18].[All]" allUniqueName="[Varderade_kostnader].[Max år 18].[All]" dimensionUniqueName="[Varderade_kostnader]" displayFolder="" count="0" memberValueDatatype="5" unbalanced="0"/>
    <cacheHierarchy uniqueName="[Varderade_kostnader].[Max år 19]" caption="Max år 19" attribute="1" defaultMemberUniqueName="[Varderade_kostnader].[Max år 19].[All]" allUniqueName="[Varderade_kostnader].[Max år 19].[All]" dimensionUniqueName="[Varderade_kostnader]" displayFolder="" count="0" memberValueDatatype="5" unbalanced="0"/>
    <cacheHierarchy uniqueName="[Varderade_kostnader].[Max år 20]" caption="Max år 20" attribute="1" defaultMemberUniqueName="[Varderade_kostnader].[Max år 20].[All]" allUniqueName="[Varderade_kostnader].[Max år 20].[All]" dimensionUniqueName="[Varderade_kostnader]" displayFolder="" count="0" memberValueDatatype="5" unbalanced="0"/>
    <cacheHierarchy uniqueName="[Varderade_kostnader].[Max år 21]" caption="Max år 21" attribute="1" defaultMemberUniqueName="[Varderade_kostnader].[Max år 21].[All]" allUniqueName="[Varderade_kostnader].[Max år 21].[All]" dimensionUniqueName="[Varderade_kostnader]" displayFolder="" count="0" memberValueDatatype="5" unbalanced="0"/>
    <cacheHierarchy uniqueName="[Varderade_kostnader].[Max år 22]" caption="Max år 22" attribute="1" defaultMemberUniqueName="[Varderade_kostnader].[Max år 22].[All]" allUniqueName="[Varderade_kostnader].[Max år 22].[All]" dimensionUniqueName="[Varderade_kostnader]" displayFolder="" count="0" memberValueDatatype="5" unbalanced="0"/>
    <cacheHierarchy uniqueName="[Varderade_kostnader].[Max år 23]" caption="Max år 23" attribute="1" defaultMemberUniqueName="[Varderade_kostnader].[Max år 23].[All]" allUniqueName="[Varderade_kostnader].[Max år 23].[All]" dimensionUniqueName="[Varderade_kostnader]" displayFolder="" count="0" memberValueDatatype="5" unbalanced="0"/>
    <cacheHierarchy uniqueName="[Varderade_kostnader].[Max år 24]" caption="Max år 24" attribute="1" defaultMemberUniqueName="[Varderade_kostnader].[Max år 24].[All]" allUniqueName="[Varderade_kostnader].[Max år 24].[All]" dimensionUniqueName="[Varderade_kostnader]" displayFolder="" count="0" memberValueDatatype="5" unbalanced="0"/>
    <cacheHierarchy uniqueName="[Varderade_kostnader].[Max år 25]" caption="Max år 25" attribute="1" defaultMemberUniqueName="[Varderade_kostnader].[Max år 25].[All]" allUniqueName="[Varderade_kostnader].[Max år 25].[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0" memberValueDatatype="130" unbalanced="0"/>
    <cacheHierarchy uniqueName="[Varderade_nyttor].[Kategori]" caption="Kategori" attribute="1" defaultMemberUniqueName="[Varderade_nyttor].[Kategori].[All]" allUniqueName="[Varderade_nyttor].[Kategori].[All]" dimensionUniqueName="[Varderade_nyttor]" displayFolder="" count="0" memberValueDatatype="130" unbalanced="0"/>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Troligt år 7]" caption="Troligt år 7" attribute="1" defaultMemberUniqueName="[Varderade_nyttor].[Troligt år 7].[All]" allUniqueName="[Varderade_nyttor].[Troligt år 7].[All]" dimensionUniqueName="[Varderade_nyttor]" displayFolder="" count="0" memberValueDatatype="5" unbalanced="0"/>
    <cacheHierarchy uniqueName="[Varderade_nyttor].[Troligt år 8]" caption="Troligt år 8" attribute="1" defaultMemberUniqueName="[Varderade_nyttor].[Troligt år 8].[All]" allUniqueName="[Varderade_nyttor].[Troligt år 8].[All]" dimensionUniqueName="[Varderade_nyttor]" displayFolder="" count="0" memberValueDatatype="5" unbalanced="0"/>
    <cacheHierarchy uniqueName="[Varderade_nyttor].[Troligt år 9]" caption="Troligt år 9" attribute="1" defaultMemberUniqueName="[Varderade_nyttor].[Troligt år 9].[All]" allUniqueName="[Varderade_nyttor].[Troligt år 9].[All]" dimensionUniqueName="[Varderade_nyttor]" displayFolder="" count="0" memberValueDatatype="5" unbalanced="0"/>
    <cacheHierarchy uniqueName="[Varderade_nyttor].[Troligt år 10]" caption="Troligt år 10" attribute="1" defaultMemberUniqueName="[Varderade_nyttor].[Troligt år 10].[All]" allUniqueName="[Varderade_nyttor].[Troligt år 10].[All]" dimensionUniqueName="[Varderade_nyttor]" displayFolder="" count="0" memberValueDatatype="5" unbalanced="0"/>
    <cacheHierarchy uniqueName="[Varderade_nyttor].[Troligt år 11]" caption="Troligt år 11" attribute="1" defaultMemberUniqueName="[Varderade_nyttor].[Troligt år 11].[All]" allUniqueName="[Varderade_nyttor].[Troligt år 11].[All]" dimensionUniqueName="[Varderade_nyttor]" displayFolder="" count="0" memberValueDatatype="5" unbalanced="0"/>
    <cacheHierarchy uniqueName="[Varderade_nyttor].[Troligt år 12]" caption="Troligt år 12" attribute="1" defaultMemberUniqueName="[Varderade_nyttor].[Troligt år 12].[All]" allUniqueName="[Varderade_nyttor].[Troligt år 12].[All]" dimensionUniqueName="[Varderade_nyttor]" displayFolder="" count="0" memberValueDatatype="5" unbalanced="0"/>
    <cacheHierarchy uniqueName="[Varderade_nyttor].[Troligt år 13]" caption="Troligt år 13" attribute="1" defaultMemberUniqueName="[Varderade_nyttor].[Troligt år 13].[All]" allUniqueName="[Varderade_nyttor].[Troligt år 13].[All]" dimensionUniqueName="[Varderade_nyttor]" displayFolder="" count="0" memberValueDatatype="5" unbalanced="0"/>
    <cacheHierarchy uniqueName="[Varderade_nyttor].[Troligt år 14]" caption="Troligt år 14" attribute="1" defaultMemberUniqueName="[Varderade_nyttor].[Troligt år 14].[All]" allUniqueName="[Varderade_nyttor].[Troligt år 14].[All]" dimensionUniqueName="[Varderade_nyttor]" displayFolder="" count="0" memberValueDatatype="5" unbalanced="0"/>
    <cacheHierarchy uniqueName="[Varderade_nyttor].[Troligt år 15]" caption="Troligt år 15" attribute="1" defaultMemberUniqueName="[Varderade_nyttor].[Troligt år 15].[All]" allUniqueName="[Varderade_nyttor].[Troligt år 15].[All]" dimensionUniqueName="[Varderade_nyttor]" displayFolder="" count="0" memberValueDatatype="5" unbalanced="0"/>
    <cacheHierarchy uniqueName="[Varderade_nyttor].[Troligt år 16]" caption="Troligt år 16" attribute="1" defaultMemberUniqueName="[Varderade_nyttor].[Troligt år 16].[All]" allUniqueName="[Varderade_nyttor].[Troligt år 16].[All]" dimensionUniqueName="[Varderade_nyttor]" displayFolder="" count="0" memberValueDatatype="5" unbalanced="0"/>
    <cacheHierarchy uniqueName="[Varderade_nyttor].[Troligt år 17]" caption="Troligt år 17" attribute="1" defaultMemberUniqueName="[Varderade_nyttor].[Troligt år 17].[All]" allUniqueName="[Varderade_nyttor].[Troligt år 17].[All]" dimensionUniqueName="[Varderade_nyttor]" displayFolder="" count="0" memberValueDatatype="5" unbalanced="0"/>
    <cacheHierarchy uniqueName="[Varderade_nyttor].[Troligt år 18]" caption="Troligt år 18" attribute="1" defaultMemberUniqueName="[Varderade_nyttor].[Troligt år 18].[All]" allUniqueName="[Varderade_nyttor].[Troligt år 18].[All]" dimensionUniqueName="[Varderade_nyttor]" displayFolder="" count="0" memberValueDatatype="5" unbalanced="0"/>
    <cacheHierarchy uniqueName="[Varderade_nyttor].[Troligt år 19]" caption="Troligt år 19" attribute="1" defaultMemberUniqueName="[Varderade_nyttor].[Troligt år 19].[All]" allUniqueName="[Varderade_nyttor].[Troligt år 19].[All]" dimensionUniqueName="[Varderade_nyttor]" displayFolder="" count="0" memberValueDatatype="5" unbalanced="0"/>
    <cacheHierarchy uniqueName="[Varderade_nyttor].[Troligt år 20]" caption="Troligt år 20" attribute="1" defaultMemberUniqueName="[Varderade_nyttor].[Troligt år 20].[All]" allUniqueName="[Varderade_nyttor].[Troligt år 20].[All]" dimensionUniqueName="[Varderade_nyttor]" displayFolder="" count="0" memberValueDatatype="5" unbalanced="0"/>
    <cacheHierarchy uniqueName="[Varderade_nyttor].[Troligt år 21]" caption="Troligt år 21" attribute="1" defaultMemberUniqueName="[Varderade_nyttor].[Troligt år 21].[All]" allUniqueName="[Varderade_nyttor].[Troligt år 21].[All]" dimensionUniqueName="[Varderade_nyttor]" displayFolder="" count="0" memberValueDatatype="5" unbalanced="0"/>
    <cacheHierarchy uniqueName="[Varderade_nyttor].[Troligt år 22]" caption="Troligt år 22" attribute="1" defaultMemberUniqueName="[Varderade_nyttor].[Troligt år 22].[All]" allUniqueName="[Varderade_nyttor].[Troligt år 22].[All]" dimensionUniqueName="[Varderade_nyttor]" displayFolder="" count="0" memberValueDatatype="5" unbalanced="0"/>
    <cacheHierarchy uniqueName="[Varderade_nyttor].[Troligt år 23]" caption="Troligt år 23" attribute="1" defaultMemberUniqueName="[Varderade_nyttor].[Troligt år 23].[All]" allUniqueName="[Varderade_nyttor].[Troligt år 23].[All]" dimensionUniqueName="[Varderade_nyttor]" displayFolder="" count="0" memberValueDatatype="5" unbalanced="0"/>
    <cacheHierarchy uniqueName="[Varderade_nyttor].[Troligt år 24]" caption="Troligt år 24" attribute="1" defaultMemberUniqueName="[Varderade_nyttor].[Troligt år 24].[All]" allUniqueName="[Varderade_nyttor].[Troligt år 24].[All]" dimensionUniqueName="[Varderade_nyttor]" displayFolder="" count="0" memberValueDatatype="5" unbalanced="0"/>
    <cacheHierarchy uniqueName="[Varderade_nyttor].[Troligt år 25]" caption="Troligt år 25" attribute="1" defaultMemberUniqueName="[Varderade_nyttor].[Troligt år 25].[All]" allUniqueName="[Varderade_nyttor].[Troligt år 25].[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Min år 7]" caption="Min år 7" attribute="1" defaultMemberUniqueName="[Varderade_nyttor].[Min år 7].[All]" allUniqueName="[Varderade_nyttor].[Min år 7].[All]" dimensionUniqueName="[Varderade_nyttor]" displayFolder="" count="0" memberValueDatatype="5" unbalanced="0"/>
    <cacheHierarchy uniqueName="[Varderade_nyttor].[Min år 8]" caption="Min år 8" attribute="1" defaultMemberUniqueName="[Varderade_nyttor].[Min år 8].[All]" allUniqueName="[Varderade_nyttor].[Min år 8].[All]" dimensionUniqueName="[Varderade_nyttor]" displayFolder="" count="0" memberValueDatatype="5" unbalanced="0"/>
    <cacheHierarchy uniqueName="[Varderade_nyttor].[Min år 9]" caption="Min år 9" attribute="1" defaultMemberUniqueName="[Varderade_nyttor].[Min år 9].[All]" allUniqueName="[Varderade_nyttor].[Min år 9].[All]" dimensionUniqueName="[Varderade_nyttor]" displayFolder="" count="0" memberValueDatatype="5" unbalanced="0"/>
    <cacheHierarchy uniqueName="[Varderade_nyttor].[Min år 10]" caption="Min år 10" attribute="1" defaultMemberUniqueName="[Varderade_nyttor].[Min år 10].[All]" allUniqueName="[Varderade_nyttor].[Min år 10].[All]" dimensionUniqueName="[Varderade_nyttor]" displayFolder="" count="0" memberValueDatatype="5" unbalanced="0"/>
    <cacheHierarchy uniqueName="[Varderade_nyttor].[Min år 11]" caption="Min år 11" attribute="1" defaultMemberUniqueName="[Varderade_nyttor].[Min år 11].[All]" allUniqueName="[Varderade_nyttor].[Min år 11].[All]" dimensionUniqueName="[Varderade_nyttor]" displayFolder="" count="0" memberValueDatatype="5" unbalanced="0"/>
    <cacheHierarchy uniqueName="[Varderade_nyttor].[Min år 12]" caption="Min år 12" attribute="1" defaultMemberUniqueName="[Varderade_nyttor].[Min år 12].[All]" allUniqueName="[Varderade_nyttor].[Min år 12].[All]" dimensionUniqueName="[Varderade_nyttor]" displayFolder="" count="0" memberValueDatatype="5" unbalanced="0"/>
    <cacheHierarchy uniqueName="[Varderade_nyttor].[Min år 13]" caption="Min år 13" attribute="1" defaultMemberUniqueName="[Varderade_nyttor].[Min år 13].[All]" allUniqueName="[Varderade_nyttor].[Min år 13].[All]" dimensionUniqueName="[Varderade_nyttor]" displayFolder="" count="0" memberValueDatatype="5" unbalanced="0"/>
    <cacheHierarchy uniqueName="[Varderade_nyttor].[Min år 14]" caption="Min år 14" attribute="1" defaultMemberUniqueName="[Varderade_nyttor].[Min år 14].[All]" allUniqueName="[Varderade_nyttor].[Min år 14].[All]" dimensionUniqueName="[Varderade_nyttor]" displayFolder="" count="0" memberValueDatatype="5" unbalanced="0"/>
    <cacheHierarchy uniqueName="[Varderade_nyttor].[Min år 15]" caption="Min år 15" attribute="1" defaultMemberUniqueName="[Varderade_nyttor].[Min år 15].[All]" allUniqueName="[Varderade_nyttor].[Min år 15].[All]" dimensionUniqueName="[Varderade_nyttor]" displayFolder="" count="0" memberValueDatatype="5" unbalanced="0"/>
    <cacheHierarchy uniqueName="[Varderade_nyttor].[Min år 16]" caption="Min år 16" attribute="1" defaultMemberUniqueName="[Varderade_nyttor].[Min år 16].[All]" allUniqueName="[Varderade_nyttor].[Min år 16].[All]" dimensionUniqueName="[Varderade_nyttor]" displayFolder="" count="0" memberValueDatatype="5" unbalanced="0"/>
    <cacheHierarchy uniqueName="[Varderade_nyttor].[Min år 17]" caption="Min år 17" attribute="1" defaultMemberUniqueName="[Varderade_nyttor].[Min år 17].[All]" allUniqueName="[Varderade_nyttor].[Min år 17].[All]" dimensionUniqueName="[Varderade_nyttor]" displayFolder="" count="0" memberValueDatatype="5" unbalanced="0"/>
    <cacheHierarchy uniqueName="[Varderade_nyttor].[Min år 18]" caption="Min år 18" attribute="1" defaultMemberUniqueName="[Varderade_nyttor].[Min år 18].[All]" allUniqueName="[Varderade_nyttor].[Min år 18].[All]" dimensionUniqueName="[Varderade_nyttor]" displayFolder="" count="0" memberValueDatatype="5" unbalanced="0"/>
    <cacheHierarchy uniqueName="[Varderade_nyttor].[Min år 19]" caption="Min år 19" attribute="1" defaultMemberUniqueName="[Varderade_nyttor].[Min år 19].[All]" allUniqueName="[Varderade_nyttor].[Min år 19].[All]" dimensionUniqueName="[Varderade_nyttor]" displayFolder="" count="0" memberValueDatatype="5" unbalanced="0"/>
    <cacheHierarchy uniqueName="[Varderade_nyttor].[Min år 20]" caption="Min år 20" attribute="1" defaultMemberUniqueName="[Varderade_nyttor].[Min år 20].[All]" allUniqueName="[Varderade_nyttor].[Min år 20].[All]" dimensionUniqueName="[Varderade_nyttor]" displayFolder="" count="0" memberValueDatatype="5" unbalanced="0"/>
    <cacheHierarchy uniqueName="[Varderade_nyttor].[Min år 21]" caption="Min år 21" attribute="1" defaultMemberUniqueName="[Varderade_nyttor].[Min år 21].[All]" allUniqueName="[Varderade_nyttor].[Min år 21].[All]" dimensionUniqueName="[Varderade_nyttor]" displayFolder="" count="0" memberValueDatatype="5" unbalanced="0"/>
    <cacheHierarchy uniqueName="[Varderade_nyttor].[Min år 22]" caption="Min år 22" attribute="1" defaultMemberUniqueName="[Varderade_nyttor].[Min år 22].[All]" allUniqueName="[Varderade_nyttor].[Min år 22].[All]" dimensionUniqueName="[Varderade_nyttor]" displayFolder="" count="0" memberValueDatatype="5" unbalanced="0"/>
    <cacheHierarchy uniqueName="[Varderade_nyttor].[Min år 23]" caption="Min år 23" attribute="1" defaultMemberUniqueName="[Varderade_nyttor].[Min år 23].[All]" allUniqueName="[Varderade_nyttor].[Min år 23].[All]" dimensionUniqueName="[Varderade_nyttor]" displayFolder="" count="0" memberValueDatatype="5" unbalanced="0"/>
    <cacheHierarchy uniqueName="[Varderade_nyttor].[Min år 24]" caption="Min år 24" attribute="1" defaultMemberUniqueName="[Varderade_nyttor].[Min år 24].[All]" allUniqueName="[Varderade_nyttor].[Min år 24].[All]" dimensionUniqueName="[Varderade_nyttor]" displayFolder="" count="0" memberValueDatatype="5" unbalanced="0"/>
    <cacheHierarchy uniqueName="[Varderade_nyttor].[Min år 25]" caption="Min år 25" attribute="1" defaultMemberUniqueName="[Varderade_nyttor].[Min år 25].[All]" allUniqueName="[Varderade_nyttor].[Min år 25].[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Max år 7]" caption="Max år 7" attribute="1" defaultMemberUniqueName="[Varderade_nyttor].[Max år 7].[All]" allUniqueName="[Varderade_nyttor].[Max år 7].[All]" dimensionUniqueName="[Varderade_nyttor]" displayFolder="" count="0" memberValueDatatype="5" unbalanced="0"/>
    <cacheHierarchy uniqueName="[Varderade_nyttor].[Max år 8]" caption="Max år 8" attribute="1" defaultMemberUniqueName="[Varderade_nyttor].[Max år 8].[All]" allUniqueName="[Varderade_nyttor].[Max år 8].[All]" dimensionUniqueName="[Varderade_nyttor]" displayFolder="" count="0" memberValueDatatype="5" unbalanced="0"/>
    <cacheHierarchy uniqueName="[Varderade_nyttor].[Max år 9]" caption="Max år 9" attribute="1" defaultMemberUniqueName="[Varderade_nyttor].[Max år 9].[All]" allUniqueName="[Varderade_nyttor].[Max år 9].[All]" dimensionUniqueName="[Varderade_nyttor]" displayFolder="" count="0" memberValueDatatype="5" unbalanced="0"/>
    <cacheHierarchy uniqueName="[Varderade_nyttor].[Max år 10]" caption="Max år 10" attribute="1" defaultMemberUniqueName="[Varderade_nyttor].[Max år 10].[All]" allUniqueName="[Varderade_nyttor].[Max år 10].[All]" dimensionUniqueName="[Varderade_nyttor]" displayFolder="" count="0" memberValueDatatype="5" unbalanced="0"/>
    <cacheHierarchy uniqueName="[Varderade_nyttor].[Max år 11]" caption="Max år 11" attribute="1" defaultMemberUniqueName="[Varderade_nyttor].[Max år 11].[All]" allUniqueName="[Varderade_nyttor].[Max år 11].[All]" dimensionUniqueName="[Varderade_nyttor]" displayFolder="" count="0" memberValueDatatype="5" unbalanced="0"/>
    <cacheHierarchy uniqueName="[Varderade_nyttor].[Max år 12]" caption="Max år 12" attribute="1" defaultMemberUniqueName="[Varderade_nyttor].[Max år 12].[All]" allUniqueName="[Varderade_nyttor].[Max år 12].[All]" dimensionUniqueName="[Varderade_nyttor]" displayFolder="" count="0" memberValueDatatype="5" unbalanced="0"/>
    <cacheHierarchy uniqueName="[Varderade_nyttor].[Max år 13]" caption="Max år 13" attribute="1" defaultMemberUniqueName="[Varderade_nyttor].[Max år 13].[All]" allUniqueName="[Varderade_nyttor].[Max år 13].[All]" dimensionUniqueName="[Varderade_nyttor]" displayFolder="" count="0" memberValueDatatype="5" unbalanced="0"/>
    <cacheHierarchy uniqueName="[Varderade_nyttor].[Max år 14]" caption="Max år 14" attribute="1" defaultMemberUniqueName="[Varderade_nyttor].[Max år 14].[All]" allUniqueName="[Varderade_nyttor].[Max år 14].[All]" dimensionUniqueName="[Varderade_nyttor]" displayFolder="" count="0" memberValueDatatype="5" unbalanced="0"/>
    <cacheHierarchy uniqueName="[Varderade_nyttor].[Max år 15]" caption="Max år 15" attribute="1" defaultMemberUniqueName="[Varderade_nyttor].[Max år 15].[All]" allUniqueName="[Varderade_nyttor].[Max år 15].[All]" dimensionUniqueName="[Varderade_nyttor]" displayFolder="" count="0" memberValueDatatype="5" unbalanced="0"/>
    <cacheHierarchy uniqueName="[Varderade_nyttor].[Max år 16]" caption="Max år 16" attribute="1" defaultMemberUniqueName="[Varderade_nyttor].[Max år 16].[All]" allUniqueName="[Varderade_nyttor].[Max år 16].[All]" dimensionUniqueName="[Varderade_nyttor]" displayFolder="" count="0" memberValueDatatype="5" unbalanced="0"/>
    <cacheHierarchy uniqueName="[Varderade_nyttor].[Max år 17]" caption="Max år 17" attribute="1" defaultMemberUniqueName="[Varderade_nyttor].[Max år 17].[All]" allUniqueName="[Varderade_nyttor].[Max år 17].[All]" dimensionUniqueName="[Varderade_nyttor]" displayFolder="" count="0" memberValueDatatype="5" unbalanced="0"/>
    <cacheHierarchy uniqueName="[Varderade_nyttor].[Max år 18]" caption="Max år 18" attribute="1" defaultMemberUniqueName="[Varderade_nyttor].[Max år 18].[All]" allUniqueName="[Varderade_nyttor].[Max år 18].[All]" dimensionUniqueName="[Varderade_nyttor]" displayFolder="" count="0" memberValueDatatype="5" unbalanced="0"/>
    <cacheHierarchy uniqueName="[Varderade_nyttor].[Max år 19]" caption="Max år 19" attribute="1" defaultMemberUniqueName="[Varderade_nyttor].[Max år 19].[All]" allUniqueName="[Varderade_nyttor].[Max år 19].[All]" dimensionUniqueName="[Varderade_nyttor]" displayFolder="" count="0" memberValueDatatype="5" unbalanced="0"/>
    <cacheHierarchy uniqueName="[Varderade_nyttor].[Max år 20]" caption="Max år 20" attribute="1" defaultMemberUniqueName="[Varderade_nyttor].[Max år 20].[All]" allUniqueName="[Varderade_nyttor].[Max år 20].[All]" dimensionUniqueName="[Varderade_nyttor]" displayFolder="" count="0" memberValueDatatype="5" unbalanced="0"/>
    <cacheHierarchy uniqueName="[Varderade_nyttor].[Max år 21]" caption="Max år 21" attribute="1" defaultMemberUniqueName="[Varderade_nyttor].[Max år 21].[All]" allUniqueName="[Varderade_nyttor].[Max år 21].[All]" dimensionUniqueName="[Varderade_nyttor]" displayFolder="" count="0" memberValueDatatype="5" unbalanced="0"/>
    <cacheHierarchy uniqueName="[Varderade_nyttor].[Max år 22]" caption="Max år 22" attribute="1" defaultMemberUniqueName="[Varderade_nyttor].[Max år 22].[All]" allUniqueName="[Varderade_nyttor].[Max år 22].[All]" dimensionUniqueName="[Varderade_nyttor]" displayFolder="" count="0" memberValueDatatype="5" unbalanced="0"/>
    <cacheHierarchy uniqueName="[Varderade_nyttor].[Max år 23]" caption="Max år 23" attribute="1" defaultMemberUniqueName="[Varderade_nyttor].[Max år 23].[All]" allUniqueName="[Varderade_nyttor].[Max år 23].[All]" dimensionUniqueName="[Varderade_nyttor]" displayFolder="" count="0" memberValueDatatype="5" unbalanced="0"/>
    <cacheHierarchy uniqueName="[Varderade_nyttor].[Max år 24]" caption="Max år 24" attribute="1" defaultMemberUniqueName="[Varderade_nyttor].[Max år 24].[All]" allUniqueName="[Varderade_nyttor].[Max år 24].[All]" dimensionUniqueName="[Varderade_nyttor]" displayFolder="" count="0" memberValueDatatype="5" unbalanced="0"/>
    <cacheHierarchy uniqueName="[Varderade_nyttor].[Max år 25]" caption="Max år 25" attribute="1" defaultMemberUniqueName="[Varderade_nyttor].[Max år 25].[All]" allUniqueName="[Varderade_nyttor].[Max år 25].[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270"/>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271"/>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27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270"/>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271"/>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272"/>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273"/>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274"/>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275"/>
        </ext>
      </extLst>
    </cacheHierarchy>
    <cacheHierarchy uniqueName="[Measures].[Sum of Troligt år 7]" caption="Sum of Troligt år 7" measure="1" displayFolder="" measureGroup="Nyttor" count="0" hidden="1">
      <extLst>
        <ext xmlns:x15="http://schemas.microsoft.com/office/spreadsheetml/2010/11/main" uri="{B97F6D7D-B522-45F9-BDA1-12C45D357490}">
          <x15:cacheHierarchy aggregatedColumn="276"/>
        </ext>
      </extLst>
    </cacheHierarchy>
    <cacheHierarchy uniqueName="[Measures].[Sum of Troligt år 8]" caption="Sum of Troligt år 8" measure="1" displayFolder="" measureGroup="Nyttor" count="0" hidden="1">
      <extLst>
        <ext xmlns:x15="http://schemas.microsoft.com/office/spreadsheetml/2010/11/main" uri="{B97F6D7D-B522-45F9-BDA1-12C45D357490}">
          <x15:cacheHierarchy aggregatedColumn="277"/>
        </ext>
      </extLst>
    </cacheHierarchy>
    <cacheHierarchy uniqueName="[Measures].[Sum of Troligt år 9]" caption="Sum of Troligt år 9" measure="1" displayFolder="" measureGroup="Nyttor" count="0" hidden="1">
      <extLst>
        <ext xmlns:x15="http://schemas.microsoft.com/office/spreadsheetml/2010/11/main" uri="{B97F6D7D-B522-45F9-BDA1-12C45D357490}">
          <x15:cacheHierarchy aggregatedColumn="278"/>
        </ext>
      </extLst>
    </cacheHierarchy>
    <cacheHierarchy uniqueName="[Measures].[Sum of Troligt år 10]" caption="Sum of Troligt år 10" measure="1" displayFolder="" measureGroup="Nyttor" count="0" hidden="1">
      <extLst>
        <ext xmlns:x15="http://schemas.microsoft.com/office/spreadsheetml/2010/11/main" uri="{B97F6D7D-B522-45F9-BDA1-12C45D357490}">
          <x15:cacheHierarchy aggregatedColumn="279"/>
        </ext>
      </extLst>
    </cacheHierarchy>
    <cacheHierarchy uniqueName="[Measures].[Sum of Troligt år 11]" caption="Sum of Troligt år 11" measure="1" displayFolder="" measureGroup="Nyttor" count="0" hidden="1">
      <extLst>
        <ext xmlns:x15="http://schemas.microsoft.com/office/spreadsheetml/2010/11/main" uri="{B97F6D7D-B522-45F9-BDA1-12C45D357490}">
          <x15:cacheHierarchy aggregatedColumn="280"/>
        </ext>
      </extLst>
    </cacheHierarchy>
    <cacheHierarchy uniqueName="[Measures].[Sum of Troligt år 12]" caption="Sum of Troligt år 12" measure="1" displayFolder="" measureGroup="Nyttor" count="0" hidden="1">
      <extLst>
        <ext xmlns:x15="http://schemas.microsoft.com/office/spreadsheetml/2010/11/main" uri="{B97F6D7D-B522-45F9-BDA1-12C45D357490}">
          <x15:cacheHierarchy aggregatedColumn="281"/>
        </ext>
      </extLst>
    </cacheHierarchy>
    <cacheHierarchy uniqueName="[Measures].[Sum of Troligt år 13]" caption="Sum of Troligt år 13" measure="1" displayFolder="" measureGroup="Nyttor" count="0" hidden="1">
      <extLst>
        <ext xmlns:x15="http://schemas.microsoft.com/office/spreadsheetml/2010/11/main" uri="{B97F6D7D-B522-45F9-BDA1-12C45D357490}">
          <x15:cacheHierarchy aggregatedColumn="282"/>
        </ext>
      </extLst>
    </cacheHierarchy>
    <cacheHierarchy uniqueName="[Measures].[Sum of Troligt år 14]" caption="Sum of Troligt år 14" measure="1" displayFolder="" measureGroup="Nyttor" count="0" hidden="1">
      <extLst>
        <ext xmlns:x15="http://schemas.microsoft.com/office/spreadsheetml/2010/11/main" uri="{B97F6D7D-B522-45F9-BDA1-12C45D357490}">
          <x15:cacheHierarchy aggregatedColumn="283"/>
        </ext>
      </extLst>
    </cacheHierarchy>
    <cacheHierarchy uniqueName="[Measures].[Sum of Troligt år 15]" caption="Sum of Troligt år 15" measure="1" displayFolder="" measureGroup="Nyttor" count="0" hidden="1">
      <extLst>
        <ext xmlns:x15="http://schemas.microsoft.com/office/spreadsheetml/2010/11/main" uri="{B97F6D7D-B522-45F9-BDA1-12C45D357490}">
          <x15:cacheHierarchy aggregatedColumn="284"/>
        </ext>
      </extLst>
    </cacheHierarchy>
    <cacheHierarchy uniqueName="[Measures].[Sum of Troligt år 16]" caption="Sum of Troligt år 16" measure="1" displayFolder="" measureGroup="Nyttor" count="0" hidden="1">
      <extLst>
        <ext xmlns:x15="http://schemas.microsoft.com/office/spreadsheetml/2010/11/main" uri="{B97F6D7D-B522-45F9-BDA1-12C45D357490}">
          <x15:cacheHierarchy aggregatedColumn="285"/>
        </ext>
      </extLst>
    </cacheHierarchy>
    <cacheHierarchy uniqueName="[Measures].[Sum of Troligt år 17]" caption="Sum of Troligt år 17" measure="1" displayFolder="" measureGroup="Nyttor" count="0" hidden="1">
      <extLst>
        <ext xmlns:x15="http://schemas.microsoft.com/office/spreadsheetml/2010/11/main" uri="{B97F6D7D-B522-45F9-BDA1-12C45D357490}">
          <x15:cacheHierarchy aggregatedColumn="286"/>
        </ext>
      </extLst>
    </cacheHierarchy>
    <cacheHierarchy uniqueName="[Measures].[Sum of Troligt år 18]" caption="Sum of Troligt år 18" measure="1" displayFolder="" measureGroup="Nyttor" count="0" hidden="1">
      <extLst>
        <ext xmlns:x15="http://schemas.microsoft.com/office/spreadsheetml/2010/11/main" uri="{B97F6D7D-B522-45F9-BDA1-12C45D357490}">
          <x15:cacheHierarchy aggregatedColumn="287"/>
        </ext>
      </extLst>
    </cacheHierarchy>
    <cacheHierarchy uniqueName="[Measures].[Sum of Troligt år 19]" caption="Sum of Troligt år 19" measure="1" displayFolder="" measureGroup="Nyttor" count="0" hidden="1">
      <extLst>
        <ext xmlns:x15="http://schemas.microsoft.com/office/spreadsheetml/2010/11/main" uri="{B97F6D7D-B522-45F9-BDA1-12C45D357490}">
          <x15:cacheHierarchy aggregatedColumn="288"/>
        </ext>
      </extLst>
    </cacheHierarchy>
    <cacheHierarchy uniqueName="[Measures].[Sum of Troligt år 20]" caption="Sum of Troligt år 20" measure="1" displayFolder="" measureGroup="Nyttor" count="0" hidden="1">
      <extLst>
        <ext xmlns:x15="http://schemas.microsoft.com/office/spreadsheetml/2010/11/main" uri="{B97F6D7D-B522-45F9-BDA1-12C45D357490}">
          <x15:cacheHierarchy aggregatedColumn="289"/>
        </ext>
      </extLst>
    </cacheHierarchy>
    <cacheHierarchy uniqueName="[Measures].[Sum of Troligt år 21]" caption="Sum of Troligt år 21" measure="1" displayFolder="" measureGroup="Nyttor" count="0" hidden="1">
      <extLst>
        <ext xmlns:x15="http://schemas.microsoft.com/office/spreadsheetml/2010/11/main" uri="{B97F6D7D-B522-45F9-BDA1-12C45D357490}">
          <x15:cacheHierarchy aggregatedColumn="290"/>
        </ext>
      </extLst>
    </cacheHierarchy>
    <cacheHierarchy uniqueName="[Measures].[Sum of Troligt år 22]" caption="Sum of Troligt år 22" measure="1" displayFolder="" measureGroup="Nyttor" count="0" hidden="1">
      <extLst>
        <ext xmlns:x15="http://schemas.microsoft.com/office/spreadsheetml/2010/11/main" uri="{B97F6D7D-B522-45F9-BDA1-12C45D357490}">
          <x15:cacheHierarchy aggregatedColumn="291"/>
        </ext>
      </extLst>
    </cacheHierarchy>
    <cacheHierarchy uniqueName="[Measures].[Sum of Troligt år 23]" caption="Sum of Troligt år 23" measure="1" displayFolder="" measureGroup="Nyttor" count="0" hidden="1">
      <extLst>
        <ext xmlns:x15="http://schemas.microsoft.com/office/spreadsheetml/2010/11/main" uri="{B97F6D7D-B522-45F9-BDA1-12C45D357490}">
          <x15:cacheHierarchy aggregatedColumn="292"/>
        </ext>
      </extLst>
    </cacheHierarchy>
    <cacheHierarchy uniqueName="[Measures].[Sum of Troligt år 24]" caption="Sum of Troligt år 24" measure="1" displayFolder="" measureGroup="Nyttor" count="0" hidden="1">
      <extLst>
        <ext xmlns:x15="http://schemas.microsoft.com/office/spreadsheetml/2010/11/main" uri="{B97F6D7D-B522-45F9-BDA1-12C45D357490}">
          <x15:cacheHierarchy aggregatedColumn="293"/>
        </ext>
      </extLst>
    </cacheHierarchy>
    <cacheHierarchy uniqueName="[Measures].[Sum of Troligt år 25]" caption="Sum of Troligt år 25" measure="1" displayFolder="" measureGroup="Nyttor" count="0" hidden="1">
      <extLst>
        <ext xmlns:x15="http://schemas.microsoft.com/office/spreadsheetml/2010/11/main" uri="{B97F6D7D-B522-45F9-BDA1-12C45D357490}">
          <x15:cacheHierarchy aggregatedColumn="29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183"/>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84"/>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185"/>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186"/>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187"/>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188"/>
        </ext>
      </extLst>
    </cacheHierarchy>
    <cacheHierarchy uniqueName="[Measures].[Sum of Troligt år 7 2]" caption="Sum of Troligt år 7 2" measure="1" displayFolder="" measureGroup="Kostnader" count="0" hidden="1">
      <extLst>
        <ext xmlns:x15="http://schemas.microsoft.com/office/spreadsheetml/2010/11/main" uri="{B97F6D7D-B522-45F9-BDA1-12C45D357490}">
          <x15:cacheHierarchy aggregatedColumn="189"/>
        </ext>
      </extLst>
    </cacheHierarchy>
    <cacheHierarchy uniqueName="[Measures].[Sum of Troligt år 8 2]" caption="Sum of Troligt år 8 2" measure="1" displayFolder="" measureGroup="Kostnader" count="0" hidden="1">
      <extLst>
        <ext xmlns:x15="http://schemas.microsoft.com/office/spreadsheetml/2010/11/main" uri="{B97F6D7D-B522-45F9-BDA1-12C45D357490}">
          <x15:cacheHierarchy aggregatedColumn="190"/>
        </ext>
      </extLst>
    </cacheHierarchy>
    <cacheHierarchy uniqueName="[Measures].[Sum of Troligt år 9 2]" caption="Sum of Troligt år 9 2" measure="1" displayFolder="" measureGroup="Kostnader" count="0" hidden="1">
      <extLst>
        <ext xmlns:x15="http://schemas.microsoft.com/office/spreadsheetml/2010/11/main" uri="{B97F6D7D-B522-45F9-BDA1-12C45D357490}">
          <x15:cacheHierarchy aggregatedColumn="191"/>
        </ext>
      </extLst>
    </cacheHierarchy>
    <cacheHierarchy uniqueName="[Measures].[Sum of Troligt år 10 2]" caption="Sum of Troligt år 10 2" measure="1" displayFolder="" measureGroup="Kostnader" count="0" hidden="1">
      <extLst>
        <ext xmlns:x15="http://schemas.microsoft.com/office/spreadsheetml/2010/11/main" uri="{B97F6D7D-B522-45F9-BDA1-12C45D357490}">
          <x15:cacheHierarchy aggregatedColumn="192"/>
        </ext>
      </extLst>
    </cacheHierarchy>
    <cacheHierarchy uniqueName="[Measures].[Sum of Troligt år 11 2]" caption="Sum of Troligt år 11 2" measure="1" displayFolder="" measureGroup="Kostnader" count="0" hidden="1">
      <extLst>
        <ext xmlns:x15="http://schemas.microsoft.com/office/spreadsheetml/2010/11/main" uri="{B97F6D7D-B522-45F9-BDA1-12C45D357490}">
          <x15:cacheHierarchy aggregatedColumn="193"/>
        </ext>
      </extLst>
    </cacheHierarchy>
    <cacheHierarchy uniqueName="[Measures].[Sum of Troligt år 12 2]" caption="Sum of Troligt år 12 2" measure="1" displayFolder="" measureGroup="Kostnader" count="0" hidden="1">
      <extLst>
        <ext xmlns:x15="http://schemas.microsoft.com/office/spreadsheetml/2010/11/main" uri="{B97F6D7D-B522-45F9-BDA1-12C45D357490}">
          <x15:cacheHierarchy aggregatedColumn="194"/>
        </ext>
      </extLst>
    </cacheHierarchy>
    <cacheHierarchy uniqueName="[Measures].[Sum of Troligt år 13 2]" caption="Sum of Troligt år 13 2" measure="1" displayFolder="" measureGroup="Kostnader" count="0" hidden="1">
      <extLst>
        <ext xmlns:x15="http://schemas.microsoft.com/office/spreadsheetml/2010/11/main" uri="{B97F6D7D-B522-45F9-BDA1-12C45D357490}">
          <x15:cacheHierarchy aggregatedColumn="195"/>
        </ext>
      </extLst>
    </cacheHierarchy>
    <cacheHierarchy uniqueName="[Measures].[Sum of Troligt år 14 2]" caption="Sum of Troligt år 14 2" measure="1" displayFolder="" measureGroup="Kostnader" count="0" hidden="1">
      <extLst>
        <ext xmlns:x15="http://schemas.microsoft.com/office/spreadsheetml/2010/11/main" uri="{B97F6D7D-B522-45F9-BDA1-12C45D357490}">
          <x15:cacheHierarchy aggregatedColumn="196"/>
        </ext>
      </extLst>
    </cacheHierarchy>
    <cacheHierarchy uniqueName="[Measures].[Sum of Troligt år 15 2]" caption="Sum of Troligt år 15 2" measure="1" displayFolder="" measureGroup="Kostnader" count="0" hidden="1">
      <extLst>
        <ext xmlns:x15="http://schemas.microsoft.com/office/spreadsheetml/2010/11/main" uri="{B97F6D7D-B522-45F9-BDA1-12C45D357490}">
          <x15:cacheHierarchy aggregatedColumn="197"/>
        </ext>
      </extLst>
    </cacheHierarchy>
    <cacheHierarchy uniqueName="[Measures].[Sum of Troligt år 16 2]" caption="Sum of Troligt år 16 2" measure="1" displayFolder="" measureGroup="Kostnader" count="0" hidden="1">
      <extLst>
        <ext xmlns:x15="http://schemas.microsoft.com/office/spreadsheetml/2010/11/main" uri="{B97F6D7D-B522-45F9-BDA1-12C45D357490}">
          <x15:cacheHierarchy aggregatedColumn="198"/>
        </ext>
      </extLst>
    </cacheHierarchy>
    <cacheHierarchy uniqueName="[Measures].[Sum of Troligt år 17 2]" caption="Sum of Troligt år 17 2" measure="1" displayFolder="" measureGroup="Kostnader" count="0" hidden="1">
      <extLst>
        <ext xmlns:x15="http://schemas.microsoft.com/office/spreadsheetml/2010/11/main" uri="{B97F6D7D-B522-45F9-BDA1-12C45D357490}">
          <x15:cacheHierarchy aggregatedColumn="199"/>
        </ext>
      </extLst>
    </cacheHierarchy>
    <cacheHierarchy uniqueName="[Measures].[Sum of Troligt år 18 2]" caption="Sum of Troligt år 18 2" measure="1" displayFolder="" measureGroup="Kostnader" count="0" hidden="1">
      <extLst>
        <ext xmlns:x15="http://schemas.microsoft.com/office/spreadsheetml/2010/11/main" uri="{B97F6D7D-B522-45F9-BDA1-12C45D357490}">
          <x15:cacheHierarchy aggregatedColumn="200"/>
        </ext>
      </extLst>
    </cacheHierarchy>
    <cacheHierarchy uniqueName="[Measures].[Sum of Troligt år 19 2]" caption="Sum of Troligt år 19 2" measure="1" displayFolder="" measureGroup="Kostnader" count="0" hidden="1">
      <extLst>
        <ext xmlns:x15="http://schemas.microsoft.com/office/spreadsheetml/2010/11/main" uri="{B97F6D7D-B522-45F9-BDA1-12C45D357490}">
          <x15:cacheHierarchy aggregatedColumn="201"/>
        </ext>
      </extLst>
    </cacheHierarchy>
    <cacheHierarchy uniqueName="[Measures].[Sum of Troligt år 20 2]" caption="Sum of Troligt år 20 2" measure="1" displayFolder="" measureGroup="Kostnader" count="0" hidden="1">
      <extLst>
        <ext xmlns:x15="http://schemas.microsoft.com/office/spreadsheetml/2010/11/main" uri="{B97F6D7D-B522-45F9-BDA1-12C45D357490}">
          <x15:cacheHierarchy aggregatedColumn="202"/>
        </ext>
      </extLst>
    </cacheHierarchy>
    <cacheHierarchy uniqueName="[Measures].[Sum of Troligt år 21 2]" caption="Sum of Troligt år 21 2" measure="1" displayFolder="" measureGroup="Kostnader" count="0" hidden="1">
      <extLst>
        <ext xmlns:x15="http://schemas.microsoft.com/office/spreadsheetml/2010/11/main" uri="{B97F6D7D-B522-45F9-BDA1-12C45D357490}">
          <x15:cacheHierarchy aggregatedColumn="203"/>
        </ext>
      </extLst>
    </cacheHierarchy>
    <cacheHierarchy uniqueName="[Measures].[Sum of Troligt år 22 2]" caption="Sum of Troligt år 22 2" measure="1" displayFolder="" measureGroup="Kostnader" count="0" hidden="1">
      <extLst>
        <ext xmlns:x15="http://schemas.microsoft.com/office/spreadsheetml/2010/11/main" uri="{B97F6D7D-B522-45F9-BDA1-12C45D357490}">
          <x15:cacheHierarchy aggregatedColumn="204"/>
        </ext>
      </extLst>
    </cacheHierarchy>
    <cacheHierarchy uniqueName="[Measures].[Sum of Troligt år 23 2]" caption="Sum of Troligt år 23 2" measure="1" displayFolder="" measureGroup="Kostnader" count="0" hidden="1">
      <extLst>
        <ext xmlns:x15="http://schemas.microsoft.com/office/spreadsheetml/2010/11/main" uri="{B97F6D7D-B522-45F9-BDA1-12C45D357490}">
          <x15:cacheHierarchy aggregatedColumn="205"/>
        </ext>
      </extLst>
    </cacheHierarchy>
    <cacheHierarchy uniqueName="[Measures].[Sum of Troligt år 24 2]" caption="Sum of Troligt år 24 2" measure="1" displayFolder="" measureGroup="Kostnader" count="0" hidden="1">
      <extLst>
        <ext xmlns:x15="http://schemas.microsoft.com/office/spreadsheetml/2010/11/main" uri="{B97F6D7D-B522-45F9-BDA1-12C45D357490}">
          <x15:cacheHierarchy aggregatedColumn="206"/>
        </ext>
      </extLst>
    </cacheHierarchy>
    <cacheHierarchy uniqueName="[Measures].[Sum of Troligt år 25 2]" caption="Sum of Troligt år 25 2" measure="1" displayFolder="" measureGroup="Kostnader" count="0" hidden="1">
      <extLst>
        <ext xmlns:x15="http://schemas.microsoft.com/office/spreadsheetml/2010/11/main" uri="{B97F6D7D-B522-45F9-BDA1-12C45D357490}">
          <x15:cacheHierarchy aggregatedColumn="207"/>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29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208"/>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264"/>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177"/>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444"/>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445"/>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446"/>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447"/>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448"/>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449"/>
        </ext>
      </extLst>
    </cacheHierarchy>
    <cacheHierarchy uniqueName="[Measures].[Sum of Troligt år 7 3]" caption="Sum of Troligt år 7 3" measure="1" displayFolder="" measureGroup="Varderade_nyttor" count="0" hidden="1">
      <extLst>
        <ext xmlns:x15="http://schemas.microsoft.com/office/spreadsheetml/2010/11/main" uri="{B97F6D7D-B522-45F9-BDA1-12C45D357490}">
          <x15:cacheHierarchy aggregatedColumn="450"/>
        </ext>
      </extLst>
    </cacheHierarchy>
    <cacheHierarchy uniqueName="[Measures].[Sum of Troligt år 8 3]" caption="Sum of Troligt år 8 3" measure="1" displayFolder="" measureGroup="Varderade_nyttor" count="0" hidden="1">
      <extLst>
        <ext xmlns:x15="http://schemas.microsoft.com/office/spreadsheetml/2010/11/main" uri="{B97F6D7D-B522-45F9-BDA1-12C45D357490}">
          <x15:cacheHierarchy aggregatedColumn="451"/>
        </ext>
      </extLst>
    </cacheHierarchy>
    <cacheHierarchy uniqueName="[Measures].[Sum of Troligt år 9 3]" caption="Sum of Troligt år 9 3" measure="1" displayFolder="" measureGroup="Varderade_nyttor" count="0" hidden="1">
      <extLst>
        <ext xmlns:x15="http://schemas.microsoft.com/office/spreadsheetml/2010/11/main" uri="{B97F6D7D-B522-45F9-BDA1-12C45D357490}">
          <x15:cacheHierarchy aggregatedColumn="452"/>
        </ext>
      </extLst>
    </cacheHierarchy>
    <cacheHierarchy uniqueName="[Measures].[Sum of Troligt år 10 3]" caption="Sum of Troligt år 10 3" measure="1" displayFolder="" measureGroup="Varderade_nyttor" count="0" hidden="1">
      <extLst>
        <ext xmlns:x15="http://schemas.microsoft.com/office/spreadsheetml/2010/11/main" uri="{B97F6D7D-B522-45F9-BDA1-12C45D357490}">
          <x15:cacheHierarchy aggregatedColumn="453"/>
        </ext>
      </extLst>
    </cacheHierarchy>
    <cacheHierarchy uniqueName="[Measures].[Sum of Troligt år 11 3]" caption="Sum of Troligt år 11 3" measure="1" displayFolder="" measureGroup="Varderade_nyttor" count="0" hidden="1">
      <extLst>
        <ext xmlns:x15="http://schemas.microsoft.com/office/spreadsheetml/2010/11/main" uri="{B97F6D7D-B522-45F9-BDA1-12C45D357490}">
          <x15:cacheHierarchy aggregatedColumn="454"/>
        </ext>
      </extLst>
    </cacheHierarchy>
    <cacheHierarchy uniqueName="[Measures].[Sum of Troligt år 12 3]" caption="Sum of Troligt år 12 3" measure="1" displayFolder="" measureGroup="Varderade_nyttor" count="0" hidden="1">
      <extLst>
        <ext xmlns:x15="http://schemas.microsoft.com/office/spreadsheetml/2010/11/main" uri="{B97F6D7D-B522-45F9-BDA1-12C45D357490}">
          <x15:cacheHierarchy aggregatedColumn="455"/>
        </ext>
      </extLst>
    </cacheHierarchy>
    <cacheHierarchy uniqueName="[Measures].[Sum of Troligt år 13 3]" caption="Sum of Troligt år 13 3" measure="1" displayFolder="" measureGroup="Varderade_nyttor" count="0" hidden="1">
      <extLst>
        <ext xmlns:x15="http://schemas.microsoft.com/office/spreadsheetml/2010/11/main" uri="{B97F6D7D-B522-45F9-BDA1-12C45D357490}">
          <x15:cacheHierarchy aggregatedColumn="456"/>
        </ext>
      </extLst>
    </cacheHierarchy>
    <cacheHierarchy uniqueName="[Measures].[Sum of Troligt år 14 3]" caption="Sum of Troligt år 14 3" measure="1" displayFolder="" measureGroup="Varderade_nyttor" count="0" hidden="1">
      <extLst>
        <ext xmlns:x15="http://schemas.microsoft.com/office/spreadsheetml/2010/11/main" uri="{B97F6D7D-B522-45F9-BDA1-12C45D357490}">
          <x15:cacheHierarchy aggregatedColumn="457"/>
        </ext>
      </extLst>
    </cacheHierarchy>
    <cacheHierarchy uniqueName="[Measures].[Sum of Troligt år 15 3]" caption="Sum of Troligt år 15 3" measure="1" displayFolder="" measureGroup="Varderade_nyttor" count="0" hidden="1">
      <extLst>
        <ext xmlns:x15="http://schemas.microsoft.com/office/spreadsheetml/2010/11/main" uri="{B97F6D7D-B522-45F9-BDA1-12C45D357490}">
          <x15:cacheHierarchy aggregatedColumn="458"/>
        </ext>
      </extLst>
    </cacheHierarchy>
    <cacheHierarchy uniqueName="[Measures].[Sum of Troligt år 16 3]" caption="Sum of Troligt år 16 3" measure="1" displayFolder="" measureGroup="Varderade_nyttor" count="0" hidden="1">
      <extLst>
        <ext xmlns:x15="http://schemas.microsoft.com/office/spreadsheetml/2010/11/main" uri="{B97F6D7D-B522-45F9-BDA1-12C45D357490}">
          <x15:cacheHierarchy aggregatedColumn="459"/>
        </ext>
      </extLst>
    </cacheHierarchy>
    <cacheHierarchy uniqueName="[Measures].[Sum of Troligt år 17 3]" caption="Sum of Troligt år 17 3" measure="1" displayFolder="" measureGroup="Varderade_nyttor" count="0" hidden="1">
      <extLst>
        <ext xmlns:x15="http://schemas.microsoft.com/office/spreadsheetml/2010/11/main" uri="{B97F6D7D-B522-45F9-BDA1-12C45D357490}">
          <x15:cacheHierarchy aggregatedColumn="460"/>
        </ext>
      </extLst>
    </cacheHierarchy>
    <cacheHierarchy uniqueName="[Measures].[Sum of Troligt år 18 3]" caption="Sum of Troligt år 18 3" measure="1" displayFolder="" measureGroup="Varderade_nyttor" count="0" hidden="1">
      <extLst>
        <ext xmlns:x15="http://schemas.microsoft.com/office/spreadsheetml/2010/11/main" uri="{B97F6D7D-B522-45F9-BDA1-12C45D357490}">
          <x15:cacheHierarchy aggregatedColumn="461"/>
        </ext>
      </extLst>
    </cacheHierarchy>
    <cacheHierarchy uniqueName="[Measures].[Sum of Troligt år 19 3]" caption="Sum of Troligt år 19 3" measure="1" displayFolder="" measureGroup="Varderade_nyttor" count="0" hidden="1">
      <extLst>
        <ext xmlns:x15="http://schemas.microsoft.com/office/spreadsheetml/2010/11/main" uri="{B97F6D7D-B522-45F9-BDA1-12C45D357490}">
          <x15:cacheHierarchy aggregatedColumn="462"/>
        </ext>
      </extLst>
    </cacheHierarchy>
    <cacheHierarchy uniqueName="[Measures].[Sum of Troligt år 20 3]" caption="Sum of Troligt år 20 3" measure="1" displayFolder="" measureGroup="Varderade_nyttor" count="0" hidden="1">
      <extLst>
        <ext xmlns:x15="http://schemas.microsoft.com/office/spreadsheetml/2010/11/main" uri="{B97F6D7D-B522-45F9-BDA1-12C45D357490}">
          <x15:cacheHierarchy aggregatedColumn="463"/>
        </ext>
      </extLst>
    </cacheHierarchy>
    <cacheHierarchy uniqueName="[Measures].[Sum of Troligt år 21 3]" caption="Sum of Troligt år 21 3" measure="1" displayFolder="" measureGroup="Varderade_nyttor" count="0" hidden="1">
      <extLst>
        <ext xmlns:x15="http://schemas.microsoft.com/office/spreadsheetml/2010/11/main" uri="{B97F6D7D-B522-45F9-BDA1-12C45D357490}">
          <x15:cacheHierarchy aggregatedColumn="464"/>
        </ext>
      </extLst>
    </cacheHierarchy>
    <cacheHierarchy uniqueName="[Measures].[Sum of Troligt år 22 3]" caption="Sum of Troligt år 22 3" measure="1" displayFolder="" measureGroup="Varderade_nyttor" count="0" hidden="1">
      <extLst>
        <ext xmlns:x15="http://schemas.microsoft.com/office/spreadsheetml/2010/11/main" uri="{B97F6D7D-B522-45F9-BDA1-12C45D357490}">
          <x15:cacheHierarchy aggregatedColumn="465"/>
        </ext>
      </extLst>
    </cacheHierarchy>
    <cacheHierarchy uniqueName="[Measures].[Sum of Troligt år 23 3]" caption="Sum of Troligt år 23 3" measure="1" displayFolder="" measureGroup="Varderade_nyttor" count="0" hidden="1">
      <extLst>
        <ext xmlns:x15="http://schemas.microsoft.com/office/spreadsheetml/2010/11/main" uri="{B97F6D7D-B522-45F9-BDA1-12C45D357490}">
          <x15:cacheHierarchy aggregatedColumn="466"/>
        </ext>
      </extLst>
    </cacheHierarchy>
    <cacheHierarchy uniqueName="[Measures].[Sum of Troligt år 24 3]" caption="Sum of Troligt år 24 3" measure="1" displayFolder="" measureGroup="Varderade_nyttor" count="0" hidden="1">
      <extLst>
        <ext xmlns:x15="http://schemas.microsoft.com/office/spreadsheetml/2010/11/main" uri="{B97F6D7D-B522-45F9-BDA1-12C45D357490}">
          <x15:cacheHierarchy aggregatedColumn="467"/>
        </ext>
      </extLst>
    </cacheHierarchy>
    <cacheHierarchy uniqueName="[Measures].[Sum of Troligt år 25 3]" caption="Sum of Troligt år 25 3" measure="1" displayFolder="" measureGroup="Varderade_nyttor" count="0" hidden="1">
      <extLst>
        <ext xmlns:x15="http://schemas.microsoft.com/office/spreadsheetml/2010/11/main" uri="{B97F6D7D-B522-45F9-BDA1-12C45D357490}">
          <x15:cacheHierarchy aggregatedColumn="468"/>
        </ext>
      </extLst>
    </cacheHierarchy>
    <cacheHierarchy uniqueName="[Measures].[Sum of Summa 3]" caption="Sum of Summa 3" measure="1" displayFolder="" measureGroup="Varderade_nyttor" count="0" hidden="1">
      <extLst>
        <ext xmlns:x15="http://schemas.microsoft.com/office/spreadsheetml/2010/11/main" uri="{B97F6D7D-B522-45F9-BDA1-12C45D357490}">
          <x15:cacheHierarchy aggregatedColumn="469"/>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357"/>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358"/>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359"/>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360"/>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361"/>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362"/>
        </ext>
      </extLst>
    </cacheHierarchy>
    <cacheHierarchy uniqueName="[Measures].[Sum of Troligt år 8 4]" caption="Sum of Troligt år 8 4" measure="1" displayFolder="" measureGroup="Varderade_kostnader" count="0" hidden="1">
      <extLst>
        <ext xmlns:x15="http://schemas.microsoft.com/office/spreadsheetml/2010/11/main" uri="{B97F6D7D-B522-45F9-BDA1-12C45D357490}">
          <x15:cacheHierarchy aggregatedColumn="364"/>
        </ext>
      </extLst>
    </cacheHierarchy>
    <cacheHierarchy uniqueName="[Measures].[Sum of Troligt år 9 4]" caption="Sum of Troligt år 9 4" measure="1" displayFolder="" measureGroup="Varderade_kostnader" count="0" hidden="1">
      <extLst>
        <ext xmlns:x15="http://schemas.microsoft.com/office/spreadsheetml/2010/11/main" uri="{B97F6D7D-B522-45F9-BDA1-12C45D357490}">
          <x15:cacheHierarchy aggregatedColumn="365"/>
        </ext>
      </extLst>
    </cacheHierarchy>
    <cacheHierarchy uniqueName="[Measures].[Sum of Troligt år 7 4]" caption="Sum of Troligt år 7 4" measure="1" displayFolder="" measureGroup="Varderade_kostnader" count="0" hidden="1">
      <extLst>
        <ext xmlns:x15="http://schemas.microsoft.com/office/spreadsheetml/2010/11/main" uri="{B97F6D7D-B522-45F9-BDA1-12C45D357490}">
          <x15:cacheHierarchy aggregatedColumn="363"/>
        </ext>
      </extLst>
    </cacheHierarchy>
    <cacheHierarchy uniqueName="[Measures].[Sum of Troligt år 10 4]" caption="Sum of Troligt år 10 4" measure="1" displayFolder="" measureGroup="Varderade_kostnader" count="0" hidden="1">
      <extLst>
        <ext xmlns:x15="http://schemas.microsoft.com/office/spreadsheetml/2010/11/main" uri="{B97F6D7D-B522-45F9-BDA1-12C45D357490}">
          <x15:cacheHierarchy aggregatedColumn="366"/>
        </ext>
      </extLst>
    </cacheHierarchy>
    <cacheHierarchy uniqueName="[Measures].[Sum of Troligt år 11 4]" caption="Sum of Troligt år 11 4" measure="1" displayFolder="" measureGroup="Varderade_kostnader" count="0" hidden="1">
      <extLst>
        <ext xmlns:x15="http://schemas.microsoft.com/office/spreadsheetml/2010/11/main" uri="{B97F6D7D-B522-45F9-BDA1-12C45D357490}">
          <x15:cacheHierarchy aggregatedColumn="367"/>
        </ext>
      </extLst>
    </cacheHierarchy>
    <cacheHierarchy uniqueName="[Measures].[Sum of Troligt år 12 4]" caption="Sum of Troligt år 12 4" measure="1" displayFolder="" measureGroup="Varderade_kostnader" count="0" hidden="1">
      <extLst>
        <ext xmlns:x15="http://schemas.microsoft.com/office/spreadsheetml/2010/11/main" uri="{B97F6D7D-B522-45F9-BDA1-12C45D357490}">
          <x15:cacheHierarchy aggregatedColumn="368"/>
        </ext>
      </extLst>
    </cacheHierarchy>
    <cacheHierarchy uniqueName="[Measures].[Sum of Troligt år 13 4]" caption="Sum of Troligt år 13 4" measure="1" displayFolder="" measureGroup="Varderade_kostnader" count="0" hidden="1">
      <extLst>
        <ext xmlns:x15="http://schemas.microsoft.com/office/spreadsheetml/2010/11/main" uri="{B97F6D7D-B522-45F9-BDA1-12C45D357490}">
          <x15:cacheHierarchy aggregatedColumn="369"/>
        </ext>
      </extLst>
    </cacheHierarchy>
    <cacheHierarchy uniqueName="[Measures].[Sum of Troligt år 14 4]" caption="Sum of Troligt år 14 4" measure="1" displayFolder="" measureGroup="Varderade_kostnader" count="0" hidden="1">
      <extLst>
        <ext xmlns:x15="http://schemas.microsoft.com/office/spreadsheetml/2010/11/main" uri="{B97F6D7D-B522-45F9-BDA1-12C45D357490}">
          <x15:cacheHierarchy aggregatedColumn="370"/>
        </ext>
      </extLst>
    </cacheHierarchy>
    <cacheHierarchy uniqueName="[Measures].[Sum of Troligt år 15 4]" caption="Sum of Troligt år 15 4" measure="1" displayFolder="" measureGroup="Varderade_kostnader" count="0" hidden="1">
      <extLst>
        <ext xmlns:x15="http://schemas.microsoft.com/office/spreadsheetml/2010/11/main" uri="{B97F6D7D-B522-45F9-BDA1-12C45D357490}">
          <x15:cacheHierarchy aggregatedColumn="371"/>
        </ext>
      </extLst>
    </cacheHierarchy>
    <cacheHierarchy uniqueName="[Measures].[Sum of Troligt år 16 4]" caption="Sum of Troligt år 16 4" measure="1" displayFolder="" measureGroup="Varderade_kostnader" count="0" hidden="1">
      <extLst>
        <ext xmlns:x15="http://schemas.microsoft.com/office/spreadsheetml/2010/11/main" uri="{B97F6D7D-B522-45F9-BDA1-12C45D357490}">
          <x15:cacheHierarchy aggregatedColumn="372"/>
        </ext>
      </extLst>
    </cacheHierarchy>
    <cacheHierarchy uniqueName="[Measures].[Sum of Troligt år 17 4]" caption="Sum of Troligt år 17 4" measure="1" displayFolder="" measureGroup="Varderade_kostnader" count="0" hidden="1">
      <extLst>
        <ext xmlns:x15="http://schemas.microsoft.com/office/spreadsheetml/2010/11/main" uri="{B97F6D7D-B522-45F9-BDA1-12C45D357490}">
          <x15:cacheHierarchy aggregatedColumn="373"/>
        </ext>
      </extLst>
    </cacheHierarchy>
    <cacheHierarchy uniqueName="[Measures].[Sum of Troligt år 18 4]" caption="Sum of Troligt år 18 4" measure="1" displayFolder="" measureGroup="Varderade_kostnader" count="0" hidden="1">
      <extLst>
        <ext xmlns:x15="http://schemas.microsoft.com/office/spreadsheetml/2010/11/main" uri="{B97F6D7D-B522-45F9-BDA1-12C45D357490}">
          <x15:cacheHierarchy aggregatedColumn="374"/>
        </ext>
      </extLst>
    </cacheHierarchy>
    <cacheHierarchy uniqueName="[Measures].[Sum of Troligt år 19 4]" caption="Sum of Troligt år 19 4" measure="1" displayFolder="" measureGroup="Varderade_kostnader" count="0" hidden="1">
      <extLst>
        <ext xmlns:x15="http://schemas.microsoft.com/office/spreadsheetml/2010/11/main" uri="{B97F6D7D-B522-45F9-BDA1-12C45D357490}">
          <x15:cacheHierarchy aggregatedColumn="375"/>
        </ext>
      </extLst>
    </cacheHierarchy>
    <cacheHierarchy uniqueName="[Measures].[Sum of Troligt år 20 4]" caption="Sum of Troligt år 20 4" measure="1" displayFolder="" measureGroup="Varderade_kostnader" count="0" hidden="1">
      <extLst>
        <ext xmlns:x15="http://schemas.microsoft.com/office/spreadsheetml/2010/11/main" uri="{B97F6D7D-B522-45F9-BDA1-12C45D357490}">
          <x15:cacheHierarchy aggregatedColumn="376"/>
        </ext>
      </extLst>
    </cacheHierarchy>
    <cacheHierarchy uniqueName="[Measures].[Sum of Troligt år 21 4]" caption="Sum of Troligt år 21 4" measure="1" displayFolder="" measureGroup="Varderade_kostnader" count="0" hidden="1">
      <extLst>
        <ext xmlns:x15="http://schemas.microsoft.com/office/spreadsheetml/2010/11/main" uri="{B97F6D7D-B522-45F9-BDA1-12C45D357490}">
          <x15:cacheHierarchy aggregatedColumn="377"/>
        </ext>
      </extLst>
    </cacheHierarchy>
    <cacheHierarchy uniqueName="[Measures].[Sum of Troligt år 22 4]" caption="Sum of Troligt år 22 4" measure="1" displayFolder="" measureGroup="Varderade_kostnader" count="0" hidden="1">
      <extLst>
        <ext xmlns:x15="http://schemas.microsoft.com/office/spreadsheetml/2010/11/main" uri="{B97F6D7D-B522-45F9-BDA1-12C45D357490}">
          <x15:cacheHierarchy aggregatedColumn="378"/>
        </ext>
      </extLst>
    </cacheHierarchy>
    <cacheHierarchy uniqueName="[Measures].[Sum of Troligt år 23 4]" caption="Sum of Troligt år 23 4" measure="1" displayFolder="" measureGroup="Varderade_kostnader" count="0" hidden="1">
      <extLst>
        <ext xmlns:x15="http://schemas.microsoft.com/office/spreadsheetml/2010/11/main" uri="{B97F6D7D-B522-45F9-BDA1-12C45D357490}">
          <x15:cacheHierarchy aggregatedColumn="379"/>
        </ext>
      </extLst>
    </cacheHierarchy>
    <cacheHierarchy uniqueName="[Measures].[Sum of Troligt år 24 4]" caption="Sum of Troligt år 24 4" measure="1" displayFolder="" measureGroup="Varderade_kostnader" count="0" hidden="1">
      <extLst>
        <ext xmlns:x15="http://schemas.microsoft.com/office/spreadsheetml/2010/11/main" uri="{B97F6D7D-B522-45F9-BDA1-12C45D357490}">
          <x15:cacheHierarchy aggregatedColumn="380"/>
        </ext>
      </extLst>
    </cacheHierarchy>
    <cacheHierarchy uniqueName="[Measures].[Sum of Troligt år 25 4]" caption="Sum of Troligt år 25 4" measure="1" displayFolder="" measureGroup="Varderade_kostnader" count="0" hidden="1">
      <extLst>
        <ext xmlns:x15="http://schemas.microsoft.com/office/spreadsheetml/2010/11/main" uri="{B97F6D7D-B522-45F9-BDA1-12C45D357490}">
          <x15:cacheHierarchy aggregatedColumn="381"/>
        </ext>
      </extLst>
    </cacheHierarchy>
    <cacheHierarchy uniqueName="[Measures].[Sum of Summa 4]" caption="Sum of Summa 4" measure="1" displayFolder="" measureGroup="Varderade_kostnader" count="0" hidden="1">
      <extLst>
        <ext xmlns:x15="http://schemas.microsoft.com/office/spreadsheetml/2010/11/main" uri="{B97F6D7D-B522-45F9-BDA1-12C45D357490}">
          <x15:cacheHierarchy aggregatedColumn="382"/>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94"/>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495"/>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521"/>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408"/>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434"/>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382"/>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351"/>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ies>
  <kpis count="0"/>
  <dimensions count="7">
    <dimension name="Ej_varderade_kostnader" uniqueName="[Ej_varderade_kostnader]" caption="Ej_varderade_kostnader"/>
    <dimension name="Ej_varderade_nyttor" uniqueName="[Ej_varderade_nyttor]" caption="Ej_varderade_nyttor"/>
    <dimension name="Kostnader" uniqueName="[Kostnader]" caption="Kostnader"/>
    <dimension measure="1" name="Measures" uniqueName="[Measures]" caption="Measures"/>
    <dimension name="Nyttor" uniqueName="[Nyttor]" caption="Nyttor"/>
    <dimension name="Varderade_kostnader" uniqueName="[Varderade_kostnader]" caption="Varderade_kostnader"/>
    <dimension name="Varderade_nyttor" uniqueName="[Varderade_nyttor]" caption="Varderade_nyttor"/>
  </dimensions>
  <measureGroups count="6">
    <measureGroup name="Ej_varderade_kostnader" caption="Ej_varderade_kostnader"/>
    <measureGroup name="Ej_varderade_nyttor" caption="Ej_varderade_nyttor"/>
    <measureGroup name="Kostnader" caption="Kostnader"/>
    <measureGroup name="Nyttor" caption="Nyttor"/>
    <measureGroup name="Varderade_kostnader" caption="Varderade_kostnader"/>
    <measureGroup name="Varderade_nyttor" caption="Varderade_nyttor"/>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426710416665" backgroundQuery="1" createdVersion="8" refreshedVersion="8" minRefreshableVersion="3" recordCount="0" supportSubquery="1" supportAdvancedDrill="1" xr:uid="{DFFEEFC3-B7D9-452F-8015-841A2F799ADB}">
  <cacheSource type="external" connectionId="7"/>
  <cacheFields count="4">
    <cacheField name="[Varderade_kostnader].[Intressent].[Intressent]" caption="Intressent" numFmtId="0" hierarchy="352" level="1">
      <sharedItems count="1">
        <s v="JAJAJA"/>
      </sharedItems>
    </cacheField>
    <cacheField name="[Measures].[Sum of Summa 4]" caption="Sum of Summa 4" numFmtId="0" hierarchy="637" level="32767"/>
    <cacheField name="[Varderade_kostnader].[Kategori].[Kategori]" caption="Kategori" numFmtId="0" hierarchy="353" level="1">
      <sharedItems containsSemiMixedTypes="0" containsNonDate="0" containsString="0"/>
    </cacheField>
    <cacheField name="Unsupported0" numFmtId="0" hierarchy="646" level="32767">
      <extLst>
        <ext xmlns:x14="http://schemas.microsoft.com/office/spreadsheetml/2009/9/main" uri="{63CAB8AC-B538-458d-9737-405883B0398D}">
          <x14:cacheField ignore="1"/>
        </ext>
      </extLst>
    </cacheField>
  </cacheFields>
  <cacheHierarchies count="647">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0" memberValueDatatype="130" unbalanced="0"/>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0"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Troligt år 7]" caption="Troligt år 7" attribute="1" defaultMemberUniqueName="[Ej_varderade_kostnader].[Troligt år 7].[All]" allUniqueName="[Ej_varderade_kostnader].[Troligt år 7].[All]" dimensionUniqueName="[Ej_varderade_kostnader]" displayFolder="" count="0" memberValueDatatype="5" unbalanced="0"/>
    <cacheHierarchy uniqueName="[Ej_varderade_kostnader].[Troligt år 8]" caption="Troligt år 8" attribute="1" defaultMemberUniqueName="[Ej_varderade_kostnader].[Troligt år 8].[All]" allUniqueName="[Ej_varderade_kostnader].[Troligt år 8].[All]" dimensionUniqueName="[Ej_varderade_kostnader]" displayFolder="" count="0" memberValueDatatype="5" unbalanced="0"/>
    <cacheHierarchy uniqueName="[Ej_varderade_kostnader].[Troligt år 9]" caption="Troligt år 9" attribute="1" defaultMemberUniqueName="[Ej_varderade_kostnader].[Troligt år 9].[All]" allUniqueName="[Ej_varderade_kostnader].[Troligt år 9].[All]" dimensionUniqueName="[Ej_varderade_kostnader]" displayFolder="" count="0" memberValueDatatype="5" unbalanced="0"/>
    <cacheHierarchy uniqueName="[Ej_varderade_kostnader].[Troligt år 10]" caption="Troligt år 10" attribute="1" defaultMemberUniqueName="[Ej_varderade_kostnader].[Troligt år 10].[All]" allUniqueName="[Ej_varderade_kostnader].[Troligt år 10].[All]" dimensionUniqueName="[Ej_varderade_kostnader]" displayFolder="" count="0" memberValueDatatype="5" unbalanced="0"/>
    <cacheHierarchy uniqueName="[Ej_varderade_kostnader].[Troligt år 11]" caption="Troligt år 11" attribute="1" defaultMemberUniqueName="[Ej_varderade_kostnader].[Troligt år 11].[All]" allUniqueName="[Ej_varderade_kostnader].[Troligt år 11].[All]" dimensionUniqueName="[Ej_varderade_kostnader]" displayFolder="" count="0" memberValueDatatype="5" unbalanced="0"/>
    <cacheHierarchy uniqueName="[Ej_varderade_kostnader].[Troligt år 12]" caption="Troligt år 12" attribute="1" defaultMemberUniqueName="[Ej_varderade_kostnader].[Troligt år 12].[All]" allUniqueName="[Ej_varderade_kostnader].[Troligt år 12].[All]" dimensionUniqueName="[Ej_varderade_kostnader]" displayFolder="" count="0" memberValueDatatype="5" unbalanced="0"/>
    <cacheHierarchy uniqueName="[Ej_varderade_kostnader].[Troligt år 13]" caption="Troligt år 13" attribute="1" defaultMemberUniqueName="[Ej_varderade_kostnader].[Troligt år 13].[All]" allUniqueName="[Ej_varderade_kostnader].[Troligt år 13].[All]" dimensionUniqueName="[Ej_varderade_kostnader]" displayFolder="" count="0" memberValueDatatype="5" unbalanced="0"/>
    <cacheHierarchy uniqueName="[Ej_varderade_kostnader].[Troligt år 14]" caption="Troligt år 14" attribute="1" defaultMemberUniqueName="[Ej_varderade_kostnader].[Troligt år 14].[All]" allUniqueName="[Ej_varderade_kostnader].[Troligt år 14].[All]" dimensionUniqueName="[Ej_varderade_kostnader]" displayFolder="" count="0" memberValueDatatype="5" unbalanced="0"/>
    <cacheHierarchy uniqueName="[Ej_varderade_kostnader].[Troligt år 15]" caption="Troligt år 15" attribute="1" defaultMemberUniqueName="[Ej_varderade_kostnader].[Troligt år 15].[All]" allUniqueName="[Ej_varderade_kostnader].[Troligt år 15].[All]" dimensionUniqueName="[Ej_varderade_kostnader]" displayFolder="" count="0" memberValueDatatype="5" unbalanced="0"/>
    <cacheHierarchy uniqueName="[Ej_varderade_kostnader].[Troligt år 16]" caption="Troligt år 16" attribute="1" defaultMemberUniqueName="[Ej_varderade_kostnader].[Troligt år 16].[All]" allUniqueName="[Ej_varderade_kostnader].[Troligt år 16].[All]" dimensionUniqueName="[Ej_varderade_kostnader]" displayFolder="" count="0" memberValueDatatype="5" unbalanced="0"/>
    <cacheHierarchy uniqueName="[Ej_varderade_kostnader].[Troligt år 17]" caption="Troligt år 17" attribute="1" defaultMemberUniqueName="[Ej_varderade_kostnader].[Troligt år 17].[All]" allUniqueName="[Ej_varderade_kostnader].[Troligt år 17].[All]" dimensionUniqueName="[Ej_varderade_kostnader]" displayFolder="" count="0" memberValueDatatype="5" unbalanced="0"/>
    <cacheHierarchy uniqueName="[Ej_varderade_kostnader].[Troligt år 18]" caption="Troligt år 18" attribute="1" defaultMemberUniqueName="[Ej_varderade_kostnader].[Troligt år 18].[All]" allUniqueName="[Ej_varderade_kostnader].[Troligt år 18].[All]" dimensionUniqueName="[Ej_varderade_kostnader]" displayFolder="" count="0" memberValueDatatype="5" unbalanced="0"/>
    <cacheHierarchy uniqueName="[Ej_varderade_kostnader].[Troligt år 19]" caption="Troligt år 19" attribute="1" defaultMemberUniqueName="[Ej_varderade_kostnader].[Troligt år 19].[All]" allUniqueName="[Ej_varderade_kostnader].[Troligt år 19].[All]" dimensionUniqueName="[Ej_varderade_kostnader]" displayFolder="" count="0" memberValueDatatype="5" unbalanced="0"/>
    <cacheHierarchy uniqueName="[Ej_varderade_kostnader].[Troligt år 20]" caption="Troligt år 20" attribute="1" defaultMemberUniqueName="[Ej_varderade_kostnader].[Troligt år 20].[All]" allUniqueName="[Ej_varderade_kostnader].[Troligt år 20].[All]" dimensionUniqueName="[Ej_varderade_kostnader]" displayFolder="" count="0" memberValueDatatype="5" unbalanced="0"/>
    <cacheHierarchy uniqueName="[Ej_varderade_kostnader].[Troligt år 21]" caption="Troligt år 21" attribute="1" defaultMemberUniqueName="[Ej_varderade_kostnader].[Troligt år 21].[All]" allUniqueName="[Ej_varderade_kostnader].[Troligt år 21].[All]" dimensionUniqueName="[Ej_varderade_kostnader]" displayFolder="" count="0" memberValueDatatype="5" unbalanced="0"/>
    <cacheHierarchy uniqueName="[Ej_varderade_kostnader].[Troligt år 22]" caption="Troligt år 22" attribute="1" defaultMemberUniqueName="[Ej_varderade_kostnader].[Troligt år 22].[All]" allUniqueName="[Ej_varderade_kostnader].[Troligt år 22].[All]" dimensionUniqueName="[Ej_varderade_kostnader]" displayFolder="" count="0" memberValueDatatype="5" unbalanced="0"/>
    <cacheHierarchy uniqueName="[Ej_varderade_kostnader].[Troligt år 23]" caption="Troligt år 23" attribute="1" defaultMemberUniqueName="[Ej_varderade_kostnader].[Troligt år 23].[All]" allUniqueName="[Ej_varderade_kostnader].[Troligt år 23].[All]" dimensionUniqueName="[Ej_varderade_kostnader]" displayFolder="" count="0" memberValueDatatype="5" unbalanced="0"/>
    <cacheHierarchy uniqueName="[Ej_varderade_kostnader].[Troligt år 24]" caption="Troligt år 24" attribute="1" defaultMemberUniqueName="[Ej_varderade_kostnader].[Troligt år 24].[All]" allUniqueName="[Ej_varderade_kostnader].[Troligt år 24].[All]" dimensionUniqueName="[Ej_varderade_kostnader]" displayFolder="" count="0" memberValueDatatype="5" unbalanced="0"/>
    <cacheHierarchy uniqueName="[Ej_varderade_kostnader].[Troligt år 25]" caption="Troligt år 25" attribute="1" defaultMemberUniqueName="[Ej_varderade_kostnader].[Troligt år 25].[All]" allUniqueName="[Ej_varderade_kostnader].[Troligt år 25].[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Min år 7]" caption="Min år 7" attribute="1" defaultMemberUniqueName="[Ej_varderade_kostnader].[Min år 7].[All]" allUniqueName="[Ej_varderade_kostnader].[Min år 7].[All]" dimensionUniqueName="[Ej_varderade_kostnader]" displayFolder="" count="0" memberValueDatatype="5" unbalanced="0"/>
    <cacheHierarchy uniqueName="[Ej_varderade_kostnader].[Min år 8]" caption="Min år 8" attribute="1" defaultMemberUniqueName="[Ej_varderade_kostnader].[Min år 8].[All]" allUniqueName="[Ej_varderade_kostnader].[Min år 8].[All]" dimensionUniqueName="[Ej_varderade_kostnader]" displayFolder="" count="0" memberValueDatatype="5" unbalanced="0"/>
    <cacheHierarchy uniqueName="[Ej_varderade_kostnader].[Min år 9]" caption="Min år 9" attribute="1" defaultMemberUniqueName="[Ej_varderade_kostnader].[Min år 9].[All]" allUniqueName="[Ej_varderade_kostnader].[Min år 9].[All]" dimensionUniqueName="[Ej_varderade_kostnader]" displayFolder="" count="0" memberValueDatatype="5" unbalanced="0"/>
    <cacheHierarchy uniqueName="[Ej_varderade_kostnader].[Min år 10]" caption="Min år 10" attribute="1" defaultMemberUniqueName="[Ej_varderade_kostnader].[Min år 10].[All]" allUniqueName="[Ej_varderade_kostnader].[Min år 10].[All]" dimensionUniqueName="[Ej_varderade_kostnader]" displayFolder="" count="0" memberValueDatatype="5" unbalanced="0"/>
    <cacheHierarchy uniqueName="[Ej_varderade_kostnader].[Min år 11]" caption="Min år 11" attribute="1" defaultMemberUniqueName="[Ej_varderade_kostnader].[Min år 11].[All]" allUniqueName="[Ej_varderade_kostnader].[Min år 11].[All]" dimensionUniqueName="[Ej_varderade_kostnader]" displayFolder="" count="0" memberValueDatatype="5" unbalanced="0"/>
    <cacheHierarchy uniqueName="[Ej_varderade_kostnader].[Min år 12]" caption="Min år 12" attribute="1" defaultMemberUniqueName="[Ej_varderade_kostnader].[Min år 12].[All]" allUniqueName="[Ej_varderade_kostnader].[Min år 12].[All]" dimensionUniqueName="[Ej_varderade_kostnader]" displayFolder="" count="0" memberValueDatatype="5" unbalanced="0"/>
    <cacheHierarchy uniqueName="[Ej_varderade_kostnader].[Min år 13]" caption="Min år 13" attribute="1" defaultMemberUniqueName="[Ej_varderade_kostnader].[Min år 13].[All]" allUniqueName="[Ej_varderade_kostnader].[Min år 13].[All]" dimensionUniqueName="[Ej_varderade_kostnader]" displayFolder="" count="0" memberValueDatatype="5" unbalanced="0"/>
    <cacheHierarchy uniqueName="[Ej_varderade_kostnader].[Min år 14]" caption="Min år 14" attribute="1" defaultMemberUniqueName="[Ej_varderade_kostnader].[Min år 14].[All]" allUniqueName="[Ej_varderade_kostnader].[Min år 14].[All]" dimensionUniqueName="[Ej_varderade_kostnader]" displayFolder="" count="0" memberValueDatatype="5" unbalanced="0"/>
    <cacheHierarchy uniqueName="[Ej_varderade_kostnader].[Min år 15]" caption="Min år 15" attribute="1" defaultMemberUniqueName="[Ej_varderade_kostnader].[Min år 15].[All]" allUniqueName="[Ej_varderade_kostnader].[Min år 15].[All]" dimensionUniqueName="[Ej_varderade_kostnader]" displayFolder="" count="0" memberValueDatatype="5" unbalanced="0"/>
    <cacheHierarchy uniqueName="[Ej_varderade_kostnader].[Min år 16]" caption="Min år 16" attribute="1" defaultMemberUniqueName="[Ej_varderade_kostnader].[Min år 16].[All]" allUniqueName="[Ej_varderade_kostnader].[Min år 16].[All]" dimensionUniqueName="[Ej_varderade_kostnader]" displayFolder="" count="0" memberValueDatatype="5" unbalanced="0"/>
    <cacheHierarchy uniqueName="[Ej_varderade_kostnader].[Min år 17]" caption="Min år 17" attribute="1" defaultMemberUniqueName="[Ej_varderade_kostnader].[Min år 17].[All]" allUniqueName="[Ej_varderade_kostnader].[Min år 17].[All]" dimensionUniqueName="[Ej_varderade_kostnader]" displayFolder="" count="0" memberValueDatatype="5" unbalanced="0"/>
    <cacheHierarchy uniqueName="[Ej_varderade_kostnader].[Min år 18]" caption="Min år 18" attribute="1" defaultMemberUniqueName="[Ej_varderade_kostnader].[Min år 18].[All]" allUniqueName="[Ej_varderade_kostnader].[Min år 18].[All]" dimensionUniqueName="[Ej_varderade_kostnader]" displayFolder="" count="0" memberValueDatatype="5" unbalanced="0"/>
    <cacheHierarchy uniqueName="[Ej_varderade_kostnader].[Min år 19]" caption="Min år 19" attribute="1" defaultMemberUniqueName="[Ej_varderade_kostnader].[Min år 19].[All]" allUniqueName="[Ej_varderade_kostnader].[Min år 19].[All]" dimensionUniqueName="[Ej_varderade_kostnader]" displayFolder="" count="0" memberValueDatatype="5" unbalanced="0"/>
    <cacheHierarchy uniqueName="[Ej_varderade_kostnader].[Min år 20]" caption="Min år 20" attribute="1" defaultMemberUniqueName="[Ej_varderade_kostnader].[Min år 20].[All]" allUniqueName="[Ej_varderade_kostnader].[Min år 20].[All]" dimensionUniqueName="[Ej_varderade_kostnader]" displayFolder="" count="0" memberValueDatatype="5" unbalanced="0"/>
    <cacheHierarchy uniqueName="[Ej_varderade_kostnader].[Min år 21]" caption="Min år 21" attribute="1" defaultMemberUniqueName="[Ej_varderade_kostnader].[Min år 21].[All]" allUniqueName="[Ej_varderade_kostnader].[Min år 21].[All]" dimensionUniqueName="[Ej_varderade_kostnader]" displayFolder="" count="0" memberValueDatatype="5" unbalanced="0"/>
    <cacheHierarchy uniqueName="[Ej_varderade_kostnader].[Min år 22]" caption="Min år 22" attribute="1" defaultMemberUniqueName="[Ej_varderade_kostnader].[Min år 22].[All]" allUniqueName="[Ej_varderade_kostnader].[Min år 22].[All]" dimensionUniqueName="[Ej_varderade_kostnader]" displayFolder="" count="0" memberValueDatatype="5" unbalanced="0"/>
    <cacheHierarchy uniqueName="[Ej_varderade_kostnader].[Min år 23]" caption="Min år 23" attribute="1" defaultMemberUniqueName="[Ej_varderade_kostnader].[Min år 23].[All]" allUniqueName="[Ej_varderade_kostnader].[Min år 23].[All]" dimensionUniqueName="[Ej_varderade_kostnader]" displayFolder="" count="0" memberValueDatatype="5" unbalanced="0"/>
    <cacheHierarchy uniqueName="[Ej_varderade_kostnader].[Min år 24]" caption="Min år 24" attribute="1" defaultMemberUniqueName="[Ej_varderade_kostnader].[Min år 24].[All]" allUniqueName="[Ej_varderade_kostnader].[Min år 24].[All]" dimensionUniqueName="[Ej_varderade_kostnader]" displayFolder="" count="0" memberValueDatatype="5" unbalanced="0"/>
    <cacheHierarchy uniqueName="[Ej_varderade_kostnader].[Min år 25]" caption="Min år 25" attribute="1" defaultMemberUniqueName="[Ej_varderade_kostnader].[Min år 25].[All]" allUniqueName="[Ej_varderade_kostnader].[Min år 25].[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Max år 7]" caption="Max år 7" attribute="1" defaultMemberUniqueName="[Ej_varderade_kostnader].[Max år 7].[All]" allUniqueName="[Ej_varderade_kostnader].[Max år 7].[All]" dimensionUniqueName="[Ej_varderade_kostnader]" displayFolder="" count="0" memberValueDatatype="5" unbalanced="0"/>
    <cacheHierarchy uniqueName="[Ej_varderade_kostnader].[Max år 8]" caption="Max år 8" attribute="1" defaultMemberUniqueName="[Ej_varderade_kostnader].[Max år 8].[All]" allUniqueName="[Ej_varderade_kostnader].[Max år 8].[All]" dimensionUniqueName="[Ej_varderade_kostnader]" displayFolder="" count="0" memberValueDatatype="5" unbalanced="0"/>
    <cacheHierarchy uniqueName="[Ej_varderade_kostnader].[Max år 9]" caption="Max år 9" attribute="1" defaultMemberUniqueName="[Ej_varderade_kostnader].[Max år 9].[All]" allUniqueName="[Ej_varderade_kostnader].[Max år 9].[All]" dimensionUniqueName="[Ej_varderade_kostnader]" displayFolder="" count="0" memberValueDatatype="5" unbalanced="0"/>
    <cacheHierarchy uniqueName="[Ej_varderade_kostnader].[Max år 10]" caption="Max år 10" attribute="1" defaultMemberUniqueName="[Ej_varderade_kostnader].[Max år 10].[All]" allUniqueName="[Ej_varderade_kostnader].[Max år 10].[All]" dimensionUniqueName="[Ej_varderade_kostnader]" displayFolder="" count="0" memberValueDatatype="5" unbalanced="0"/>
    <cacheHierarchy uniqueName="[Ej_varderade_kostnader].[Max år 11]" caption="Max år 11" attribute="1" defaultMemberUniqueName="[Ej_varderade_kostnader].[Max år 11].[All]" allUniqueName="[Ej_varderade_kostnader].[Max år 11].[All]" dimensionUniqueName="[Ej_varderade_kostnader]" displayFolder="" count="0" memberValueDatatype="5" unbalanced="0"/>
    <cacheHierarchy uniqueName="[Ej_varderade_kostnader].[Max år 12]" caption="Max år 12" attribute="1" defaultMemberUniqueName="[Ej_varderade_kostnader].[Max år 12].[All]" allUniqueName="[Ej_varderade_kostnader].[Max år 12].[All]" dimensionUniqueName="[Ej_varderade_kostnader]" displayFolder="" count="0" memberValueDatatype="5" unbalanced="0"/>
    <cacheHierarchy uniqueName="[Ej_varderade_kostnader].[Max år 13]" caption="Max år 13" attribute="1" defaultMemberUniqueName="[Ej_varderade_kostnader].[Max år 13].[All]" allUniqueName="[Ej_varderade_kostnader].[Max år 13].[All]" dimensionUniqueName="[Ej_varderade_kostnader]" displayFolder="" count="0" memberValueDatatype="5" unbalanced="0"/>
    <cacheHierarchy uniqueName="[Ej_varderade_kostnader].[Max år 14]" caption="Max år 14" attribute="1" defaultMemberUniqueName="[Ej_varderade_kostnader].[Max år 14].[All]" allUniqueName="[Ej_varderade_kostnader].[Max år 14].[All]" dimensionUniqueName="[Ej_varderade_kostnader]" displayFolder="" count="0" memberValueDatatype="5" unbalanced="0"/>
    <cacheHierarchy uniqueName="[Ej_varderade_kostnader].[Max år 15]" caption="Max år 15" attribute="1" defaultMemberUniqueName="[Ej_varderade_kostnader].[Max år 15].[All]" allUniqueName="[Ej_varderade_kostnader].[Max år 15].[All]" dimensionUniqueName="[Ej_varderade_kostnader]" displayFolder="" count="0" memberValueDatatype="5" unbalanced="0"/>
    <cacheHierarchy uniqueName="[Ej_varderade_kostnader].[Max år 16]" caption="Max år 16" attribute="1" defaultMemberUniqueName="[Ej_varderade_kostnader].[Max år 16].[All]" allUniqueName="[Ej_varderade_kostnader].[Max år 16].[All]" dimensionUniqueName="[Ej_varderade_kostnader]" displayFolder="" count="0" memberValueDatatype="5" unbalanced="0"/>
    <cacheHierarchy uniqueName="[Ej_varderade_kostnader].[Max år 17]" caption="Max år 17" attribute="1" defaultMemberUniqueName="[Ej_varderade_kostnader].[Max år 17].[All]" allUniqueName="[Ej_varderade_kostnader].[Max år 17].[All]" dimensionUniqueName="[Ej_varderade_kostnader]" displayFolder="" count="0" memberValueDatatype="5" unbalanced="0"/>
    <cacheHierarchy uniqueName="[Ej_varderade_kostnader].[Max år 18]" caption="Max år 18" attribute="1" defaultMemberUniqueName="[Ej_varderade_kostnader].[Max år 18].[All]" allUniqueName="[Ej_varderade_kostnader].[Max år 18].[All]" dimensionUniqueName="[Ej_varderade_kostnader]" displayFolder="" count="0" memberValueDatatype="5" unbalanced="0"/>
    <cacheHierarchy uniqueName="[Ej_varderade_kostnader].[Max år 19]" caption="Max år 19" attribute="1" defaultMemberUniqueName="[Ej_varderade_kostnader].[Max år 19].[All]" allUniqueName="[Ej_varderade_kostnader].[Max år 19].[All]" dimensionUniqueName="[Ej_varderade_kostnader]" displayFolder="" count="0" memberValueDatatype="5" unbalanced="0"/>
    <cacheHierarchy uniqueName="[Ej_varderade_kostnader].[Max år 20]" caption="Max år 20" attribute="1" defaultMemberUniqueName="[Ej_varderade_kostnader].[Max år 20].[All]" allUniqueName="[Ej_varderade_kostnader].[Max år 20].[All]" dimensionUniqueName="[Ej_varderade_kostnader]" displayFolder="" count="0" memberValueDatatype="5" unbalanced="0"/>
    <cacheHierarchy uniqueName="[Ej_varderade_kostnader].[Max år 21]" caption="Max år 21" attribute="1" defaultMemberUniqueName="[Ej_varderade_kostnader].[Max år 21].[All]" allUniqueName="[Ej_varderade_kostnader].[Max år 21].[All]" dimensionUniqueName="[Ej_varderade_kostnader]" displayFolder="" count="0" memberValueDatatype="5" unbalanced="0"/>
    <cacheHierarchy uniqueName="[Ej_varderade_kostnader].[Max år 22]" caption="Max år 22" attribute="1" defaultMemberUniqueName="[Ej_varderade_kostnader].[Max år 22].[All]" allUniqueName="[Ej_varderade_kostnader].[Max år 22].[All]" dimensionUniqueName="[Ej_varderade_kostnader]" displayFolder="" count="0" memberValueDatatype="5" unbalanced="0"/>
    <cacheHierarchy uniqueName="[Ej_varderade_kostnader].[Max år 23]" caption="Max år 23" attribute="1" defaultMemberUniqueName="[Ej_varderade_kostnader].[Max år 23].[All]" allUniqueName="[Ej_varderade_kostnader].[Max år 23].[All]" dimensionUniqueName="[Ej_varderade_kostnader]" displayFolder="" count="0" memberValueDatatype="5" unbalanced="0"/>
    <cacheHierarchy uniqueName="[Ej_varderade_kostnader].[Max år 24]" caption="Max år 24" attribute="1" defaultMemberUniqueName="[Ej_varderade_kostnader].[Max år 24].[All]" allUniqueName="[Ej_varderade_kostnader].[Max år 24].[All]" dimensionUniqueName="[Ej_varderade_kostnader]" displayFolder="" count="0" memberValueDatatype="5" unbalanced="0"/>
    <cacheHierarchy uniqueName="[Ej_varderade_kostnader].[Max år 25]" caption="Max år 25" attribute="1" defaultMemberUniqueName="[Ej_varderade_kostnader].[Max år 25].[All]" allUniqueName="[Ej_varderade_kostnader].[Max år 25].[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0"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0"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Troligt år 7]" caption="Troligt år 7" attribute="1" defaultMemberUniqueName="[Ej_varderade_nyttor].[Troligt år 7].[All]" allUniqueName="[Ej_varderade_nyttor].[Troligt år 7].[All]" dimensionUniqueName="[Ej_varderade_nyttor]" displayFolder="" count="0" memberValueDatatype="5" unbalanced="0"/>
    <cacheHierarchy uniqueName="[Ej_varderade_nyttor].[Troligt år 8]" caption="Troligt år 8" attribute="1" defaultMemberUniqueName="[Ej_varderade_nyttor].[Troligt år 8].[All]" allUniqueName="[Ej_varderade_nyttor].[Troligt år 8].[All]" dimensionUniqueName="[Ej_varderade_nyttor]" displayFolder="" count="0" memberValueDatatype="5" unbalanced="0"/>
    <cacheHierarchy uniqueName="[Ej_varderade_nyttor].[Troligt år 9]" caption="Troligt år 9" attribute="1" defaultMemberUniqueName="[Ej_varderade_nyttor].[Troligt år 9].[All]" allUniqueName="[Ej_varderade_nyttor].[Troligt år 9].[All]" dimensionUniqueName="[Ej_varderade_nyttor]" displayFolder="" count="0" memberValueDatatype="5" unbalanced="0"/>
    <cacheHierarchy uniqueName="[Ej_varderade_nyttor].[Troligt år 10]" caption="Troligt år 10" attribute="1" defaultMemberUniqueName="[Ej_varderade_nyttor].[Troligt år 10].[All]" allUniqueName="[Ej_varderade_nyttor].[Troligt år 10].[All]" dimensionUniqueName="[Ej_varderade_nyttor]" displayFolder="" count="0" memberValueDatatype="5" unbalanced="0"/>
    <cacheHierarchy uniqueName="[Ej_varderade_nyttor].[Troligt år 11]" caption="Troligt år 11" attribute="1" defaultMemberUniqueName="[Ej_varderade_nyttor].[Troligt år 11].[All]" allUniqueName="[Ej_varderade_nyttor].[Troligt år 11].[All]" dimensionUniqueName="[Ej_varderade_nyttor]" displayFolder="" count="0" memberValueDatatype="5" unbalanced="0"/>
    <cacheHierarchy uniqueName="[Ej_varderade_nyttor].[Troligt år 12]" caption="Troligt år 12" attribute="1" defaultMemberUniqueName="[Ej_varderade_nyttor].[Troligt år 12].[All]" allUniqueName="[Ej_varderade_nyttor].[Troligt år 12].[All]" dimensionUniqueName="[Ej_varderade_nyttor]" displayFolder="" count="0" memberValueDatatype="5" unbalanced="0"/>
    <cacheHierarchy uniqueName="[Ej_varderade_nyttor].[Troligt år 13]" caption="Troligt år 13" attribute="1" defaultMemberUniqueName="[Ej_varderade_nyttor].[Troligt år 13].[All]" allUniqueName="[Ej_varderade_nyttor].[Troligt år 13].[All]" dimensionUniqueName="[Ej_varderade_nyttor]" displayFolder="" count="0" memberValueDatatype="5" unbalanced="0"/>
    <cacheHierarchy uniqueName="[Ej_varderade_nyttor].[Troligt år 14]" caption="Troligt år 14" attribute="1" defaultMemberUniqueName="[Ej_varderade_nyttor].[Troligt år 14].[All]" allUniqueName="[Ej_varderade_nyttor].[Troligt år 14].[All]" dimensionUniqueName="[Ej_varderade_nyttor]" displayFolder="" count="0" memberValueDatatype="5" unbalanced="0"/>
    <cacheHierarchy uniqueName="[Ej_varderade_nyttor].[Troligt år 15]" caption="Troligt år 15" attribute="1" defaultMemberUniqueName="[Ej_varderade_nyttor].[Troligt år 15].[All]" allUniqueName="[Ej_varderade_nyttor].[Troligt år 15].[All]" dimensionUniqueName="[Ej_varderade_nyttor]" displayFolder="" count="0" memberValueDatatype="5" unbalanced="0"/>
    <cacheHierarchy uniqueName="[Ej_varderade_nyttor].[Troligt år 16]" caption="Troligt år 16" attribute="1" defaultMemberUniqueName="[Ej_varderade_nyttor].[Troligt år 16].[All]" allUniqueName="[Ej_varderade_nyttor].[Troligt år 16].[All]" dimensionUniqueName="[Ej_varderade_nyttor]" displayFolder="" count="0" memberValueDatatype="5" unbalanced="0"/>
    <cacheHierarchy uniqueName="[Ej_varderade_nyttor].[Troligt år 17]" caption="Troligt år 17" attribute="1" defaultMemberUniqueName="[Ej_varderade_nyttor].[Troligt år 17].[All]" allUniqueName="[Ej_varderade_nyttor].[Troligt år 17].[All]" dimensionUniqueName="[Ej_varderade_nyttor]" displayFolder="" count="0" memberValueDatatype="5" unbalanced="0"/>
    <cacheHierarchy uniqueName="[Ej_varderade_nyttor].[Troligt år 18]" caption="Troligt år 18" attribute="1" defaultMemberUniqueName="[Ej_varderade_nyttor].[Troligt år 18].[All]" allUniqueName="[Ej_varderade_nyttor].[Troligt år 18].[All]" dimensionUniqueName="[Ej_varderade_nyttor]" displayFolder="" count="0" memberValueDatatype="5" unbalanced="0"/>
    <cacheHierarchy uniqueName="[Ej_varderade_nyttor].[Troligt år 19]" caption="Troligt år 19" attribute="1" defaultMemberUniqueName="[Ej_varderade_nyttor].[Troligt år 19].[All]" allUniqueName="[Ej_varderade_nyttor].[Troligt år 19].[All]" dimensionUniqueName="[Ej_varderade_nyttor]" displayFolder="" count="0" memberValueDatatype="5" unbalanced="0"/>
    <cacheHierarchy uniqueName="[Ej_varderade_nyttor].[Troligt år 20]" caption="Troligt år 20" attribute="1" defaultMemberUniqueName="[Ej_varderade_nyttor].[Troligt år 20].[All]" allUniqueName="[Ej_varderade_nyttor].[Troligt år 20].[All]" dimensionUniqueName="[Ej_varderade_nyttor]" displayFolder="" count="0" memberValueDatatype="5" unbalanced="0"/>
    <cacheHierarchy uniqueName="[Ej_varderade_nyttor].[Troligt år 21]" caption="Troligt år 21" attribute="1" defaultMemberUniqueName="[Ej_varderade_nyttor].[Troligt år 21].[All]" allUniqueName="[Ej_varderade_nyttor].[Troligt år 21].[All]" dimensionUniqueName="[Ej_varderade_nyttor]" displayFolder="" count="0" memberValueDatatype="5" unbalanced="0"/>
    <cacheHierarchy uniqueName="[Ej_varderade_nyttor].[Troligt år 22]" caption="Troligt år 22" attribute="1" defaultMemberUniqueName="[Ej_varderade_nyttor].[Troligt år 22].[All]" allUniqueName="[Ej_varderade_nyttor].[Troligt år 22].[All]" dimensionUniqueName="[Ej_varderade_nyttor]" displayFolder="" count="0" memberValueDatatype="5" unbalanced="0"/>
    <cacheHierarchy uniqueName="[Ej_varderade_nyttor].[Troligt år 23]" caption="Troligt år 23" attribute="1" defaultMemberUniqueName="[Ej_varderade_nyttor].[Troligt år 23].[All]" allUniqueName="[Ej_varderade_nyttor].[Troligt år 23].[All]" dimensionUniqueName="[Ej_varderade_nyttor]" displayFolder="" count="0" memberValueDatatype="5" unbalanced="0"/>
    <cacheHierarchy uniqueName="[Ej_varderade_nyttor].[Troligt år 24]" caption="Troligt år 24" attribute="1" defaultMemberUniqueName="[Ej_varderade_nyttor].[Troligt år 24].[All]" allUniqueName="[Ej_varderade_nyttor].[Troligt år 24].[All]" dimensionUniqueName="[Ej_varderade_nyttor]" displayFolder="" count="0" memberValueDatatype="5" unbalanced="0"/>
    <cacheHierarchy uniqueName="[Ej_varderade_nyttor].[Troligt år 25]" caption="Troligt år 25" attribute="1" defaultMemberUniqueName="[Ej_varderade_nyttor].[Troligt år 25].[All]" allUniqueName="[Ej_varderade_nyttor].[Troligt år 25].[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Min år 7]" caption="Min år 7" attribute="1" defaultMemberUniqueName="[Ej_varderade_nyttor].[Min år 7].[All]" allUniqueName="[Ej_varderade_nyttor].[Min år 7].[All]" dimensionUniqueName="[Ej_varderade_nyttor]" displayFolder="" count="0" memberValueDatatype="5" unbalanced="0"/>
    <cacheHierarchy uniqueName="[Ej_varderade_nyttor].[Min år 8]" caption="Min år 8" attribute="1" defaultMemberUniqueName="[Ej_varderade_nyttor].[Min år 8].[All]" allUniqueName="[Ej_varderade_nyttor].[Min år 8].[All]" dimensionUniqueName="[Ej_varderade_nyttor]" displayFolder="" count="0" memberValueDatatype="5" unbalanced="0"/>
    <cacheHierarchy uniqueName="[Ej_varderade_nyttor].[Min år 9]" caption="Min år 9" attribute="1" defaultMemberUniqueName="[Ej_varderade_nyttor].[Min år 9].[All]" allUniqueName="[Ej_varderade_nyttor].[Min år 9].[All]" dimensionUniqueName="[Ej_varderade_nyttor]" displayFolder="" count="0" memberValueDatatype="5" unbalanced="0"/>
    <cacheHierarchy uniqueName="[Ej_varderade_nyttor].[Min år 10]" caption="Min år 10" attribute="1" defaultMemberUniqueName="[Ej_varderade_nyttor].[Min år 10].[All]" allUniqueName="[Ej_varderade_nyttor].[Min år 10].[All]" dimensionUniqueName="[Ej_varderade_nyttor]" displayFolder="" count="0" memberValueDatatype="5" unbalanced="0"/>
    <cacheHierarchy uniqueName="[Ej_varderade_nyttor].[Min år 11]" caption="Min år 11" attribute="1" defaultMemberUniqueName="[Ej_varderade_nyttor].[Min år 11].[All]" allUniqueName="[Ej_varderade_nyttor].[Min år 11].[All]" dimensionUniqueName="[Ej_varderade_nyttor]" displayFolder="" count="0" memberValueDatatype="5" unbalanced="0"/>
    <cacheHierarchy uniqueName="[Ej_varderade_nyttor].[Min år 12]" caption="Min år 12" attribute="1" defaultMemberUniqueName="[Ej_varderade_nyttor].[Min år 12].[All]" allUniqueName="[Ej_varderade_nyttor].[Min år 12].[All]" dimensionUniqueName="[Ej_varderade_nyttor]" displayFolder="" count="0" memberValueDatatype="5" unbalanced="0"/>
    <cacheHierarchy uniqueName="[Ej_varderade_nyttor].[Min år 13]" caption="Min år 13" attribute="1" defaultMemberUniqueName="[Ej_varderade_nyttor].[Min år 13].[All]" allUniqueName="[Ej_varderade_nyttor].[Min år 13].[All]" dimensionUniqueName="[Ej_varderade_nyttor]" displayFolder="" count="0" memberValueDatatype="5" unbalanced="0"/>
    <cacheHierarchy uniqueName="[Ej_varderade_nyttor].[Min år 14]" caption="Min år 14" attribute="1" defaultMemberUniqueName="[Ej_varderade_nyttor].[Min år 14].[All]" allUniqueName="[Ej_varderade_nyttor].[Min år 14].[All]" dimensionUniqueName="[Ej_varderade_nyttor]" displayFolder="" count="0" memberValueDatatype="5" unbalanced="0"/>
    <cacheHierarchy uniqueName="[Ej_varderade_nyttor].[Min år 15]" caption="Min år 15" attribute="1" defaultMemberUniqueName="[Ej_varderade_nyttor].[Min år 15].[All]" allUniqueName="[Ej_varderade_nyttor].[Min år 15].[All]" dimensionUniqueName="[Ej_varderade_nyttor]" displayFolder="" count="0" memberValueDatatype="5" unbalanced="0"/>
    <cacheHierarchy uniqueName="[Ej_varderade_nyttor].[Min år 16]" caption="Min år 16" attribute="1" defaultMemberUniqueName="[Ej_varderade_nyttor].[Min år 16].[All]" allUniqueName="[Ej_varderade_nyttor].[Min år 16].[All]" dimensionUniqueName="[Ej_varderade_nyttor]" displayFolder="" count="0" memberValueDatatype="5" unbalanced="0"/>
    <cacheHierarchy uniqueName="[Ej_varderade_nyttor].[Min år 17]" caption="Min år 17" attribute="1" defaultMemberUniqueName="[Ej_varderade_nyttor].[Min år 17].[All]" allUniqueName="[Ej_varderade_nyttor].[Min år 17].[All]" dimensionUniqueName="[Ej_varderade_nyttor]" displayFolder="" count="0" memberValueDatatype="5" unbalanced="0"/>
    <cacheHierarchy uniqueName="[Ej_varderade_nyttor].[Min år 18]" caption="Min år 18" attribute="1" defaultMemberUniqueName="[Ej_varderade_nyttor].[Min år 18].[All]" allUniqueName="[Ej_varderade_nyttor].[Min år 18].[All]" dimensionUniqueName="[Ej_varderade_nyttor]" displayFolder="" count="0" memberValueDatatype="5" unbalanced="0"/>
    <cacheHierarchy uniqueName="[Ej_varderade_nyttor].[Min år 19]" caption="Min år 19" attribute="1" defaultMemberUniqueName="[Ej_varderade_nyttor].[Min år 19].[All]" allUniqueName="[Ej_varderade_nyttor].[Min år 19].[All]" dimensionUniqueName="[Ej_varderade_nyttor]" displayFolder="" count="0" memberValueDatatype="5" unbalanced="0"/>
    <cacheHierarchy uniqueName="[Ej_varderade_nyttor].[Min år 20]" caption="Min år 20" attribute="1" defaultMemberUniqueName="[Ej_varderade_nyttor].[Min år 20].[All]" allUniqueName="[Ej_varderade_nyttor].[Min år 20].[All]" dimensionUniqueName="[Ej_varderade_nyttor]" displayFolder="" count="0" memberValueDatatype="5" unbalanced="0"/>
    <cacheHierarchy uniqueName="[Ej_varderade_nyttor].[Min år 21]" caption="Min år 21" attribute="1" defaultMemberUniqueName="[Ej_varderade_nyttor].[Min år 21].[All]" allUniqueName="[Ej_varderade_nyttor].[Min år 21].[All]" dimensionUniqueName="[Ej_varderade_nyttor]" displayFolder="" count="0" memberValueDatatype="5" unbalanced="0"/>
    <cacheHierarchy uniqueName="[Ej_varderade_nyttor].[Min år 22]" caption="Min år 22" attribute="1" defaultMemberUniqueName="[Ej_varderade_nyttor].[Min år 22].[All]" allUniqueName="[Ej_varderade_nyttor].[Min år 22].[All]" dimensionUniqueName="[Ej_varderade_nyttor]" displayFolder="" count="0" memberValueDatatype="5" unbalanced="0"/>
    <cacheHierarchy uniqueName="[Ej_varderade_nyttor].[Min år 23]" caption="Min år 23" attribute="1" defaultMemberUniqueName="[Ej_varderade_nyttor].[Min år 23].[All]" allUniqueName="[Ej_varderade_nyttor].[Min år 23].[All]" dimensionUniqueName="[Ej_varderade_nyttor]" displayFolder="" count="0" memberValueDatatype="5" unbalanced="0"/>
    <cacheHierarchy uniqueName="[Ej_varderade_nyttor].[Min år 24]" caption="Min år 24" attribute="1" defaultMemberUniqueName="[Ej_varderade_nyttor].[Min år 24].[All]" allUniqueName="[Ej_varderade_nyttor].[Min år 24].[All]" dimensionUniqueName="[Ej_varderade_nyttor]" displayFolder="" count="0" memberValueDatatype="5" unbalanced="0"/>
    <cacheHierarchy uniqueName="[Ej_varderade_nyttor].[Min år 25]" caption="Min år 25" attribute="1" defaultMemberUniqueName="[Ej_varderade_nyttor].[Min år 25].[All]" allUniqueName="[Ej_varderade_nyttor].[Min år 25].[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Max år 7]" caption="Max år 7" attribute="1" defaultMemberUniqueName="[Ej_varderade_nyttor].[Max år 7].[All]" allUniqueName="[Ej_varderade_nyttor].[Max år 7].[All]" dimensionUniqueName="[Ej_varderade_nyttor]" displayFolder="" count="0" memberValueDatatype="5" unbalanced="0"/>
    <cacheHierarchy uniqueName="[Ej_varderade_nyttor].[Max år 8]" caption="Max år 8" attribute="1" defaultMemberUniqueName="[Ej_varderade_nyttor].[Max år 8].[All]" allUniqueName="[Ej_varderade_nyttor].[Max år 8].[All]" dimensionUniqueName="[Ej_varderade_nyttor]" displayFolder="" count="0" memberValueDatatype="5" unbalanced="0"/>
    <cacheHierarchy uniqueName="[Ej_varderade_nyttor].[Max år 9]" caption="Max år 9" attribute="1" defaultMemberUniqueName="[Ej_varderade_nyttor].[Max år 9].[All]" allUniqueName="[Ej_varderade_nyttor].[Max år 9].[All]" dimensionUniqueName="[Ej_varderade_nyttor]" displayFolder="" count="0" memberValueDatatype="5" unbalanced="0"/>
    <cacheHierarchy uniqueName="[Ej_varderade_nyttor].[Max år 10]" caption="Max år 10" attribute="1" defaultMemberUniqueName="[Ej_varderade_nyttor].[Max år 10].[All]" allUniqueName="[Ej_varderade_nyttor].[Max år 10].[All]" dimensionUniqueName="[Ej_varderade_nyttor]" displayFolder="" count="0" memberValueDatatype="5" unbalanced="0"/>
    <cacheHierarchy uniqueName="[Ej_varderade_nyttor].[Max år 11]" caption="Max år 11" attribute="1" defaultMemberUniqueName="[Ej_varderade_nyttor].[Max år 11].[All]" allUniqueName="[Ej_varderade_nyttor].[Max år 11].[All]" dimensionUniqueName="[Ej_varderade_nyttor]" displayFolder="" count="0" memberValueDatatype="5" unbalanced="0"/>
    <cacheHierarchy uniqueName="[Ej_varderade_nyttor].[Max år 12]" caption="Max år 12" attribute="1" defaultMemberUniqueName="[Ej_varderade_nyttor].[Max år 12].[All]" allUniqueName="[Ej_varderade_nyttor].[Max år 12].[All]" dimensionUniqueName="[Ej_varderade_nyttor]" displayFolder="" count="0" memberValueDatatype="5" unbalanced="0"/>
    <cacheHierarchy uniqueName="[Ej_varderade_nyttor].[Max år 13]" caption="Max år 13" attribute="1" defaultMemberUniqueName="[Ej_varderade_nyttor].[Max år 13].[All]" allUniqueName="[Ej_varderade_nyttor].[Max år 13].[All]" dimensionUniqueName="[Ej_varderade_nyttor]" displayFolder="" count="0" memberValueDatatype="5" unbalanced="0"/>
    <cacheHierarchy uniqueName="[Ej_varderade_nyttor].[Max år 14]" caption="Max år 14" attribute="1" defaultMemberUniqueName="[Ej_varderade_nyttor].[Max år 14].[All]" allUniqueName="[Ej_varderade_nyttor].[Max år 14].[All]" dimensionUniqueName="[Ej_varderade_nyttor]" displayFolder="" count="0" memberValueDatatype="5" unbalanced="0"/>
    <cacheHierarchy uniqueName="[Ej_varderade_nyttor].[Max år 15]" caption="Max år 15" attribute="1" defaultMemberUniqueName="[Ej_varderade_nyttor].[Max år 15].[All]" allUniqueName="[Ej_varderade_nyttor].[Max år 15].[All]" dimensionUniqueName="[Ej_varderade_nyttor]" displayFolder="" count="0" memberValueDatatype="5" unbalanced="0"/>
    <cacheHierarchy uniqueName="[Ej_varderade_nyttor].[Max år 16]" caption="Max år 16" attribute="1" defaultMemberUniqueName="[Ej_varderade_nyttor].[Max år 16].[All]" allUniqueName="[Ej_varderade_nyttor].[Max år 16].[All]" dimensionUniqueName="[Ej_varderade_nyttor]" displayFolder="" count="0" memberValueDatatype="5" unbalanced="0"/>
    <cacheHierarchy uniqueName="[Ej_varderade_nyttor].[Max år 17]" caption="Max år 17" attribute="1" defaultMemberUniqueName="[Ej_varderade_nyttor].[Max år 17].[All]" allUniqueName="[Ej_varderade_nyttor].[Max år 17].[All]" dimensionUniqueName="[Ej_varderade_nyttor]" displayFolder="" count="0" memberValueDatatype="5" unbalanced="0"/>
    <cacheHierarchy uniqueName="[Ej_varderade_nyttor].[Max år 18]" caption="Max år 18" attribute="1" defaultMemberUniqueName="[Ej_varderade_nyttor].[Max år 18].[All]" allUniqueName="[Ej_varderade_nyttor].[Max år 18].[All]" dimensionUniqueName="[Ej_varderade_nyttor]" displayFolder="" count="0" memberValueDatatype="5" unbalanced="0"/>
    <cacheHierarchy uniqueName="[Ej_varderade_nyttor].[Max år 19]" caption="Max år 19" attribute="1" defaultMemberUniqueName="[Ej_varderade_nyttor].[Max år 19].[All]" allUniqueName="[Ej_varderade_nyttor].[Max år 19].[All]" dimensionUniqueName="[Ej_varderade_nyttor]" displayFolder="" count="0" memberValueDatatype="5" unbalanced="0"/>
    <cacheHierarchy uniqueName="[Ej_varderade_nyttor].[Max år 20]" caption="Max år 20" attribute="1" defaultMemberUniqueName="[Ej_varderade_nyttor].[Max år 20].[All]" allUniqueName="[Ej_varderade_nyttor].[Max år 20].[All]" dimensionUniqueName="[Ej_varderade_nyttor]" displayFolder="" count="0" memberValueDatatype="5" unbalanced="0"/>
    <cacheHierarchy uniqueName="[Ej_varderade_nyttor].[Max år 21]" caption="Max år 21" attribute="1" defaultMemberUniqueName="[Ej_varderade_nyttor].[Max år 21].[All]" allUniqueName="[Ej_varderade_nyttor].[Max år 21].[All]" dimensionUniqueName="[Ej_varderade_nyttor]" displayFolder="" count="0" memberValueDatatype="5" unbalanced="0"/>
    <cacheHierarchy uniqueName="[Ej_varderade_nyttor].[Max år 22]" caption="Max år 22" attribute="1" defaultMemberUniqueName="[Ej_varderade_nyttor].[Max år 22].[All]" allUniqueName="[Ej_varderade_nyttor].[Max år 22].[All]" dimensionUniqueName="[Ej_varderade_nyttor]" displayFolder="" count="0" memberValueDatatype="5" unbalanced="0"/>
    <cacheHierarchy uniqueName="[Ej_varderade_nyttor].[Max år 23]" caption="Max år 23" attribute="1" defaultMemberUniqueName="[Ej_varderade_nyttor].[Max år 23].[All]" allUniqueName="[Ej_varderade_nyttor].[Max år 23].[All]" dimensionUniqueName="[Ej_varderade_nyttor]" displayFolder="" count="0" memberValueDatatype="5" unbalanced="0"/>
    <cacheHierarchy uniqueName="[Ej_varderade_nyttor].[Max år 24]" caption="Max år 24" attribute="1" defaultMemberUniqueName="[Ej_varderade_nyttor].[Max år 24].[All]" allUniqueName="[Ej_varderade_nyttor].[Max år 24].[All]" dimensionUniqueName="[Ej_varderade_nyttor]" displayFolder="" count="0" memberValueDatatype="5" unbalanced="0"/>
    <cacheHierarchy uniqueName="[Ej_varderade_nyttor].[Max år 25]" caption="Max år 25" attribute="1" defaultMemberUniqueName="[Ej_varderade_nyttor].[Max år 25].[All]" allUniqueName="[Ej_varderade_nyttor].[Max år 25].[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0" memberValueDatatype="130" unbalanced="0"/>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Troligt år 7]" caption="Troligt år 7" attribute="1" defaultMemberUniqueName="[Kostnader].[Troligt år 7].[All]" allUniqueName="[Kostnader].[Troligt år 7].[All]" dimensionUniqueName="[Kostnader]" displayFolder="" count="0" memberValueDatatype="5" unbalanced="0"/>
    <cacheHierarchy uniqueName="[Kostnader].[Troligt år 8]" caption="Troligt år 8" attribute="1" defaultMemberUniqueName="[Kostnader].[Troligt år 8].[All]" allUniqueName="[Kostnader].[Troligt år 8].[All]" dimensionUniqueName="[Kostnader]" displayFolder="" count="0" memberValueDatatype="5" unbalanced="0"/>
    <cacheHierarchy uniqueName="[Kostnader].[Troligt år 9]" caption="Troligt år 9" attribute="1" defaultMemberUniqueName="[Kostnader].[Troligt år 9].[All]" allUniqueName="[Kostnader].[Troligt år 9].[All]" dimensionUniqueName="[Kostnader]" displayFolder="" count="0" memberValueDatatype="5" unbalanced="0"/>
    <cacheHierarchy uniqueName="[Kostnader].[Troligt år 10]" caption="Troligt år 10" attribute="1" defaultMemberUniqueName="[Kostnader].[Troligt år 10].[All]" allUniqueName="[Kostnader].[Troligt år 10].[All]" dimensionUniqueName="[Kostnader]" displayFolder="" count="0" memberValueDatatype="5" unbalanced="0"/>
    <cacheHierarchy uniqueName="[Kostnader].[Troligt år 11]" caption="Troligt år 11" attribute="1" defaultMemberUniqueName="[Kostnader].[Troligt år 11].[All]" allUniqueName="[Kostnader].[Troligt år 11].[All]" dimensionUniqueName="[Kostnader]" displayFolder="" count="0" memberValueDatatype="5" unbalanced="0"/>
    <cacheHierarchy uniqueName="[Kostnader].[Troligt år 12]" caption="Troligt år 12" attribute="1" defaultMemberUniqueName="[Kostnader].[Troligt år 12].[All]" allUniqueName="[Kostnader].[Troligt år 12].[All]" dimensionUniqueName="[Kostnader]" displayFolder="" count="0" memberValueDatatype="5" unbalanced="0"/>
    <cacheHierarchy uniqueName="[Kostnader].[Troligt år 13]" caption="Troligt år 13" attribute="1" defaultMemberUniqueName="[Kostnader].[Troligt år 13].[All]" allUniqueName="[Kostnader].[Troligt år 13].[All]" dimensionUniqueName="[Kostnader]" displayFolder="" count="0" memberValueDatatype="5" unbalanced="0"/>
    <cacheHierarchy uniqueName="[Kostnader].[Troligt år 14]" caption="Troligt år 14" attribute="1" defaultMemberUniqueName="[Kostnader].[Troligt år 14].[All]" allUniqueName="[Kostnader].[Troligt år 14].[All]" dimensionUniqueName="[Kostnader]" displayFolder="" count="0" memberValueDatatype="5" unbalanced="0"/>
    <cacheHierarchy uniqueName="[Kostnader].[Troligt år 15]" caption="Troligt år 15" attribute="1" defaultMemberUniqueName="[Kostnader].[Troligt år 15].[All]" allUniqueName="[Kostnader].[Troligt år 15].[All]" dimensionUniqueName="[Kostnader]" displayFolder="" count="0" memberValueDatatype="5" unbalanced="0"/>
    <cacheHierarchy uniqueName="[Kostnader].[Troligt år 16]" caption="Troligt år 16" attribute="1" defaultMemberUniqueName="[Kostnader].[Troligt år 16].[All]" allUniqueName="[Kostnader].[Troligt år 16].[All]" dimensionUniqueName="[Kostnader]" displayFolder="" count="0" memberValueDatatype="5" unbalanced="0"/>
    <cacheHierarchy uniqueName="[Kostnader].[Troligt år 17]" caption="Troligt år 17" attribute="1" defaultMemberUniqueName="[Kostnader].[Troligt år 17].[All]" allUniqueName="[Kostnader].[Troligt år 17].[All]" dimensionUniqueName="[Kostnader]" displayFolder="" count="0" memberValueDatatype="5" unbalanced="0"/>
    <cacheHierarchy uniqueName="[Kostnader].[Troligt år 18]" caption="Troligt år 18" attribute="1" defaultMemberUniqueName="[Kostnader].[Troligt år 18].[All]" allUniqueName="[Kostnader].[Troligt år 18].[All]" dimensionUniqueName="[Kostnader]" displayFolder="" count="0" memberValueDatatype="5" unbalanced="0"/>
    <cacheHierarchy uniqueName="[Kostnader].[Troligt år 19]" caption="Troligt år 19" attribute="1" defaultMemberUniqueName="[Kostnader].[Troligt år 19].[All]" allUniqueName="[Kostnader].[Troligt år 19].[All]" dimensionUniqueName="[Kostnader]" displayFolder="" count="0" memberValueDatatype="5" unbalanced="0"/>
    <cacheHierarchy uniqueName="[Kostnader].[Troligt år 20]" caption="Troligt år 20" attribute="1" defaultMemberUniqueName="[Kostnader].[Troligt år 20].[All]" allUniqueName="[Kostnader].[Troligt år 20].[All]" dimensionUniqueName="[Kostnader]" displayFolder="" count="0" memberValueDatatype="5" unbalanced="0"/>
    <cacheHierarchy uniqueName="[Kostnader].[Troligt år 21]" caption="Troligt år 21" attribute="1" defaultMemberUniqueName="[Kostnader].[Troligt år 21].[All]" allUniqueName="[Kostnader].[Troligt år 21].[All]" dimensionUniqueName="[Kostnader]" displayFolder="" count="0" memberValueDatatype="5" unbalanced="0"/>
    <cacheHierarchy uniqueName="[Kostnader].[Troligt år 22]" caption="Troligt år 22" attribute="1" defaultMemberUniqueName="[Kostnader].[Troligt år 22].[All]" allUniqueName="[Kostnader].[Troligt år 22].[All]" dimensionUniqueName="[Kostnader]" displayFolder="" count="0" memberValueDatatype="5" unbalanced="0"/>
    <cacheHierarchy uniqueName="[Kostnader].[Troligt år 23]" caption="Troligt år 23" attribute="1" defaultMemberUniqueName="[Kostnader].[Troligt år 23].[All]" allUniqueName="[Kostnader].[Troligt år 23].[All]" dimensionUniqueName="[Kostnader]" displayFolder="" count="0" memberValueDatatype="5" unbalanced="0"/>
    <cacheHierarchy uniqueName="[Kostnader].[Troligt år 24]" caption="Troligt år 24" attribute="1" defaultMemberUniqueName="[Kostnader].[Troligt år 24].[All]" allUniqueName="[Kostnader].[Troligt år 24].[All]" dimensionUniqueName="[Kostnader]" displayFolder="" count="0" memberValueDatatype="5" unbalanced="0"/>
    <cacheHierarchy uniqueName="[Kostnader].[Troligt år 25]" caption="Troligt år 25" attribute="1" defaultMemberUniqueName="[Kostnader].[Troligt år 25].[All]" allUniqueName="[Kostnader].[Troligt år 25].[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Min år 7]" caption="Min år 7" attribute="1" defaultMemberUniqueName="[Kostnader].[Min år 7].[All]" allUniqueName="[Kostnader].[Min år 7].[All]" dimensionUniqueName="[Kostnader]" displayFolder="" count="0" memberValueDatatype="5" unbalanced="0"/>
    <cacheHierarchy uniqueName="[Kostnader].[Min år 8]" caption="Min år 8" attribute="1" defaultMemberUniqueName="[Kostnader].[Min år 8].[All]" allUniqueName="[Kostnader].[Min år 8].[All]" dimensionUniqueName="[Kostnader]" displayFolder="" count="0" memberValueDatatype="5" unbalanced="0"/>
    <cacheHierarchy uniqueName="[Kostnader].[Min år 9]" caption="Min år 9" attribute="1" defaultMemberUniqueName="[Kostnader].[Min år 9].[All]" allUniqueName="[Kostnader].[Min år 9].[All]" dimensionUniqueName="[Kostnader]" displayFolder="" count="0" memberValueDatatype="5" unbalanced="0"/>
    <cacheHierarchy uniqueName="[Kostnader].[Min år 10]" caption="Min år 10" attribute="1" defaultMemberUniqueName="[Kostnader].[Min år 10].[All]" allUniqueName="[Kostnader].[Min år 10].[All]" dimensionUniqueName="[Kostnader]" displayFolder="" count="0" memberValueDatatype="5" unbalanced="0"/>
    <cacheHierarchy uniqueName="[Kostnader].[Min år 11]" caption="Min år 11" attribute="1" defaultMemberUniqueName="[Kostnader].[Min år 11].[All]" allUniqueName="[Kostnader].[Min år 11].[All]" dimensionUniqueName="[Kostnader]" displayFolder="" count="0" memberValueDatatype="5" unbalanced="0"/>
    <cacheHierarchy uniqueName="[Kostnader].[Min år 12]" caption="Min år 12" attribute="1" defaultMemberUniqueName="[Kostnader].[Min år 12].[All]" allUniqueName="[Kostnader].[Min år 12].[All]" dimensionUniqueName="[Kostnader]" displayFolder="" count="0" memberValueDatatype="5" unbalanced="0"/>
    <cacheHierarchy uniqueName="[Kostnader].[Min år 13]" caption="Min år 13" attribute="1" defaultMemberUniqueName="[Kostnader].[Min år 13].[All]" allUniqueName="[Kostnader].[Min år 13].[All]" dimensionUniqueName="[Kostnader]" displayFolder="" count="0" memberValueDatatype="5" unbalanced="0"/>
    <cacheHierarchy uniqueName="[Kostnader].[Min år 14]" caption="Min år 14" attribute="1" defaultMemberUniqueName="[Kostnader].[Min år 14].[All]" allUniqueName="[Kostnader].[Min år 14].[All]" dimensionUniqueName="[Kostnader]" displayFolder="" count="0" memberValueDatatype="5" unbalanced="0"/>
    <cacheHierarchy uniqueName="[Kostnader].[Min år 15]" caption="Min år 15" attribute="1" defaultMemberUniqueName="[Kostnader].[Min år 15].[All]" allUniqueName="[Kostnader].[Min år 15].[All]" dimensionUniqueName="[Kostnader]" displayFolder="" count="0" memberValueDatatype="5" unbalanced="0"/>
    <cacheHierarchy uniqueName="[Kostnader].[Min år 16]" caption="Min år 16" attribute="1" defaultMemberUniqueName="[Kostnader].[Min år 16].[All]" allUniqueName="[Kostnader].[Min år 16].[All]" dimensionUniqueName="[Kostnader]" displayFolder="" count="0" memberValueDatatype="5" unbalanced="0"/>
    <cacheHierarchy uniqueName="[Kostnader].[Min år 17]" caption="Min år 17" attribute="1" defaultMemberUniqueName="[Kostnader].[Min år 17].[All]" allUniqueName="[Kostnader].[Min år 17].[All]" dimensionUniqueName="[Kostnader]" displayFolder="" count="0" memberValueDatatype="5" unbalanced="0"/>
    <cacheHierarchy uniqueName="[Kostnader].[Min år 18]" caption="Min år 18" attribute="1" defaultMemberUniqueName="[Kostnader].[Min år 18].[All]" allUniqueName="[Kostnader].[Min år 18].[All]" dimensionUniqueName="[Kostnader]" displayFolder="" count="0" memberValueDatatype="5" unbalanced="0"/>
    <cacheHierarchy uniqueName="[Kostnader].[Min år 19]" caption="Min år 19" attribute="1" defaultMemberUniqueName="[Kostnader].[Min år 19].[All]" allUniqueName="[Kostnader].[Min år 19].[All]" dimensionUniqueName="[Kostnader]" displayFolder="" count="0" memberValueDatatype="5" unbalanced="0"/>
    <cacheHierarchy uniqueName="[Kostnader].[Min år 20]" caption="Min år 20" attribute="1" defaultMemberUniqueName="[Kostnader].[Min år 20].[All]" allUniqueName="[Kostnader].[Min år 20].[All]" dimensionUniqueName="[Kostnader]" displayFolder="" count="0" memberValueDatatype="5" unbalanced="0"/>
    <cacheHierarchy uniqueName="[Kostnader].[Min år 21]" caption="Min år 21" attribute="1" defaultMemberUniqueName="[Kostnader].[Min år 21].[All]" allUniqueName="[Kostnader].[Min år 21].[All]" dimensionUniqueName="[Kostnader]" displayFolder="" count="0" memberValueDatatype="5" unbalanced="0"/>
    <cacheHierarchy uniqueName="[Kostnader].[Min år 22]" caption="Min år 22" attribute="1" defaultMemberUniqueName="[Kostnader].[Min år 22].[All]" allUniqueName="[Kostnader].[Min år 22].[All]" dimensionUniqueName="[Kostnader]" displayFolder="" count="0" memberValueDatatype="5" unbalanced="0"/>
    <cacheHierarchy uniqueName="[Kostnader].[Min år 23]" caption="Min år 23" attribute="1" defaultMemberUniqueName="[Kostnader].[Min år 23].[All]" allUniqueName="[Kostnader].[Min år 23].[All]" dimensionUniqueName="[Kostnader]" displayFolder="" count="0" memberValueDatatype="5" unbalanced="0"/>
    <cacheHierarchy uniqueName="[Kostnader].[Min år 24]" caption="Min år 24" attribute="1" defaultMemberUniqueName="[Kostnader].[Min år 24].[All]" allUniqueName="[Kostnader].[Min år 24].[All]" dimensionUniqueName="[Kostnader]" displayFolder="" count="0" memberValueDatatype="5" unbalanced="0"/>
    <cacheHierarchy uniqueName="[Kostnader].[Min år 25]" caption="Min år 25" attribute="1" defaultMemberUniqueName="[Kostnader].[Min år 25].[All]" allUniqueName="[Kostnader].[Min år 25].[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Max år 7]" caption="Max år 7" attribute="1" defaultMemberUniqueName="[Kostnader].[Max år 7].[All]" allUniqueName="[Kostnader].[Max år 7].[All]" dimensionUniqueName="[Kostnader]" displayFolder="" count="0" memberValueDatatype="5" unbalanced="0"/>
    <cacheHierarchy uniqueName="[Kostnader].[Max år 8]" caption="Max år 8" attribute="1" defaultMemberUniqueName="[Kostnader].[Max år 8].[All]" allUniqueName="[Kostnader].[Max år 8].[All]" dimensionUniqueName="[Kostnader]" displayFolder="" count="0" memberValueDatatype="5" unbalanced="0"/>
    <cacheHierarchy uniqueName="[Kostnader].[Max år 9]" caption="Max år 9" attribute="1" defaultMemberUniqueName="[Kostnader].[Max år 9].[All]" allUniqueName="[Kostnader].[Max år 9].[All]" dimensionUniqueName="[Kostnader]" displayFolder="" count="0" memberValueDatatype="5" unbalanced="0"/>
    <cacheHierarchy uniqueName="[Kostnader].[Max år 10]" caption="Max år 10" attribute="1" defaultMemberUniqueName="[Kostnader].[Max år 10].[All]" allUniqueName="[Kostnader].[Max år 10].[All]" dimensionUniqueName="[Kostnader]" displayFolder="" count="0" memberValueDatatype="5" unbalanced="0"/>
    <cacheHierarchy uniqueName="[Kostnader].[Max år 11]" caption="Max år 11" attribute="1" defaultMemberUniqueName="[Kostnader].[Max år 11].[All]" allUniqueName="[Kostnader].[Max år 11].[All]" dimensionUniqueName="[Kostnader]" displayFolder="" count="0" memberValueDatatype="5" unbalanced="0"/>
    <cacheHierarchy uniqueName="[Kostnader].[Max år 12]" caption="Max år 12" attribute="1" defaultMemberUniqueName="[Kostnader].[Max år 12].[All]" allUniqueName="[Kostnader].[Max år 12].[All]" dimensionUniqueName="[Kostnader]" displayFolder="" count="0" memberValueDatatype="5" unbalanced="0"/>
    <cacheHierarchy uniqueName="[Kostnader].[Max år 13]" caption="Max år 13" attribute="1" defaultMemberUniqueName="[Kostnader].[Max år 13].[All]" allUniqueName="[Kostnader].[Max år 13].[All]" dimensionUniqueName="[Kostnader]" displayFolder="" count="0" memberValueDatatype="5" unbalanced="0"/>
    <cacheHierarchy uniqueName="[Kostnader].[Max år 14]" caption="Max år 14" attribute="1" defaultMemberUniqueName="[Kostnader].[Max år 14].[All]" allUniqueName="[Kostnader].[Max år 14].[All]" dimensionUniqueName="[Kostnader]" displayFolder="" count="0" memberValueDatatype="5" unbalanced="0"/>
    <cacheHierarchy uniqueName="[Kostnader].[Max år 15]" caption="Max år 15" attribute="1" defaultMemberUniqueName="[Kostnader].[Max år 15].[All]" allUniqueName="[Kostnader].[Max år 15].[All]" dimensionUniqueName="[Kostnader]" displayFolder="" count="0" memberValueDatatype="5" unbalanced="0"/>
    <cacheHierarchy uniqueName="[Kostnader].[Max år 16]" caption="Max år 16" attribute="1" defaultMemberUniqueName="[Kostnader].[Max år 16].[All]" allUniqueName="[Kostnader].[Max år 16].[All]" dimensionUniqueName="[Kostnader]" displayFolder="" count="0" memberValueDatatype="5" unbalanced="0"/>
    <cacheHierarchy uniqueName="[Kostnader].[Max år 17]" caption="Max år 17" attribute="1" defaultMemberUniqueName="[Kostnader].[Max år 17].[All]" allUniqueName="[Kostnader].[Max år 17].[All]" dimensionUniqueName="[Kostnader]" displayFolder="" count="0" memberValueDatatype="5" unbalanced="0"/>
    <cacheHierarchy uniqueName="[Kostnader].[Max år 18]" caption="Max år 18" attribute="1" defaultMemberUniqueName="[Kostnader].[Max år 18].[All]" allUniqueName="[Kostnader].[Max år 18].[All]" dimensionUniqueName="[Kostnader]" displayFolder="" count="0" memberValueDatatype="5" unbalanced="0"/>
    <cacheHierarchy uniqueName="[Kostnader].[Max år 19]" caption="Max år 19" attribute="1" defaultMemberUniqueName="[Kostnader].[Max år 19].[All]" allUniqueName="[Kostnader].[Max år 19].[All]" dimensionUniqueName="[Kostnader]" displayFolder="" count="0" memberValueDatatype="5" unbalanced="0"/>
    <cacheHierarchy uniqueName="[Kostnader].[Max år 20]" caption="Max år 20" attribute="1" defaultMemberUniqueName="[Kostnader].[Max år 20].[All]" allUniqueName="[Kostnader].[Max år 20].[All]" dimensionUniqueName="[Kostnader]" displayFolder="" count="0" memberValueDatatype="5" unbalanced="0"/>
    <cacheHierarchy uniqueName="[Kostnader].[Max år 21]" caption="Max år 21" attribute="1" defaultMemberUniqueName="[Kostnader].[Max år 21].[All]" allUniqueName="[Kostnader].[Max år 21].[All]" dimensionUniqueName="[Kostnader]" displayFolder="" count="0" memberValueDatatype="5" unbalanced="0"/>
    <cacheHierarchy uniqueName="[Kostnader].[Max år 22]" caption="Max år 22" attribute="1" defaultMemberUniqueName="[Kostnader].[Max år 22].[All]" allUniqueName="[Kostnader].[Max år 22].[All]" dimensionUniqueName="[Kostnader]" displayFolder="" count="0" memberValueDatatype="5" unbalanced="0"/>
    <cacheHierarchy uniqueName="[Kostnader].[Max år 23]" caption="Max år 23" attribute="1" defaultMemberUniqueName="[Kostnader].[Max år 23].[All]" allUniqueName="[Kostnader].[Max år 23].[All]" dimensionUniqueName="[Kostnader]" displayFolder="" count="0" memberValueDatatype="5" unbalanced="0"/>
    <cacheHierarchy uniqueName="[Kostnader].[Max år 24]" caption="Max år 24" attribute="1" defaultMemberUniqueName="[Kostnader].[Max år 24].[All]" allUniqueName="[Kostnader].[Max år 24].[All]" dimensionUniqueName="[Kostnader]" displayFolder="" count="0" memberValueDatatype="5" unbalanced="0"/>
    <cacheHierarchy uniqueName="[Kostnader].[Max år 25]" caption="Max år 25" attribute="1" defaultMemberUniqueName="[Kostnader].[Max år 25].[All]" allUniqueName="[Kostnader].[Max år 25].[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0" memberValueDatatype="130" unbalanced="0"/>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0" memberValueDatatype="130" unbalanced="0"/>
    <cacheHierarchy uniqueName="[Nyttor].[Bedömning]" caption="Bedömning" attribute="1" defaultMemberUniqueName="[Nyttor].[Bedömning].[All]" allUniqueName="[Nyttor].[Bedömning].[All]" dimensionUniqueName="[Nyttor]" displayFolder="" count="0" memberValueDatatype="130" unbalanced="0"/>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Troligt år 7]" caption="Troligt år 7" attribute="1" defaultMemberUniqueName="[Nyttor].[Troligt år 7].[All]" allUniqueName="[Nyttor].[Troligt år 7].[All]" dimensionUniqueName="[Nyttor]" displayFolder="" count="0" memberValueDatatype="5" unbalanced="0"/>
    <cacheHierarchy uniqueName="[Nyttor].[Troligt år 8]" caption="Troligt år 8" attribute="1" defaultMemberUniqueName="[Nyttor].[Troligt år 8].[All]" allUniqueName="[Nyttor].[Troligt år 8].[All]" dimensionUniqueName="[Nyttor]" displayFolder="" count="0" memberValueDatatype="5" unbalanced="0"/>
    <cacheHierarchy uniqueName="[Nyttor].[Troligt år 9]" caption="Troligt år 9" attribute="1" defaultMemberUniqueName="[Nyttor].[Troligt år 9].[All]" allUniqueName="[Nyttor].[Troligt år 9].[All]" dimensionUniqueName="[Nyttor]" displayFolder="" count="0" memberValueDatatype="5" unbalanced="0"/>
    <cacheHierarchy uniqueName="[Nyttor].[Troligt år 10]" caption="Troligt år 10" attribute="1" defaultMemberUniqueName="[Nyttor].[Troligt år 10].[All]" allUniqueName="[Nyttor].[Troligt år 10].[All]" dimensionUniqueName="[Nyttor]" displayFolder="" count="0" memberValueDatatype="5" unbalanced="0"/>
    <cacheHierarchy uniqueName="[Nyttor].[Troligt år 11]" caption="Troligt år 11" attribute="1" defaultMemberUniqueName="[Nyttor].[Troligt år 11].[All]" allUniqueName="[Nyttor].[Troligt år 11].[All]" dimensionUniqueName="[Nyttor]" displayFolder="" count="0" memberValueDatatype="5" unbalanced="0"/>
    <cacheHierarchy uniqueName="[Nyttor].[Troligt år 12]" caption="Troligt år 12" attribute="1" defaultMemberUniqueName="[Nyttor].[Troligt år 12].[All]" allUniqueName="[Nyttor].[Troligt år 12].[All]" dimensionUniqueName="[Nyttor]" displayFolder="" count="0" memberValueDatatype="5" unbalanced="0"/>
    <cacheHierarchy uniqueName="[Nyttor].[Troligt år 13]" caption="Troligt år 13" attribute="1" defaultMemberUniqueName="[Nyttor].[Troligt år 13].[All]" allUniqueName="[Nyttor].[Troligt år 13].[All]" dimensionUniqueName="[Nyttor]" displayFolder="" count="0" memberValueDatatype="5" unbalanced="0"/>
    <cacheHierarchy uniqueName="[Nyttor].[Troligt år 14]" caption="Troligt år 14" attribute="1" defaultMemberUniqueName="[Nyttor].[Troligt år 14].[All]" allUniqueName="[Nyttor].[Troligt år 14].[All]" dimensionUniqueName="[Nyttor]" displayFolder="" count="0" memberValueDatatype="5" unbalanced="0"/>
    <cacheHierarchy uniqueName="[Nyttor].[Troligt år 15]" caption="Troligt år 15" attribute="1" defaultMemberUniqueName="[Nyttor].[Troligt år 15].[All]" allUniqueName="[Nyttor].[Troligt år 15].[All]" dimensionUniqueName="[Nyttor]" displayFolder="" count="0" memberValueDatatype="5" unbalanced="0"/>
    <cacheHierarchy uniqueName="[Nyttor].[Troligt år 16]" caption="Troligt år 16" attribute="1" defaultMemberUniqueName="[Nyttor].[Troligt år 16].[All]" allUniqueName="[Nyttor].[Troligt år 16].[All]" dimensionUniqueName="[Nyttor]" displayFolder="" count="0" memberValueDatatype="5" unbalanced="0"/>
    <cacheHierarchy uniqueName="[Nyttor].[Troligt år 17]" caption="Troligt år 17" attribute="1" defaultMemberUniqueName="[Nyttor].[Troligt år 17].[All]" allUniqueName="[Nyttor].[Troligt år 17].[All]" dimensionUniqueName="[Nyttor]" displayFolder="" count="0" memberValueDatatype="5" unbalanced="0"/>
    <cacheHierarchy uniqueName="[Nyttor].[Troligt år 18]" caption="Troligt år 18" attribute="1" defaultMemberUniqueName="[Nyttor].[Troligt år 18].[All]" allUniqueName="[Nyttor].[Troligt år 18].[All]" dimensionUniqueName="[Nyttor]" displayFolder="" count="0" memberValueDatatype="5" unbalanced="0"/>
    <cacheHierarchy uniqueName="[Nyttor].[Troligt år 19]" caption="Troligt år 19" attribute="1" defaultMemberUniqueName="[Nyttor].[Troligt år 19].[All]" allUniqueName="[Nyttor].[Troligt år 19].[All]" dimensionUniqueName="[Nyttor]" displayFolder="" count="0" memberValueDatatype="5" unbalanced="0"/>
    <cacheHierarchy uniqueName="[Nyttor].[Troligt år 20]" caption="Troligt år 20" attribute="1" defaultMemberUniqueName="[Nyttor].[Troligt år 20].[All]" allUniqueName="[Nyttor].[Troligt år 20].[All]" dimensionUniqueName="[Nyttor]" displayFolder="" count="0" memberValueDatatype="5" unbalanced="0"/>
    <cacheHierarchy uniqueName="[Nyttor].[Troligt år 21]" caption="Troligt år 21" attribute="1" defaultMemberUniqueName="[Nyttor].[Troligt år 21].[All]" allUniqueName="[Nyttor].[Troligt år 21].[All]" dimensionUniqueName="[Nyttor]" displayFolder="" count="0" memberValueDatatype="5" unbalanced="0"/>
    <cacheHierarchy uniqueName="[Nyttor].[Troligt år 22]" caption="Troligt år 22" attribute="1" defaultMemberUniqueName="[Nyttor].[Troligt år 22].[All]" allUniqueName="[Nyttor].[Troligt år 22].[All]" dimensionUniqueName="[Nyttor]" displayFolder="" count="0" memberValueDatatype="5" unbalanced="0"/>
    <cacheHierarchy uniqueName="[Nyttor].[Troligt år 23]" caption="Troligt år 23" attribute="1" defaultMemberUniqueName="[Nyttor].[Troligt år 23].[All]" allUniqueName="[Nyttor].[Troligt år 23].[All]" dimensionUniqueName="[Nyttor]" displayFolder="" count="0" memberValueDatatype="5" unbalanced="0"/>
    <cacheHierarchy uniqueName="[Nyttor].[Troligt år 24]" caption="Troligt år 24" attribute="1" defaultMemberUniqueName="[Nyttor].[Troligt år 24].[All]" allUniqueName="[Nyttor].[Troligt år 24].[All]" dimensionUniqueName="[Nyttor]" displayFolder="" count="0" memberValueDatatype="5" unbalanced="0"/>
    <cacheHierarchy uniqueName="[Nyttor].[Troligt år 25]" caption="Troligt år 25" attribute="1" defaultMemberUniqueName="[Nyttor].[Troligt år 25].[All]" allUniqueName="[Nyttor].[Troligt år 25].[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Min år 7]" caption="Min år 7" attribute="1" defaultMemberUniqueName="[Nyttor].[Min år 7].[All]" allUniqueName="[Nyttor].[Min år 7].[All]" dimensionUniqueName="[Nyttor]" displayFolder="" count="0" memberValueDatatype="5" unbalanced="0"/>
    <cacheHierarchy uniqueName="[Nyttor].[Min år 8]" caption="Min år 8" attribute="1" defaultMemberUniqueName="[Nyttor].[Min år 8].[All]" allUniqueName="[Nyttor].[Min år 8].[All]" dimensionUniqueName="[Nyttor]" displayFolder="" count="0" memberValueDatatype="5" unbalanced="0"/>
    <cacheHierarchy uniqueName="[Nyttor].[Min år 9]" caption="Min år 9" attribute="1" defaultMemberUniqueName="[Nyttor].[Min år 9].[All]" allUniqueName="[Nyttor].[Min år 9].[All]" dimensionUniqueName="[Nyttor]" displayFolder="" count="0" memberValueDatatype="5" unbalanced="0"/>
    <cacheHierarchy uniqueName="[Nyttor].[Min år 10]" caption="Min år 10" attribute="1" defaultMemberUniqueName="[Nyttor].[Min år 10].[All]" allUniqueName="[Nyttor].[Min år 10].[All]" dimensionUniqueName="[Nyttor]" displayFolder="" count="0" memberValueDatatype="5" unbalanced="0"/>
    <cacheHierarchy uniqueName="[Nyttor].[Min år 11]" caption="Min år 11" attribute="1" defaultMemberUniqueName="[Nyttor].[Min år 11].[All]" allUniqueName="[Nyttor].[Min år 11].[All]" dimensionUniqueName="[Nyttor]" displayFolder="" count="0" memberValueDatatype="5" unbalanced="0"/>
    <cacheHierarchy uniqueName="[Nyttor].[Min år 12]" caption="Min år 12" attribute="1" defaultMemberUniqueName="[Nyttor].[Min år 12].[All]" allUniqueName="[Nyttor].[Min år 12].[All]" dimensionUniqueName="[Nyttor]" displayFolder="" count="0" memberValueDatatype="5" unbalanced="0"/>
    <cacheHierarchy uniqueName="[Nyttor].[Min år 13]" caption="Min år 13" attribute="1" defaultMemberUniqueName="[Nyttor].[Min år 13].[All]" allUniqueName="[Nyttor].[Min år 13].[All]" dimensionUniqueName="[Nyttor]" displayFolder="" count="0" memberValueDatatype="5" unbalanced="0"/>
    <cacheHierarchy uniqueName="[Nyttor].[Min år 14]" caption="Min år 14" attribute="1" defaultMemberUniqueName="[Nyttor].[Min år 14].[All]" allUniqueName="[Nyttor].[Min år 14].[All]" dimensionUniqueName="[Nyttor]" displayFolder="" count="0" memberValueDatatype="5" unbalanced="0"/>
    <cacheHierarchy uniqueName="[Nyttor].[Min år 15]" caption="Min år 15" attribute="1" defaultMemberUniqueName="[Nyttor].[Min år 15].[All]" allUniqueName="[Nyttor].[Min år 15].[All]" dimensionUniqueName="[Nyttor]" displayFolder="" count="0" memberValueDatatype="5" unbalanced="0"/>
    <cacheHierarchy uniqueName="[Nyttor].[Min år 16]" caption="Min år 16" attribute="1" defaultMemberUniqueName="[Nyttor].[Min år 16].[All]" allUniqueName="[Nyttor].[Min år 16].[All]" dimensionUniqueName="[Nyttor]" displayFolder="" count="0" memberValueDatatype="5" unbalanced="0"/>
    <cacheHierarchy uniqueName="[Nyttor].[Min år 17]" caption="Min år 17" attribute="1" defaultMemberUniqueName="[Nyttor].[Min år 17].[All]" allUniqueName="[Nyttor].[Min år 17].[All]" dimensionUniqueName="[Nyttor]" displayFolder="" count="0" memberValueDatatype="5" unbalanced="0"/>
    <cacheHierarchy uniqueName="[Nyttor].[Min år 18]" caption="Min år 18" attribute="1" defaultMemberUniqueName="[Nyttor].[Min år 18].[All]" allUniqueName="[Nyttor].[Min år 18].[All]" dimensionUniqueName="[Nyttor]" displayFolder="" count="0" memberValueDatatype="5" unbalanced="0"/>
    <cacheHierarchy uniqueName="[Nyttor].[Min år 19]" caption="Min år 19" attribute="1" defaultMemberUniqueName="[Nyttor].[Min år 19].[All]" allUniqueName="[Nyttor].[Min år 19].[All]" dimensionUniqueName="[Nyttor]" displayFolder="" count="0" memberValueDatatype="5" unbalanced="0"/>
    <cacheHierarchy uniqueName="[Nyttor].[Min år 20]" caption="Min år 20" attribute="1" defaultMemberUniqueName="[Nyttor].[Min år 20].[All]" allUniqueName="[Nyttor].[Min år 20].[All]" dimensionUniqueName="[Nyttor]" displayFolder="" count="0" memberValueDatatype="5" unbalanced="0"/>
    <cacheHierarchy uniqueName="[Nyttor].[Min år 21]" caption="Min år 21" attribute="1" defaultMemberUniqueName="[Nyttor].[Min år 21].[All]" allUniqueName="[Nyttor].[Min år 21].[All]" dimensionUniqueName="[Nyttor]" displayFolder="" count="0" memberValueDatatype="5" unbalanced="0"/>
    <cacheHierarchy uniqueName="[Nyttor].[Min år 22]" caption="Min år 22" attribute="1" defaultMemberUniqueName="[Nyttor].[Min år 22].[All]" allUniqueName="[Nyttor].[Min år 22].[All]" dimensionUniqueName="[Nyttor]" displayFolder="" count="0" memberValueDatatype="5" unbalanced="0"/>
    <cacheHierarchy uniqueName="[Nyttor].[Min år 23]" caption="Min år 23" attribute="1" defaultMemberUniqueName="[Nyttor].[Min år 23].[All]" allUniqueName="[Nyttor].[Min år 23].[All]" dimensionUniqueName="[Nyttor]" displayFolder="" count="0" memberValueDatatype="5" unbalanced="0"/>
    <cacheHierarchy uniqueName="[Nyttor].[Min år 24]" caption="Min år 24" attribute="1" defaultMemberUniqueName="[Nyttor].[Min år 24].[All]" allUniqueName="[Nyttor].[Min år 24].[All]" dimensionUniqueName="[Nyttor]" displayFolder="" count="0" memberValueDatatype="5" unbalanced="0"/>
    <cacheHierarchy uniqueName="[Nyttor].[Min år 25]" caption="Min år 25" attribute="1" defaultMemberUniqueName="[Nyttor].[Min år 25].[All]" allUniqueName="[Nyttor].[Min år 25].[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Max år 7]" caption="Max år 7" attribute="1" defaultMemberUniqueName="[Nyttor].[Max år 7].[All]" allUniqueName="[Nyttor].[Max år 7].[All]" dimensionUniqueName="[Nyttor]" displayFolder="" count="0" memberValueDatatype="5" unbalanced="0"/>
    <cacheHierarchy uniqueName="[Nyttor].[Max år 8]" caption="Max år 8" attribute="1" defaultMemberUniqueName="[Nyttor].[Max år 8].[All]" allUniqueName="[Nyttor].[Max år 8].[All]" dimensionUniqueName="[Nyttor]" displayFolder="" count="0" memberValueDatatype="5" unbalanced="0"/>
    <cacheHierarchy uniqueName="[Nyttor].[Max år 9]" caption="Max år 9" attribute="1" defaultMemberUniqueName="[Nyttor].[Max år 9].[All]" allUniqueName="[Nyttor].[Max år 9].[All]" dimensionUniqueName="[Nyttor]" displayFolder="" count="0" memberValueDatatype="5" unbalanced="0"/>
    <cacheHierarchy uniqueName="[Nyttor].[Max år 10]" caption="Max år 10" attribute="1" defaultMemberUniqueName="[Nyttor].[Max år 10].[All]" allUniqueName="[Nyttor].[Max år 10].[All]" dimensionUniqueName="[Nyttor]" displayFolder="" count="0" memberValueDatatype="5" unbalanced="0"/>
    <cacheHierarchy uniqueName="[Nyttor].[Max år 11]" caption="Max år 11" attribute="1" defaultMemberUniqueName="[Nyttor].[Max år 11].[All]" allUniqueName="[Nyttor].[Max år 11].[All]" dimensionUniqueName="[Nyttor]" displayFolder="" count="0" memberValueDatatype="5" unbalanced="0"/>
    <cacheHierarchy uniqueName="[Nyttor].[Max år 12]" caption="Max år 12" attribute="1" defaultMemberUniqueName="[Nyttor].[Max år 12].[All]" allUniqueName="[Nyttor].[Max år 12].[All]" dimensionUniqueName="[Nyttor]" displayFolder="" count="0" memberValueDatatype="5" unbalanced="0"/>
    <cacheHierarchy uniqueName="[Nyttor].[Max år 13]" caption="Max år 13" attribute="1" defaultMemberUniqueName="[Nyttor].[Max år 13].[All]" allUniqueName="[Nyttor].[Max år 13].[All]" dimensionUniqueName="[Nyttor]" displayFolder="" count="0" memberValueDatatype="5" unbalanced="0"/>
    <cacheHierarchy uniqueName="[Nyttor].[Max år 14]" caption="Max år 14" attribute="1" defaultMemberUniqueName="[Nyttor].[Max år 14].[All]" allUniqueName="[Nyttor].[Max år 14].[All]" dimensionUniqueName="[Nyttor]" displayFolder="" count="0" memberValueDatatype="5" unbalanced="0"/>
    <cacheHierarchy uniqueName="[Nyttor].[Max år 15]" caption="Max år 15" attribute="1" defaultMemberUniqueName="[Nyttor].[Max år 15].[All]" allUniqueName="[Nyttor].[Max år 15].[All]" dimensionUniqueName="[Nyttor]" displayFolder="" count="0" memberValueDatatype="5" unbalanced="0"/>
    <cacheHierarchy uniqueName="[Nyttor].[Max år 16]" caption="Max år 16" attribute="1" defaultMemberUniqueName="[Nyttor].[Max år 16].[All]" allUniqueName="[Nyttor].[Max år 16].[All]" dimensionUniqueName="[Nyttor]" displayFolder="" count="0" memberValueDatatype="5" unbalanced="0"/>
    <cacheHierarchy uniqueName="[Nyttor].[Max år 17]" caption="Max år 17" attribute="1" defaultMemberUniqueName="[Nyttor].[Max år 17].[All]" allUniqueName="[Nyttor].[Max år 17].[All]" dimensionUniqueName="[Nyttor]" displayFolder="" count="0" memberValueDatatype="5" unbalanced="0"/>
    <cacheHierarchy uniqueName="[Nyttor].[Max år 18]" caption="Max år 18" attribute="1" defaultMemberUniqueName="[Nyttor].[Max år 18].[All]" allUniqueName="[Nyttor].[Max år 18].[All]" dimensionUniqueName="[Nyttor]" displayFolder="" count="0" memberValueDatatype="5" unbalanced="0"/>
    <cacheHierarchy uniqueName="[Nyttor].[Max år 19]" caption="Max år 19" attribute="1" defaultMemberUniqueName="[Nyttor].[Max år 19].[All]" allUniqueName="[Nyttor].[Max år 19].[All]" dimensionUniqueName="[Nyttor]" displayFolder="" count="0" memberValueDatatype="5" unbalanced="0"/>
    <cacheHierarchy uniqueName="[Nyttor].[Max år 20]" caption="Max år 20" attribute="1" defaultMemberUniqueName="[Nyttor].[Max år 20].[All]" allUniqueName="[Nyttor].[Max år 20].[All]" dimensionUniqueName="[Nyttor]" displayFolder="" count="0" memberValueDatatype="5" unbalanced="0"/>
    <cacheHierarchy uniqueName="[Nyttor].[Max år 21]" caption="Max år 21" attribute="1" defaultMemberUniqueName="[Nyttor].[Max år 21].[All]" allUniqueName="[Nyttor].[Max år 21].[All]" dimensionUniqueName="[Nyttor]" displayFolder="" count="0" memberValueDatatype="5" unbalanced="0"/>
    <cacheHierarchy uniqueName="[Nyttor].[Max år 22]" caption="Max år 22" attribute="1" defaultMemberUniqueName="[Nyttor].[Max år 22].[All]" allUniqueName="[Nyttor].[Max år 22].[All]" dimensionUniqueName="[Nyttor]" displayFolder="" count="0" memberValueDatatype="5" unbalanced="0"/>
    <cacheHierarchy uniqueName="[Nyttor].[Max år 23]" caption="Max år 23" attribute="1" defaultMemberUniqueName="[Nyttor].[Max år 23].[All]" allUniqueName="[Nyttor].[Max år 23].[All]" dimensionUniqueName="[Nyttor]" displayFolder="" count="0" memberValueDatatype="5" unbalanced="0"/>
    <cacheHierarchy uniqueName="[Nyttor].[Max år 24]" caption="Max år 24" attribute="1" defaultMemberUniqueName="[Nyttor].[Max år 24].[All]" allUniqueName="[Nyttor].[Max år 24].[All]" dimensionUniqueName="[Nyttor]" displayFolder="" count="0" memberValueDatatype="5" unbalanced="0"/>
    <cacheHierarchy uniqueName="[Nyttor].[Max år 25]" caption="Max år 25" attribute="1" defaultMemberUniqueName="[Nyttor].[Max år 25].[All]" allUniqueName="[Nyttor].[Max år 25].[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2" memberValueDatatype="130" unbalanced="0">
      <fieldsUsage count="2">
        <fieldUsage x="-1"/>
        <fieldUsage x="0"/>
      </fieldsUsage>
    </cacheHierarchy>
    <cacheHierarchy uniqueName="[Varderade_kostnader].[Kategori]" caption="Kategori" attribute="1" defaultMemberUniqueName="[Varderade_kostnader].[Kategori].[All]" allUniqueName="[Varderade_kostnader].[Kategori].[All]" dimensionUniqueName="[Varderade_kostnader]" displayFolder="" count="2" memberValueDatatype="130" unbalanced="0">
      <fieldsUsage count="2">
        <fieldUsage x="-1"/>
        <fieldUsage x="2"/>
      </fieldsUsage>
    </cacheHierarchy>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Troligt år 7]" caption="Troligt år 7" attribute="1" defaultMemberUniqueName="[Varderade_kostnader].[Troligt år 7].[All]" allUniqueName="[Varderade_kostnader].[Troligt år 7].[All]" dimensionUniqueName="[Varderade_kostnader]" displayFolder="" count="0" memberValueDatatype="5" unbalanced="0"/>
    <cacheHierarchy uniqueName="[Varderade_kostnader].[Troligt år 8]" caption="Troligt år 8" attribute="1" defaultMemberUniqueName="[Varderade_kostnader].[Troligt år 8].[All]" allUniqueName="[Varderade_kostnader].[Troligt år 8].[All]" dimensionUniqueName="[Varderade_kostnader]" displayFolder="" count="0" memberValueDatatype="5" unbalanced="0"/>
    <cacheHierarchy uniqueName="[Varderade_kostnader].[Troligt år 9]" caption="Troligt år 9" attribute="1" defaultMemberUniqueName="[Varderade_kostnader].[Troligt år 9].[All]" allUniqueName="[Varderade_kostnader].[Troligt år 9].[All]" dimensionUniqueName="[Varderade_kostnader]" displayFolder="" count="0" memberValueDatatype="5" unbalanced="0"/>
    <cacheHierarchy uniqueName="[Varderade_kostnader].[Troligt år 10]" caption="Troligt år 10" attribute="1" defaultMemberUniqueName="[Varderade_kostnader].[Troligt år 10].[All]" allUniqueName="[Varderade_kostnader].[Troligt år 10].[All]" dimensionUniqueName="[Varderade_kostnader]" displayFolder="" count="0" memberValueDatatype="5" unbalanced="0"/>
    <cacheHierarchy uniqueName="[Varderade_kostnader].[Troligt år 11]" caption="Troligt år 11" attribute="1" defaultMemberUniqueName="[Varderade_kostnader].[Troligt år 11].[All]" allUniqueName="[Varderade_kostnader].[Troligt år 11].[All]" dimensionUniqueName="[Varderade_kostnader]" displayFolder="" count="0" memberValueDatatype="5" unbalanced="0"/>
    <cacheHierarchy uniqueName="[Varderade_kostnader].[Troligt år 12]" caption="Troligt år 12" attribute="1" defaultMemberUniqueName="[Varderade_kostnader].[Troligt år 12].[All]" allUniqueName="[Varderade_kostnader].[Troligt år 12].[All]" dimensionUniqueName="[Varderade_kostnader]" displayFolder="" count="0" memberValueDatatype="5" unbalanced="0"/>
    <cacheHierarchy uniqueName="[Varderade_kostnader].[Troligt år 13]" caption="Troligt år 13" attribute="1" defaultMemberUniqueName="[Varderade_kostnader].[Troligt år 13].[All]" allUniqueName="[Varderade_kostnader].[Troligt år 13].[All]" dimensionUniqueName="[Varderade_kostnader]" displayFolder="" count="0" memberValueDatatype="5" unbalanced="0"/>
    <cacheHierarchy uniqueName="[Varderade_kostnader].[Troligt år 14]" caption="Troligt år 14" attribute="1" defaultMemberUniqueName="[Varderade_kostnader].[Troligt år 14].[All]" allUniqueName="[Varderade_kostnader].[Troligt år 14].[All]" dimensionUniqueName="[Varderade_kostnader]" displayFolder="" count="0" memberValueDatatype="5" unbalanced="0"/>
    <cacheHierarchy uniqueName="[Varderade_kostnader].[Troligt år 15]" caption="Troligt år 15" attribute="1" defaultMemberUniqueName="[Varderade_kostnader].[Troligt år 15].[All]" allUniqueName="[Varderade_kostnader].[Troligt år 15].[All]" dimensionUniqueName="[Varderade_kostnader]" displayFolder="" count="0" memberValueDatatype="5" unbalanced="0"/>
    <cacheHierarchy uniqueName="[Varderade_kostnader].[Troligt år 16]" caption="Troligt år 16" attribute="1" defaultMemberUniqueName="[Varderade_kostnader].[Troligt år 16].[All]" allUniqueName="[Varderade_kostnader].[Troligt år 16].[All]" dimensionUniqueName="[Varderade_kostnader]" displayFolder="" count="0" memberValueDatatype="5" unbalanced="0"/>
    <cacheHierarchy uniqueName="[Varderade_kostnader].[Troligt år 17]" caption="Troligt år 17" attribute="1" defaultMemberUniqueName="[Varderade_kostnader].[Troligt år 17].[All]" allUniqueName="[Varderade_kostnader].[Troligt år 17].[All]" dimensionUniqueName="[Varderade_kostnader]" displayFolder="" count="0" memberValueDatatype="5" unbalanced="0"/>
    <cacheHierarchy uniqueName="[Varderade_kostnader].[Troligt år 18]" caption="Troligt år 18" attribute="1" defaultMemberUniqueName="[Varderade_kostnader].[Troligt år 18].[All]" allUniqueName="[Varderade_kostnader].[Troligt år 18].[All]" dimensionUniqueName="[Varderade_kostnader]" displayFolder="" count="0" memberValueDatatype="5" unbalanced="0"/>
    <cacheHierarchy uniqueName="[Varderade_kostnader].[Troligt år 19]" caption="Troligt år 19" attribute="1" defaultMemberUniqueName="[Varderade_kostnader].[Troligt år 19].[All]" allUniqueName="[Varderade_kostnader].[Troligt år 19].[All]" dimensionUniqueName="[Varderade_kostnader]" displayFolder="" count="0" memberValueDatatype="5" unbalanced="0"/>
    <cacheHierarchy uniqueName="[Varderade_kostnader].[Troligt år 20]" caption="Troligt år 20" attribute="1" defaultMemberUniqueName="[Varderade_kostnader].[Troligt år 20].[All]" allUniqueName="[Varderade_kostnader].[Troligt år 20].[All]" dimensionUniqueName="[Varderade_kostnader]" displayFolder="" count="0" memberValueDatatype="5" unbalanced="0"/>
    <cacheHierarchy uniqueName="[Varderade_kostnader].[Troligt år 21]" caption="Troligt år 21" attribute="1" defaultMemberUniqueName="[Varderade_kostnader].[Troligt år 21].[All]" allUniqueName="[Varderade_kostnader].[Troligt år 21].[All]" dimensionUniqueName="[Varderade_kostnader]" displayFolder="" count="0" memberValueDatatype="5" unbalanced="0"/>
    <cacheHierarchy uniqueName="[Varderade_kostnader].[Troligt år 22]" caption="Troligt år 22" attribute="1" defaultMemberUniqueName="[Varderade_kostnader].[Troligt år 22].[All]" allUniqueName="[Varderade_kostnader].[Troligt år 22].[All]" dimensionUniqueName="[Varderade_kostnader]" displayFolder="" count="0" memberValueDatatype="5" unbalanced="0"/>
    <cacheHierarchy uniqueName="[Varderade_kostnader].[Troligt år 23]" caption="Troligt år 23" attribute="1" defaultMemberUniqueName="[Varderade_kostnader].[Troligt år 23].[All]" allUniqueName="[Varderade_kostnader].[Troligt år 23].[All]" dimensionUniqueName="[Varderade_kostnader]" displayFolder="" count="0" memberValueDatatype="5" unbalanced="0"/>
    <cacheHierarchy uniqueName="[Varderade_kostnader].[Troligt år 24]" caption="Troligt år 24" attribute="1" defaultMemberUniqueName="[Varderade_kostnader].[Troligt år 24].[All]" allUniqueName="[Varderade_kostnader].[Troligt år 24].[All]" dimensionUniqueName="[Varderade_kostnader]" displayFolder="" count="0" memberValueDatatype="5" unbalanced="0"/>
    <cacheHierarchy uniqueName="[Varderade_kostnader].[Troligt år 25]" caption="Troligt år 25" attribute="1" defaultMemberUniqueName="[Varderade_kostnader].[Troligt år 25].[All]" allUniqueName="[Varderade_kostnader].[Troligt år 25].[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Min år 7]" caption="Min år 7" attribute="1" defaultMemberUniqueName="[Varderade_kostnader].[Min år 7].[All]" allUniqueName="[Varderade_kostnader].[Min år 7].[All]" dimensionUniqueName="[Varderade_kostnader]" displayFolder="" count="0" memberValueDatatype="5" unbalanced="0"/>
    <cacheHierarchy uniqueName="[Varderade_kostnader].[Min år 8]" caption="Min år 8" attribute="1" defaultMemberUniqueName="[Varderade_kostnader].[Min år 8].[All]" allUniqueName="[Varderade_kostnader].[Min år 8].[All]" dimensionUniqueName="[Varderade_kostnader]" displayFolder="" count="0" memberValueDatatype="5" unbalanced="0"/>
    <cacheHierarchy uniqueName="[Varderade_kostnader].[Min år 9]" caption="Min år 9" attribute="1" defaultMemberUniqueName="[Varderade_kostnader].[Min år 9].[All]" allUniqueName="[Varderade_kostnader].[Min år 9].[All]" dimensionUniqueName="[Varderade_kostnader]" displayFolder="" count="0" memberValueDatatype="5" unbalanced="0"/>
    <cacheHierarchy uniqueName="[Varderade_kostnader].[Min år 10]" caption="Min år 10" attribute="1" defaultMemberUniqueName="[Varderade_kostnader].[Min år 10].[All]" allUniqueName="[Varderade_kostnader].[Min år 10].[All]" dimensionUniqueName="[Varderade_kostnader]" displayFolder="" count="0" memberValueDatatype="5" unbalanced="0"/>
    <cacheHierarchy uniqueName="[Varderade_kostnader].[Min år 11]" caption="Min år 11" attribute="1" defaultMemberUniqueName="[Varderade_kostnader].[Min år 11].[All]" allUniqueName="[Varderade_kostnader].[Min år 11].[All]" dimensionUniqueName="[Varderade_kostnader]" displayFolder="" count="0" memberValueDatatype="5" unbalanced="0"/>
    <cacheHierarchy uniqueName="[Varderade_kostnader].[Min år 12]" caption="Min år 12" attribute="1" defaultMemberUniqueName="[Varderade_kostnader].[Min år 12].[All]" allUniqueName="[Varderade_kostnader].[Min år 12].[All]" dimensionUniqueName="[Varderade_kostnader]" displayFolder="" count="0" memberValueDatatype="5" unbalanced="0"/>
    <cacheHierarchy uniqueName="[Varderade_kostnader].[Min år 13]" caption="Min år 13" attribute="1" defaultMemberUniqueName="[Varderade_kostnader].[Min år 13].[All]" allUniqueName="[Varderade_kostnader].[Min år 13].[All]" dimensionUniqueName="[Varderade_kostnader]" displayFolder="" count="0" memberValueDatatype="5" unbalanced="0"/>
    <cacheHierarchy uniqueName="[Varderade_kostnader].[Min år 14]" caption="Min år 14" attribute="1" defaultMemberUniqueName="[Varderade_kostnader].[Min år 14].[All]" allUniqueName="[Varderade_kostnader].[Min år 14].[All]" dimensionUniqueName="[Varderade_kostnader]" displayFolder="" count="0" memberValueDatatype="5" unbalanced="0"/>
    <cacheHierarchy uniqueName="[Varderade_kostnader].[Min år 15]" caption="Min år 15" attribute="1" defaultMemberUniqueName="[Varderade_kostnader].[Min år 15].[All]" allUniqueName="[Varderade_kostnader].[Min år 15].[All]" dimensionUniqueName="[Varderade_kostnader]" displayFolder="" count="0" memberValueDatatype="5" unbalanced="0"/>
    <cacheHierarchy uniqueName="[Varderade_kostnader].[Min år 16]" caption="Min år 16" attribute="1" defaultMemberUniqueName="[Varderade_kostnader].[Min år 16].[All]" allUniqueName="[Varderade_kostnader].[Min år 16].[All]" dimensionUniqueName="[Varderade_kostnader]" displayFolder="" count="0" memberValueDatatype="5" unbalanced="0"/>
    <cacheHierarchy uniqueName="[Varderade_kostnader].[Min år 17]" caption="Min år 17" attribute="1" defaultMemberUniqueName="[Varderade_kostnader].[Min år 17].[All]" allUniqueName="[Varderade_kostnader].[Min år 17].[All]" dimensionUniqueName="[Varderade_kostnader]" displayFolder="" count="0" memberValueDatatype="5" unbalanced="0"/>
    <cacheHierarchy uniqueName="[Varderade_kostnader].[Min år 18]" caption="Min år 18" attribute="1" defaultMemberUniqueName="[Varderade_kostnader].[Min år 18].[All]" allUniqueName="[Varderade_kostnader].[Min år 18].[All]" dimensionUniqueName="[Varderade_kostnader]" displayFolder="" count="0" memberValueDatatype="5" unbalanced="0"/>
    <cacheHierarchy uniqueName="[Varderade_kostnader].[Min år 19]" caption="Min år 19" attribute="1" defaultMemberUniqueName="[Varderade_kostnader].[Min år 19].[All]" allUniqueName="[Varderade_kostnader].[Min år 19].[All]" dimensionUniqueName="[Varderade_kostnader]" displayFolder="" count="0" memberValueDatatype="5" unbalanced="0"/>
    <cacheHierarchy uniqueName="[Varderade_kostnader].[Min år 20]" caption="Min år 20" attribute="1" defaultMemberUniqueName="[Varderade_kostnader].[Min år 20].[All]" allUniqueName="[Varderade_kostnader].[Min år 20].[All]" dimensionUniqueName="[Varderade_kostnader]" displayFolder="" count="0" memberValueDatatype="5" unbalanced="0"/>
    <cacheHierarchy uniqueName="[Varderade_kostnader].[Min år 21]" caption="Min år 21" attribute="1" defaultMemberUniqueName="[Varderade_kostnader].[Min år 21].[All]" allUniqueName="[Varderade_kostnader].[Min år 21].[All]" dimensionUniqueName="[Varderade_kostnader]" displayFolder="" count="0" memberValueDatatype="5" unbalanced="0"/>
    <cacheHierarchy uniqueName="[Varderade_kostnader].[Min år 22]" caption="Min år 22" attribute="1" defaultMemberUniqueName="[Varderade_kostnader].[Min år 22].[All]" allUniqueName="[Varderade_kostnader].[Min år 22].[All]" dimensionUniqueName="[Varderade_kostnader]" displayFolder="" count="0" memberValueDatatype="5" unbalanced="0"/>
    <cacheHierarchy uniqueName="[Varderade_kostnader].[Min år 23]" caption="Min år 23" attribute="1" defaultMemberUniqueName="[Varderade_kostnader].[Min år 23].[All]" allUniqueName="[Varderade_kostnader].[Min år 23].[All]" dimensionUniqueName="[Varderade_kostnader]" displayFolder="" count="0" memberValueDatatype="5" unbalanced="0"/>
    <cacheHierarchy uniqueName="[Varderade_kostnader].[Min år 24]" caption="Min år 24" attribute="1" defaultMemberUniqueName="[Varderade_kostnader].[Min år 24].[All]" allUniqueName="[Varderade_kostnader].[Min år 24].[All]" dimensionUniqueName="[Varderade_kostnader]" displayFolder="" count="0" memberValueDatatype="5" unbalanced="0"/>
    <cacheHierarchy uniqueName="[Varderade_kostnader].[Min år 25]" caption="Min år 25" attribute="1" defaultMemberUniqueName="[Varderade_kostnader].[Min år 25].[All]" allUniqueName="[Varderade_kostnader].[Min år 25].[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Max år 7]" caption="Max år 7" attribute="1" defaultMemberUniqueName="[Varderade_kostnader].[Max år 7].[All]" allUniqueName="[Varderade_kostnader].[Max år 7].[All]" dimensionUniqueName="[Varderade_kostnader]" displayFolder="" count="0" memberValueDatatype="5" unbalanced="0"/>
    <cacheHierarchy uniqueName="[Varderade_kostnader].[Max år 8]" caption="Max år 8" attribute="1" defaultMemberUniqueName="[Varderade_kostnader].[Max år 8].[All]" allUniqueName="[Varderade_kostnader].[Max år 8].[All]" dimensionUniqueName="[Varderade_kostnader]" displayFolder="" count="0" memberValueDatatype="5" unbalanced="0"/>
    <cacheHierarchy uniqueName="[Varderade_kostnader].[Max år 9]" caption="Max år 9" attribute="1" defaultMemberUniqueName="[Varderade_kostnader].[Max år 9].[All]" allUniqueName="[Varderade_kostnader].[Max år 9].[All]" dimensionUniqueName="[Varderade_kostnader]" displayFolder="" count="0" memberValueDatatype="5" unbalanced="0"/>
    <cacheHierarchy uniqueName="[Varderade_kostnader].[Max år 10]" caption="Max år 10" attribute="1" defaultMemberUniqueName="[Varderade_kostnader].[Max år 10].[All]" allUniqueName="[Varderade_kostnader].[Max år 10].[All]" dimensionUniqueName="[Varderade_kostnader]" displayFolder="" count="0" memberValueDatatype="5" unbalanced="0"/>
    <cacheHierarchy uniqueName="[Varderade_kostnader].[Max år 11]" caption="Max år 11" attribute="1" defaultMemberUniqueName="[Varderade_kostnader].[Max år 11].[All]" allUniqueName="[Varderade_kostnader].[Max år 11].[All]" dimensionUniqueName="[Varderade_kostnader]" displayFolder="" count="0" memberValueDatatype="5" unbalanced="0"/>
    <cacheHierarchy uniqueName="[Varderade_kostnader].[Max år 12]" caption="Max år 12" attribute="1" defaultMemberUniqueName="[Varderade_kostnader].[Max år 12].[All]" allUniqueName="[Varderade_kostnader].[Max år 12].[All]" dimensionUniqueName="[Varderade_kostnader]" displayFolder="" count="0" memberValueDatatype="5" unbalanced="0"/>
    <cacheHierarchy uniqueName="[Varderade_kostnader].[Max år 13]" caption="Max år 13" attribute="1" defaultMemberUniqueName="[Varderade_kostnader].[Max år 13].[All]" allUniqueName="[Varderade_kostnader].[Max år 13].[All]" dimensionUniqueName="[Varderade_kostnader]" displayFolder="" count="0" memberValueDatatype="5" unbalanced="0"/>
    <cacheHierarchy uniqueName="[Varderade_kostnader].[Max år 14]" caption="Max år 14" attribute="1" defaultMemberUniqueName="[Varderade_kostnader].[Max år 14].[All]" allUniqueName="[Varderade_kostnader].[Max år 14].[All]" dimensionUniqueName="[Varderade_kostnader]" displayFolder="" count="0" memberValueDatatype="5" unbalanced="0"/>
    <cacheHierarchy uniqueName="[Varderade_kostnader].[Max år 15]" caption="Max år 15" attribute="1" defaultMemberUniqueName="[Varderade_kostnader].[Max år 15].[All]" allUniqueName="[Varderade_kostnader].[Max år 15].[All]" dimensionUniqueName="[Varderade_kostnader]" displayFolder="" count="0" memberValueDatatype="5" unbalanced="0"/>
    <cacheHierarchy uniqueName="[Varderade_kostnader].[Max år 16]" caption="Max år 16" attribute="1" defaultMemberUniqueName="[Varderade_kostnader].[Max år 16].[All]" allUniqueName="[Varderade_kostnader].[Max år 16].[All]" dimensionUniqueName="[Varderade_kostnader]" displayFolder="" count="0" memberValueDatatype="5" unbalanced="0"/>
    <cacheHierarchy uniqueName="[Varderade_kostnader].[Max år 17]" caption="Max år 17" attribute="1" defaultMemberUniqueName="[Varderade_kostnader].[Max år 17].[All]" allUniqueName="[Varderade_kostnader].[Max år 17].[All]" dimensionUniqueName="[Varderade_kostnader]" displayFolder="" count="0" memberValueDatatype="5" unbalanced="0"/>
    <cacheHierarchy uniqueName="[Varderade_kostnader].[Max år 18]" caption="Max år 18" attribute="1" defaultMemberUniqueName="[Varderade_kostnader].[Max år 18].[All]" allUniqueName="[Varderade_kostnader].[Max år 18].[All]" dimensionUniqueName="[Varderade_kostnader]" displayFolder="" count="0" memberValueDatatype="5" unbalanced="0"/>
    <cacheHierarchy uniqueName="[Varderade_kostnader].[Max år 19]" caption="Max år 19" attribute="1" defaultMemberUniqueName="[Varderade_kostnader].[Max år 19].[All]" allUniqueName="[Varderade_kostnader].[Max år 19].[All]" dimensionUniqueName="[Varderade_kostnader]" displayFolder="" count="0" memberValueDatatype="5" unbalanced="0"/>
    <cacheHierarchy uniqueName="[Varderade_kostnader].[Max år 20]" caption="Max år 20" attribute="1" defaultMemberUniqueName="[Varderade_kostnader].[Max år 20].[All]" allUniqueName="[Varderade_kostnader].[Max år 20].[All]" dimensionUniqueName="[Varderade_kostnader]" displayFolder="" count="0" memberValueDatatype="5" unbalanced="0"/>
    <cacheHierarchy uniqueName="[Varderade_kostnader].[Max år 21]" caption="Max år 21" attribute="1" defaultMemberUniqueName="[Varderade_kostnader].[Max år 21].[All]" allUniqueName="[Varderade_kostnader].[Max år 21].[All]" dimensionUniqueName="[Varderade_kostnader]" displayFolder="" count="0" memberValueDatatype="5" unbalanced="0"/>
    <cacheHierarchy uniqueName="[Varderade_kostnader].[Max år 22]" caption="Max år 22" attribute="1" defaultMemberUniqueName="[Varderade_kostnader].[Max år 22].[All]" allUniqueName="[Varderade_kostnader].[Max år 22].[All]" dimensionUniqueName="[Varderade_kostnader]" displayFolder="" count="0" memberValueDatatype="5" unbalanced="0"/>
    <cacheHierarchy uniqueName="[Varderade_kostnader].[Max år 23]" caption="Max år 23" attribute="1" defaultMemberUniqueName="[Varderade_kostnader].[Max år 23].[All]" allUniqueName="[Varderade_kostnader].[Max år 23].[All]" dimensionUniqueName="[Varderade_kostnader]" displayFolder="" count="0" memberValueDatatype="5" unbalanced="0"/>
    <cacheHierarchy uniqueName="[Varderade_kostnader].[Max år 24]" caption="Max år 24" attribute="1" defaultMemberUniqueName="[Varderade_kostnader].[Max år 24].[All]" allUniqueName="[Varderade_kostnader].[Max år 24].[All]" dimensionUniqueName="[Varderade_kostnader]" displayFolder="" count="0" memberValueDatatype="5" unbalanced="0"/>
    <cacheHierarchy uniqueName="[Varderade_kostnader].[Max år 25]" caption="Max år 25" attribute="1" defaultMemberUniqueName="[Varderade_kostnader].[Max år 25].[All]" allUniqueName="[Varderade_kostnader].[Max år 25].[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0" memberValueDatatype="130" unbalanced="0"/>
    <cacheHierarchy uniqueName="[Varderade_nyttor].[Kategori]" caption="Kategori" attribute="1" defaultMemberUniqueName="[Varderade_nyttor].[Kategori].[All]" allUniqueName="[Varderade_nyttor].[Kategori].[All]" dimensionUniqueName="[Varderade_nyttor]" displayFolder="" count="0" memberValueDatatype="130" unbalanced="0"/>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Troligt år 7]" caption="Troligt år 7" attribute="1" defaultMemberUniqueName="[Varderade_nyttor].[Troligt år 7].[All]" allUniqueName="[Varderade_nyttor].[Troligt år 7].[All]" dimensionUniqueName="[Varderade_nyttor]" displayFolder="" count="0" memberValueDatatype="5" unbalanced="0"/>
    <cacheHierarchy uniqueName="[Varderade_nyttor].[Troligt år 8]" caption="Troligt år 8" attribute="1" defaultMemberUniqueName="[Varderade_nyttor].[Troligt år 8].[All]" allUniqueName="[Varderade_nyttor].[Troligt år 8].[All]" dimensionUniqueName="[Varderade_nyttor]" displayFolder="" count="0" memberValueDatatype="5" unbalanced="0"/>
    <cacheHierarchy uniqueName="[Varderade_nyttor].[Troligt år 9]" caption="Troligt år 9" attribute="1" defaultMemberUniqueName="[Varderade_nyttor].[Troligt år 9].[All]" allUniqueName="[Varderade_nyttor].[Troligt år 9].[All]" dimensionUniqueName="[Varderade_nyttor]" displayFolder="" count="0" memberValueDatatype="5" unbalanced="0"/>
    <cacheHierarchy uniqueName="[Varderade_nyttor].[Troligt år 10]" caption="Troligt år 10" attribute="1" defaultMemberUniqueName="[Varderade_nyttor].[Troligt år 10].[All]" allUniqueName="[Varderade_nyttor].[Troligt år 10].[All]" dimensionUniqueName="[Varderade_nyttor]" displayFolder="" count="0" memberValueDatatype="5" unbalanced="0"/>
    <cacheHierarchy uniqueName="[Varderade_nyttor].[Troligt år 11]" caption="Troligt år 11" attribute="1" defaultMemberUniqueName="[Varderade_nyttor].[Troligt år 11].[All]" allUniqueName="[Varderade_nyttor].[Troligt år 11].[All]" dimensionUniqueName="[Varderade_nyttor]" displayFolder="" count="0" memberValueDatatype="5" unbalanced="0"/>
    <cacheHierarchy uniqueName="[Varderade_nyttor].[Troligt år 12]" caption="Troligt år 12" attribute="1" defaultMemberUniqueName="[Varderade_nyttor].[Troligt år 12].[All]" allUniqueName="[Varderade_nyttor].[Troligt år 12].[All]" dimensionUniqueName="[Varderade_nyttor]" displayFolder="" count="0" memberValueDatatype="5" unbalanced="0"/>
    <cacheHierarchy uniqueName="[Varderade_nyttor].[Troligt år 13]" caption="Troligt år 13" attribute="1" defaultMemberUniqueName="[Varderade_nyttor].[Troligt år 13].[All]" allUniqueName="[Varderade_nyttor].[Troligt år 13].[All]" dimensionUniqueName="[Varderade_nyttor]" displayFolder="" count="0" memberValueDatatype="5" unbalanced="0"/>
    <cacheHierarchy uniqueName="[Varderade_nyttor].[Troligt år 14]" caption="Troligt år 14" attribute="1" defaultMemberUniqueName="[Varderade_nyttor].[Troligt år 14].[All]" allUniqueName="[Varderade_nyttor].[Troligt år 14].[All]" dimensionUniqueName="[Varderade_nyttor]" displayFolder="" count="0" memberValueDatatype="5" unbalanced="0"/>
    <cacheHierarchy uniqueName="[Varderade_nyttor].[Troligt år 15]" caption="Troligt år 15" attribute="1" defaultMemberUniqueName="[Varderade_nyttor].[Troligt år 15].[All]" allUniqueName="[Varderade_nyttor].[Troligt år 15].[All]" dimensionUniqueName="[Varderade_nyttor]" displayFolder="" count="0" memberValueDatatype="5" unbalanced="0"/>
    <cacheHierarchy uniqueName="[Varderade_nyttor].[Troligt år 16]" caption="Troligt år 16" attribute="1" defaultMemberUniqueName="[Varderade_nyttor].[Troligt år 16].[All]" allUniqueName="[Varderade_nyttor].[Troligt år 16].[All]" dimensionUniqueName="[Varderade_nyttor]" displayFolder="" count="0" memberValueDatatype="5" unbalanced="0"/>
    <cacheHierarchy uniqueName="[Varderade_nyttor].[Troligt år 17]" caption="Troligt år 17" attribute="1" defaultMemberUniqueName="[Varderade_nyttor].[Troligt år 17].[All]" allUniqueName="[Varderade_nyttor].[Troligt år 17].[All]" dimensionUniqueName="[Varderade_nyttor]" displayFolder="" count="0" memberValueDatatype="5" unbalanced="0"/>
    <cacheHierarchy uniqueName="[Varderade_nyttor].[Troligt år 18]" caption="Troligt år 18" attribute="1" defaultMemberUniqueName="[Varderade_nyttor].[Troligt år 18].[All]" allUniqueName="[Varderade_nyttor].[Troligt år 18].[All]" dimensionUniqueName="[Varderade_nyttor]" displayFolder="" count="0" memberValueDatatype="5" unbalanced="0"/>
    <cacheHierarchy uniqueName="[Varderade_nyttor].[Troligt år 19]" caption="Troligt år 19" attribute="1" defaultMemberUniqueName="[Varderade_nyttor].[Troligt år 19].[All]" allUniqueName="[Varderade_nyttor].[Troligt år 19].[All]" dimensionUniqueName="[Varderade_nyttor]" displayFolder="" count="0" memberValueDatatype="5" unbalanced="0"/>
    <cacheHierarchy uniqueName="[Varderade_nyttor].[Troligt år 20]" caption="Troligt år 20" attribute="1" defaultMemberUniqueName="[Varderade_nyttor].[Troligt år 20].[All]" allUniqueName="[Varderade_nyttor].[Troligt år 20].[All]" dimensionUniqueName="[Varderade_nyttor]" displayFolder="" count="0" memberValueDatatype="5" unbalanced="0"/>
    <cacheHierarchy uniqueName="[Varderade_nyttor].[Troligt år 21]" caption="Troligt år 21" attribute="1" defaultMemberUniqueName="[Varderade_nyttor].[Troligt år 21].[All]" allUniqueName="[Varderade_nyttor].[Troligt år 21].[All]" dimensionUniqueName="[Varderade_nyttor]" displayFolder="" count="0" memberValueDatatype="5" unbalanced="0"/>
    <cacheHierarchy uniqueName="[Varderade_nyttor].[Troligt år 22]" caption="Troligt år 22" attribute="1" defaultMemberUniqueName="[Varderade_nyttor].[Troligt år 22].[All]" allUniqueName="[Varderade_nyttor].[Troligt år 22].[All]" dimensionUniqueName="[Varderade_nyttor]" displayFolder="" count="0" memberValueDatatype="5" unbalanced="0"/>
    <cacheHierarchy uniqueName="[Varderade_nyttor].[Troligt år 23]" caption="Troligt år 23" attribute="1" defaultMemberUniqueName="[Varderade_nyttor].[Troligt år 23].[All]" allUniqueName="[Varderade_nyttor].[Troligt år 23].[All]" dimensionUniqueName="[Varderade_nyttor]" displayFolder="" count="0" memberValueDatatype="5" unbalanced="0"/>
    <cacheHierarchy uniqueName="[Varderade_nyttor].[Troligt år 24]" caption="Troligt år 24" attribute="1" defaultMemberUniqueName="[Varderade_nyttor].[Troligt år 24].[All]" allUniqueName="[Varderade_nyttor].[Troligt år 24].[All]" dimensionUniqueName="[Varderade_nyttor]" displayFolder="" count="0" memberValueDatatype="5" unbalanced="0"/>
    <cacheHierarchy uniqueName="[Varderade_nyttor].[Troligt år 25]" caption="Troligt år 25" attribute="1" defaultMemberUniqueName="[Varderade_nyttor].[Troligt år 25].[All]" allUniqueName="[Varderade_nyttor].[Troligt år 25].[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Min år 7]" caption="Min år 7" attribute="1" defaultMemberUniqueName="[Varderade_nyttor].[Min år 7].[All]" allUniqueName="[Varderade_nyttor].[Min år 7].[All]" dimensionUniqueName="[Varderade_nyttor]" displayFolder="" count="0" memberValueDatatype="5" unbalanced="0"/>
    <cacheHierarchy uniqueName="[Varderade_nyttor].[Min år 8]" caption="Min år 8" attribute="1" defaultMemberUniqueName="[Varderade_nyttor].[Min år 8].[All]" allUniqueName="[Varderade_nyttor].[Min år 8].[All]" dimensionUniqueName="[Varderade_nyttor]" displayFolder="" count="0" memberValueDatatype="5" unbalanced="0"/>
    <cacheHierarchy uniqueName="[Varderade_nyttor].[Min år 9]" caption="Min år 9" attribute="1" defaultMemberUniqueName="[Varderade_nyttor].[Min år 9].[All]" allUniqueName="[Varderade_nyttor].[Min år 9].[All]" dimensionUniqueName="[Varderade_nyttor]" displayFolder="" count="0" memberValueDatatype="5" unbalanced="0"/>
    <cacheHierarchy uniqueName="[Varderade_nyttor].[Min år 10]" caption="Min år 10" attribute="1" defaultMemberUniqueName="[Varderade_nyttor].[Min år 10].[All]" allUniqueName="[Varderade_nyttor].[Min år 10].[All]" dimensionUniqueName="[Varderade_nyttor]" displayFolder="" count="0" memberValueDatatype="5" unbalanced="0"/>
    <cacheHierarchy uniqueName="[Varderade_nyttor].[Min år 11]" caption="Min år 11" attribute="1" defaultMemberUniqueName="[Varderade_nyttor].[Min år 11].[All]" allUniqueName="[Varderade_nyttor].[Min år 11].[All]" dimensionUniqueName="[Varderade_nyttor]" displayFolder="" count="0" memberValueDatatype="5" unbalanced="0"/>
    <cacheHierarchy uniqueName="[Varderade_nyttor].[Min år 12]" caption="Min år 12" attribute="1" defaultMemberUniqueName="[Varderade_nyttor].[Min år 12].[All]" allUniqueName="[Varderade_nyttor].[Min år 12].[All]" dimensionUniqueName="[Varderade_nyttor]" displayFolder="" count="0" memberValueDatatype="5" unbalanced="0"/>
    <cacheHierarchy uniqueName="[Varderade_nyttor].[Min år 13]" caption="Min år 13" attribute="1" defaultMemberUniqueName="[Varderade_nyttor].[Min år 13].[All]" allUniqueName="[Varderade_nyttor].[Min år 13].[All]" dimensionUniqueName="[Varderade_nyttor]" displayFolder="" count="0" memberValueDatatype="5" unbalanced="0"/>
    <cacheHierarchy uniqueName="[Varderade_nyttor].[Min år 14]" caption="Min år 14" attribute="1" defaultMemberUniqueName="[Varderade_nyttor].[Min år 14].[All]" allUniqueName="[Varderade_nyttor].[Min år 14].[All]" dimensionUniqueName="[Varderade_nyttor]" displayFolder="" count="0" memberValueDatatype="5" unbalanced="0"/>
    <cacheHierarchy uniqueName="[Varderade_nyttor].[Min år 15]" caption="Min år 15" attribute="1" defaultMemberUniqueName="[Varderade_nyttor].[Min år 15].[All]" allUniqueName="[Varderade_nyttor].[Min år 15].[All]" dimensionUniqueName="[Varderade_nyttor]" displayFolder="" count="0" memberValueDatatype="5" unbalanced="0"/>
    <cacheHierarchy uniqueName="[Varderade_nyttor].[Min år 16]" caption="Min år 16" attribute="1" defaultMemberUniqueName="[Varderade_nyttor].[Min år 16].[All]" allUniqueName="[Varderade_nyttor].[Min år 16].[All]" dimensionUniqueName="[Varderade_nyttor]" displayFolder="" count="0" memberValueDatatype="5" unbalanced="0"/>
    <cacheHierarchy uniqueName="[Varderade_nyttor].[Min år 17]" caption="Min år 17" attribute="1" defaultMemberUniqueName="[Varderade_nyttor].[Min år 17].[All]" allUniqueName="[Varderade_nyttor].[Min år 17].[All]" dimensionUniqueName="[Varderade_nyttor]" displayFolder="" count="0" memberValueDatatype="5" unbalanced="0"/>
    <cacheHierarchy uniqueName="[Varderade_nyttor].[Min år 18]" caption="Min år 18" attribute="1" defaultMemberUniqueName="[Varderade_nyttor].[Min år 18].[All]" allUniqueName="[Varderade_nyttor].[Min år 18].[All]" dimensionUniqueName="[Varderade_nyttor]" displayFolder="" count="0" memberValueDatatype="5" unbalanced="0"/>
    <cacheHierarchy uniqueName="[Varderade_nyttor].[Min år 19]" caption="Min år 19" attribute="1" defaultMemberUniqueName="[Varderade_nyttor].[Min år 19].[All]" allUniqueName="[Varderade_nyttor].[Min år 19].[All]" dimensionUniqueName="[Varderade_nyttor]" displayFolder="" count="0" memberValueDatatype="5" unbalanced="0"/>
    <cacheHierarchy uniqueName="[Varderade_nyttor].[Min år 20]" caption="Min år 20" attribute="1" defaultMemberUniqueName="[Varderade_nyttor].[Min år 20].[All]" allUniqueName="[Varderade_nyttor].[Min år 20].[All]" dimensionUniqueName="[Varderade_nyttor]" displayFolder="" count="0" memberValueDatatype="5" unbalanced="0"/>
    <cacheHierarchy uniqueName="[Varderade_nyttor].[Min år 21]" caption="Min år 21" attribute="1" defaultMemberUniqueName="[Varderade_nyttor].[Min år 21].[All]" allUniqueName="[Varderade_nyttor].[Min år 21].[All]" dimensionUniqueName="[Varderade_nyttor]" displayFolder="" count="0" memberValueDatatype="5" unbalanced="0"/>
    <cacheHierarchy uniqueName="[Varderade_nyttor].[Min år 22]" caption="Min år 22" attribute="1" defaultMemberUniqueName="[Varderade_nyttor].[Min år 22].[All]" allUniqueName="[Varderade_nyttor].[Min år 22].[All]" dimensionUniqueName="[Varderade_nyttor]" displayFolder="" count="0" memberValueDatatype="5" unbalanced="0"/>
    <cacheHierarchy uniqueName="[Varderade_nyttor].[Min år 23]" caption="Min år 23" attribute="1" defaultMemberUniqueName="[Varderade_nyttor].[Min år 23].[All]" allUniqueName="[Varderade_nyttor].[Min år 23].[All]" dimensionUniqueName="[Varderade_nyttor]" displayFolder="" count="0" memberValueDatatype="5" unbalanced="0"/>
    <cacheHierarchy uniqueName="[Varderade_nyttor].[Min år 24]" caption="Min år 24" attribute="1" defaultMemberUniqueName="[Varderade_nyttor].[Min år 24].[All]" allUniqueName="[Varderade_nyttor].[Min år 24].[All]" dimensionUniqueName="[Varderade_nyttor]" displayFolder="" count="0" memberValueDatatype="5" unbalanced="0"/>
    <cacheHierarchy uniqueName="[Varderade_nyttor].[Min år 25]" caption="Min år 25" attribute="1" defaultMemberUniqueName="[Varderade_nyttor].[Min år 25].[All]" allUniqueName="[Varderade_nyttor].[Min år 25].[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Max år 7]" caption="Max år 7" attribute="1" defaultMemberUniqueName="[Varderade_nyttor].[Max år 7].[All]" allUniqueName="[Varderade_nyttor].[Max år 7].[All]" dimensionUniqueName="[Varderade_nyttor]" displayFolder="" count="0" memberValueDatatype="5" unbalanced="0"/>
    <cacheHierarchy uniqueName="[Varderade_nyttor].[Max år 8]" caption="Max år 8" attribute="1" defaultMemberUniqueName="[Varderade_nyttor].[Max år 8].[All]" allUniqueName="[Varderade_nyttor].[Max år 8].[All]" dimensionUniqueName="[Varderade_nyttor]" displayFolder="" count="0" memberValueDatatype="5" unbalanced="0"/>
    <cacheHierarchy uniqueName="[Varderade_nyttor].[Max år 9]" caption="Max år 9" attribute="1" defaultMemberUniqueName="[Varderade_nyttor].[Max år 9].[All]" allUniqueName="[Varderade_nyttor].[Max år 9].[All]" dimensionUniqueName="[Varderade_nyttor]" displayFolder="" count="0" memberValueDatatype="5" unbalanced="0"/>
    <cacheHierarchy uniqueName="[Varderade_nyttor].[Max år 10]" caption="Max år 10" attribute="1" defaultMemberUniqueName="[Varderade_nyttor].[Max år 10].[All]" allUniqueName="[Varderade_nyttor].[Max år 10].[All]" dimensionUniqueName="[Varderade_nyttor]" displayFolder="" count="0" memberValueDatatype="5" unbalanced="0"/>
    <cacheHierarchy uniqueName="[Varderade_nyttor].[Max år 11]" caption="Max år 11" attribute="1" defaultMemberUniqueName="[Varderade_nyttor].[Max år 11].[All]" allUniqueName="[Varderade_nyttor].[Max år 11].[All]" dimensionUniqueName="[Varderade_nyttor]" displayFolder="" count="0" memberValueDatatype="5" unbalanced="0"/>
    <cacheHierarchy uniqueName="[Varderade_nyttor].[Max år 12]" caption="Max år 12" attribute="1" defaultMemberUniqueName="[Varderade_nyttor].[Max år 12].[All]" allUniqueName="[Varderade_nyttor].[Max år 12].[All]" dimensionUniqueName="[Varderade_nyttor]" displayFolder="" count="0" memberValueDatatype="5" unbalanced="0"/>
    <cacheHierarchy uniqueName="[Varderade_nyttor].[Max år 13]" caption="Max år 13" attribute="1" defaultMemberUniqueName="[Varderade_nyttor].[Max år 13].[All]" allUniqueName="[Varderade_nyttor].[Max år 13].[All]" dimensionUniqueName="[Varderade_nyttor]" displayFolder="" count="0" memberValueDatatype="5" unbalanced="0"/>
    <cacheHierarchy uniqueName="[Varderade_nyttor].[Max år 14]" caption="Max år 14" attribute="1" defaultMemberUniqueName="[Varderade_nyttor].[Max år 14].[All]" allUniqueName="[Varderade_nyttor].[Max år 14].[All]" dimensionUniqueName="[Varderade_nyttor]" displayFolder="" count="0" memberValueDatatype="5" unbalanced="0"/>
    <cacheHierarchy uniqueName="[Varderade_nyttor].[Max år 15]" caption="Max år 15" attribute="1" defaultMemberUniqueName="[Varderade_nyttor].[Max år 15].[All]" allUniqueName="[Varderade_nyttor].[Max år 15].[All]" dimensionUniqueName="[Varderade_nyttor]" displayFolder="" count="0" memberValueDatatype="5" unbalanced="0"/>
    <cacheHierarchy uniqueName="[Varderade_nyttor].[Max år 16]" caption="Max år 16" attribute="1" defaultMemberUniqueName="[Varderade_nyttor].[Max år 16].[All]" allUniqueName="[Varderade_nyttor].[Max år 16].[All]" dimensionUniqueName="[Varderade_nyttor]" displayFolder="" count="0" memberValueDatatype="5" unbalanced="0"/>
    <cacheHierarchy uniqueName="[Varderade_nyttor].[Max år 17]" caption="Max år 17" attribute="1" defaultMemberUniqueName="[Varderade_nyttor].[Max år 17].[All]" allUniqueName="[Varderade_nyttor].[Max år 17].[All]" dimensionUniqueName="[Varderade_nyttor]" displayFolder="" count="0" memberValueDatatype="5" unbalanced="0"/>
    <cacheHierarchy uniqueName="[Varderade_nyttor].[Max år 18]" caption="Max år 18" attribute="1" defaultMemberUniqueName="[Varderade_nyttor].[Max år 18].[All]" allUniqueName="[Varderade_nyttor].[Max år 18].[All]" dimensionUniqueName="[Varderade_nyttor]" displayFolder="" count="0" memberValueDatatype="5" unbalanced="0"/>
    <cacheHierarchy uniqueName="[Varderade_nyttor].[Max år 19]" caption="Max år 19" attribute="1" defaultMemberUniqueName="[Varderade_nyttor].[Max år 19].[All]" allUniqueName="[Varderade_nyttor].[Max år 19].[All]" dimensionUniqueName="[Varderade_nyttor]" displayFolder="" count="0" memberValueDatatype="5" unbalanced="0"/>
    <cacheHierarchy uniqueName="[Varderade_nyttor].[Max år 20]" caption="Max år 20" attribute="1" defaultMemberUniqueName="[Varderade_nyttor].[Max år 20].[All]" allUniqueName="[Varderade_nyttor].[Max år 20].[All]" dimensionUniqueName="[Varderade_nyttor]" displayFolder="" count="0" memberValueDatatype="5" unbalanced="0"/>
    <cacheHierarchy uniqueName="[Varderade_nyttor].[Max år 21]" caption="Max år 21" attribute="1" defaultMemberUniqueName="[Varderade_nyttor].[Max år 21].[All]" allUniqueName="[Varderade_nyttor].[Max år 21].[All]" dimensionUniqueName="[Varderade_nyttor]" displayFolder="" count="0" memberValueDatatype="5" unbalanced="0"/>
    <cacheHierarchy uniqueName="[Varderade_nyttor].[Max år 22]" caption="Max år 22" attribute="1" defaultMemberUniqueName="[Varderade_nyttor].[Max år 22].[All]" allUniqueName="[Varderade_nyttor].[Max år 22].[All]" dimensionUniqueName="[Varderade_nyttor]" displayFolder="" count="0" memberValueDatatype="5" unbalanced="0"/>
    <cacheHierarchy uniqueName="[Varderade_nyttor].[Max år 23]" caption="Max år 23" attribute="1" defaultMemberUniqueName="[Varderade_nyttor].[Max år 23].[All]" allUniqueName="[Varderade_nyttor].[Max år 23].[All]" dimensionUniqueName="[Varderade_nyttor]" displayFolder="" count="0" memberValueDatatype="5" unbalanced="0"/>
    <cacheHierarchy uniqueName="[Varderade_nyttor].[Max år 24]" caption="Max år 24" attribute="1" defaultMemberUniqueName="[Varderade_nyttor].[Max år 24].[All]" allUniqueName="[Varderade_nyttor].[Max år 24].[All]" dimensionUniqueName="[Varderade_nyttor]" displayFolder="" count="0" memberValueDatatype="5" unbalanced="0"/>
    <cacheHierarchy uniqueName="[Varderade_nyttor].[Max år 25]" caption="Max år 25" attribute="1" defaultMemberUniqueName="[Varderade_nyttor].[Max år 25].[All]" allUniqueName="[Varderade_nyttor].[Max år 25].[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270"/>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271"/>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27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270"/>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271"/>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272"/>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273"/>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274"/>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275"/>
        </ext>
      </extLst>
    </cacheHierarchy>
    <cacheHierarchy uniqueName="[Measures].[Sum of Troligt år 7]" caption="Sum of Troligt år 7" measure="1" displayFolder="" measureGroup="Nyttor" count="0" hidden="1">
      <extLst>
        <ext xmlns:x15="http://schemas.microsoft.com/office/spreadsheetml/2010/11/main" uri="{B97F6D7D-B522-45F9-BDA1-12C45D357490}">
          <x15:cacheHierarchy aggregatedColumn="276"/>
        </ext>
      </extLst>
    </cacheHierarchy>
    <cacheHierarchy uniqueName="[Measures].[Sum of Troligt år 8]" caption="Sum of Troligt år 8" measure="1" displayFolder="" measureGroup="Nyttor" count="0" hidden="1">
      <extLst>
        <ext xmlns:x15="http://schemas.microsoft.com/office/spreadsheetml/2010/11/main" uri="{B97F6D7D-B522-45F9-BDA1-12C45D357490}">
          <x15:cacheHierarchy aggregatedColumn="277"/>
        </ext>
      </extLst>
    </cacheHierarchy>
    <cacheHierarchy uniqueName="[Measures].[Sum of Troligt år 9]" caption="Sum of Troligt år 9" measure="1" displayFolder="" measureGroup="Nyttor" count="0" hidden="1">
      <extLst>
        <ext xmlns:x15="http://schemas.microsoft.com/office/spreadsheetml/2010/11/main" uri="{B97F6D7D-B522-45F9-BDA1-12C45D357490}">
          <x15:cacheHierarchy aggregatedColumn="278"/>
        </ext>
      </extLst>
    </cacheHierarchy>
    <cacheHierarchy uniqueName="[Measures].[Sum of Troligt år 10]" caption="Sum of Troligt år 10" measure="1" displayFolder="" measureGroup="Nyttor" count="0" hidden="1">
      <extLst>
        <ext xmlns:x15="http://schemas.microsoft.com/office/spreadsheetml/2010/11/main" uri="{B97F6D7D-B522-45F9-BDA1-12C45D357490}">
          <x15:cacheHierarchy aggregatedColumn="279"/>
        </ext>
      </extLst>
    </cacheHierarchy>
    <cacheHierarchy uniqueName="[Measures].[Sum of Troligt år 11]" caption="Sum of Troligt år 11" measure="1" displayFolder="" measureGroup="Nyttor" count="0" hidden="1">
      <extLst>
        <ext xmlns:x15="http://schemas.microsoft.com/office/spreadsheetml/2010/11/main" uri="{B97F6D7D-B522-45F9-BDA1-12C45D357490}">
          <x15:cacheHierarchy aggregatedColumn="280"/>
        </ext>
      </extLst>
    </cacheHierarchy>
    <cacheHierarchy uniqueName="[Measures].[Sum of Troligt år 12]" caption="Sum of Troligt år 12" measure="1" displayFolder="" measureGroup="Nyttor" count="0" hidden="1">
      <extLst>
        <ext xmlns:x15="http://schemas.microsoft.com/office/spreadsheetml/2010/11/main" uri="{B97F6D7D-B522-45F9-BDA1-12C45D357490}">
          <x15:cacheHierarchy aggregatedColumn="281"/>
        </ext>
      </extLst>
    </cacheHierarchy>
    <cacheHierarchy uniqueName="[Measures].[Sum of Troligt år 13]" caption="Sum of Troligt år 13" measure="1" displayFolder="" measureGroup="Nyttor" count="0" hidden="1">
      <extLst>
        <ext xmlns:x15="http://schemas.microsoft.com/office/spreadsheetml/2010/11/main" uri="{B97F6D7D-B522-45F9-BDA1-12C45D357490}">
          <x15:cacheHierarchy aggregatedColumn="282"/>
        </ext>
      </extLst>
    </cacheHierarchy>
    <cacheHierarchy uniqueName="[Measures].[Sum of Troligt år 14]" caption="Sum of Troligt år 14" measure="1" displayFolder="" measureGroup="Nyttor" count="0" hidden="1">
      <extLst>
        <ext xmlns:x15="http://schemas.microsoft.com/office/spreadsheetml/2010/11/main" uri="{B97F6D7D-B522-45F9-BDA1-12C45D357490}">
          <x15:cacheHierarchy aggregatedColumn="283"/>
        </ext>
      </extLst>
    </cacheHierarchy>
    <cacheHierarchy uniqueName="[Measures].[Sum of Troligt år 15]" caption="Sum of Troligt år 15" measure="1" displayFolder="" measureGroup="Nyttor" count="0" hidden="1">
      <extLst>
        <ext xmlns:x15="http://schemas.microsoft.com/office/spreadsheetml/2010/11/main" uri="{B97F6D7D-B522-45F9-BDA1-12C45D357490}">
          <x15:cacheHierarchy aggregatedColumn="284"/>
        </ext>
      </extLst>
    </cacheHierarchy>
    <cacheHierarchy uniqueName="[Measures].[Sum of Troligt år 16]" caption="Sum of Troligt år 16" measure="1" displayFolder="" measureGroup="Nyttor" count="0" hidden="1">
      <extLst>
        <ext xmlns:x15="http://schemas.microsoft.com/office/spreadsheetml/2010/11/main" uri="{B97F6D7D-B522-45F9-BDA1-12C45D357490}">
          <x15:cacheHierarchy aggregatedColumn="285"/>
        </ext>
      </extLst>
    </cacheHierarchy>
    <cacheHierarchy uniqueName="[Measures].[Sum of Troligt år 17]" caption="Sum of Troligt år 17" measure="1" displayFolder="" measureGroup="Nyttor" count="0" hidden="1">
      <extLst>
        <ext xmlns:x15="http://schemas.microsoft.com/office/spreadsheetml/2010/11/main" uri="{B97F6D7D-B522-45F9-BDA1-12C45D357490}">
          <x15:cacheHierarchy aggregatedColumn="286"/>
        </ext>
      </extLst>
    </cacheHierarchy>
    <cacheHierarchy uniqueName="[Measures].[Sum of Troligt år 18]" caption="Sum of Troligt år 18" measure="1" displayFolder="" measureGroup="Nyttor" count="0" hidden="1">
      <extLst>
        <ext xmlns:x15="http://schemas.microsoft.com/office/spreadsheetml/2010/11/main" uri="{B97F6D7D-B522-45F9-BDA1-12C45D357490}">
          <x15:cacheHierarchy aggregatedColumn="287"/>
        </ext>
      </extLst>
    </cacheHierarchy>
    <cacheHierarchy uniqueName="[Measures].[Sum of Troligt år 19]" caption="Sum of Troligt år 19" measure="1" displayFolder="" measureGroup="Nyttor" count="0" hidden="1">
      <extLst>
        <ext xmlns:x15="http://schemas.microsoft.com/office/spreadsheetml/2010/11/main" uri="{B97F6D7D-B522-45F9-BDA1-12C45D357490}">
          <x15:cacheHierarchy aggregatedColumn="288"/>
        </ext>
      </extLst>
    </cacheHierarchy>
    <cacheHierarchy uniqueName="[Measures].[Sum of Troligt år 20]" caption="Sum of Troligt år 20" measure="1" displayFolder="" measureGroup="Nyttor" count="0" hidden="1">
      <extLst>
        <ext xmlns:x15="http://schemas.microsoft.com/office/spreadsheetml/2010/11/main" uri="{B97F6D7D-B522-45F9-BDA1-12C45D357490}">
          <x15:cacheHierarchy aggregatedColumn="289"/>
        </ext>
      </extLst>
    </cacheHierarchy>
    <cacheHierarchy uniqueName="[Measures].[Sum of Troligt år 21]" caption="Sum of Troligt år 21" measure="1" displayFolder="" measureGroup="Nyttor" count="0" hidden="1">
      <extLst>
        <ext xmlns:x15="http://schemas.microsoft.com/office/spreadsheetml/2010/11/main" uri="{B97F6D7D-B522-45F9-BDA1-12C45D357490}">
          <x15:cacheHierarchy aggregatedColumn="290"/>
        </ext>
      </extLst>
    </cacheHierarchy>
    <cacheHierarchy uniqueName="[Measures].[Sum of Troligt år 22]" caption="Sum of Troligt år 22" measure="1" displayFolder="" measureGroup="Nyttor" count="0" hidden="1">
      <extLst>
        <ext xmlns:x15="http://schemas.microsoft.com/office/spreadsheetml/2010/11/main" uri="{B97F6D7D-B522-45F9-BDA1-12C45D357490}">
          <x15:cacheHierarchy aggregatedColumn="291"/>
        </ext>
      </extLst>
    </cacheHierarchy>
    <cacheHierarchy uniqueName="[Measures].[Sum of Troligt år 23]" caption="Sum of Troligt år 23" measure="1" displayFolder="" measureGroup="Nyttor" count="0" hidden="1">
      <extLst>
        <ext xmlns:x15="http://schemas.microsoft.com/office/spreadsheetml/2010/11/main" uri="{B97F6D7D-B522-45F9-BDA1-12C45D357490}">
          <x15:cacheHierarchy aggregatedColumn="292"/>
        </ext>
      </extLst>
    </cacheHierarchy>
    <cacheHierarchy uniqueName="[Measures].[Sum of Troligt år 24]" caption="Sum of Troligt år 24" measure="1" displayFolder="" measureGroup="Nyttor" count="0" hidden="1">
      <extLst>
        <ext xmlns:x15="http://schemas.microsoft.com/office/spreadsheetml/2010/11/main" uri="{B97F6D7D-B522-45F9-BDA1-12C45D357490}">
          <x15:cacheHierarchy aggregatedColumn="293"/>
        </ext>
      </extLst>
    </cacheHierarchy>
    <cacheHierarchy uniqueName="[Measures].[Sum of Troligt år 25]" caption="Sum of Troligt år 25" measure="1" displayFolder="" measureGroup="Nyttor" count="0" hidden="1">
      <extLst>
        <ext xmlns:x15="http://schemas.microsoft.com/office/spreadsheetml/2010/11/main" uri="{B97F6D7D-B522-45F9-BDA1-12C45D357490}">
          <x15:cacheHierarchy aggregatedColumn="29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183"/>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84"/>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185"/>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186"/>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187"/>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188"/>
        </ext>
      </extLst>
    </cacheHierarchy>
    <cacheHierarchy uniqueName="[Measures].[Sum of Troligt år 7 2]" caption="Sum of Troligt år 7 2" measure="1" displayFolder="" measureGroup="Kostnader" count="0" hidden="1">
      <extLst>
        <ext xmlns:x15="http://schemas.microsoft.com/office/spreadsheetml/2010/11/main" uri="{B97F6D7D-B522-45F9-BDA1-12C45D357490}">
          <x15:cacheHierarchy aggregatedColumn="189"/>
        </ext>
      </extLst>
    </cacheHierarchy>
    <cacheHierarchy uniqueName="[Measures].[Sum of Troligt år 8 2]" caption="Sum of Troligt år 8 2" measure="1" displayFolder="" measureGroup="Kostnader" count="0" hidden="1">
      <extLst>
        <ext xmlns:x15="http://schemas.microsoft.com/office/spreadsheetml/2010/11/main" uri="{B97F6D7D-B522-45F9-BDA1-12C45D357490}">
          <x15:cacheHierarchy aggregatedColumn="190"/>
        </ext>
      </extLst>
    </cacheHierarchy>
    <cacheHierarchy uniqueName="[Measures].[Sum of Troligt år 9 2]" caption="Sum of Troligt år 9 2" measure="1" displayFolder="" measureGroup="Kostnader" count="0" hidden="1">
      <extLst>
        <ext xmlns:x15="http://schemas.microsoft.com/office/spreadsheetml/2010/11/main" uri="{B97F6D7D-B522-45F9-BDA1-12C45D357490}">
          <x15:cacheHierarchy aggregatedColumn="191"/>
        </ext>
      </extLst>
    </cacheHierarchy>
    <cacheHierarchy uniqueName="[Measures].[Sum of Troligt år 10 2]" caption="Sum of Troligt år 10 2" measure="1" displayFolder="" measureGroup="Kostnader" count="0" hidden="1">
      <extLst>
        <ext xmlns:x15="http://schemas.microsoft.com/office/spreadsheetml/2010/11/main" uri="{B97F6D7D-B522-45F9-BDA1-12C45D357490}">
          <x15:cacheHierarchy aggregatedColumn="192"/>
        </ext>
      </extLst>
    </cacheHierarchy>
    <cacheHierarchy uniqueName="[Measures].[Sum of Troligt år 11 2]" caption="Sum of Troligt år 11 2" measure="1" displayFolder="" measureGroup="Kostnader" count="0" hidden="1">
      <extLst>
        <ext xmlns:x15="http://schemas.microsoft.com/office/spreadsheetml/2010/11/main" uri="{B97F6D7D-B522-45F9-BDA1-12C45D357490}">
          <x15:cacheHierarchy aggregatedColumn="193"/>
        </ext>
      </extLst>
    </cacheHierarchy>
    <cacheHierarchy uniqueName="[Measures].[Sum of Troligt år 12 2]" caption="Sum of Troligt år 12 2" measure="1" displayFolder="" measureGroup="Kostnader" count="0" hidden="1">
      <extLst>
        <ext xmlns:x15="http://schemas.microsoft.com/office/spreadsheetml/2010/11/main" uri="{B97F6D7D-B522-45F9-BDA1-12C45D357490}">
          <x15:cacheHierarchy aggregatedColumn="194"/>
        </ext>
      </extLst>
    </cacheHierarchy>
    <cacheHierarchy uniqueName="[Measures].[Sum of Troligt år 13 2]" caption="Sum of Troligt år 13 2" measure="1" displayFolder="" measureGroup="Kostnader" count="0" hidden="1">
      <extLst>
        <ext xmlns:x15="http://schemas.microsoft.com/office/spreadsheetml/2010/11/main" uri="{B97F6D7D-B522-45F9-BDA1-12C45D357490}">
          <x15:cacheHierarchy aggregatedColumn="195"/>
        </ext>
      </extLst>
    </cacheHierarchy>
    <cacheHierarchy uniqueName="[Measures].[Sum of Troligt år 14 2]" caption="Sum of Troligt år 14 2" measure="1" displayFolder="" measureGroup="Kostnader" count="0" hidden="1">
      <extLst>
        <ext xmlns:x15="http://schemas.microsoft.com/office/spreadsheetml/2010/11/main" uri="{B97F6D7D-B522-45F9-BDA1-12C45D357490}">
          <x15:cacheHierarchy aggregatedColumn="196"/>
        </ext>
      </extLst>
    </cacheHierarchy>
    <cacheHierarchy uniqueName="[Measures].[Sum of Troligt år 15 2]" caption="Sum of Troligt år 15 2" measure="1" displayFolder="" measureGroup="Kostnader" count="0" hidden="1">
      <extLst>
        <ext xmlns:x15="http://schemas.microsoft.com/office/spreadsheetml/2010/11/main" uri="{B97F6D7D-B522-45F9-BDA1-12C45D357490}">
          <x15:cacheHierarchy aggregatedColumn="197"/>
        </ext>
      </extLst>
    </cacheHierarchy>
    <cacheHierarchy uniqueName="[Measures].[Sum of Troligt år 16 2]" caption="Sum of Troligt år 16 2" measure="1" displayFolder="" measureGroup="Kostnader" count="0" hidden="1">
      <extLst>
        <ext xmlns:x15="http://schemas.microsoft.com/office/spreadsheetml/2010/11/main" uri="{B97F6D7D-B522-45F9-BDA1-12C45D357490}">
          <x15:cacheHierarchy aggregatedColumn="198"/>
        </ext>
      </extLst>
    </cacheHierarchy>
    <cacheHierarchy uniqueName="[Measures].[Sum of Troligt år 17 2]" caption="Sum of Troligt år 17 2" measure="1" displayFolder="" measureGroup="Kostnader" count="0" hidden="1">
      <extLst>
        <ext xmlns:x15="http://schemas.microsoft.com/office/spreadsheetml/2010/11/main" uri="{B97F6D7D-B522-45F9-BDA1-12C45D357490}">
          <x15:cacheHierarchy aggregatedColumn="199"/>
        </ext>
      </extLst>
    </cacheHierarchy>
    <cacheHierarchy uniqueName="[Measures].[Sum of Troligt år 18 2]" caption="Sum of Troligt år 18 2" measure="1" displayFolder="" measureGroup="Kostnader" count="0" hidden="1">
      <extLst>
        <ext xmlns:x15="http://schemas.microsoft.com/office/spreadsheetml/2010/11/main" uri="{B97F6D7D-B522-45F9-BDA1-12C45D357490}">
          <x15:cacheHierarchy aggregatedColumn="200"/>
        </ext>
      </extLst>
    </cacheHierarchy>
    <cacheHierarchy uniqueName="[Measures].[Sum of Troligt år 19 2]" caption="Sum of Troligt år 19 2" measure="1" displayFolder="" measureGroup="Kostnader" count="0" hidden="1">
      <extLst>
        <ext xmlns:x15="http://schemas.microsoft.com/office/spreadsheetml/2010/11/main" uri="{B97F6D7D-B522-45F9-BDA1-12C45D357490}">
          <x15:cacheHierarchy aggregatedColumn="201"/>
        </ext>
      </extLst>
    </cacheHierarchy>
    <cacheHierarchy uniqueName="[Measures].[Sum of Troligt år 20 2]" caption="Sum of Troligt år 20 2" measure="1" displayFolder="" measureGroup="Kostnader" count="0" hidden="1">
      <extLst>
        <ext xmlns:x15="http://schemas.microsoft.com/office/spreadsheetml/2010/11/main" uri="{B97F6D7D-B522-45F9-BDA1-12C45D357490}">
          <x15:cacheHierarchy aggregatedColumn="202"/>
        </ext>
      </extLst>
    </cacheHierarchy>
    <cacheHierarchy uniqueName="[Measures].[Sum of Troligt år 21 2]" caption="Sum of Troligt år 21 2" measure="1" displayFolder="" measureGroup="Kostnader" count="0" hidden="1">
      <extLst>
        <ext xmlns:x15="http://schemas.microsoft.com/office/spreadsheetml/2010/11/main" uri="{B97F6D7D-B522-45F9-BDA1-12C45D357490}">
          <x15:cacheHierarchy aggregatedColumn="203"/>
        </ext>
      </extLst>
    </cacheHierarchy>
    <cacheHierarchy uniqueName="[Measures].[Sum of Troligt år 22 2]" caption="Sum of Troligt år 22 2" measure="1" displayFolder="" measureGroup="Kostnader" count="0" hidden="1">
      <extLst>
        <ext xmlns:x15="http://schemas.microsoft.com/office/spreadsheetml/2010/11/main" uri="{B97F6D7D-B522-45F9-BDA1-12C45D357490}">
          <x15:cacheHierarchy aggregatedColumn="204"/>
        </ext>
      </extLst>
    </cacheHierarchy>
    <cacheHierarchy uniqueName="[Measures].[Sum of Troligt år 23 2]" caption="Sum of Troligt år 23 2" measure="1" displayFolder="" measureGroup="Kostnader" count="0" hidden="1">
      <extLst>
        <ext xmlns:x15="http://schemas.microsoft.com/office/spreadsheetml/2010/11/main" uri="{B97F6D7D-B522-45F9-BDA1-12C45D357490}">
          <x15:cacheHierarchy aggregatedColumn="205"/>
        </ext>
      </extLst>
    </cacheHierarchy>
    <cacheHierarchy uniqueName="[Measures].[Sum of Troligt år 24 2]" caption="Sum of Troligt år 24 2" measure="1" displayFolder="" measureGroup="Kostnader" count="0" hidden="1">
      <extLst>
        <ext xmlns:x15="http://schemas.microsoft.com/office/spreadsheetml/2010/11/main" uri="{B97F6D7D-B522-45F9-BDA1-12C45D357490}">
          <x15:cacheHierarchy aggregatedColumn="206"/>
        </ext>
      </extLst>
    </cacheHierarchy>
    <cacheHierarchy uniqueName="[Measures].[Sum of Troligt år 25 2]" caption="Sum of Troligt år 25 2" measure="1" displayFolder="" measureGroup="Kostnader" count="0" hidden="1">
      <extLst>
        <ext xmlns:x15="http://schemas.microsoft.com/office/spreadsheetml/2010/11/main" uri="{B97F6D7D-B522-45F9-BDA1-12C45D357490}">
          <x15:cacheHierarchy aggregatedColumn="207"/>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29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208"/>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264"/>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177"/>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444"/>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445"/>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446"/>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447"/>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448"/>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449"/>
        </ext>
      </extLst>
    </cacheHierarchy>
    <cacheHierarchy uniqueName="[Measures].[Sum of Troligt år 7 3]" caption="Sum of Troligt år 7 3" measure="1" displayFolder="" measureGroup="Varderade_nyttor" count="0" hidden="1">
      <extLst>
        <ext xmlns:x15="http://schemas.microsoft.com/office/spreadsheetml/2010/11/main" uri="{B97F6D7D-B522-45F9-BDA1-12C45D357490}">
          <x15:cacheHierarchy aggregatedColumn="450"/>
        </ext>
      </extLst>
    </cacheHierarchy>
    <cacheHierarchy uniqueName="[Measures].[Sum of Troligt år 8 3]" caption="Sum of Troligt år 8 3" measure="1" displayFolder="" measureGroup="Varderade_nyttor" count="0" hidden="1">
      <extLst>
        <ext xmlns:x15="http://schemas.microsoft.com/office/spreadsheetml/2010/11/main" uri="{B97F6D7D-B522-45F9-BDA1-12C45D357490}">
          <x15:cacheHierarchy aggregatedColumn="451"/>
        </ext>
      </extLst>
    </cacheHierarchy>
    <cacheHierarchy uniqueName="[Measures].[Sum of Troligt år 9 3]" caption="Sum of Troligt år 9 3" measure="1" displayFolder="" measureGroup="Varderade_nyttor" count="0" hidden="1">
      <extLst>
        <ext xmlns:x15="http://schemas.microsoft.com/office/spreadsheetml/2010/11/main" uri="{B97F6D7D-B522-45F9-BDA1-12C45D357490}">
          <x15:cacheHierarchy aggregatedColumn="452"/>
        </ext>
      </extLst>
    </cacheHierarchy>
    <cacheHierarchy uniqueName="[Measures].[Sum of Troligt år 10 3]" caption="Sum of Troligt år 10 3" measure="1" displayFolder="" measureGroup="Varderade_nyttor" count="0" hidden="1">
      <extLst>
        <ext xmlns:x15="http://schemas.microsoft.com/office/spreadsheetml/2010/11/main" uri="{B97F6D7D-B522-45F9-BDA1-12C45D357490}">
          <x15:cacheHierarchy aggregatedColumn="453"/>
        </ext>
      </extLst>
    </cacheHierarchy>
    <cacheHierarchy uniqueName="[Measures].[Sum of Troligt år 11 3]" caption="Sum of Troligt år 11 3" measure="1" displayFolder="" measureGroup="Varderade_nyttor" count="0" hidden="1">
      <extLst>
        <ext xmlns:x15="http://schemas.microsoft.com/office/spreadsheetml/2010/11/main" uri="{B97F6D7D-B522-45F9-BDA1-12C45D357490}">
          <x15:cacheHierarchy aggregatedColumn="454"/>
        </ext>
      </extLst>
    </cacheHierarchy>
    <cacheHierarchy uniqueName="[Measures].[Sum of Troligt år 12 3]" caption="Sum of Troligt år 12 3" measure="1" displayFolder="" measureGroup="Varderade_nyttor" count="0" hidden="1">
      <extLst>
        <ext xmlns:x15="http://schemas.microsoft.com/office/spreadsheetml/2010/11/main" uri="{B97F6D7D-B522-45F9-BDA1-12C45D357490}">
          <x15:cacheHierarchy aggregatedColumn="455"/>
        </ext>
      </extLst>
    </cacheHierarchy>
    <cacheHierarchy uniqueName="[Measures].[Sum of Troligt år 13 3]" caption="Sum of Troligt år 13 3" measure="1" displayFolder="" measureGroup="Varderade_nyttor" count="0" hidden="1">
      <extLst>
        <ext xmlns:x15="http://schemas.microsoft.com/office/spreadsheetml/2010/11/main" uri="{B97F6D7D-B522-45F9-BDA1-12C45D357490}">
          <x15:cacheHierarchy aggregatedColumn="456"/>
        </ext>
      </extLst>
    </cacheHierarchy>
    <cacheHierarchy uniqueName="[Measures].[Sum of Troligt år 14 3]" caption="Sum of Troligt år 14 3" measure="1" displayFolder="" measureGroup="Varderade_nyttor" count="0" hidden="1">
      <extLst>
        <ext xmlns:x15="http://schemas.microsoft.com/office/spreadsheetml/2010/11/main" uri="{B97F6D7D-B522-45F9-BDA1-12C45D357490}">
          <x15:cacheHierarchy aggregatedColumn="457"/>
        </ext>
      </extLst>
    </cacheHierarchy>
    <cacheHierarchy uniqueName="[Measures].[Sum of Troligt år 15 3]" caption="Sum of Troligt år 15 3" measure="1" displayFolder="" measureGroup="Varderade_nyttor" count="0" hidden="1">
      <extLst>
        <ext xmlns:x15="http://schemas.microsoft.com/office/spreadsheetml/2010/11/main" uri="{B97F6D7D-B522-45F9-BDA1-12C45D357490}">
          <x15:cacheHierarchy aggregatedColumn="458"/>
        </ext>
      </extLst>
    </cacheHierarchy>
    <cacheHierarchy uniqueName="[Measures].[Sum of Troligt år 16 3]" caption="Sum of Troligt år 16 3" measure="1" displayFolder="" measureGroup="Varderade_nyttor" count="0" hidden="1">
      <extLst>
        <ext xmlns:x15="http://schemas.microsoft.com/office/spreadsheetml/2010/11/main" uri="{B97F6D7D-B522-45F9-BDA1-12C45D357490}">
          <x15:cacheHierarchy aggregatedColumn="459"/>
        </ext>
      </extLst>
    </cacheHierarchy>
    <cacheHierarchy uniqueName="[Measures].[Sum of Troligt år 17 3]" caption="Sum of Troligt år 17 3" measure="1" displayFolder="" measureGroup="Varderade_nyttor" count="0" hidden="1">
      <extLst>
        <ext xmlns:x15="http://schemas.microsoft.com/office/spreadsheetml/2010/11/main" uri="{B97F6D7D-B522-45F9-BDA1-12C45D357490}">
          <x15:cacheHierarchy aggregatedColumn="460"/>
        </ext>
      </extLst>
    </cacheHierarchy>
    <cacheHierarchy uniqueName="[Measures].[Sum of Troligt år 18 3]" caption="Sum of Troligt år 18 3" measure="1" displayFolder="" measureGroup="Varderade_nyttor" count="0" hidden="1">
      <extLst>
        <ext xmlns:x15="http://schemas.microsoft.com/office/spreadsheetml/2010/11/main" uri="{B97F6D7D-B522-45F9-BDA1-12C45D357490}">
          <x15:cacheHierarchy aggregatedColumn="461"/>
        </ext>
      </extLst>
    </cacheHierarchy>
    <cacheHierarchy uniqueName="[Measures].[Sum of Troligt år 19 3]" caption="Sum of Troligt år 19 3" measure="1" displayFolder="" measureGroup="Varderade_nyttor" count="0" hidden="1">
      <extLst>
        <ext xmlns:x15="http://schemas.microsoft.com/office/spreadsheetml/2010/11/main" uri="{B97F6D7D-B522-45F9-BDA1-12C45D357490}">
          <x15:cacheHierarchy aggregatedColumn="462"/>
        </ext>
      </extLst>
    </cacheHierarchy>
    <cacheHierarchy uniqueName="[Measures].[Sum of Troligt år 20 3]" caption="Sum of Troligt år 20 3" measure="1" displayFolder="" measureGroup="Varderade_nyttor" count="0" hidden="1">
      <extLst>
        <ext xmlns:x15="http://schemas.microsoft.com/office/spreadsheetml/2010/11/main" uri="{B97F6D7D-B522-45F9-BDA1-12C45D357490}">
          <x15:cacheHierarchy aggregatedColumn="463"/>
        </ext>
      </extLst>
    </cacheHierarchy>
    <cacheHierarchy uniqueName="[Measures].[Sum of Troligt år 21 3]" caption="Sum of Troligt år 21 3" measure="1" displayFolder="" measureGroup="Varderade_nyttor" count="0" hidden="1">
      <extLst>
        <ext xmlns:x15="http://schemas.microsoft.com/office/spreadsheetml/2010/11/main" uri="{B97F6D7D-B522-45F9-BDA1-12C45D357490}">
          <x15:cacheHierarchy aggregatedColumn="464"/>
        </ext>
      </extLst>
    </cacheHierarchy>
    <cacheHierarchy uniqueName="[Measures].[Sum of Troligt år 22 3]" caption="Sum of Troligt år 22 3" measure="1" displayFolder="" measureGroup="Varderade_nyttor" count="0" hidden="1">
      <extLst>
        <ext xmlns:x15="http://schemas.microsoft.com/office/spreadsheetml/2010/11/main" uri="{B97F6D7D-B522-45F9-BDA1-12C45D357490}">
          <x15:cacheHierarchy aggregatedColumn="465"/>
        </ext>
      </extLst>
    </cacheHierarchy>
    <cacheHierarchy uniqueName="[Measures].[Sum of Troligt år 23 3]" caption="Sum of Troligt år 23 3" measure="1" displayFolder="" measureGroup="Varderade_nyttor" count="0" hidden="1">
      <extLst>
        <ext xmlns:x15="http://schemas.microsoft.com/office/spreadsheetml/2010/11/main" uri="{B97F6D7D-B522-45F9-BDA1-12C45D357490}">
          <x15:cacheHierarchy aggregatedColumn="466"/>
        </ext>
      </extLst>
    </cacheHierarchy>
    <cacheHierarchy uniqueName="[Measures].[Sum of Troligt år 24 3]" caption="Sum of Troligt år 24 3" measure="1" displayFolder="" measureGroup="Varderade_nyttor" count="0" hidden="1">
      <extLst>
        <ext xmlns:x15="http://schemas.microsoft.com/office/spreadsheetml/2010/11/main" uri="{B97F6D7D-B522-45F9-BDA1-12C45D357490}">
          <x15:cacheHierarchy aggregatedColumn="467"/>
        </ext>
      </extLst>
    </cacheHierarchy>
    <cacheHierarchy uniqueName="[Measures].[Sum of Troligt år 25 3]" caption="Sum of Troligt år 25 3" measure="1" displayFolder="" measureGroup="Varderade_nyttor" count="0" hidden="1">
      <extLst>
        <ext xmlns:x15="http://schemas.microsoft.com/office/spreadsheetml/2010/11/main" uri="{B97F6D7D-B522-45F9-BDA1-12C45D357490}">
          <x15:cacheHierarchy aggregatedColumn="468"/>
        </ext>
      </extLst>
    </cacheHierarchy>
    <cacheHierarchy uniqueName="[Measures].[Sum of Summa 3]" caption="Sum of Summa 3" measure="1" displayFolder="" measureGroup="Varderade_nyttor" count="0" hidden="1">
      <extLst>
        <ext xmlns:x15="http://schemas.microsoft.com/office/spreadsheetml/2010/11/main" uri="{B97F6D7D-B522-45F9-BDA1-12C45D357490}">
          <x15:cacheHierarchy aggregatedColumn="469"/>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357"/>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358"/>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359"/>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360"/>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361"/>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362"/>
        </ext>
      </extLst>
    </cacheHierarchy>
    <cacheHierarchy uniqueName="[Measures].[Sum of Troligt år 8 4]" caption="Sum of Troligt år 8 4" measure="1" displayFolder="" measureGroup="Varderade_kostnader" count="0" hidden="1">
      <extLst>
        <ext xmlns:x15="http://schemas.microsoft.com/office/spreadsheetml/2010/11/main" uri="{B97F6D7D-B522-45F9-BDA1-12C45D357490}">
          <x15:cacheHierarchy aggregatedColumn="364"/>
        </ext>
      </extLst>
    </cacheHierarchy>
    <cacheHierarchy uniqueName="[Measures].[Sum of Troligt år 9 4]" caption="Sum of Troligt år 9 4" measure="1" displayFolder="" measureGroup="Varderade_kostnader" count="0" hidden="1">
      <extLst>
        <ext xmlns:x15="http://schemas.microsoft.com/office/spreadsheetml/2010/11/main" uri="{B97F6D7D-B522-45F9-BDA1-12C45D357490}">
          <x15:cacheHierarchy aggregatedColumn="365"/>
        </ext>
      </extLst>
    </cacheHierarchy>
    <cacheHierarchy uniqueName="[Measures].[Sum of Troligt år 7 4]" caption="Sum of Troligt år 7 4" measure="1" displayFolder="" measureGroup="Varderade_kostnader" count="0" hidden="1">
      <extLst>
        <ext xmlns:x15="http://schemas.microsoft.com/office/spreadsheetml/2010/11/main" uri="{B97F6D7D-B522-45F9-BDA1-12C45D357490}">
          <x15:cacheHierarchy aggregatedColumn="363"/>
        </ext>
      </extLst>
    </cacheHierarchy>
    <cacheHierarchy uniqueName="[Measures].[Sum of Troligt år 10 4]" caption="Sum of Troligt år 10 4" measure="1" displayFolder="" measureGroup="Varderade_kostnader" count="0" hidden="1">
      <extLst>
        <ext xmlns:x15="http://schemas.microsoft.com/office/spreadsheetml/2010/11/main" uri="{B97F6D7D-B522-45F9-BDA1-12C45D357490}">
          <x15:cacheHierarchy aggregatedColumn="366"/>
        </ext>
      </extLst>
    </cacheHierarchy>
    <cacheHierarchy uniqueName="[Measures].[Sum of Troligt år 11 4]" caption="Sum of Troligt år 11 4" measure="1" displayFolder="" measureGroup="Varderade_kostnader" count="0" hidden="1">
      <extLst>
        <ext xmlns:x15="http://schemas.microsoft.com/office/spreadsheetml/2010/11/main" uri="{B97F6D7D-B522-45F9-BDA1-12C45D357490}">
          <x15:cacheHierarchy aggregatedColumn="367"/>
        </ext>
      </extLst>
    </cacheHierarchy>
    <cacheHierarchy uniqueName="[Measures].[Sum of Troligt år 12 4]" caption="Sum of Troligt år 12 4" measure="1" displayFolder="" measureGroup="Varderade_kostnader" count="0" hidden="1">
      <extLst>
        <ext xmlns:x15="http://schemas.microsoft.com/office/spreadsheetml/2010/11/main" uri="{B97F6D7D-B522-45F9-BDA1-12C45D357490}">
          <x15:cacheHierarchy aggregatedColumn="368"/>
        </ext>
      </extLst>
    </cacheHierarchy>
    <cacheHierarchy uniqueName="[Measures].[Sum of Troligt år 13 4]" caption="Sum of Troligt år 13 4" measure="1" displayFolder="" measureGroup="Varderade_kostnader" count="0" hidden="1">
      <extLst>
        <ext xmlns:x15="http://schemas.microsoft.com/office/spreadsheetml/2010/11/main" uri="{B97F6D7D-B522-45F9-BDA1-12C45D357490}">
          <x15:cacheHierarchy aggregatedColumn="369"/>
        </ext>
      </extLst>
    </cacheHierarchy>
    <cacheHierarchy uniqueName="[Measures].[Sum of Troligt år 14 4]" caption="Sum of Troligt år 14 4" measure="1" displayFolder="" measureGroup="Varderade_kostnader" count="0" hidden="1">
      <extLst>
        <ext xmlns:x15="http://schemas.microsoft.com/office/spreadsheetml/2010/11/main" uri="{B97F6D7D-B522-45F9-BDA1-12C45D357490}">
          <x15:cacheHierarchy aggregatedColumn="370"/>
        </ext>
      </extLst>
    </cacheHierarchy>
    <cacheHierarchy uniqueName="[Measures].[Sum of Troligt år 15 4]" caption="Sum of Troligt år 15 4" measure="1" displayFolder="" measureGroup="Varderade_kostnader" count="0" hidden="1">
      <extLst>
        <ext xmlns:x15="http://schemas.microsoft.com/office/spreadsheetml/2010/11/main" uri="{B97F6D7D-B522-45F9-BDA1-12C45D357490}">
          <x15:cacheHierarchy aggregatedColumn="371"/>
        </ext>
      </extLst>
    </cacheHierarchy>
    <cacheHierarchy uniqueName="[Measures].[Sum of Troligt år 16 4]" caption="Sum of Troligt år 16 4" measure="1" displayFolder="" measureGroup="Varderade_kostnader" count="0" hidden="1">
      <extLst>
        <ext xmlns:x15="http://schemas.microsoft.com/office/spreadsheetml/2010/11/main" uri="{B97F6D7D-B522-45F9-BDA1-12C45D357490}">
          <x15:cacheHierarchy aggregatedColumn="372"/>
        </ext>
      </extLst>
    </cacheHierarchy>
    <cacheHierarchy uniqueName="[Measures].[Sum of Troligt år 17 4]" caption="Sum of Troligt år 17 4" measure="1" displayFolder="" measureGroup="Varderade_kostnader" count="0" hidden="1">
      <extLst>
        <ext xmlns:x15="http://schemas.microsoft.com/office/spreadsheetml/2010/11/main" uri="{B97F6D7D-B522-45F9-BDA1-12C45D357490}">
          <x15:cacheHierarchy aggregatedColumn="373"/>
        </ext>
      </extLst>
    </cacheHierarchy>
    <cacheHierarchy uniqueName="[Measures].[Sum of Troligt år 18 4]" caption="Sum of Troligt år 18 4" measure="1" displayFolder="" measureGroup="Varderade_kostnader" count="0" hidden="1">
      <extLst>
        <ext xmlns:x15="http://schemas.microsoft.com/office/spreadsheetml/2010/11/main" uri="{B97F6D7D-B522-45F9-BDA1-12C45D357490}">
          <x15:cacheHierarchy aggregatedColumn="374"/>
        </ext>
      </extLst>
    </cacheHierarchy>
    <cacheHierarchy uniqueName="[Measures].[Sum of Troligt år 19 4]" caption="Sum of Troligt år 19 4" measure="1" displayFolder="" measureGroup="Varderade_kostnader" count="0" hidden="1">
      <extLst>
        <ext xmlns:x15="http://schemas.microsoft.com/office/spreadsheetml/2010/11/main" uri="{B97F6D7D-B522-45F9-BDA1-12C45D357490}">
          <x15:cacheHierarchy aggregatedColumn="375"/>
        </ext>
      </extLst>
    </cacheHierarchy>
    <cacheHierarchy uniqueName="[Measures].[Sum of Troligt år 20 4]" caption="Sum of Troligt år 20 4" measure="1" displayFolder="" measureGroup="Varderade_kostnader" count="0" hidden="1">
      <extLst>
        <ext xmlns:x15="http://schemas.microsoft.com/office/spreadsheetml/2010/11/main" uri="{B97F6D7D-B522-45F9-BDA1-12C45D357490}">
          <x15:cacheHierarchy aggregatedColumn="376"/>
        </ext>
      </extLst>
    </cacheHierarchy>
    <cacheHierarchy uniqueName="[Measures].[Sum of Troligt år 21 4]" caption="Sum of Troligt år 21 4" measure="1" displayFolder="" measureGroup="Varderade_kostnader" count="0" hidden="1">
      <extLst>
        <ext xmlns:x15="http://schemas.microsoft.com/office/spreadsheetml/2010/11/main" uri="{B97F6D7D-B522-45F9-BDA1-12C45D357490}">
          <x15:cacheHierarchy aggregatedColumn="377"/>
        </ext>
      </extLst>
    </cacheHierarchy>
    <cacheHierarchy uniqueName="[Measures].[Sum of Troligt år 22 4]" caption="Sum of Troligt år 22 4" measure="1" displayFolder="" measureGroup="Varderade_kostnader" count="0" hidden="1">
      <extLst>
        <ext xmlns:x15="http://schemas.microsoft.com/office/spreadsheetml/2010/11/main" uri="{B97F6D7D-B522-45F9-BDA1-12C45D357490}">
          <x15:cacheHierarchy aggregatedColumn="378"/>
        </ext>
      </extLst>
    </cacheHierarchy>
    <cacheHierarchy uniqueName="[Measures].[Sum of Troligt år 23 4]" caption="Sum of Troligt år 23 4" measure="1" displayFolder="" measureGroup="Varderade_kostnader" count="0" hidden="1">
      <extLst>
        <ext xmlns:x15="http://schemas.microsoft.com/office/spreadsheetml/2010/11/main" uri="{B97F6D7D-B522-45F9-BDA1-12C45D357490}">
          <x15:cacheHierarchy aggregatedColumn="379"/>
        </ext>
      </extLst>
    </cacheHierarchy>
    <cacheHierarchy uniqueName="[Measures].[Sum of Troligt år 24 4]" caption="Sum of Troligt år 24 4" measure="1" displayFolder="" measureGroup="Varderade_kostnader" count="0" hidden="1">
      <extLst>
        <ext xmlns:x15="http://schemas.microsoft.com/office/spreadsheetml/2010/11/main" uri="{B97F6D7D-B522-45F9-BDA1-12C45D357490}">
          <x15:cacheHierarchy aggregatedColumn="380"/>
        </ext>
      </extLst>
    </cacheHierarchy>
    <cacheHierarchy uniqueName="[Measures].[Sum of Troligt år 25 4]" caption="Sum of Troligt år 25 4" measure="1" displayFolder="" measureGroup="Varderade_kostnader" count="0" hidden="1">
      <extLst>
        <ext xmlns:x15="http://schemas.microsoft.com/office/spreadsheetml/2010/11/main" uri="{B97F6D7D-B522-45F9-BDA1-12C45D357490}">
          <x15:cacheHierarchy aggregatedColumn="381"/>
        </ext>
      </extLst>
    </cacheHierarchy>
    <cacheHierarchy uniqueName="[Measures].[Sum of Summa 4]" caption="Sum of Summa 4" measure="1" displayFolder="" measureGroup="Varderade_kostnader" count="0" oneField="1" hidden="1">
      <fieldsUsage count="1">
        <fieldUsage x="1"/>
      </fieldsUsage>
      <extLst>
        <ext xmlns:x15="http://schemas.microsoft.com/office/spreadsheetml/2010/11/main" uri="{B97F6D7D-B522-45F9-BDA1-12C45D357490}">
          <x15:cacheHierarchy aggregatedColumn="382"/>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94"/>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495"/>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521"/>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408"/>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434"/>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382"/>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351"/>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y uniqueName="Unsupported0" caption="KID" measure="1" count="0">
      <extLst>
        <ext xmlns:x14="http://schemas.microsoft.com/office/spreadsheetml/2009/9/main" uri="{8CF416AD-EC4C-4aba-99F5-12A058AE0983}">
          <x14:cacheHierarchy ignore="1"/>
        </ext>
      </extLst>
    </cacheHierarchy>
  </cacheHierarchies>
  <kpis count="0"/>
  <dimensions count="7">
    <dimension name="Ej_varderade_kostnader" uniqueName="[Ej_varderade_kostnader]" caption="Ej_varderade_kostnader"/>
    <dimension name="Ej_varderade_nyttor" uniqueName="[Ej_varderade_nyttor]" caption="Ej_varderade_nyttor"/>
    <dimension name="Kostnader" uniqueName="[Kostnader]" caption="Kostnader"/>
    <dimension measure="1" name="Measures" uniqueName="[Measures]" caption="Measures"/>
    <dimension name="Nyttor" uniqueName="[Nyttor]" caption="Nyttor"/>
    <dimension name="Varderade_kostnader" uniqueName="[Varderade_kostnader]" caption="Varderade_kostnader"/>
    <dimension name="Varderade_nyttor" uniqueName="[Varderade_nyttor]" caption="Varderade_nyttor"/>
  </dimensions>
  <measureGroups count="6">
    <measureGroup name="Ej_varderade_kostnader" caption="Ej_varderade_kostnader"/>
    <measureGroup name="Ej_varderade_nyttor" caption="Ej_varderade_nyttor"/>
    <measureGroup name="Kostnader" caption="Kostnader"/>
    <measureGroup name="Nyttor" caption="Nyttor"/>
    <measureGroup name="Varderade_kostnader" caption="Varderade_kostnader"/>
    <measureGroup name="Varderade_nyttor" caption="Varderade_nyttor"/>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426712152781" backgroundQuery="1" createdVersion="8" refreshedVersion="8" minRefreshableVersion="3" recordCount="0" supportSubquery="1" supportAdvancedDrill="1" xr:uid="{C82D6C70-1D86-496B-BA89-CCD8EFC72F85}">
  <cacheSource type="external" connectionId="7"/>
  <cacheFields count="6">
    <cacheField name="[Varderade_kostnader].[Kategori].[Kategori]" caption="Kategori" numFmtId="0" hierarchy="353" level="1">
      <sharedItems count="2">
        <s v="Finansiell 💰"/>
        <s v="Omfördelning ↺"/>
      </sharedItems>
    </cacheField>
    <cacheField name="[Measures].[Sum of Summa 4]" caption="Sum of Summa 4" numFmtId="0" hierarchy="637" level="32767"/>
    <cacheField name="[Varderade_kostnader].[Kostnad].[Kostnad]" caption="Kostnad" numFmtId="0" hierarchy="351" level="1">
      <sharedItems count="2">
        <s v="ADSJFBA"/>
        <s v="DGS"/>
      </sharedItems>
    </cacheField>
    <cacheField name="[Varderade_nyttor].[Intressent].[Intressent]" caption="Intressent" numFmtId="0" hierarchy="439" level="1">
      <sharedItems containsSemiMixedTypes="0" containsNonDate="0" containsString="0"/>
    </cacheField>
    <cacheField name="[Varderade_kostnader].[Intressent].[Intressent]" caption="Intressent" numFmtId="0" hierarchy="352" level="1">
      <sharedItems containsSemiMixedTypes="0" containsNonDate="0" containsString="0"/>
    </cacheField>
    <cacheField name="Unsupported0" numFmtId="0" hierarchy="646" level="32767">
      <extLst>
        <ext xmlns:x14="http://schemas.microsoft.com/office/spreadsheetml/2009/9/main" uri="{63CAB8AC-B538-458d-9737-405883B0398D}">
          <x14:cacheField ignore="1"/>
        </ext>
      </extLst>
    </cacheField>
  </cacheFields>
  <cacheHierarchies count="647">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0" memberValueDatatype="130" unbalanced="0"/>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0"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Troligt år 7]" caption="Troligt år 7" attribute="1" defaultMemberUniqueName="[Ej_varderade_kostnader].[Troligt år 7].[All]" allUniqueName="[Ej_varderade_kostnader].[Troligt år 7].[All]" dimensionUniqueName="[Ej_varderade_kostnader]" displayFolder="" count="0" memberValueDatatype="5" unbalanced="0"/>
    <cacheHierarchy uniqueName="[Ej_varderade_kostnader].[Troligt år 8]" caption="Troligt år 8" attribute="1" defaultMemberUniqueName="[Ej_varderade_kostnader].[Troligt år 8].[All]" allUniqueName="[Ej_varderade_kostnader].[Troligt år 8].[All]" dimensionUniqueName="[Ej_varderade_kostnader]" displayFolder="" count="0" memberValueDatatype="5" unbalanced="0"/>
    <cacheHierarchy uniqueName="[Ej_varderade_kostnader].[Troligt år 9]" caption="Troligt år 9" attribute="1" defaultMemberUniqueName="[Ej_varderade_kostnader].[Troligt år 9].[All]" allUniqueName="[Ej_varderade_kostnader].[Troligt år 9].[All]" dimensionUniqueName="[Ej_varderade_kostnader]" displayFolder="" count="0" memberValueDatatype="5" unbalanced="0"/>
    <cacheHierarchy uniqueName="[Ej_varderade_kostnader].[Troligt år 10]" caption="Troligt år 10" attribute="1" defaultMemberUniqueName="[Ej_varderade_kostnader].[Troligt år 10].[All]" allUniqueName="[Ej_varderade_kostnader].[Troligt år 10].[All]" dimensionUniqueName="[Ej_varderade_kostnader]" displayFolder="" count="0" memberValueDatatype="5" unbalanced="0"/>
    <cacheHierarchy uniqueName="[Ej_varderade_kostnader].[Troligt år 11]" caption="Troligt år 11" attribute="1" defaultMemberUniqueName="[Ej_varderade_kostnader].[Troligt år 11].[All]" allUniqueName="[Ej_varderade_kostnader].[Troligt år 11].[All]" dimensionUniqueName="[Ej_varderade_kostnader]" displayFolder="" count="0" memberValueDatatype="5" unbalanced="0"/>
    <cacheHierarchy uniqueName="[Ej_varderade_kostnader].[Troligt år 12]" caption="Troligt år 12" attribute="1" defaultMemberUniqueName="[Ej_varderade_kostnader].[Troligt år 12].[All]" allUniqueName="[Ej_varderade_kostnader].[Troligt år 12].[All]" dimensionUniqueName="[Ej_varderade_kostnader]" displayFolder="" count="0" memberValueDatatype="5" unbalanced="0"/>
    <cacheHierarchy uniqueName="[Ej_varderade_kostnader].[Troligt år 13]" caption="Troligt år 13" attribute="1" defaultMemberUniqueName="[Ej_varderade_kostnader].[Troligt år 13].[All]" allUniqueName="[Ej_varderade_kostnader].[Troligt år 13].[All]" dimensionUniqueName="[Ej_varderade_kostnader]" displayFolder="" count="0" memberValueDatatype="5" unbalanced="0"/>
    <cacheHierarchy uniqueName="[Ej_varderade_kostnader].[Troligt år 14]" caption="Troligt år 14" attribute="1" defaultMemberUniqueName="[Ej_varderade_kostnader].[Troligt år 14].[All]" allUniqueName="[Ej_varderade_kostnader].[Troligt år 14].[All]" dimensionUniqueName="[Ej_varderade_kostnader]" displayFolder="" count="0" memberValueDatatype="5" unbalanced="0"/>
    <cacheHierarchy uniqueName="[Ej_varderade_kostnader].[Troligt år 15]" caption="Troligt år 15" attribute="1" defaultMemberUniqueName="[Ej_varderade_kostnader].[Troligt år 15].[All]" allUniqueName="[Ej_varderade_kostnader].[Troligt år 15].[All]" dimensionUniqueName="[Ej_varderade_kostnader]" displayFolder="" count="0" memberValueDatatype="5" unbalanced="0"/>
    <cacheHierarchy uniqueName="[Ej_varderade_kostnader].[Troligt år 16]" caption="Troligt år 16" attribute="1" defaultMemberUniqueName="[Ej_varderade_kostnader].[Troligt år 16].[All]" allUniqueName="[Ej_varderade_kostnader].[Troligt år 16].[All]" dimensionUniqueName="[Ej_varderade_kostnader]" displayFolder="" count="0" memberValueDatatype="5" unbalanced="0"/>
    <cacheHierarchy uniqueName="[Ej_varderade_kostnader].[Troligt år 17]" caption="Troligt år 17" attribute="1" defaultMemberUniqueName="[Ej_varderade_kostnader].[Troligt år 17].[All]" allUniqueName="[Ej_varderade_kostnader].[Troligt år 17].[All]" dimensionUniqueName="[Ej_varderade_kostnader]" displayFolder="" count="0" memberValueDatatype="5" unbalanced="0"/>
    <cacheHierarchy uniqueName="[Ej_varderade_kostnader].[Troligt år 18]" caption="Troligt år 18" attribute="1" defaultMemberUniqueName="[Ej_varderade_kostnader].[Troligt år 18].[All]" allUniqueName="[Ej_varderade_kostnader].[Troligt år 18].[All]" dimensionUniqueName="[Ej_varderade_kostnader]" displayFolder="" count="0" memberValueDatatype="5" unbalanced="0"/>
    <cacheHierarchy uniqueName="[Ej_varderade_kostnader].[Troligt år 19]" caption="Troligt år 19" attribute="1" defaultMemberUniqueName="[Ej_varderade_kostnader].[Troligt år 19].[All]" allUniqueName="[Ej_varderade_kostnader].[Troligt år 19].[All]" dimensionUniqueName="[Ej_varderade_kostnader]" displayFolder="" count="0" memberValueDatatype="5" unbalanced="0"/>
    <cacheHierarchy uniqueName="[Ej_varderade_kostnader].[Troligt år 20]" caption="Troligt år 20" attribute="1" defaultMemberUniqueName="[Ej_varderade_kostnader].[Troligt år 20].[All]" allUniqueName="[Ej_varderade_kostnader].[Troligt år 20].[All]" dimensionUniqueName="[Ej_varderade_kostnader]" displayFolder="" count="0" memberValueDatatype="5" unbalanced="0"/>
    <cacheHierarchy uniqueName="[Ej_varderade_kostnader].[Troligt år 21]" caption="Troligt år 21" attribute="1" defaultMemberUniqueName="[Ej_varderade_kostnader].[Troligt år 21].[All]" allUniqueName="[Ej_varderade_kostnader].[Troligt år 21].[All]" dimensionUniqueName="[Ej_varderade_kostnader]" displayFolder="" count="0" memberValueDatatype="5" unbalanced="0"/>
    <cacheHierarchy uniqueName="[Ej_varderade_kostnader].[Troligt år 22]" caption="Troligt år 22" attribute="1" defaultMemberUniqueName="[Ej_varderade_kostnader].[Troligt år 22].[All]" allUniqueName="[Ej_varderade_kostnader].[Troligt år 22].[All]" dimensionUniqueName="[Ej_varderade_kostnader]" displayFolder="" count="0" memberValueDatatype="5" unbalanced="0"/>
    <cacheHierarchy uniqueName="[Ej_varderade_kostnader].[Troligt år 23]" caption="Troligt år 23" attribute="1" defaultMemberUniqueName="[Ej_varderade_kostnader].[Troligt år 23].[All]" allUniqueName="[Ej_varderade_kostnader].[Troligt år 23].[All]" dimensionUniqueName="[Ej_varderade_kostnader]" displayFolder="" count="0" memberValueDatatype="5" unbalanced="0"/>
    <cacheHierarchy uniqueName="[Ej_varderade_kostnader].[Troligt år 24]" caption="Troligt år 24" attribute="1" defaultMemberUniqueName="[Ej_varderade_kostnader].[Troligt år 24].[All]" allUniqueName="[Ej_varderade_kostnader].[Troligt år 24].[All]" dimensionUniqueName="[Ej_varderade_kostnader]" displayFolder="" count="0" memberValueDatatype="5" unbalanced="0"/>
    <cacheHierarchy uniqueName="[Ej_varderade_kostnader].[Troligt år 25]" caption="Troligt år 25" attribute="1" defaultMemberUniqueName="[Ej_varderade_kostnader].[Troligt år 25].[All]" allUniqueName="[Ej_varderade_kostnader].[Troligt år 25].[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Min år 7]" caption="Min år 7" attribute="1" defaultMemberUniqueName="[Ej_varderade_kostnader].[Min år 7].[All]" allUniqueName="[Ej_varderade_kostnader].[Min år 7].[All]" dimensionUniqueName="[Ej_varderade_kostnader]" displayFolder="" count="0" memberValueDatatype="5" unbalanced="0"/>
    <cacheHierarchy uniqueName="[Ej_varderade_kostnader].[Min år 8]" caption="Min år 8" attribute="1" defaultMemberUniqueName="[Ej_varderade_kostnader].[Min år 8].[All]" allUniqueName="[Ej_varderade_kostnader].[Min år 8].[All]" dimensionUniqueName="[Ej_varderade_kostnader]" displayFolder="" count="0" memberValueDatatype="5" unbalanced="0"/>
    <cacheHierarchy uniqueName="[Ej_varderade_kostnader].[Min år 9]" caption="Min år 9" attribute="1" defaultMemberUniqueName="[Ej_varderade_kostnader].[Min år 9].[All]" allUniqueName="[Ej_varderade_kostnader].[Min år 9].[All]" dimensionUniqueName="[Ej_varderade_kostnader]" displayFolder="" count="0" memberValueDatatype="5" unbalanced="0"/>
    <cacheHierarchy uniqueName="[Ej_varderade_kostnader].[Min år 10]" caption="Min år 10" attribute="1" defaultMemberUniqueName="[Ej_varderade_kostnader].[Min år 10].[All]" allUniqueName="[Ej_varderade_kostnader].[Min år 10].[All]" dimensionUniqueName="[Ej_varderade_kostnader]" displayFolder="" count="0" memberValueDatatype="5" unbalanced="0"/>
    <cacheHierarchy uniqueName="[Ej_varderade_kostnader].[Min år 11]" caption="Min år 11" attribute="1" defaultMemberUniqueName="[Ej_varderade_kostnader].[Min år 11].[All]" allUniqueName="[Ej_varderade_kostnader].[Min år 11].[All]" dimensionUniqueName="[Ej_varderade_kostnader]" displayFolder="" count="0" memberValueDatatype="5" unbalanced="0"/>
    <cacheHierarchy uniqueName="[Ej_varderade_kostnader].[Min år 12]" caption="Min år 12" attribute="1" defaultMemberUniqueName="[Ej_varderade_kostnader].[Min år 12].[All]" allUniqueName="[Ej_varderade_kostnader].[Min år 12].[All]" dimensionUniqueName="[Ej_varderade_kostnader]" displayFolder="" count="0" memberValueDatatype="5" unbalanced="0"/>
    <cacheHierarchy uniqueName="[Ej_varderade_kostnader].[Min år 13]" caption="Min år 13" attribute="1" defaultMemberUniqueName="[Ej_varderade_kostnader].[Min år 13].[All]" allUniqueName="[Ej_varderade_kostnader].[Min år 13].[All]" dimensionUniqueName="[Ej_varderade_kostnader]" displayFolder="" count="0" memberValueDatatype="5" unbalanced="0"/>
    <cacheHierarchy uniqueName="[Ej_varderade_kostnader].[Min år 14]" caption="Min år 14" attribute="1" defaultMemberUniqueName="[Ej_varderade_kostnader].[Min år 14].[All]" allUniqueName="[Ej_varderade_kostnader].[Min år 14].[All]" dimensionUniqueName="[Ej_varderade_kostnader]" displayFolder="" count="0" memberValueDatatype="5" unbalanced="0"/>
    <cacheHierarchy uniqueName="[Ej_varderade_kostnader].[Min år 15]" caption="Min år 15" attribute="1" defaultMemberUniqueName="[Ej_varderade_kostnader].[Min år 15].[All]" allUniqueName="[Ej_varderade_kostnader].[Min år 15].[All]" dimensionUniqueName="[Ej_varderade_kostnader]" displayFolder="" count="0" memberValueDatatype="5" unbalanced="0"/>
    <cacheHierarchy uniqueName="[Ej_varderade_kostnader].[Min år 16]" caption="Min år 16" attribute="1" defaultMemberUniqueName="[Ej_varderade_kostnader].[Min år 16].[All]" allUniqueName="[Ej_varderade_kostnader].[Min år 16].[All]" dimensionUniqueName="[Ej_varderade_kostnader]" displayFolder="" count="0" memberValueDatatype="5" unbalanced="0"/>
    <cacheHierarchy uniqueName="[Ej_varderade_kostnader].[Min år 17]" caption="Min år 17" attribute="1" defaultMemberUniqueName="[Ej_varderade_kostnader].[Min år 17].[All]" allUniqueName="[Ej_varderade_kostnader].[Min år 17].[All]" dimensionUniqueName="[Ej_varderade_kostnader]" displayFolder="" count="0" memberValueDatatype="5" unbalanced="0"/>
    <cacheHierarchy uniqueName="[Ej_varderade_kostnader].[Min år 18]" caption="Min år 18" attribute="1" defaultMemberUniqueName="[Ej_varderade_kostnader].[Min år 18].[All]" allUniqueName="[Ej_varderade_kostnader].[Min år 18].[All]" dimensionUniqueName="[Ej_varderade_kostnader]" displayFolder="" count="0" memberValueDatatype="5" unbalanced="0"/>
    <cacheHierarchy uniqueName="[Ej_varderade_kostnader].[Min år 19]" caption="Min år 19" attribute="1" defaultMemberUniqueName="[Ej_varderade_kostnader].[Min år 19].[All]" allUniqueName="[Ej_varderade_kostnader].[Min år 19].[All]" dimensionUniqueName="[Ej_varderade_kostnader]" displayFolder="" count="0" memberValueDatatype="5" unbalanced="0"/>
    <cacheHierarchy uniqueName="[Ej_varderade_kostnader].[Min år 20]" caption="Min år 20" attribute="1" defaultMemberUniqueName="[Ej_varderade_kostnader].[Min år 20].[All]" allUniqueName="[Ej_varderade_kostnader].[Min år 20].[All]" dimensionUniqueName="[Ej_varderade_kostnader]" displayFolder="" count="0" memberValueDatatype="5" unbalanced="0"/>
    <cacheHierarchy uniqueName="[Ej_varderade_kostnader].[Min år 21]" caption="Min år 21" attribute="1" defaultMemberUniqueName="[Ej_varderade_kostnader].[Min år 21].[All]" allUniqueName="[Ej_varderade_kostnader].[Min år 21].[All]" dimensionUniqueName="[Ej_varderade_kostnader]" displayFolder="" count="0" memberValueDatatype="5" unbalanced="0"/>
    <cacheHierarchy uniqueName="[Ej_varderade_kostnader].[Min år 22]" caption="Min år 22" attribute="1" defaultMemberUniqueName="[Ej_varderade_kostnader].[Min år 22].[All]" allUniqueName="[Ej_varderade_kostnader].[Min år 22].[All]" dimensionUniqueName="[Ej_varderade_kostnader]" displayFolder="" count="0" memberValueDatatype="5" unbalanced="0"/>
    <cacheHierarchy uniqueName="[Ej_varderade_kostnader].[Min år 23]" caption="Min år 23" attribute="1" defaultMemberUniqueName="[Ej_varderade_kostnader].[Min år 23].[All]" allUniqueName="[Ej_varderade_kostnader].[Min år 23].[All]" dimensionUniqueName="[Ej_varderade_kostnader]" displayFolder="" count="0" memberValueDatatype="5" unbalanced="0"/>
    <cacheHierarchy uniqueName="[Ej_varderade_kostnader].[Min år 24]" caption="Min år 24" attribute="1" defaultMemberUniqueName="[Ej_varderade_kostnader].[Min år 24].[All]" allUniqueName="[Ej_varderade_kostnader].[Min år 24].[All]" dimensionUniqueName="[Ej_varderade_kostnader]" displayFolder="" count="0" memberValueDatatype="5" unbalanced="0"/>
    <cacheHierarchy uniqueName="[Ej_varderade_kostnader].[Min år 25]" caption="Min år 25" attribute="1" defaultMemberUniqueName="[Ej_varderade_kostnader].[Min år 25].[All]" allUniqueName="[Ej_varderade_kostnader].[Min år 25].[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Max år 7]" caption="Max år 7" attribute="1" defaultMemberUniqueName="[Ej_varderade_kostnader].[Max år 7].[All]" allUniqueName="[Ej_varderade_kostnader].[Max år 7].[All]" dimensionUniqueName="[Ej_varderade_kostnader]" displayFolder="" count="0" memberValueDatatype="5" unbalanced="0"/>
    <cacheHierarchy uniqueName="[Ej_varderade_kostnader].[Max år 8]" caption="Max år 8" attribute="1" defaultMemberUniqueName="[Ej_varderade_kostnader].[Max år 8].[All]" allUniqueName="[Ej_varderade_kostnader].[Max år 8].[All]" dimensionUniqueName="[Ej_varderade_kostnader]" displayFolder="" count="0" memberValueDatatype="5" unbalanced="0"/>
    <cacheHierarchy uniqueName="[Ej_varderade_kostnader].[Max år 9]" caption="Max år 9" attribute="1" defaultMemberUniqueName="[Ej_varderade_kostnader].[Max år 9].[All]" allUniqueName="[Ej_varderade_kostnader].[Max år 9].[All]" dimensionUniqueName="[Ej_varderade_kostnader]" displayFolder="" count="0" memberValueDatatype="5" unbalanced="0"/>
    <cacheHierarchy uniqueName="[Ej_varderade_kostnader].[Max år 10]" caption="Max år 10" attribute="1" defaultMemberUniqueName="[Ej_varderade_kostnader].[Max år 10].[All]" allUniqueName="[Ej_varderade_kostnader].[Max år 10].[All]" dimensionUniqueName="[Ej_varderade_kostnader]" displayFolder="" count="0" memberValueDatatype="5" unbalanced="0"/>
    <cacheHierarchy uniqueName="[Ej_varderade_kostnader].[Max år 11]" caption="Max år 11" attribute="1" defaultMemberUniqueName="[Ej_varderade_kostnader].[Max år 11].[All]" allUniqueName="[Ej_varderade_kostnader].[Max år 11].[All]" dimensionUniqueName="[Ej_varderade_kostnader]" displayFolder="" count="0" memberValueDatatype="5" unbalanced="0"/>
    <cacheHierarchy uniqueName="[Ej_varderade_kostnader].[Max år 12]" caption="Max år 12" attribute="1" defaultMemberUniqueName="[Ej_varderade_kostnader].[Max år 12].[All]" allUniqueName="[Ej_varderade_kostnader].[Max år 12].[All]" dimensionUniqueName="[Ej_varderade_kostnader]" displayFolder="" count="0" memberValueDatatype="5" unbalanced="0"/>
    <cacheHierarchy uniqueName="[Ej_varderade_kostnader].[Max år 13]" caption="Max år 13" attribute="1" defaultMemberUniqueName="[Ej_varderade_kostnader].[Max år 13].[All]" allUniqueName="[Ej_varderade_kostnader].[Max år 13].[All]" dimensionUniqueName="[Ej_varderade_kostnader]" displayFolder="" count="0" memberValueDatatype="5" unbalanced="0"/>
    <cacheHierarchy uniqueName="[Ej_varderade_kostnader].[Max år 14]" caption="Max år 14" attribute="1" defaultMemberUniqueName="[Ej_varderade_kostnader].[Max år 14].[All]" allUniqueName="[Ej_varderade_kostnader].[Max år 14].[All]" dimensionUniqueName="[Ej_varderade_kostnader]" displayFolder="" count="0" memberValueDatatype="5" unbalanced="0"/>
    <cacheHierarchy uniqueName="[Ej_varderade_kostnader].[Max år 15]" caption="Max år 15" attribute="1" defaultMemberUniqueName="[Ej_varderade_kostnader].[Max år 15].[All]" allUniqueName="[Ej_varderade_kostnader].[Max år 15].[All]" dimensionUniqueName="[Ej_varderade_kostnader]" displayFolder="" count="0" memberValueDatatype="5" unbalanced="0"/>
    <cacheHierarchy uniqueName="[Ej_varderade_kostnader].[Max år 16]" caption="Max år 16" attribute="1" defaultMemberUniqueName="[Ej_varderade_kostnader].[Max år 16].[All]" allUniqueName="[Ej_varderade_kostnader].[Max år 16].[All]" dimensionUniqueName="[Ej_varderade_kostnader]" displayFolder="" count="0" memberValueDatatype="5" unbalanced="0"/>
    <cacheHierarchy uniqueName="[Ej_varderade_kostnader].[Max år 17]" caption="Max år 17" attribute="1" defaultMemberUniqueName="[Ej_varderade_kostnader].[Max år 17].[All]" allUniqueName="[Ej_varderade_kostnader].[Max år 17].[All]" dimensionUniqueName="[Ej_varderade_kostnader]" displayFolder="" count="0" memberValueDatatype="5" unbalanced="0"/>
    <cacheHierarchy uniqueName="[Ej_varderade_kostnader].[Max år 18]" caption="Max år 18" attribute="1" defaultMemberUniqueName="[Ej_varderade_kostnader].[Max år 18].[All]" allUniqueName="[Ej_varderade_kostnader].[Max år 18].[All]" dimensionUniqueName="[Ej_varderade_kostnader]" displayFolder="" count="0" memberValueDatatype="5" unbalanced="0"/>
    <cacheHierarchy uniqueName="[Ej_varderade_kostnader].[Max år 19]" caption="Max år 19" attribute="1" defaultMemberUniqueName="[Ej_varderade_kostnader].[Max år 19].[All]" allUniqueName="[Ej_varderade_kostnader].[Max år 19].[All]" dimensionUniqueName="[Ej_varderade_kostnader]" displayFolder="" count="0" memberValueDatatype="5" unbalanced="0"/>
    <cacheHierarchy uniqueName="[Ej_varderade_kostnader].[Max år 20]" caption="Max år 20" attribute="1" defaultMemberUniqueName="[Ej_varderade_kostnader].[Max år 20].[All]" allUniqueName="[Ej_varderade_kostnader].[Max år 20].[All]" dimensionUniqueName="[Ej_varderade_kostnader]" displayFolder="" count="0" memberValueDatatype="5" unbalanced="0"/>
    <cacheHierarchy uniqueName="[Ej_varderade_kostnader].[Max år 21]" caption="Max år 21" attribute="1" defaultMemberUniqueName="[Ej_varderade_kostnader].[Max år 21].[All]" allUniqueName="[Ej_varderade_kostnader].[Max år 21].[All]" dimensionUniqueName="[Ej_varderade_kostnader]" displayFolder="" count="0" memberValueDatatype="5" unbalanced="0"/>
    <cacheHierarchy uniqueName="[Ej_varderade_kostnader].[Max år 22]" caption="Max år 22" attribute="1" defaultMemberUniqueName="[Ej_varderade_kostnader].[Max år 22].[All]" allUniqueName="[Ej_varderade_kostnader].[Max år 22].[All]" dimensionUniqueName="[Ej_varderade_kostnader]" displayFolder="" count="0" memberValueDatatype="5" unbalanced="0"/>
    <cacheHierarchy uniqueName="[Ej_varderade_kostnader].[Max år 23]" caption="Max år 23" attribute="1" defaultMemberUniqueName="[Ej_varderade_kostnader].[Max år 23].[All]" allUniqueName="[Ej_varderade_kostnader].[Max år 23].[All]" dimensionUniqueName="[Ej_varderade_kostnader]" displayFolder="" count="0" memberValueDatatype="5" unbalanced="0"/>
    <cacheHierarchy uniqueName="[Ej_varderade_kostnader].[Max år 24]" caption="Max år 24" attribute="1" defaultMemberUniqueName="[Ej_varderade_kostnader].[Max år 24].[All]" allUniqueName="[Ej_varderade_kostnader].[Max år 24].[All]" dimensionUniqueName="[Ej_varderade_kostnader]" displayFolder="" count="0" memberValueDatatype="5" unbalanced="0"/>
    <cacheHierarchy uniqueName="[Ej_varderade_kostnader].[Max år 25]" caption="Max år 25" attribute="1" defaultMemberUniqueName="[Ej_varderade_kostnader].[Max år 25].[All]" allUniqueName="[Ej_varderade_kostnader].[Max år 25].[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0"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0"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Troligt år 7]" caption="Troligt år 7" attribute="1" defaultMemberUniqueName="[Ej_varderade_nyttor].[Troligt år 7].[All]" allUniqueName="[Ej_varderade_nyttor].[Troligt år 7].[All]" dimensionUniqueName="[Ej_varderade_nyttor]" displayFolder="" count="0" memberValueDatatype="5" unbalanced="0"/>
    <cacheHierarchy uniqueName="[Ej_varderade_nyttor].[Troligt år 8]" caption="Troligt år 8" attribute="1" defaultMemberUniqueName="[Ej_varderade_nyttor].[Troligt år 8].[All]" allUniqueName="[Ej_varderade_nyttor].[Troligt år 8].[All]" dimensionUniqueName="[Ej_varderade_nyttor]" displayFolder="" count="0" memberValueDatatype="5" unbalanced="0"/>
    <cacheHierarchy uniqueName="[Ej_varderade_nyttor].[Troligt år 9]" caption="Troligt år 9" attribute="1" defaultMemberUniqueName="[Ej_varderade_nyttor].[Troligt år 9].[All]" allUniqueName="[Ej_varderade_nyttor].[Troligt år 9].[All]" dimensionUniqueName="[Ej_varderade_nyttor]" displayFolder="" count="0" memberValueDatatype="5" unbalanced="0"/>
    <cacheHierarchy uniqueName="[Ej_varderade_nyttor].[Troligt år 10]" caption="Troligt år 10" attribute="1" defaultMemberUniqueName="[Ej_varderade_nyttor].[Troligt år 10].[All]" allUniqueName="[Ej_varderade_nyttor].[Troligt år 10].[All]" dimensionUniqueName="[Ej_varderade_nyttor]" displayFolder="" count="0" memberValueDatatype="5" unbalanced="0"/>
    <cacheHierarchy uniqueName="[Ej_varderade_nyttor].[Troligt år 11]" caption="Troligt år 11" attribute="1" defaultMemberUniqueName="[Ej_varderade_nyttor].[Troligt år 11].[All]" allUniqueName="[Ej_varderade_nyttor].[Troligt år 11].[All]" dimensionUniqueName="[Ej_varderade_nyttor]" displayFolder="" count="0" memberValueDatatype="5" unbalanced="0"/>
    <cacheHierarchy uniqueName="[Ej_varderade_nyttor].[Troligt år 12]" caption="Troligt år 12" attribute="1" defaultMemberUniqueName="[Ej_varderade_nyttor].[Troligt år 12].[All]" allUniqueName="[Ej_varderade_nyttor].[Troligt år 12].[All]" dimensionUniqueName="[Ej_varderade_nyttor]" displayFolder="" count="0" memberValueDatatype="5" unbalanced="0"/>
    <cacheHierarchy uniqueName="[Ej_varderade_nyttor].[Troligt år 13]" caption="Troligt år 13" attribute="1" defaultMemberUniqueName="[Ej_varderade_nyttor].[Troligt år 13].[All]" allUniqueName="[Ej_varderade_nyttor].[Troligt år 13].[All]" dimensionUniqueName="[Ej_varderade_nyttor]" displayFolder="" count="0" memberValueDatatype="5" unbalanced="0"/>
    <cacheHierarchy uniqueName="[Ej_varderade_nyttor].[Troligt år 14]" caption="Troligt år 14" attribute="1" defaultMemberUniqueName="[Ej_varderade_nyttor].[Troligt år 14].[All]" allUniqueName="[Ej_varderade_nyttor].[Troligt år 14].[All]" dimensionUniqueName="[Ej_varderade_nyttor]" displayFolder="" count="0" memberValueDatatype="5" unbalanced="0"/>
    <cacheHierarchy uniqueName="[Ej_varderade_nyttor].[Troligt år 15]" caption="Troligt år 15" attribute="1" defaultMemberUniqueName="[Ej_varderade_nyttor].[Troligt år 15].[All]" allUniqueName="[Ej_varderade_nyttor].[Troligt år 15].[All]" dimensionUniqueName="[Ej_varderade_nyttor]" displayFolder="" count="0" memberValueDatatype="5" unbalanced="0"/>
    <cacheHierarchy uniqueName="[Ej_varderade_nyttor].[Troligt år 16]" caption="Troligt år 16" attribute="1" defaultMemberUniqueName="[Ej_varderade_nyttor].[Troligt år 16].[All]" allUniqueName="[Ej_varderade_nyttor].[Troligt år 16].[All]" dimensionUniqueName="[Ej_varderade_nyttor]" displayFolder="" count="0" memberValueDatatype="5" unbalanced="0"/>
    <cacheHierarchy uniqueName="[Ej_varderade_nyttor].[Troligt år 17]" caption="Troligt år 17" attribute="1" defaultMemberUniqueName="[Ej_varderade_nyttor].[Troligt år 17].[All]" allUniqueName="[Ej_varderade_nyttor].[Troligt år 17].[All]" dimensionUniqueName="[Ej_varderade_nyttor]" displayFolder="" count="0" memberValueDatatype="5" unbalanced="0"/>
    <cacheHierarchy uniqueName="[Ej_varderade_nyttor].[Troligt år 18]" caption="Troligt år 18" attribute="1" defaultMemberUniqueName="[Ej_varderade_nyttor].[Troligt år 18].[All]" allUniqueName="[Ej_varderade_nyttor].[Troligt år 18].[All]" dimensionUniqueName="[Ej_varderade_nyttor]" displayFolder="" count="0" memberValueDatatype="5" unbalanced="0"/>
    <cacheHierarchy uniqueName="[Ej_varderade_nyttor].[Troligt år 19]" caption="Troligt år 19" attribute="1" defaultMemberUniqueName="[Ej_varderade_nyttor].[Troligt år 19].[All]" allUniqueName="[Ej_varderade_nyttor].[Troligt år 19].[All]" dimensionUniqueName="[Ej_varderade_nyttor]" displayFolder="" count="0" memberValueDatatype="5" unbalanced="0"/>
    <cacheHierarchy uniqueName="[Ej_varderade_nyttor].[Troligt år 20]" caption="Troligt år 20" attribute="1" defaultMemberUniqueName="[Ej_varderade_nyttor].[Troligt år 20].[All]" allUniqueName="[Ej_varderade_nyttor].[Troligt år 20].[All]" dimensionUniqueName="[Ej_varderade_nyttor]" displayFolder="" count="0" memberValueDatatype="5" unbalanced="0"/>
    <cacheHierarchy uniqueName="[Ej_varderade_nyttor].[Troligt år 21]" caption="Troligt år 21" attribute="1" defaultMemberUniqueName="[Ej_varderade_nyttor].[Troligt år 21].[All]" allUniqueName="[Ej_varderade_nyttor].[Troligt år 21].[All]" dimensionUniqueName="[Ej_varderade_nyttor]" displayFolder="" count="0" memberValueDatatype="5" unbalanced="0"/>
    <cacheHierarchy uniqueName="[Ej_varderade_nyttor].[Troligt år 22]" caption="Troligt år 22" attribute="1" defaultMemberUniqueName="[Ej_varderade_nyttor].[Troligt år 22].[All]" allUniqueName="[Ej_varderade_nyttor].[Troligt år 22].[All]" dimensionUniqueName="[Ej_varderade_nyttor]" displayFolder="" count="0" memberValueDatatype="5" unbalanced="0"/>
    <cacheHierarchy uniqueName="[Ej_varderade_nyttor].[Troligt år 23]" caption="Troligt år 23" attribute="1" defaultMemberUniqueName="[Ej_varderade_nyttor].[Troligt år 23].[All]" allUniqueName="[Ej_varderade_nyttor].[Troligt år 23].[All]" dimensionUniqueName="[Ej_varderade_nyttor]" displayFolder="" count="0" memberValueDatatype="5" unbalanced="0"/>
    <cacheHierarchy uniqueName="[Ej_varderade_nyttor].[Troligt år 24]" caption="Troligt år 24" attribute="1" defaultMemberUniqueName="[Ej_varderade_nyttor].[Troligt år 24].[All]" allUniqueName="[Ej_varderade_nyttor].[Troligt år 24].[All]" dimensionUniqueName="[Ej_varderade_nyttor]" displayFolder="" count="0" memberValueDatatype="5" unbalanced="0"/>
    <cacheHierarchy uniqueName="[Ej_varderade_nyttor].[Troligt år 25]" caption="Troligt år 25" attribute="1" defaultMemberUniqueName="[Ej_varderade_nyttor].[Troligt år 25].[All]" allUniqueName="[Ej_varderade_nyttor].[Troligt år 25].[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Min år 7]" caption="Min år 7" attribute="1" defaultMemberUniqueName="[Ej_varderade_nyttor].[Min år 7].[All]" allUniqueName="[Ej_varderade_nyttor].[Min år 7].[All]" dimensionUniqueName="[Ej_varderade_nyttor]" displayFolder="" count="0" memberValueDatatype="5" unbalanced="0"/>
    <cacheHierarchy uniqueName="[Ej_varderade_nyttor].[Min år 8]" caption="Min år 8" attribute="1" defaultMemberUniqueName="[Ej_varderade_nyttor].[Min år 8].[All]" allUniqueName="[Ej_varderade_nyttor].[Min år 8].[All]" dimensionUniqueName="[Ej_varderade_nyttor]" displayFolder="" count="0" memberValueDatatype="5" unbalanced="0"/>
    <cacheHierarchy uniqueName="[Ej_varderade_nyttor].[Min år 9]" caption="Min år 9" attribute="1" defaultMemberUniqueName="[Ej_varderade_nyttor].[Min år 9].[All]" allUniqueName="[Ej_varderade_nyttor].[Min år 9].[All]" dimensionUniqueName="[Ej_varderade_nyttor]" displayFolder="" count="0" memberValueDatatype="5" unbalanced="0"/>
    <cacheHierarchy uniqueName="[Ej_varderade_nyttor].[Min år 10]" caption="Min år 10" attribute="1" defaultMemberUniqueName="[Ej_varderade_nyttor].[Min år 10].[All]" allUniqueName="[Ej_varderade_nyttor].[Min år 10].[All]" dimensionUniqueName="[Ej_varderade_nyttor]" displayFolder="" count="0" memberValueDatatype="5" unbalanced="0"/>
    <cacheHierarchy uniqueName="[Ej_varderade_nyttor].[Min år 11]" caption="Min år 11" attribute="1" defaultMemberUniqueName="[Ej_varderade_nyttor].[Min år 11].[All]" allUniqueName="[Ej_varderade_nyttor].[Min år 11].[All]" dimensionUniqueName="[Ej_varderade_nyttor]" displayFolder="" count="0" memberValueDatatype="5" unbalanced="0"/>
    <cacheHierarchy uniqueName="[Ej_varderade_nyttor].[Min år 12]" caption="Min år 12" attribute="1" defaultMemberUniqueName="[Ej_varderade_nyttor].[Min år 12].[All]" allUniqueName="[Ej_varderade_nyttor].[Min år 12].[All]" dimensionUniqueName="[Ej_varderade_nyttor]" displayFolder="" count="0" memberValueDatatype="5" unbalanced="0"/>
    <cacheHierarchy uniqueName="[Ej_varderade_nyttor].[Min år 13]" caption="Min år 13" attribute="1" defaultMemberUniqueName="[Ej_varderade_nyttor].[Min år 13].[All]" allUniqueName="[Ej_varderade_nyttor].[Min år 13].[All]" dimensionUniqueName="[Ej_varderade_nyttor]" displayFolder="" count="0" memberValueDatatype="5" unbalanced="0"/>
    <cacheHierarchy uniqueName="[Ej_varderade_nyttor].[Min år 14]" caption="Min år 14" attribute="1" defaultMemberUniqueName="[Ej_varderade_nyttor].[Min år 14].[All]" allUniqueName="[Ej_varderade_nyttor].[Min år 14].[All]" dimensionUniqueName="[Ej_varderade_nyttor]" displayFolder="" count="0" memberValueDatatype="5" unbalanced="0"/>
    <cacheHierarchy uniqueName="[Ej_varderade_nyttor].[Min år 15]" caption="Min år 15" attribute="1" defaultMemberUniqueName="[Ej_varderade_nyttor].[Min år 15].[All]" allUniqueName="[Ej_varderade_nyttor].[Min år 15].[All]" dimensionUniqueName="[Ej_varderade_nyttor]" displayFolder="" count="0" memberValueDatatype="5" unbalanced="0"/>
    <cacheHierarchy uniqueName="[Ej_varderade_nyttor].[Min år 16]" caption="Min år 16" attribute="1" defaultMemberUniqueName="[Ej_varderade_nyttor].[Min år 16].[All]" allUniqueName="[Ej_varderade_nyttor].[Min år 16].[All]" dimensionUniqueName="[Ej_varderade_nyttor]" displayFolder="" count="0" memberValueDatatype="5" unbalanced="0"/>
    <cacheHierarchy uniqueName="[Ej_varderade_nyttor].[Min år 17]" caption="Min år 17" attribute="1" defaultMemberUniqueName="[Ej_varderade_nyttor].[Min år 17].[All]" allUniqueName="[Ej_varderade_nyttor].[Min år 17].[All]" dimensionUniqueName="[Ej_varderade_nyttor]" displayFolder="" count="0" memberValueDatatype="5" unbalanced="0"/>
    <cacheHierarchy uniqueName="[Ej_varderade_nyttor].[Min år 18]" caption="Min år 18" attribute="1" defaultMemberUniqueName="[Ej_varderade_nyttor].[Min år 18].[All]" allUniqueName="[Ej_varderade_nyttor].[Min år 18].[All]" dimensionUniqueName="[Ej_varderade_nyttor]" displayFolder="" count="0" memberValueDatatype="5" unbalanced="0"/>
    <cacheHierarchy uniqueName="[Ej_varderade_nyttor].[Min år 19]" caption="Min år 19" attribute="1" defaultMemberUniqueName="[Ej_varderade_nyttor].[Min år 19].[All]" allUniqueName="[Ej_varderade_nyttor].[Min år 19].[All]" dimensionUniqueName="[Ej_varderade_nyttor]" displayFolder="" count="0" memberValueDatatype="5" unbalanced="0"/>
    <cacheHierarchy uniqueName="[Ej_varderade_nyttor].[Min år 20]" caption="Min år 20" attribute="1" defaultMemberUniqueName="[Ej_varderade_nyttor].[Min år 20].[All]" allUniqueName="[Ej_varderade_nyttor].[Min år 20].[All]" dimensionUniqueName="[Ej_varderade_nyttor]" displayFolder="" count="0" memberValueDatatype="5" unbalanced="0"/>
    <cacheHierarchy uniqueName="[Ej_varderade_nyttor].[Min år 21]" caption="Min år 21" attribute="1" defaultMemberUniqueName="[Ej_varderade_nyttor].[Min år 21].[All]" allUniqueName="[Ej_varderade_nyttor].[Min år 21].[All]" dimensionUniqueName="[Ej_varderade_nyttor]" displayFolder="" count="0" memberValueDatatype="5" unbalanced="0"/>
    <cacheHierarchy uniqueName="[Ej_varderade_nyttor].[Min år 22]" caption="Min år 22" attribute="1" defaultMemberUniqueName="[Ej_varderade_nyttor].[Min år 22].[All]" allUniqueName="[Ej_varderade_nyttor].[Min år 22].[All]" dimensionUniqueName="[Ej_varderade_nyttor]" displayFolder="" count="0" memberValueDatatype="5" unbalanced="0"/>
    <cacheHierarchy uniqueName="[Ej_varderade_nyttor].[Min år 23]" caption="Min år 23" attribute="1" defaultMemberUniqueName="[Ej_varderade_nyttor].[Min år 23].[All]" allUniqueName="[Ej_varderade_nyttor].[Min år 23].[All]" dimensionUniqueName="[Ej_varderade_nyttor]" displayFolder="" count="0" memberValueDatatype="5" unbalanced="0"/>
    <cacheHierarchy uniqueName="[Ej_varderade_nyttor].[Min år 24]" caption="Min år 24" attribute="1" defaultMemberUniqueName="[Ej_varderade_nyttor].[Min år 24].[All]" allUniqueName="[Ej_varderade_nyttor].[Min år 24].[All]" dimensionUniqueName="[Ej_varderade_nyttor]" displayFolder="" count="0" memberValueDatatype="5" unbalanced="0"/>
    <cacheHierarchy uniqueName="[Ej_varderade_nyttor].[Min år 25]" caption="Min år 25" attribute="1" defaultMemberUniqueName="[Ej_varderade_nyttor].[Min år 25].[All]" allUniqueName="[Ej_varderade_nyttor].[Min år 25].[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Max år 7]" caption="Max år 7" attribute="1" defaultMemberUniqueName="[Ej_varderade_nyttor].[Max år 7].[All]" allUniqueName="[Ej_varderade_nyttor].[Max år 7].[All]" dimensionUniqueName="[Ej_varderade_nyttor]" displayFolder="" count="0" memberValueDatatype="5" unbalanced="0"/>
    <cacheHierarchy uniqueName="[Ej_varderade_nyttor].[Max år 8]" caption="Max år 8" attribute="1" defaultMemberUniqueName="[Ej_varderade_nyttor].[Max år 8].[All]" allUniqueName="[Ej_varderade_nyttor].[Max år 8].[All]" dimensionUniqueName="[Ej_varderade_nyttor]" displayFolder="" count="0" memberValueDatatype="5" unbalanced="0"/>
    <cacheHierarchy uniqueName="[Ej_varderade_nyttor].[Max år 9]" caption="Max år 9" attribute="1" defaultMemberUniqueName="[Ej_varderade_nyttor].[Max år 9].[All]" allUniqueName="[Ej_varderade_nyttor].[Max år 9].[All]" dimensionUniqueName="[Ej_varderade_nyttor]" displayFolder="" count="0" memberValueDatatype="5" unbalanced="0"/>
    <cacheHierarchy uniqueName="[Ej_varderade_nyttor].[Max år 10]" caption="Max år 10" attribute="1" defaultMemberUniqueName="[Ej_varderade_nyttor].[Max år 10].[All]" allUniqueName="[Ej_varderade_nyttor].[Max år 10].[All]" dimensionUniqueName="[Ej_varderade_nyttor]" displayFolder="" count="0" memberValueDatatype="5" unbalanced="0"/>
    <cacheHierarchy uniqueName="[Ej_varderade_nyttor].[Max år 11]" caption="Max år 11" attribute="1" defaultMemberUniqueName="[Ej_varderade_nyttor].[Max år 11].[All]" allUniqueName="[Ej_varderade_nyttor].[Max år 11].[All]" dimensionUniqueName="[Ej_varderade_nyttor]" displayFolder="" count="0" memberValueDatatype="5" unbalanced="0"/>
    <cacheHierarchy uniqueName="[Ej_varderade_nyttor].[Max år 12]" caption="Max år 12" attribute="1" defaultMemberUniqueName="[Ej_varderade_nyttor].[Max år 12].[All]" allUniqueName="[Ej_varderade_nyttor].[Max år 12].[All]" dimensionUniqueName="[Ej_varderade_nyttor]" displayFolder="" count="0" memberValueDatatype="5" unbalanced="0"/>
    <cacheHierarchy uniqueName="[Ej_varderade_nyttor].[Max år 13]" caption="Max år 13" attribute="1" defaultMemberUniqueName="[Ej_varderade_nyttor].[Max år 13].[All]" allUniqueName="[Ej_varderade_nyttor].[Max år 13].[All]" dimensionUniqueName="[Ej_varderade_nyttor]" displayFolder="" count="0" memberValueDatatype="5" unbalanced="0"/>
    <cacheHierarchy uniqueName="[Ej_varderade_nyttor].[Max år 14]" caption="Max år 14" attribute="1" defaultMemberUniqueName="[Ej_varderade_nyttor].[Max år 14].[All]" allUniqueName="[Ej_varderade_nyttor].[Max år 14].[All]" dimensionUniqueName="[Ej_varderade_nyttor]" displayFolder="" count="0" memberValueDatatype="5" unbalanced="0"/>
    <cacheHierarchy uniqueName="[Ej_varderade_nyttor].[Max år 15]" caption="Max år 15" attribute="1" defaultMemberUniqueName="[Ej_varderade_nyttor].[Max år 15].[All]" allUniqueName="[Ej_varderade_nyttor].[Max år 15].[All]" dimensionUniqueName="[Ej_varderade_nyttor]" displayFolder="" count="0" memberValueDatatype="5" unbalanced="0"/>
    <cacheHierarchy uniqueName="[Ej_varderade_nyttor].[Max år 16]" caption="Max år 16" attribute="1" defaultMemberUniqueName="[Ej_varderade_nyttor].[Max år 16].[All]" allUniqueName="[Ej_varderade_nyttor].[Max år 16].[All]" dimensionUniqueName="[Ej_varderade_nyttor]" displayFolder="" count="0" memberValueDatatype="5" unbalanced="0"/>
    <cacheHierarchy uniqueName="[Ej_varderade_nyttor].[Max år 17]" caption="Max år 17" attribute="1" defaultMemberUniqueName="[Ej_varderade_nyttor].[Max år 17].[All]" allUniqueName="[Ej_varderade_nyttor].[Max år 17].[All]" dimensionUniqueName="[Ej_varderade_nyttor]" displayFolder="" count="0" memberValueDatatype="5" unbalanced="0"/>
    <cacheHierarchy uniqueName="[Ej_varderade_nyttor].[Max år 18]" caption="Max år 18" attribute="1" defaultMemberUniqueName="[Ej_varderade_nyttor].[Max år 18].[All]" allUniqueName="[Ej_varderade_nyttor].[Max år 18].[All]" dimensionUniqueName="[Ej_varderade_nyttor]" displayFolder="" count="0" memberValueDatatype="5" unbalanced="0"/>
    <cacheHierarchy uniqueName="[Ej_varderade_nyttor].[Max år 19]" caption="Max år 19" attribute="1" defaultMemberUniqueName="[Ej_varderade_nyttor].[Max år 19].[All]" allUniqueName="[Ej_varderade_nyttor].[Max år 19].[All]" dimensionUniqueName="[Ej_varderade_nyttor]" displayFolder="" count="0" memberValueDatatype="5" unbalanced="0"/>
    <cacheHierarchy uniqueName="[Ej_varderade_nyttor].[Max år 20]" caption="Max år 20" attribute="1" defaultMemberUniqueName="[Ej_varderade_nyttor].[Max år 20].[All]" allUniqueName="[Ej_varderade_nyttor].[Max år 20].[All]" dimensionUniqueName="[Ej_varderade_nyttor]" displayFolder="" count="0" memberValueDatatype="5" unbalanced="0"/>
    <cacheHierarchy uniqueName="[Ej_varderade_nyttor].[Max år 21]" caption="Max år 21" attribute="1" defaultMemberUniqueName="[Ej_varderade_nyttor].[Max år 21].[All]" allUniqueName="[Ej_varderade_nyttor].[Max år 21].[All]" dimensionUniqueName="[Ej_varderade_nyttor]" displayFolder="" count="0" memberValueDatatype="5" unbalanced="0"/>
    <cacheHierarchy uniqueName="[Ej_varderade_nyttor].[Max år 22]" caption="Max år 22" attribute="1" defaultMemberUniqueName="[Ej_varderade_nyttor].[Max år 22].[All]" allUniqueName="[Ej_varderade_nyttor].[Max år 22].[All]" dimensionUniqueName="[Ej_varderade_nyttor]" displayFolder="" count="0" memberValueDatatype="5" unbalanced="0"/>
    <cacheHierarchy uniqueName="[Ej_varderade_nyttor].[Max år 23]" caption="Max år 23" attribute="1" defaultMemberUniqueName="[Ej_varderade_nyttor].[Max år 23].[All]" allUniqueName="[Ej_varderade_nyttor].[Max år 23].[All]" dimensionUniqueName="[Ej_varderade_nyttor]" displayFolder="" count="0" memberValueDatatype="5" unbalanced="0"/>
    <cacheHierarchy uniqueName="[Ej_varderade_nyttor].[Max år 24]" caption="Max år 24" attribute="1" defaultMemberUniqueName="[Ej_varderade_nyttor].[Max år 24].[All]" allUniqueName="[Ej_varderade_nyttor].[Max år 24].[All]" dimensionUniqueName="[Ej_varderade_nyttor]" displayFolder="" count="0" memberValueDatatype="5" unbalanced="0"/>
    <cacheHierarchy uniqueName="[Ej_varderade_nyttor].[Max år 25]" caption="Max år 25" attribute="1" defaultMemberUniqueName="[Ej_varderade_nyttor].[Max år 25].[All]" allUniqueName="[Ej_varderade_nyttor].[Max år 25].[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0" memberValueDatatype="130" unbalanced="0"/>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Troligt år 7]" caption="Troligt år 7" attribute="1" defaultMemberUniqueName="[Kostnader].[Troligt år 7].[All]" allUniqueName="[Kostnader].[Troligt år 7].[All]" dimensionUniqueName="[Kostnader]" displayFolder="" count="0" memberValueDatatype="5" unbalanced="0"/>
    <cacheHierarchy uniqueName="[Kostnader].[Troligt år 8]" caption="Troligt år 8" attribute="1" defaultMemberUniqueName="[Kostnader].[Troligt år 8].[All]" allUniqueName="[Kostnader].[Troligt år 8].[All]" dimensionUniqueName="[Kostnader]" displayFolder="" count="0" memberValueDatatype="5" unbalanced="0"/>
    <cacheHierarchy uniqueName="[Kostnader].[Troligt år 9]" caption="Troligt år 9" attribute="1" defaultMemberUniqueName="[Kostnader].[Troligt år 9].[All]" allUniqueName="[Kostnader].[Troligt år 9].[All]" dimensionUniqueName="[Kostnader]" displayFolder="" count="0" memberValueDatatype="5" unbalanced="0"/>
    <cacheHierarchy uniqueName="[Kostnader].[Troligt år 10]" caption="Troligt år 10" attribute="1" defaultMemberUniqueName="[Kostnader].[Troligt år 10].[All]" allUniqueName="[Kostnader].[Troligt år 10].[All]" dimensionUniqueName="[Kostnader]" displayFolder="" count="0" memberValueDatatype="5" unbalanced="0"/>
    <cacheHierarchy uniqueName="[Kostnader].[Troligt år 11]" caption="Troligt år 11" attribute="1" defaultMemberUniqueName="[Kostnader].[Troligt år 11].[All]" allUniqueName="[Kostnader].[Troligt år 11].[All]" dimensionUniqueName="[Kostnader]" displayFolder="" count="0" memberValueDatatype="5" unbalanced="0"/>
    <cacheHierarchy uniqueName="[Kostnader].[Troligt år 12]" caption="Troligt år 12" attribute="1" defaultMemberUniqueName="[Kostnader].[Troligt år 12].[All]" allUniqueName="[Kostnader].[Troligt år 12].[All]" dimensionUniqueName="[Kostnader]" displayFolder="" count="0" memberValueDatatype="5" unbalanced="0"/>
    <cacheHierarchy uniqueName="[Kostnader].[Troligt år 13]" caption="Troligt år 13" attribute="1" defaultMemberUniqueName="[Kostnader].[Troligt år 13].[All]" allUniqueName="[Kostnader].[Troligt år 13].[All]" dimensionUniqueName="[Kostnader]" displayFolder="" count="0" memberValueDatatype="5" unbalanced="0"/>
    <cacheHierarchy uniqueName="[Kostnader].[Troligt år 14]" caption="Troligt år 14" attribute="1" defaultMemberUniqueName="[Kostnader].[Troligt år 14].[All]" allUniqueName="[Kostnader].[Troligt år 14].[All]" dimensionUniqueName="[Kostnader]" displayFolder="" count="0" memberValueDatatype="5" unbalanced="0"/>
    <cacheHierarchy uniqueName="[Kostnader].[Troligt år 15]" caption="Troligt år 15" attribute="1" defaultMemberUniqueName="[Kostnader].[Troligt år 15].[All]" allUniqueName="[Kostnader].[Troligt år 15].[All]" dimensionUniqueName="[Kostnader]" displayFolder="" count="0" memberValueDatatype="5" unbalanced="0"/>
    <cacheHierarchy uniqueName="[Kostnader].[Troligt år 16]" caption="Troligt år 16" attribute="1" defaultMemberUniqueName="[Kostnader].[Troligt år 16].[All]" allUniqueName="[Kostnader].[Troligt år 16].[All]" dimensionUniqueName="[Kostnader]" displayFolder="" count="0" memberValueDatatype="5" unbalanced="0"/>
    <cacheHierarchy uniqueName="[Kostnader].[Troligt år 17]" caption="Troligt år 17" attribute="1" defaultMemberUniqueName="[Kostnader].[Troligt år 17].[All]" allUniqueName="[Kostnader].[Troligt år 17].[All]" dimensionUniqueName="[Kostnader]" displayFolder="" count="0" memberValueDatatype="5" unbalanced="0"/>
    <cacheHierarchy uniqueName="[Kostnader].[Troligt år 18]" caption="Troligt år 18" attribute="1" defaultMemberUniqueName="[Kostnader].[Troligt år 18].[All]" allUniqueName="[Kostnader].[Troligt år 18].[All]" dimensionUniqueName="[Kostnader]" displayFolder="" count="0" memberValueDatatype="5" unbalanced="0"/>
    <cacheHierarchy uniqueName="[Kostnader].[Troligt år 19]" caption="Troligt år 19" attribute="1" defaultMemberUniqueName="[Kostnader].[Troligt år 19].[All]" allUniqueName="[Kostnader].[Troligt år 19].[All]" dimensionUniqueName="[Kostnader]" displayFolder="" count="0" memberValueDatatype="5" unbalanced="0"/>
    <cacheHierarchy uniqueName="[Kostnader].[Troligt år 20]" caption="Troligt år 20" attribute="1" defaultMemberUniqueName="[Kostnader].[Troligt år 20].[All]" allUniqueName="[Kostnader].[Troligt år 20].[All]" dimensionUniqueName="[Kostnader]" displayFolder="" count="0" memberValueDatatype="5" unbalanced="0"/>
    <cacheHierarchy uniqueName="[Kostnader].[Troligt år 21]" caption="Troligt år 21" attribute="1" defaultMemberUniqueName="[Kostnader].[Troligt år 21].[All]" allUniqueName="[Kostnader].[Troligt år 21].[All]" dimensionUniqueName="[Kostnader]" displayFolder="" count="0" memberValueDatatype="5" unbalanced="0"/>
    <cacheHierarchy uniqueName="[Kostnader].[Troligt år 22]" caption="Troligt år 22" attribute="1" defaultMemberUniqueName="[Kostnader].[Troligt år 22].[All]" allUniqueName="[Kostnader].[Troligt år 22].[All]" dimensionUniqueName="[Kostnader]" displayFolder="" count="0" memberValueDatatype="5" unbalanced="0"/>
    <cacheHierarchy uniqueName="[Kostnader].[Troligt år 23]" caption="Troligt år 23" attribute="1" defaultMemberUniqueName="[Kostnader].[Troligt år 23].[All]" allUniqueName="[Kostnader].[Troligt år 23].[All]" dimensionUniqueName="[Kostnader]" displayFolder="" count="0" memberValueDatatype="5" unbalanced="0"/>
    <cacheHierarchy uniqueName="[Kostnader].[Troligt år 24]" caption="Troligt år 24" attribute="1" defaultMemberUniqueName="[Kostnader].[Troligt år 24].[All]" allUniqueName="[Kostnader].[Troligt år 24].[All]" dimensionUniqueName="[Kostnader]" displayFolder="" count="0" memberValueDatatype="5" unbalanced="0"/>
    <cacheHierarchy uniqueName="[Kostnader].[Troligt år 25]" caption="Troligt år 25" attribute="1" defaultMemberUniqueName="[Kostnader].[Troligt år 25].[All]" allUniqueName="[Kostnader].[Troligt år 25].[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Min år 7]" caption="Min år 7" attribute="1" defaultMemberUniqueName="[Kostnader].[Min år 7].[All]" allUniqueName="[Kostnader].[Min år 7].[All]" dimensionUniqueName="[Kostnader]" displayFolder="" count="0" memberValueDatatype="5" unbalanced="0"/>
    <cacheHierarchy uniqueName="[Kostnader].[Min år 8]" caption="Min år 8" attribute="1" defaultMemberUniqueName="[Kostnader].[Min år 8].[All]" allUniqueName="[Kostnader].[Min år 8].[All]" dimensionUniqueName="[Kostnader]" displayFolder="" count="0" memberValueDatatype="5" unbalanced="0"/>
    <cacheHierarchy uniqueName="[Kostnader].[Min år 9]" caption="Min år 9" attribute="1" defaultMemberUniqueName="[Kostnader].[Min år 9].[All]" allUniqueName="[Kostnader].[Min år 9].[All]" dimensionUniqueName="[Kostnader]" displayFolder="" count="0" memberValueDatatype="5" unbalanced="0"/>
    <cacheHierarchy uniqueName="[Kostnader].[Min år 10]" caption="Min år 10" attribute="1" defaultMemberUniqueName="[Kostnader].[Min år 10].[All]" allUniqueName="[Kostnader].[Min år 10].[All]" dimensionUniqueName="[Kostnader]" displayFolder="" count="0" memberValueDatatype="5" unbalanced="0"/>
    <cacheHierarchy uniqueName="[Kostnader].[Min år 11]" caption="Min år 11" attribute="1" defaultMemberUniqueName="[Kostnader].[Min år 11].[All]" allUniqueName="[Kostnader].[Min år 11].[All]" dimensionUniqueName="[Kostnader]" displayFolder="" count="0" memberValueDatatype="5" unbalanced="0"/>
    <cacheHierarchy uniqueName="[Kostnader].[Min år 12]" caption="Min år 12" attribute="1" defaultMemberUniqueName="[Kostnader].[Min år 12].[All]" allUniqueName="[Kostnader].[Min år 12].[All]" dimensionUniqueName="[Kostnader]" displayFolder="" count="0" memberValueDatatype="5" unbalanced="0"/>
    <cacheHierarchy uniqueName="[Kostnader].[Min år 13]" caption="Min år 13" attribute="1" defaultMemberUniqueName="[Kostnader].[Min år 13].[All]" allUniqueName="[Kostnader].[Min år 13].[All]" dimensionUniqueName="[Kostnader]" displayFolder="" count="0" memberValueDatatype="5" unbalanced="0"/>
    <cacheHierarchy uniqueName="[Kostnader].[Min år 14]" caption="Min år 14" attribute="1" defaultMemberUniqueName="[Kostnader].[Min år 14].[All]" allUniqueName="[Kostnader].[Min år 14].[All]" dimensionUniqueName="[Kostnader]" displayFolder="" count="0" memberValueDatatype="5" unbalanced="0"/>
    <cacheHierarchy uniqueName="[Kostnader].[Min år 15]" caption="Min år 15" attribute="1" defaultMemberUniqueName="[Kostnader].[Min år 15].[All]" allUniqueName="[Kostnader].[Min år 15].[All]" dimensionUniqueName="[Kostnader]" displayFolder="" count="0" memberValueDatatype="5" unbalanced="0"/>
    <cacheHierarchy uniqueName="[Kostnader].[Min år 16]" caption="Min år 16" attribute="1" defaultMemberUniqueName="[Kostnader].[Min år 16].[All]" allUniqueName="[Kostnader].[Min år 16].[All]" dimensionUniqueName="[Kostnader]" displayFolder="" count="0" memberValueDatatype="5" unbalanced="0"/>
    <cacheHierarchy uniqueName="[Kostnader].[Min år 17]" caption="Min år 17" attribute="1" defaultMemberUniqueName="[Kostnader].[Min år 17].[All]" allUniqueName="[Kostnader].[Min år 17].[All]" dimensionUniqueName="[Kostnader]" displayFolder="" count="0" memberValueDatatype="5" unbalanced="0"/>
    <cacheHierarchy uniqueName="[Kostnader].[Min år 18]" caption="Min år 18" attribute="1" defaultMemberUniqueName="[Kostnader].[Min år 18].[All]" allUniqueName="[Kostnader].[Min år 18].[All]" dimensionUniqueName="[Kostnader]" displayFolder="" count="0" memberValueDatatype="5" unbalanced="0"/>
    <cacheHierarchy uniqueName="[Kostnader].[Min år 19]" caption="Min år 19" attribute="1" defaultMemberUniqueName="[Kostnader].[Min år 19].[All]" allUniqueName="[Kostnader].[Min år 19].[All]" dimensionUniqueName="[Kostnader]" displayFolder="" count="0" memberValueDatatype="5" unbalanced="0"/>
    <cacheHierarchy uniqueName="[Kostnader].[Min år 20]" caption="Min år 20" attribute="1" defaultMemberUniqueName="[Kostnader].[Min år 20].[All]" allUniqueName="[Kostnader].[Min år 20].[All]" dimensionUniqueName="[Kostnader]" displayFolder="" count="0" memberValueDatatype="5" unbalanced="0"/>
    <cacheHierarchy uniqueName="[Kostnader].[Min år 21]" caption="Min år 21" attribute="1" defaultMemberUniqueName="[Kostnader].[Min år 21].[All]" allUniqueName="[Kostnader].[Min år 21].[All]" dimensionUniqueName="[Kostnader]" displayFolder="" count="0" memberValueDatatype="5" unbalanced="0"/>
    <cacheHierarchy uniqueName="[Kostnader].[Min år 22]" caption="Min år 22" attribute="1" defaultMemberUniqueName="[Kostnader].[Min år 22].[All]" allUniqueName="[Kostnader].[Min år 22].[All]" dimensionUniqueName="[Kostnader]" displayFolder="" count="0" memberValueDatatype="5" unbalanced="0"/>
    <cacheHierarchy uniqueName="[Kostnader].[Min år 23]" caption="Min år 23" attribute="1" defaultMemberUniqueName="[Kostnader].[Min år 23].[All]" allUniqueName="[Kostnader].[Min år 23].[All]" dimensionUniqueName="[Kostnader]" displayFolder="" count="0" memberValueDatatype="5" unbalanced="0"/>
    <cacheHierarchy uniqueName="[Kostnader].[Min år 24]" caption="Min år 24" attribute="1" defaultMemberUniqueName="[Kostnader].[Min år 24].[All]" allUniqueName="[Kostnader].[Min år 24].[All]" dimensionUniqueName="[Kostnader]" displayFolder="" count="0" memberValueDatatype="5" unbalanced="0"/>
    <cacheHierarchy uniqueName="[Kostnader].[Min år 25]" caption="Min år 25" attribute="1" defaultMemberUniqueName="[Kostnader].[Min år 25].[All]" allUniqueName="[Kostnader].[Min år 25].[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Max år 7]" caption="Max år 7" attribute="1" defaultMemberUniqueName="[Kostnader].[Max år 7].[All]" allUniqueName="[Kostnader].[Max år 7].[All]" dimensionUniqueName="[Kostnader]" displayFolder="" count="0" memberValueDatatype="5" unbalanced="0"/>
    <cacheHierarchy uniqueName="[Kostnader].[Max år 8]" caption="Max år 8" attribute="1" defaultMemberUniqueName="[Kostnader].[Max år 8].[All]" allUniqueName="[Kostnader].[Max år 8].[All]" dimensionUniqueName="[Kostnader]" displayFolder="" count="0" memberValueDatatype="5" unbalanced="0"/>
    <cacheHierarchy uniqueName="[Kostnader].[Max år 9]" caption="Max år 9" attribute="1" defaultMemberUniqueName="[Kostnader].[Max år 9].[All]" allUniqueName="[Kostnader].[Max år 9].[All]" dimensionUniqueName="[Kostnader]" displayFolder="" count="0" memberValueDatatype="5" unbalanced="0"/>
    <cacheHierarchy uniqueName="[Kostnader].[Max år 10]" caption="Max år 10" attribute="1" defaultMemberUniqueName="[Kostnader].[Max år 10].[All]" allUniqueName="[Kostnader].[Max år 10].[All]" dimensionUniqueName="[Kostnader]" displayFolder="" count="0" memberValueDatatype="5" unbalanced="0"/>
    <cacheHierarchy uniqueName="[Kostnader].[Max år 11]" caption="Max år 11" attribute="1" defaultMemberUniqueName="[Kostnader].[Max år 11].[All]" allUniqueName="[Kostnader].[Max år 11].[All]" dimensionUniqueName="[Kostnader]" displayFolder="" count="0" memberValueDatatype="5" unbalanced="0"/>
    <cacheHierarchy uniqueName="[Kostnader].[Max år 12]" caption="Max år 12" attribute="1" defaultMemberUniqueName="[Kostnader].[Max år 12].[All]" allUniqueName="[Kostnader].[Max år 12].[All]" dimensionUniqueName="[Kostnader]" displayFolder="" count="0" memberValueDatatype="5" unbalanced="0"/>
    <cacheHierarchy uniqueName="[Kostnader].[Max år 13]" caption="Max år 13" attribute="1" defaultMemberUniqueName="[Kostnader].[Max år 13].[All]" allUniqueName="[Kostnader].[Max år 13].[All]" dimensionUniqueName="[Kostnader]" displayFolder="" count="0" memberValueDatatype="5" unbalanced="0"/>
    <cacheHierarchy uniqueName="[Kostnader].[Max år 14]" caption="Max år 14" attribute="1" defaultMemberUniqueName="[Kostnader].[Max år 14].[All]" allUniqueName="[Kostnader].[Max år 14].[All]" dimensionUniqueName="[Kostnader]" displayFolder="" count="0" memberValueDatatype="5" unbalanced="0"/>
    <cacheHierarchy uniqueName="[Kostnader].[Max år 15]" caption="Max år 15" attribute="1" defaultMemberUniqueName="[Kostnader].[Max år 15].[All]" allUniqueName="[Kostnader].[Max år 15].[All]" dimensionUniqueName="[Kostnader]" displayFolder="" count="0" memberValueDatatype="5" unbalanced="0"/>
    <cacheHierarchy uniqueName="[Kostnader].[Max år 16]" caption="Max år 16" attribute="1" defaultMemberUniqueName="[Kostnader].[Max år 16].[All]" allUniqueName="[Kostnader].[Max år 16].[All]" dimensionUniqueName="[Kostnader]" displayFolder="" count="0" memberValueDatatype="5" unbalanced="0"/>
    <cacheHierarchy uniqueName="[Kostnader].[Max år 17]" caption="Max år 17" attribute="1" defaultMemberUniqueName="[Kostnader].[Max år 17].[All]" allUniqueName="[Kostnader].[Max år 17].[All]" dimensionUniqueName="[Kostnader]" displayFolder="" count="0" memberValueDatatype="5" unbalanced="0"/>
    <cacheHierarchy uniqueName="[Kostnader].[Max år 18]" caption="Max år 18" attribute="1" defaultMemberUniqueName="[Kostnader].[Max år 18].[All]" allUniqueName="[Kostnader].[Max år 18].[All]" dimensionUniqueName="[Kostnader]" displayFolder="" count="0" memberValueDatatype="5" unbalanced="0"/>
    <cacheHierarchy uniqueName="[Kostnader].[Max år 19]" caption="Max år 19" attribute="1" defaultMemberUniqueName="[Kostnader].[Max år 19].[All]" allUniqueName="[Kostnader].[Max år 19].[All]" dimensionUniqueName="[Kostnader]" displayFolder="" count="0" memberValueDatatype="5" unbalanced="0"/>
    <cacheHierarchy uniqueName="[Kostnader].[Max år 20]" caption="Max år 20" attribute="1" defaultMemberUniqueName="[Kostnader].[Max år 20].[All]" allUniqueName="[Kostnader].[Max år 20].[All]" dimensionUniqueName="[Kostnader]" displayFolder="" count="0" memberValueDatatype="5" unbalanced="0"/>
    <cacheHierarchy uniqueName="[Kostnader].[Max år 21]" caption="Max år 21" attribute="1" defaultMemberUniqueName="[Kostnader].[Max år 21].[All]" allUniqueName="[Kostnader].[Max år 21].[All]" dimensionUniqueName="[Kostnader]" displayFolder="" count="0" memberValueDatatype="5" unbalanced="0"/>
    <cacheHierarchy uniqueName="[Kostnader].[Max år 22]" caption="Max år 22" attribute="1" defaultMemberUniqueName="[Kostnader].[Max år 22].[All]" allUniqueName="[Kostnader].[Max år 22].[All]" dimensionUniqueName="[Kostnader]" displayFolder="" count="0" memberValueDatatype="5" unbalanced="0"/>
    <cacheHierarchy uniqueName="[Kostnader].[Max år 23]" caption="Max år 23" attribute="1" defaultMemberUniqueName="[Kostnader].[Max år 23].[All]" allUniqueName="[Kostnader].[Max år 23].[All]" dimensionUniqueName="[Kostnader]" displayFolder="" count="0" memberValueDatatype="5" unbalanced="0"/>
    <cacheHierarchy uniqueName="[Kostnader].[Max år 24]" caption="Max år 24" attribute="1" defaultMemberUniqueName="[Kostnader].[Max år 24].[All]" allUniqueName="[Kostnader].[Max år 24].[All]" dimensionUniqueName="[Kostnader]" displayFolder="" count="0" memberValueDatatype="5" unbalanced="0"/>
    <cacheHierarchy uniqueName="[Kostnader].[Max år 25]" caption="Max år 25" attribute="1" defaultMemberUniqueName="[Kostnader].[Max år 25].[All]" allUniqueName="[Kostnader].[Max år 25].[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0" memberValueDatatype="130" unbalanced="0"/>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0" memberValueDatatype="130" unbalanced="0"/>
    <cacheHierarchy uniqueName="[Nyttor].[Bedömning]" caption="Bedömning" attribute="1" defaultMemberUniqueName="[Nyttor].[Bedömning].[All]" allUniqueName="[Nyttor].[Bedömning].[All]" dimensionUniqueName="[Nyttor]" displayFolder="" count="0" memberValueDatatype="130" unbalanced="0"/>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Troligt år 7]" caption="Troligt år 7" attribute="1" defaultMemberUniqueName="[Nyttor].[Troligt år 7].[All]" allUniqueName="[Nyttor].[Troligt år 7].[All]" dimensionUniqueName="[Nyttor]" displayFolder="" count="0" memberValueDatatype="5" unbalanced="0"/>
    <cacheHierarchy uniqueName="[Nyttor].[Troligt år 8]" caption="Troligt år 8" attribute="1" defaultMemberUniqueName="[Nyttor].[Troligt år 8].[All]" allUniqueName="[Nyttor].[Troligt år 8].[All]" dimensionUniqueName="[Nyttor]" displayFolder="" count="0" memberValueDatatype="5" unbalanced="0"/>
    <cacheHierarchy uniqueName="[Nyttor].[Troligt år 9]" caption="Troligt år 9" attribute="1" defaultMemberUniqueName="[Nyttor].[Troligt år 9].[All]" allUniqueName="[Nyttor].[Troligt år 9].[All]" dimensionUniqueName="[Nyttor]" displayFolder="" count="0" memberValueDatatype="5" unbalanced="0"/>
    <cacheHierarchy uniqueName="[Nyttor].[Troligt år 10]" caption="Troligt år 10" attribute="1" defaultMemberUniqueName="[Nyttor].[Troligt år 10].[All]" allUniqueName="[Nyttor].[Troligt år 10].[All]" dimensionUniqueName="[Nyttor]" displayFolder="" count="0" memberValueDatatype="5" unbalanced="0"/>
    <cacheHierarchy uniqueName="[Nyttor].[Troligt år 11]" caption="Troligt år 11" attribute="1" defaultMemberUniqueName="[Nyttor].[Troligt år 11].[All]" allUniqueName="[Nyttor].[Troligt år 11].[All]" dimensionUniqueName="[Nyttor]" displayFolder="" count="0" memberValueDatatype="5" unbalanced="0"/>
    <cacheHierarchy uniqueName="[Nyttor].[Troligt år 12]" caption="Troligt år 12" attribute="1" defaultMemberUniqueName="[Nyttor].[Troligt år 12].[All]" allUniqueName="[Nyttor].[Troligt år 12].[All]" dimensionUniqueName="[Nyttor]" displayFolder="" count="0" memberValueDatatype="5" unbalanced="0"/>
    <cacheHierarchy uniqueName="[Nyttor].[Troligt år 13]" caption="Troligt år 13" attribute="1" defaultMemberUniqueName="[Nyttor].[Troligt år 13].[All]" allUniqueName="[Nyttor].[Troligt år 13].[All]" dimensionUniqueName="[Nyttor]" displayFolder="" count="0" memberValueDatatype="5" unbalanced="0"/>
    <cacheHierarchy uniqueName="[Nyttor].[Troligt år 14]" caption="Troligt år 14" attribute="1" defaultMemberUniqueName="[Nyttor].[Troligt år 14].[All]" allUniqueName="[Nyttor].[Troligt år 14].[All]" dimensionUniqueName="[Nyttor]" displayFolder="" count="0" memberValueDatatype="5" unbalanced="0"/>
    <cacheHierarchy uniqueName="[Nyttor].[Troligt år 15]" caption="Troligt år 15" attribute="1" defaultMemberUniqueName="[Nyttor].[Troligt år 15].[All]" allUniqueName="[Nyttor].[Troligt år 15].[All]" dimensionUniqueName="[Nyttor]" displayFolder="" count="0" memberValueDatatype="5" unbalanced="0"/>
    <cacheHierarchy uniqueName="[Nyttor].[Troligt år 16]" caption="Troligt år 16" attribute="1" defaultMemberUniqueName="[Nyttor].[Troligt år 16].[All]" allUniqueName="[Nyttor].[Troligt år 16].[All]" dimensionUniqueName="[Nyttor]" displayFolder="" count="0" memberValueDatatype="5" unbalanced="0"/>
    <cacheHierarchy uniqueName="[Nyttor].[Troligt år 17]" caption="Troligt år 17" attribute="1" defaultMemberUniqueName="[Nyttor].[Troligt år 17].[All]" allUniqueName="[Nyttor].[Troligt år 17].[All]" dimensionUniqueName="[Nyttor]" displayFolder="" count="0" memberValueDatatype="5" unbalanced="0"/>
    <cacheHierarchy uniqueName="[Nyttor].[Troligt år 18]" caption="Troligt år 18" attribute="1" defaultMemberUniqueName="[Nyttor].[Troligt år 18].[All]" allUniqueName="[Nyttor].[Troligt år 18].[All]" dimensionUniqueName="[Nyttor]" displayFolder="" count="0" memberValueDatatype="5" unbalanced="0"/>
    <cacheHierarchy uniqueName="[Nyttor].[Troligt år 19]" caption="Troligt år 19" attribute="1" defaultMemberUniqueName="[Nyttor].[Troligt år 19].[All]" allUniqueName="[Nyttor].[Troligt år 19].[All]" dimensionUniqueName="[Nyttor]" displayFolder="" count="0" memberValueDatatype="5" unbalanced="0"/>
    <cacheHierarchy uniqueName="[Nyttor].[Troligt år 20]" caption="Troligt år 20" attribute="1" defaultMemberUniqueName="[Nyttor].[Troligt år 20].[All]" allUniqueName="[Nyttor].[Troligt år 20].[All]" dimensionUniqueName="[Nyttor]" displayFolder="" count="0" memberValueDatatype="5" unbalanced="0"/>
    <cacheHierarchy uniqueName="[Nyttor].[Troligt år 21]" caption="Troligt år 21" attribute="1" defaultMemberUniqueName="[Nyttor].[Troligt år 21].[All]" allUniqueName="[Nyttor].[Troligt år 21].[All]" dimensionUniqueName="[Nyttor]" displayFolder="" count="0" memberValueDatatype="5" unbalanced="0"/>
    <cacheHierarchy uniqueName="[Nyttor].[Troligt år 22]" caption="Troligt år 22" attribute="1" defaultMemberUniqueName="[Nyttor].[Troligt år 22].[All]" allUniqueName="[Nyttor].[Troligt år 22].[All]" dimensionUniqueName="[Nyttor]" displayFolder="" count="0" memberValueDatatype="5" unbalanced="0"/>
    <cacheHierarchy uniqueName="[Nyttor].[Troligt år 23]" caption="Troligt år 23" attribute="1" defaultMemberUniqueName="[Nyttor].[Troligt år 23].[All]" allUniqueName="[Nyttor].[Troligt år 23].[All]" dimensionUniqueName="[Nyttor]" displayFolder="" count="0" memberValueDatatype="5" unbalanced="0"/>
    <cacheHierarchy uniqueName="[Nyttor].[Troligt år 24]" caption="Troligt år 24" attribute="1" defaultMemberUniqueName="[Nyttor].[Troligt år 24].[All]" allUniqueName="[Nyttor].[Troligt år 24].[All]" dimensionUniqueName="[Nyttor]" displayFolder="" count="0" memberValueDatatype="5" unbalanced="0"/>
    <cacheHierarchy uniqueName="[Nyttor].[Troligt år 25]" caption="Troligt år 25" attribute="1" defaultMemberUniqueName="[Nyttor].[Troligt år 25].[All]" allUniqueName="[Nyttor].[Troligt år 25].[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Min år 7]" caption="Min år 7" attribute="1" defaultMemberUniqueName="[Nyttor].[Min år 7].[All]" allUniqueName="[Nyttor].[Min år 7].[All]" dimensionUniqueName="[Nyttor]" displayFolder="" count="0" memberValueDatatype="5" unbalanced="0"/>
    <cacheHierarchy uniqueName="[Nyttor].[Min år 8]" caption="Min år 8" attribute="1" defaultMemberUniqueName="[Nyttor].[Min år 8].[All]" allUniqueName="[Nyttor].[Min år 8].[All]" dimensionUniqueName="[Nyttor]" displayFolder="" count="0" memberValueDatatype="5" unbalanced="0"/>
    <cacheHierarchy uniqueName="[Nyttor].[Min år 9]" caption="Min år 9" attribute="1" defaultMemberUniqueName="[Nyttor].[Min år 9].[All]" allUniqueName="[Nyttor].[Min år 9].[All]" dimensionUniqueName="[Nyttor]" displayFolder="" count="0" memberValueDatatype="5" unbalanced="0"/>
    <cacheHierarchy uniqueName="[Nyttor].[Min år 10]" caption="Min år 10" attribute="1" defaultMemberUniqueName="[Nyttor].[Min år 10].[All]" allUniqueName="[Nyttor].[Min år 10].[All]" dimensionUniqueName="[Nyttor]" displayFolder="" count="0" memberValueDatatype="5" unbalanced="0"/>
    <cacheHierarchy uniqueName="[Nyttor].[Min år 11]" caption="Min år 11" attribute="1" defaultMemberUniqueName="[Nyttor].[Min år 11].[All]" allUniqueName="[Nyttor].[Min år 11].[All]" dimensionUniqueName="[Nyttor]" displayFolder="" count="0" memberValueDatatype="5" unbalanced="0"/>
    <cacheHierarchy uniqueName="[Nyttor].[Min år 12]" caption="Min år 12" attribute="1" defaultMemberUniqueName="[Nyttor].[Min år 12].[All]" allUniqueName="[Nyttor].[Min år 12].[All]" dimensionUniqueName="[Nyttor]" displayFolder="" count="0" memberValueDatatype="5" unbalanced="0"/>
    <cacheHierarchy uniqueName="[Nyttor].[Min år 13]" caption="Min år 13" attribute="1" defaultMemberUniqueName="[Nyttor].[Min år 13].[All]" allUniqueName="[Nyttor].[Min år 13].[All]" dimensionUniqueName="[Nyttor]" displayFolder="" count="0" memberValueDatatype="5" unbalanced="0"/>
    <cacheHierarchy uniqueName="[Nyttor].[Min år 14]" caption="Min år 14" attribute="1" defaultMemberUniqueName="[Nyttor].[Min år 14].[All]" allUniqueName="[Nyttor].[Min år 14].[All]" dimensionUniqueName="[Nyttor]" displayFolder="" count="0" memberValueDatatype="5" unbalanced="0"/>
    <cacheHierarchy uniqueName="[Nyttor].[Min år 15]" caption="Min år 15" attribute="1" defaultMemberUniqueName="[Nyttor].[Min år 15].[All]" allUniqueName="[Nyttor].[Min år 15].[All]" dimensionUniqueName="[Nyttor]" displayFolder="" count="0" memberValueDatatype="5" unbalanced="0"/>
    <cacheHierarchy uniqueName="[Nyttor].[Min år 16]" caption="Min år 16" attribute="1" defaultMemberUniqueName="[Nyttor].[Min år 16].[All]" allUniqueName="[Nyttor].[Min år 16].[All]" dimensionUniqueName="[Nyttor]" displayFolder="" count="0" memberValueDatatype="5" unbalanced="0"/>
    <cacheHierarchy uniqueName="[Nyttor].[Min år 17]" caption="Min år 17" attribute="1" defaultMemberUniqueName="[Nyttor].[Min år 17].[All]" allUniqueName="[Nyttor].[Min år 17].[All]" dimensionUniqueName="[Nyttor]" displayFolder="" count="0" memberValueDatatype="5" unbalanced="0"/>
    <cacheHierarchy uniqueName="[Nyttor].[Min år 18]" caption="Min år 18" attribute="1" defaultMemberUniqueName="[Nyttor].[Min år 18].[All]" allUniqueName="[Nyttor].[Min år 18].[All]" dimensionUniqueName="[Nyttor]" displayFolder="" count="0" memberValueDatatype="5" unbalanced="0"/>
    <cacheHierarchy uniqueName="[Nyttor].[Min år 19]" caption="Min år 19" attribute="1" defaultMemberUniqueName="[Nyttor].[Min år 19].[All]" allUniqueName="[Nyttor].[Min år 19].[All]" dimensionUniqueName="[Nyttor]" displayFolder="" count="0" memberValueDatatype="5" unbalanced="0"/>
    <cacheHierarchy uniqueName="[Nyttor].[Min år 20]" caption="Min år 20" attribute="1" defaultMemberUniqueName="[Nyttor].[Min år 20].[All]" allUniqueName="[Nyttor].[Min år 20].[All]" dimensionUniqueName="[Nyttor]" displayFolder="" count="0" memberValueDatatype="5" unbalanced="0"/>
    <cacheHierarchy uniqueName="[Nyttor].[Min år 21]" caption="Min år 21" attribute="1" defaultMemberUniqueName="[Nyttor].[Min år 21].[All]" allUniqueName="[Nyttor].[Min år 21].[All]" dimensionUniqueName="[Nyttor]" displayFolder="" count="0" memberValueDatatype="5" unbalanced="0"/>
    <cacheHierarchy uniqueName="[Nyttor].[Min år 22]" caption="Min år 22" attribute="1" defaultMemberUniqueName="[Nyttor].[Min år 22].[All]" allUniqueName="[Nyttor].[Min år 22].[All]" dimensionUniqueName="[Nyttor]" displayFolder="" count="0" memberValueDatatype="5" unbalanced="0"/>
    <cacheHierarchy uniqueName="[Nyttor].[Min år 23]" caption="Min år 23" attribute="1" defaultMemberUniqueName="[Nyttor].[Min år 23].[All]" allUniqueName="[Nyttor].[Min år 23].[All]" dimensionUniqueName="[Nyttor]" displayFolder="" count="0" memberValueDatatype="5" unbalanced="0"/>
    <cacheHierarchy uniqueName="[Nyttor].[Min år 24]" caption="Min år 24" attribute="1" defaultMemberUniqueName="[Nyttor].[Min år 24].[All]" allUniqueName="[Nyttor].[Min år 24].[All]" dimensionUniqueName="[Nyttor]" displayFolder="" count="0" memberValueDatatype="5" unbalanced="0"/>
    <cacheHierarchy uniqueName="[Nyttor].[Min år 25]" caption="Min år 25" attribute="1" defaultMemberUniqueName="[Nyttor].[Min år 25].[All]" allUniqueName="[Nyttor].[Min år 25].[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Max år 7]" caption="Max år 7" attribute="1" defaultMemberUniqueName="[Nyttor].[Max år 7].[All]" allUniqueName="[Nyttor].[Max år 7].[All]" dimensionUniqueName="[Nyttor]" displayFolder="" count="0" memberValueDatatype="5" unbalanced="0"/>
    <cacheHierarchy uniqueName="[Nyttor].[Max år 8]" caption="Max år 8" attribute="1" defaultMemberUniqueName="[Nyttor].[Max år 8].[All]" allUniqueName="[Nyttor].[Max år 8].[All]" dimensionUniqueName="[Nyttor]" displayFolder="" count="0" memberValueDatatype="5" unbalanced="0"/>
    <cacheHierarchy uniqueName="[Nyttor].[Max år 9]" caption="Max år 9" attribute="1" defaultMemberUniqueName="[Nyttor].[Max år 9].[All]" allUniqueName="[Nyttor].[Max år 9].[All]" dimensionUniqueName="[Nyttor]" displayFolder="" count="0" memberValueDatatype="5" unbalanced="0"/>
    <cacheHierarchy uniqueName="[Nyttor].[Max år 10]" caption="Max år 10" attribute="1" defaultMemberUniqueName="[Nyttor].[Max år 10].[All]" allUniqueName="[Nyttor].[Max år 10].[All]" dimensionUniqueName="[Nyttor]" displayFolder="" count="0" memberValueDatatype="5" unbalanced="0"/>
    <cacheHierarchy uniqueName="[Nyttor].[Max år 11]" caption="Max år 11" attribute="1" defaultMemberUniqueName="[Nyttor].[Max år 11].[All]" allUniqueName="[Nyttor].[Max år 11].[All]" dimensionUniqueName="[Nyttor]" displayFolder="" count="0" memberValueDatatype="5" unbalanced="0"/>
    <cacheHierarchy uniqueName="[Nyttor].[Max år 12]" caption="Max år 12" attribute="1" defaultMemberUniqueName="[Nyttor].[Max år 12].[All]" allUniqueName="[Nyttor].[Max år 12].[All]" dimensionUniqueName="[Nyttor]" displayFolder="" count="0" memberValueDatatype="5" unbalanced="0"/>
    <cacheHierarchy uniqueName="[Nyttor].[Max år 13]" caption="Max år 13" attribute="1" defaultMemberUniqueName="[Nyttor].[Max år 13].[All]" allUniqueName="[Nyttor].[Max år 13].[All]" dimensionUniqueName="[Nyttor]" displayFolder="" count="0" memberValueDatatype="5" unbalanced="0"/>
    <cacheHierarchy uniqueName="[Nyttor].[Max år 14]" caption="Max år 14" attribute="1" defaultMemberUniqueName="[Nyttor].[Max år 14].[All]" allUniqueName="[Nyttor].[Max år 14].[All]" dimensionUniqueName="[Nyttor]" displayFolder="" count="0" memberValueDatatype="5" unbalanced="0"/>
    <cacheHierarchy uniqueName="[Nyttor].[Max år 15]" caption="Max år 15" attribute="1" defaultMemberUniqueName="[Nyttor].[Max år 15].[All]" allUniqueName="[Nyttor].[Max år 15].[All]" dimensionUniqueName="[Nyttor]" displayFolder="" count="0" memberValueDatatype="5" unbalanced="0"/>
    <cacheHierarchy uniqueName="[Nyttor].[Max år 16]" caption="Max år 16" attribute="1" defaultMemberUniqueName="[Nyttor].[Max år 16].[All]" allUniqueName="[Nyttor].[Max år 16].[All]" dimensionUniqueName="[Nyttor]" displayFolder="" count="0" memberValueDatatype="5" unbalanced="0"/>
    <cacheHierarchy uniqueName="[Nyttor].[Max år 17]" caption="Max år 17" attribute="1" defaultMemberUniqueName="[Nyttor].[Max år 17].[All]" allUniqueName="[Nyttor].[Max år 17].[All]" dimensionUniqueName="[Nyttor]" displayFolder="" count="0" memberValueDatatype="5" unbalanced="0"/>
    <cacheHierarchy uniqueName="[Nyttor].[Max år 18]" caption="Max år 18" attribute="1" defaultMemberUniqueName="[Nyttor].[Max år 18].[All]" allUniqueName="[Nyttor].[Max år 18].[All]" dimensionUniqueName="[Nyttor]" displayFolder="" count="0" memberValueDatatype="5" unbalanced="0"/>
    <cacheHierarchy uniqueName="[Nyttor].[Max år 19]" caption="Max år 19" attribute="1" defaultMemberUniqueName="[Nyttor].[Max år 19].[All]" allUniqueName="[Nyttor].[Max år 19].[All]" dimensionUniqueName="[Nyttor]" displayFolder="" count="0" memberValueDatatype="5" unbalanced="0"/>
    <cacheHierarchy uniqueName="[Nyttor].[Max år 20]" caption="Max år 20" attribute="1" defaultMemberUniqueName="[Nyttor].[Max år 20].[All]" allUniqueName="[Nyttor].[Max år 20].[All]" dimensionUniqueName="[Nyttor]" displayFolder="" count="0" memberValueDatatype="5" unbalanced="0"/>
    <cacheHierarchy uniqueName="[Nyttor].[Max år 21]" caption="Max år 21" attribute="1" defaultMemberUniqueName="[Nyttor].[Max år 21].[All]" allUniqueName="[Nyttor].[Max år 21].[All]" dimensionUniqueName="[Nyttor]" displayFolder="" count="0" memberValueDatatype="5" unbalanced="0"/>
    <cacheHierarchy uniqueName="[Nyttor].[Max år 22]" caption="Max år 22" attribute="1" defaultMemberUniqueName="[Nyttor].[Max år 22].[All]" allUniqueName="[Nyttor].[Max år 22].[All]" dimensionUniqueName="[Nyttor]" displayFolder="" count="0" memberValueDatatype="5" unbalanced="0"/>
    <cacheHierarchy uniqueName="[Nyttor].[Max år 23]" caption="Max år 23" attribute="1" defaultMemberUniqueName="[Nyttor].[Max år 23].[All]" allUniqueName="[Nyttor].[Max år 23].[All]" dimensionUniqueName="[Nyttor]" displayFolder="" count="0" memberValueDatatype="5" unbalanced="0"/>
    <cacheHierarchy uniqueName="[Nyttor].[Max år 24]" caption="Max år 24" attribute="1" defaultMemberUniqueName="[Nyttor].[Max år 24].[All]" allUniqueName="[Nyttor].[Max år 24].[All]" dimensionUniqueName="[Nyttor]" displayFolder="" count="0" memberValueDatatype="5" unbalanced="0"/>
    <cacheHierarchy uniqueName="[Nyttor].[Max år 25]" caption="Max år 25" attribute="1" defaultMemberUniqueName="[Nyttor].[Max år 25].[All]" allUniqueName="[Nyttor].[Max år 25].[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2" memberValueDatatype="130" unbalanced="0">
      <fieldsUsage count="2">
        <fieldUsage x="-1"/>
        <fieldUsage x="2"/>
      </fieldsUsage>
    </cacheHierarchy>
    <cacheHierarchy uniqueName="[Varderade_kostnader].[Intressent]" caption="Intressent" attribute="1" defaultMemberUniqueName="[Varderade_kostnader].[Intressent].[All]" allUniqueName="[Varderade_kostnader].[Intressent].[All]" dimensionUniqueName="[Varderade_kostnader]" displayFolder="" count="2" memberValueDatatype="130" unbalanced="0">
      <fieldsUsage count="2">
        <fieldUsage x="-1"/>
        <fieldUsage x="4"/>
      </fieldsUsage>
    </cacheHierarchy>
    <cacheHierarchy uniqueName="[Varderade_kostnader].[Kategori]" caption="Kategori" attribute="1" defaultMemberUniqueName="[Varderade_kostnader].[Kategori].[All]" allUniqueName="[Varderade_kostnader].[Kategori].[All]" dimensionUniqueName="[Varderade_kostnader]" displayFolder="" count="2" memberValueDatatype="130" unbalanced="0">
      <fieldsUsage count="2">
        <fieldUsage x="-1"/>
        <fieldUsage x="0"/>
      </fieldsUsage>
    </cacheHierarchy>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Troligt år 7]" caption="Troligt år 7" attribute="1" defaultMemberUniqueName="[Varderade_kostnader].[Troligt år 7].[All]" allUniqueName="[Varderade_kostnader].[Troligt år 7].[All]" dimensionUniqueName="[Varderade_kostnader]" displayFolder="" count="0" memberValueDatatype="5" unbalanced="0"/>
    <cacheHierarchy uniqueName="[Varderade_kostnader].[Troligt år 8]" caption="Troligt år 8" attribute="1" defaultMemberUniqueName="[Varderade_kostnader].[Troligt år 8].[All]" allUniqueName="[Varderade_kostnader].[Troligt år 8].[All]" dimensionUniqueName="[Varderade_kostnader]" displayFolder="" count="0" memberValueDatatype="5" unbalanced="0"/>
    <cacheHierarchy uniqueName="[Varderade_kostnader].[Troligt år 9]" caption="Troligt år 9" attribute="1" defaultMemberUniqueName="[Varderade_kostnader].[Troligt år 9].[All]" allUniqueName="[Varderade_kostnader].[Troligt år 9].[All]" dimensionUniqueName="[Varderade_kostnader]" displayFolder="" count="0" memberValueDatatype="5" unbalanced="0"/>
    <cacheHierarchy uniqueName="[Varderade_kostnader].[Troligt år 10]" caption="Troligt år 10" attribute="1" defaultMemberUniqueName="[Varderade_kostnader].[Troligt år 10].[All]" allUniqueName="[Varderade_kostnader].[Troligt år 10].[All]" dimensionUniqueName="[Varderade_kostnader]" displayFolder="" count="0" memberValueDatatype="5" unbalanced="0"/>
    <cacheHierarchy uniqueName="[Varderade_kostnader].[Troligt år 11]" caption="Troligt år 11" attribute="1" defaultMemberUniqueName="[Varderade_kostnader].[Troligt år 11].[All]" allUniqueName="[Varderade_kostnader].[Troligt år 11].[All]" dimensionUniqueName="[Varderade_kostnader]" displayFolder="" count="0" memberValueDatatype="5" unbalanced="0"/>
    <cacheHierarchy uniqueName="[Varderade_kostnader].[Troligt år 12]" caption="Troligt år 12" attribute="1" defaultMemberUniqueName="[Varderade_kostnader].[Troligt år 12].[All]" allUniqueName="[Varderade_kostnader].[Troligt år 12].[All]" dimensionUniqueName="[Varderade_kostnader]" displayFolder="" count="0" memberValueDatatype="5" unbalanced="0"/>
    <cacheHierarchy uniqueName="[Varderade_kostnader].[Troligt år 13]" caption="Troligt år 13" attribute="1" defaultMemberUniqueName="[Varderade_kostnader].[Troligt år 13].[All]" allUniqueName="[Varderade_kostnader].[Troligt år 13].[All]" dimensionUniqueName="[Varderade_kostnader]" displayFolder="" count="0" memberValueDatatype="5" unbalanced="0"/>
    <cacheHierarchy uniqueName="[Varderade_kostnader].[Troligt år 14]" caption="Troligt år 14" attribute="1" defaultMemberUniqueName="[Varderade_kostnader].[Troligt år 14].[All]" allUniqueName="[Varderade_kostnader].[Troligt år 14].[All]" dimensionUniqueName="[Varderade_kostnader]" displayFolder="" count="0" memberValueDatatype="5" unbalanced="0"/>
    <cacheHierarchy uniqueName="[Varderade_kostnader].[Troligt år 15]" caption="Troligt år 15" attribute="1" defaultMemberUniqueName="[Varderade_kostnader].[Troligt år 15].[All]" allUniqueName="[Varderade_kostnader].[Troligt år 15].[All]" dimensionUniqueName="[Varderade_kostnader]" displayFolder="" count="0" memberValueDatatype="5" unbalanced="0"/>
    <cacheHierarchy uniqueName="[Varderade_kostnader].[Troligt år 16]" caption="Troligt år 16" attribute="1" defaultMemberUniqueName="[Varderade_kostnader].[Troligt år 16].[All]" allUniqueName="[Varderade_kostnader].[Troligt år 16].[All]" dimensionUniqueName="[Varderade_kostnader]" displayFolder="" count="0" memberValueDatatype="5" unbalanced="0"/>
    <cacheHierarchy uniqueName="[Varderade_kostnader].[Troligt år 17]" caption="Troligt år 17" attribute="1" defaultMemberUniqueName="[Varderade_kostnader].[Troligt år 17].[All]" allUniqueName="[Varderade_kostnader].[Troligt år 17].[All]" dimensionUniqueName="[Varderade_kostnader]" displayFolder="" count="0" memberValueDatatype="5" unbalanced="0"/>
    <cacheHierarchy uniqueName="[Varderade_kostnader].[Troligt år 18]" caption="Troligt år 18" attribute="1" defaultMemberUniqueName="[Varderade_kostnader].[Troligt år 18].[All]" allUniqueName="[Varderade_kostnader].[Troligt år 18].[All]" dimensionUniqueName="[Varderade_kostnader]" displayFolder="" count="0" memberValueDatatype="5" unbalanced="0"/>
    <cacheHierarchy uniqueName="[Varderade_kostnader].[Troligt år 19]" caption="Troligt år 19" attribute="1" defaultMemberUniqueName="[Varderade_kostnader].[Troligt år 19].[All]" allUniqueName="[Varderade_kostnader].[Troligt år 19].[All]" dimensionUniqueName="[Varderade_kostnader]" displayFolder="" count="0" memberValueDatatype="5" unbalanced="0"/>
    <cacheHierarchy uniqueName="[Varderade_kostnader].[Troligt år 20]" caption="Troligt år 20" attribute="1" defaultMemberUniqueName="[Varderade_kostnader].[Troligt år 20].[All]" allUniqueName="[Varderade_kostnader].[Troligt år 20].[All]" dimensionUniqueName="[Varderade_kostnader]" displayFolder="" count="0" memberValueDatatype="5" unbalanced="0"/>
    <cacheHierarchy uniqueName="[Varderade_kostnader].[Troligt år 21]" caption="Troligt år 21" attribute="1" defaultMemberUniqueName="[Varderade_kostnader].[Troligt år 21].[All]" allUniqueName="[Varderade_kostnader].[Troligt år 21].[All]" dimensionUniqueName="[Varderade_kostnader]" displayFolder="" count="0" memberValueDatatype="5" unbalanced="0"/>
    <cacheHierarchy uniqueName="[Varderade_kostnader].[Troligt år 22]" caption="Troligt år 22" attribute="1" defaultMemberUniqueName="[Varderade_kostnader].[Troligt år 22].[All]" allUniqueName="[Varderade_kostnader].[Troligt år 22].[All]" dimensionUniqueName="[Varderade_kostnader]" displayFolder="" count="0" memberValueDatatype="5" unbalanced="0"/>
    <cacheHierarchy uniqueName="[Varderade_kostnader].[Troligt år 23]" caption="Troligt år 23" attribute="1" defaultMemberUniqueName="[Varderade_kostnader].[Troligt år 23].[All]" allUniqueName="[Varderade_kostnader].[Troligt år 23].[All]" dimensionUniqueName="[Varderade_kostnader]" displayFolder="" count="0" memberValueDatatype="5" unbalanced="0"/>
    <cacheHierarchy uniqueName="[Varderade_kostnader].[Troligt år 24]" caption="Troligt år 24" attribute="1" defaultMemberUniqueName="[Varderade_kostnader].[Troligt år 24].[All]" allUniqueName="[Varderade_kostnader].[Troligt år 24].[All]" dimensionUniqueName="[Varderade_kostnader]" displayFolder="" count="0" memberValueDatatype="5" unbalanced="0"/>
    <cacheHierarchy uniqueName="[Varderade_kostnader].[Troligt år 25]" caption="Troligt år 25" attribute="1" defaultMemberUniqueName="[Varderade_kostnader].[Troligt år 25].[All]" allUniqueName="[Varderade_kostnader].[Troligt år 25].[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Min år 7]" caption="Min år 7" attribute="1" defaultMemberUniqueName="[Varderade_kostnader].[Min år 7].[All]" allUniqueName="[Varderade_kostnader].[Min år 7].[All]" dimensionUniqueName="[Varderade_kostnader]" displayFolder="" count="0" memberValueDatatype="5" unbalanced="0"/>
    <cacheHierarchy uniqueName="[Varderade_kostnader].[Min år 8]" caption="Min år 8" attribute="1" defaultMemberUniqueName="[Varderade_kostnader].[Min år 8].[All]" allUniqueName="[Varderade_kostnader].[Min år 8].[All]" dimensionUniqueName="[Varderade_kostnader]" displayFolder="" count="0" memberValueDatatype="5" unbalanced="0"/>
    <cacheHierarchy uniqueName="[Varderade_kostnader].[Min år 9]" caption="Min år 9" attribute="1" defaultMemberUniqueName="[Varderade_kostnader].[Min år 9].[All]" allUniqueName="[Varderade_kostnader].[Min år 9].[All]" dimensionUniqueName="[Varderade_kostnader]" displayFolder="" count="0" memberValueDatatype="5" unbalanced="0"/>
    <cacheHierarchy uniqueName="[Varderade_kostnader].[Min år 10]" caption="Min år 10" attribute="1" defaultMemberUniqueName="[Varderade_kostnader].[Min år 10].[All]" allUniqueName="[Varderade_kostnader].[Min år 10].[All]" dimensionUniqueName="[Varderade_kostnader]" displayFolder="" count="0" memberValueDatatype="5" unbalanced="0"/>
    <cacheHierarchy uniqueName="[Varderade_kostnader].[Min år 11]" caption="Min år 11" attribute="1" defaultMemberUniqueName="[Varderade_kostnader].[Min år 11].[All]" allUniqueName="[Varderade_kostnader].[Min år 11].[All]" dimensionUniqueName="[Varderade_kostnader]" displayFolder="" count="0" memberValueDatatype="5" unbalanced="0"/>
    <cacheHierarchy uniqueName="[Varderade_kostnader].[Min år 12]" caption="Min år 12" attribute="1" defaultMemberUniqueName="[Varderade_kostnader].[Min år 12].[All]" allUniqueName="[Varderade_kostnader].[Min år 12].[All]" dimensionUniqueName="[Varderade_kostnader]" displayFolder="" count="0" memberValueDatatype="5" unbalanced="0"/>
    <cacheHierarchy uniqueName="[Varderade_kostnader].[Min år 13]" caption="Min år 13" attribute="1" defaultMemberUniqueName="[Varderade_kostnader].[Min år 13].[All]" allUniqueName="[Varderade_kostnader].[Min år 13].[All]" dimensionUniqueName="[Varderade_kostnader]" displayFolder="" count="0" memberValueDatatype="5" unbalanced="0"/>
    <cacheHierarchy uniqueName="[Varderade_kostnader].[Min år 14]" caption="Min år 14" attribute="1" defaultMemberUniqueName="[Varderade_kostnader].[Min år 14].[All]" allUniqueName="[Varderade_kostnader].[Min år 14].[All]" dimensionUniqueName="[Varderade_kostnader]" displayFolder="" count="0" memberValueDatatype="5" unbalanced="0"/>
    <cacheHierarchy uniqueName="[Varderade_kostnader].[Min år 15]" caption="Min år 15" attribute="1" defaultMemberUniqueName="[Varderade_kostnader].[Min år 15].[All]" allUniqueName="[Varderade_kostnader].[Min år 15].[All]" dimensionUniqueName="[Varderade_kostnader]" displayFolder="" count="0" memberValueDatatype="5" unbalanced="0"/>
    <cacheHierarchy uniqueName="[Varderade_kostnader].[Min år 16]" caption="Min år 16" attribute="1" defaultMemberUniqueName="[Varderade_kostnader].[Min år 16].[All]" allUniqueName="[Varderade_kostnader].[Min år 16].[All]" dimensionUniqueName="[Varderade_kostnader]" displayFolder="" count="0" memberValueDatatype="5" unbalanced="0"/>
    <cacheHierarchy uniqueName="[Varderade_kostnader].[Min år 17]" caption="Min år 17" attribute="1" defaultMemberUniqueName="[Varderade_kostnader].[Min år 17].[All]" allUniqueName="[Varderade_kostnader].[Min år 17].[All]" dimensionUniqueName="[Varderade_kostnader]" displayFolder="" count="0" memberValueDatatype="5" unbalanced="0"/>
    <cacheHierarchy uniqueName="[Varderade_kostnader].[Min år 18]" caption="Min år 18" attribute="1" defaultMemberUniqueName="[Varderade_kostnader].[Min år 18].[All]" allUniqueName="[Varderade_kostnader].[Min år 18].[All]" dimensionUniqueName="[Varderade_kostnader]" displayFolder="" count="0" memberValueDatatype="5" unbalanced="0"/>
    <cacheHierarchy uniqueName="[Varderade_kostnader].[Min år 19]" caption="Min år 19" attribute="1" defaultMemberUniqueName="[Varderade_kostnader].[Min år 19].[All]" allUniqueName="[Varderade_kostnader].[Min år 19].[All]" dimensionUniqueName="[Varderade_kostnader]" displayFolder="" count="0" memberValueDatatype="5" unbalanced="0"/>
    <cacheHierarchy uniqueName="[Varderade_kostnader].[Min år 20]" caption="Min år 20" attribute="1" defaultMemberUniqueName="[Varderade_kostnader].[Min år 20].[All]" allUniqueName="[Varderade_kostnader].[Min år 20].[All]" dimensionUniqueName="[Varderade_kostnader]" displayFolder="" count="0" memberValueDatatype="5" unbalanced="0"/>
    <cacheHierarchy uniqueName="[Varderade_kostnader].[Min år 21]" caption="Min år 21" attribute="1" defaultMemberUniqueName="[Varderade_kostnader].[Min år 21].[All]" allUniqueName="[Varderade_kostnader].[Min år 21].[All]" dimensionUniqueName="[Varderade_kostnader]" displayFolder="" count="0" memberValueDatatype="5" unbalanced="0"/>
    <cacheHierarchy uniqueName="[Varderade_kostnader].[Min år 22]" caption="Min år 22" attribute="1" defaultMemberUniqueName="[Varderade_kostnader].[Min år 22].[All]" allUniqueName="[Varderade_kostnader].[Min år 22].[All]" dimensionUniqueName="[Varderade_kostnader]" displayFolder="" count="0" memberValueDatatype="5" unbalanced="0"/>
    <cacheHierarchy uniqueName="[Varderade_kostnader].[Min år 23]" caption="Min år 23" attribute="1" defaultMemberUniqueName="[Varderade_kostnader].[Min år 23].[All]" allUniqueName="[Varderade_kostnader].[Min år 23].[All]" dimensionUniqueName="[Varderade_kostnader]" displayFolder="" count="0" memberValueDatatype="5" unbalanced="0"/>
    <cacheHierarchy uniqueName="[Varderade_kostnader].[Min år 24]" caption="Min år 24" attribute="1" defaultMemberUniqueName="[Varderade_kostnader].[Min år 24].[All]" allUniqueName="[Varderade_kostnader].[Min år 24].[All]" dimensionUniqueName="[Varderade_kostnader]" displayFolder="" count="0" memberValueDatatype="5" unbalanced="0"/>
    <cacheHierarchy uniqueName="[Varderade_kostnader].[Min år 25]" caption="Min år 25" attribute="1" defaultMemberUniqueName="[Varderade_kostnader].[Min år 25].[All]" allUniqueName="[Varderade_kostnader].[Min år 25].[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Max år 7]" caption="Max år 7" attribute="1" defaultMemberUniqueName="[Varderade_kostnader].[Max år 7].[All]" allUniqueName="[Varderade_kostnader].[Max år 7].[All]" dimensionUniqueName="[Varderade_kostnader]" displayFolder="" count="0" memberValueDatatype="5" unbalanced="0"/>
    <cacheHierarchy uniqueName="[Varderade_kostnader].[Max år 8]" caption="Max år 8" attribute="1" defaultMemberUniqueName="[Varderade_kostnader].[Max år 8].[All]" allUniqueName="[Varderade_kostnader].[Max år 8].[All]" dimensionUniqueName="[Varderade_kostnader]" displayFolder="" count="0" memberValueDatatype="5" unbalanced="0"/>
    <cacheHierarchy uniqueName="[Varderade_kostnader].[Max år 9]" caption="Max år 9" attribute="1" defaultMemberUniqueName="[Varderade_kostnader].[Max år 9].[All]" allUniqueName="[Varderade_kostnader].[Max år 9].[All]" dimensionUniqueName="[Varderade_kostnader]" displayFolder="" count="0" memberValueDatatype="5" unbalanced="0"/>
    <cacheHierarchy uniqueName="[Varderade_kostnader].[Max år 10]" caption="Max år 10" attribute="1" defaultMemberUniqueName="[Varderade_kostnader].[Max år 10].[All]" allUniqueName="[Varderade_kostnader].[Max år 10].[All]" dimensionUniqueName="[Varderade_kostnader]" displayFolder="" count="0" memberValueDatatype="5" unbalanced="0"/>
    <cacheHierarchy uniqueName="[Varderade_kostnader].[Max år 11]" caption="Max år 11" attribute="1" defaultMemberUniqueName="[Varderade_kostnader].[Max år 11].[All]" allUniqueName="[Varderade_kostnader].[Max år 11].[All]" dimensionUniqueName="[Varderade_kostnader]" displayFolder="" count="0" memberValueDatatype="5" unbalanced="0"/>
    <cacheHierarchy uniqueName="[Varderade_kostnader].[Max år 12]" caption="Max år 12" attribute="1" defaultMemberUniqueName="[Varderade_kostnader].[Max år 12].[All]" allUniqueName="[Varderade_kostnader].[Max år 12].[All]" dimensionUniqueName="[Varderade_kostnader]" displayFolder="" count="0" memberValueDatatype="5" unbalanced="0"/>
    <cacheHierarchy uniqueName="[Varderade_kostnader].[Max år 13]" caption="Max år 13" attribute="1" defaultMemberUniqueName="[Varderade_kostnader].[Max år 13].[All]" allUniqueName="[Varderade_kostnader].[Max år 13].[All]" dimensionUniqueName="[Varderade_kostnader]" displayFolder="" count="0" memberValueDatatype="5" unbalanced="0"/>
    <cacheHierarchy uniqueName="[Varderade_kostnader].[Max år 14]" caption="Max år 14" attribute="1" defaultMemberUniqueName="[Varderade_kostnader].[Max år 14].[All]" allUniqueName="[Varderade_kostnader].[Max år 14].[All]" dimensionUniqueName="[Varderade_kostnader]" displayFolder="" count="0" memberValueDatatype="5" unbalanced="0"/>
    <cacheHierarchy uniqueName="[Varderade_kostnader].[Max år 15]" caption="Max år 15" attribute="1" defaultMemberUniqueName="[Varderade_kostnader].[Max år 15].[All]" allUniqueName="[Varderade_kostnader].[Max år 15].[All]" dimensionUniqueName="[Varderade_kostnader]" displayFolder="" count="0" memberValueDatatype="5" unbalanced="0"/>
    <cacheHierarchy uniqueName="[Varderade_kostnader].[Max år 16]" caption="Max år 16" attribute="1" defaultMemberUniqueName="[Varderade_kostnader].[Max år 16].[All]" allUniqueName="[Varderade_kostnader].[Max år 16].[All]" dimensionUniqueName="[Varderade_kostnader]" displayFolder="" count="0" memberValueDatatype="5" unbalanced="0"/>
    <cacheHierarchy uniqueName="[Varderade_kostnader].[Max år 17]" caption="Max år 17" attribute="1" defaultMemberUniqueName="[Varderade_kostnader].[Max år 17].[All]" allUniqueName="[Varderade_kostnader].[Max år 17].[All]" dimensionUniqueName="[Varderade_kostnader]" displayFolder="" count="0" memberValueDatatype="5" unbalanced="0"/>
    <cacheHierarchy uniqueName="[Varderade_kostnader].[Max år 18]" caption="Max år 18" attribute="1" defaultMemberUniqueName="[Varderade_kostnader].[Max år 18].[All]" allUniqueName="[Varderade_kostnader].[Max år 18].[All]" dimensionUniqueName="[Varderade_kostnader]" displayFolder="" count="0" memberValueDatatype="5" unbalanced="0"/>
    <cacheHierarchy uniqueName="[Varderade_kostnader].[Max år 19]" caption="Max år 19" attribute="1" defaultMemberUniqueName="[Varderade_kostnader].[Max år 19].[All]" allUniqueName="[Varderade_kostnader].[Max år 19].[All]" dimensionUniqueName="[Varderade_kostnader]" displayFolder="" count="0" memberValueDatatype="5" unbalanced="0"/>
    <cacheHierarchy uniqueName="[Varderade_kostnader].[Max år 20]" caption="Max år 20" attribute="1" defaultMemberUniqueName="[Varderade_kostnader].[Max år 20].[All]" allUniqueName="[Varderade_kostnader].[Max år 20].[All]" dimensionUniqueName="[Varderade_kostnader]" displayFolder="" count="0" memberValueDatatype="5" unbalanced="0"/>
    <cacheHierarchy uniqueName="[Varderade_kostnader].[Max år 21]" caption="Max år 21" attribute="1" defaultMemberUniqueName="[Varderade_kostnader].[Max år 21].[All]" allUniqueName="[Varderade_kostnader].[Max år 21].[All]" dimensionUniqueName="[Varderade_kostnader]" displayFolder="" count="0" memberValueDatatype="5" unbalanced="0"/>
    <cacheHierarchy uniqueName="[Varderade_kostnader].[Max år 22]" caption="Max år 22" attribute="1" defaultMemberUniqueName="[Varderade_kostnader].[Max år 22].[All]" allUniqueName="[Varderade_kostnader].[Max år 22].[All]" dimensionUniqueName="[Varderade_kostnader]" displayFolder="" count="0" memberValueDatatype="5" unbalanced="0"/>
    <cacheHierarchy uniqueName="[Varderade_kostnader].[Max år 23]" caption="Max år 23" attribute="1" defaultMemberUniqueName="[Varderade_kostnader].[Max år 23].[All]" allUniqueName="[Varderade_kostnader].[Max år 23].[All]" dimensionUniqueName="[Varderade_kostnader]" displayFolder="" count="0" memberValueDatatype="5" unbalanced="0"/>
    <cacheHierarchy uniqueName="[Varderade_kostnader].[Max år 24]" caption="Max år 24" attribute="1" defaultMemberUniqueName="[Varderade_kostnader].[Max år 24].[All]" allUniqueName="[Varderade_kostnader].[Max år 24].[All]" dimensionUniqueName="[Varderade_kostnader]" displayFolder="" count="0" memberValueDatatype="5" unbalanced="0"/>
    <cacheHierarchy uniqueName="[Varderade_kostnader].[Max år 25]" caption="Max år 25" attribute="1" defaultMemberUniqueName="[Varderade_kostnader].[Max år 25].[All]" allUniqueName="[Varderade_kostnader].[Max år 25].[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2" memberValueDatatype="130" unbalanced="0">
      <fieldsUsage count="2">
        <fieldUsage x="-1"/>
        <fieldUsage x="3"/>
      </fieldsUsage>
    </cacheHierarchy>
    <cacheHierarchy uniqueName="[Varderade_nyttor].[Kategori]" caption="Kategori" attribute="1" defaultMemberUniqueName="[Varderade_nyttor].[Kategori].[All]" allUniqueName="[Varderade_nyttor].[Kategori].[All]" dimensionUniqueName="[Varderade_nyttor]" displayFolder="" count="0" memberValueDatatype="130" unbalanced="0"/>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Troligt år 7]" caption="Troligt år 7" attribute="1" defaultMemberUniqueName="[Varderade_nyttor].[Troligt år 7].[All]" allUniqueName="[Varderade_nyttor].[Troligt år 7].[All]" dimensionUniqueName="[Varderade_nyttor]" displayFolder="" count="0" memberValueDatatype="5" unbalanced="0"/>
    <cacheHierarchy uniqueName="[Varderade_nyttor].[Troligt år 8]" caption="Troligt år 8" attribute="1" defaultMemberUniqueName="[Varderade_nyttor].[Troligt år 8].[All]" allUniqueName="[Varderade_nyttor].[Troligt år 8].[All]" dimensionUniqueName="[Varderade_nyttor]" displayFolder="" count="0" memberValueDatatype="5" unbalanced="0"/>
    <cacheHierarchy uniqueName="[Varderade_nyttor].[Troligt år 9]" caption="Troligt år 9" attribute="1" defaultMemberUniqueName="[Varderade_nyttor].[Troligt år 9].[All]" allUniqueName="[Varderade_nyttor].[Troligt år 9].[All]" dimensionUniqueName="[Varderade_nyttor]" displayFolder="" count="0" memberValueDatatype="5" unbalanced="0"/>
    <cacheHierarchy uniqueName="[Varderade_nyttor].[Troligt år 10]" caption="Troligt år 10" attribute="1" defaultMemberUniqueName="[Varderade_nyttor].[Troligt år 10].[All]" allUniqueName="[Varderade_nyttor].[Troligt år 10].[All]" dimensionUniqueName="[Varderade_nyttor]" displayFolder="" count="0" memberValueDatatype="5" unbalanced="0"/>
    <cacheHierarchy uniqueName="[Varderade_nyttor].[Troligt år 11]" caption="Troligt år 11" attribute="1" defaultMemberUniqueName="[Varderade_nyttor].[Troligt år 11].[All]" allUniqueName="[Varderade_nyttor].[Troligt år 11].[All]" dimensionUniqueName="[Varderade_nyttor]" displayFolder="" count="0" memberValueDatatype="5" unbalanced="0"/>
    <cacheHierarchy uniqueName="[Varderade_nyttor].[Troligt år 12]" caption="Troligt år 12" attribute="1" defaultMemberUniqueName="[Varderade_nyttor].[Troligt år 12].[All]" allUniqueName="[Varderade_nyttor].[Troligt år 12].[All]" dimensionUniqueName="[Varderade_nyttor]" displayFolder="" count="0" memberValueDatatype="5" unbalanced="0"/>
    <cacheHierarchy uniqueName="[Varderade_nyttor].[Troligt år 13]" caption="Troligt år 13" attribute="1" defaultMemberUniqueName="[Varderade_nyttor].[Troligt år 13].[All]" allUniqueName="[Varderade_nyttor].[Troligt år 13].[All]" dimensionUniqueName="[Varderade_nyttor]" displayFolder="" count="0" memberValueDatatype="5" unbalanced="0"/>
    <cacheHierarchy uniqueName="[Varderade_nyttor].[Troligt år 14]" caption="Troligt år 14" attribute="1" defaultMemberUniqueName="[Varderade_nyttor].[Troligt år 14].[All]" allUniqueName="[Varderade_nyttor].[Troligt år 14].[All]" dimensionUniqueName="[Varderade_nyttor]" displayFolder="" count="0" memberValueDatatype="5" unbalanced="0"/>
    <cacheHierarchy uniqueName="[Varderade_nyttor].[Troligt år 15]" caption="Troligt år 15" attribute="1" defaultMemberUniqueName="[Varderade_nyttor].[Troligt år 15].[All]" allUniqueName="[Varderade_nyttor].[Troligt år 15].[All]" dimensionUniqueName="[Varderade_nyttor]" displayFolder="" count="0" memberValueDatatype="5" unbalanced="0"/>
    <cacheHierarchy uniqueName="[Varderade_nyttor].[Troligt år 16]" caption="Troligt år 16" attribute="1" defaultMemberUniqueName="[Varderade_nyttor].[Troligt år 16].[All]" allUniqueName="[Varderade_nyttor].[Troligt år 16].[All]" dimensionUniqueName="[Varderade_nyttor]" displayFolder="" count="0" memberValueDatatype="5" unbalanced="0"/>
    <cacheHierarchy uniqueName="[Varderade_nyttor].[Troligt år 17]" caption="Troligt år 17" attribute="1" defaultMemberUniqueName="[Varderade_nyttor].[Troligt år 17].[All]" allUniqueName="[Varderade_nyttor].[Troligt år 17].[All]" dimensionUniqueName="[Varderade_nyttor]" displayFolder="" count="0" memberValueDatatype="5" unbalanced="0"/>
    <cacheHierarchy uniqueName="[Varderade_nyttor].[Troligt år 18]" caption="Troligt år 18" attribute="1" defaultMemberUniqueName="[Varderade_nyttor].[Troligt år 18].[All]" allUniqueName="[Varderade_nyttor].[Troligt år 18].[All]" dimensionUniqueName="[Varderade_nyttor]" displayFolder="" count="0" memberValueDatatype="5" unbalanced="0"/>
    <cacheHierarchy uniqueName="[Varderade_nyttor].[Troligt år 19]" caption="Troligt år 19" attribute="1" defaultMemberUniqueName="[Varderade_nyttor].[Troligt år 19].[All]" allUniqueName="[Varderade_nyttor].[Troligt år 19].[All]" dimensionUniqueName="[Varderade_nyttor]" displayFolder="" count="0" memberValueDatatype="5" unbalanced="0"/>
    <cacheHierarchy uniqueName="[Varderade_nyttor].[Troligt år 20]" caption="Troligt år 20" attribute="1" defaultMemberUniqueName="[Varderade_nyttor].[Troligt år 20].[All]" allUniqueName="[Varderade_nyttor].[Troligt år 20].[All]" dimensionUniqueName="[Varderade_nyttor]" displayFolder="" count="0" memberValueDatatype="5" unbalanced="0"/>
    <cacheHierarchy uniqueName="[Varderade_nyttor].[Troligt år 21]" caption="Troligt år 21" attribute="1" defaultMemberUniqueName="[Varderade_nyttor].[Troligt år 21].[All]" allUniqueName="[Varderade_nyttor].[Troligt år 21].[All]" dimensionUniqueName="[Varderade_nyttor]" displayFolder="" count="0" memberValueDatatype="5" unbalanced="0"/>
    <cacheHierarchy uniqueName="[Varderade_nyttor].[Troligt år 22]" caption="Troligt år 22" attribute="1" defaultMemberUniqueName="[Varderade_nyttor].[Troligt år 22].[All]" allUniqueName="[Varderade_nyttor].[Troligt år 22].[All]" dimensionUniqueName="[Varderade_nyttor]" displayFolder="" count="0" memberValueDatatype="5" unbalanced="0"/>
    <cacheHierarchy uniqueName="[Varderade_nyttor].[Troligt år 23]" caption="Troligt år 23" attribute="1" defaultMemberUniqueName="[Varderade_nyttor].[Troligt år 23].[All]" allUniqueName="[Varderade_nyttor].[Troligt år 23].[All]" dimensionUniqueName="[Varderade_nyttor]" displayFolder="" count="0" memberValueDatatype="5" unbalanced="0"/>
    <cacheHierarchy uniqueName="[Varderade_nyttor].[Troligt år 24]" caption="Troligt år 24" attribute="1" defaultMemberUniqueName="[Varderade_nyttor].[Troligt år 24].[All]" allUniqueName="[Varderade_nyttor].[Troligt år 24].[All]" dimensionUniqueName="[Varderade_nyttor]" displayFolder="" count="0" memberValueDatatype="5" unbalanced="0"/>
    <cacheHierarchy uniqueName="[Varderade_nyttor].[Troligt år 25]" caption="Troligt år 25" attribute="1" defaultMemberUniqueName="[Varderade_nyttor].[Troligt år 25].[All]" allUniqueName="[Varderade_nyttor].[Troligt år 25].[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Min år 7]" caption="Min år 7" attribute="1" defaultMemberUniqueName="[Varderade_nyttor].[Min år 7].[All]" allUniqueName="[Varderade_nyttor].[Min år 7].[All]" dimensionUniqueName="[Varderade_nyttor]" displayFolder="" count="0" memberValueDatatype="5" unbalanced="0"/>
    <cacheHierarchy uniqueName="[Varderade_nyttor].[Min år 8]" caption="Min år 8" attribute="1" defaultMemberUniqueName="[Varderade_nyttor].[Min år 8].[All]" allUniqueName="[Varderade_nyttor].[Min år 8].[All]" dimensionUniqueName="[Varderade_nyttor]" displayFolder="" count="0" memberValueDatatype="5" unbalanced="0"/>
    <cacheHierarchy uniqueName="[Varderade_nyttor].[Min år 9]" caption="Min år 9" attribute="1" defaultMemberUniqueName="[Varderade_nyttor].[Min år 9].[All]" allUniqueName="[Varderade_nyttor].[Min år 9].[All]" dimensionUniqueName="[Varderade_nyttor]" displayFolder="" count="0" memberValueDatatype="5" unbalanced="0"/>
    <cacheHierarchy uniqueName="[Varderade_nyttor].[Min år 10]" caption="Min år 10" attribute="1" defaultMemberUniqueName="[Varderade_nyttor].[Min år 10].[All]" allUniqueName="[Varderade_nyttor].[Min år 10].[All]" dimensionUniqueName="[Varderade_nyttor]" displayFolder="" count="0" memberValueDatatype="5" unbalanced="0"/>
    <cacheHierarchy uniqueName="[Varderade_nyttor].[Min år 11]" caption="Min år 11" attribute="1" defaultMemberUniqueName="[Varderade_nyttor].[Min år 11].[All]" allUniqueName="[Varderade_nyttor].[Min år 11].[All]" dimensionUniqueName="[Varderade_nyttor]" displayFolder="" count="0" memberValueDatatype="5" unbalanced="0"/>
    <cacheHierarchy uniqueName="[Varderade_nyttor].[Min år 12]" caption="Min år 12" attribute="1" defaultMemberUniqueName="[Varderade_nyttor].[Min år 12].[All]" allUniqueName="[Varderade_nyttor].[Min år 12].[All]" dimensionUniqueName="[Varderade_nyttor]" displayFolder="" count="0" memberValueDatatype="5" unbalanced="0"/>
    <cacheHierarchy uniqueName="[Varderade_nyttor].[Min år 13]" caption="Min år 13" attribute="1" defaultMemberUniqueName="[Varderade_nyttor].[Min år 13].[All]" allUniqueName="[Varderade_nyttor].[Min år 13].[All]" dimensionUniqueName="[Varderade_nyttor]" displayFolder="" count="0" memberValueDatatype="5" unbalanced="0"/>
    <cacheHierarchy uniqueName="[Varderade_nyttor].[Min år 14]" caption="Min år 14" attribute="1" defaultMemberUniqueName="[Varderade_nyttor].[Min år 14].[All]" allUniqueName="[Varderade_nyttor].[Min år 14].[All]" dimensionUniqueName="[Varderade_nyttor]" displayFolder="" count="0" memberValueDatatype="5" unbalanced="0"/>
    <cacheHierarchy uniqueName="[Varderade_nyttor].[Min år 15]" caption="Min år 15" attribute="1" defaultMemberUniqueName="[Varderade_nyttor].[Min år 15].[All]" allUniqueName="[Varderade_nyttor].[Min år 15].[All]" dimensionUniqueName="[Varderade_nyttor]" displayFolder="" count="0" memberValueDatatype="5" unbalanced="0"/>
    <cacheHierarchy uniqueName="[Varderade_nyttor].[Min år 16]" caption="Min år 16" attribute="1" defaultMemberUniqueName="[Varderade_nyttor].[Min år 16].[All]" allUniqueName="[Varderade_nyttor].[Min år 16].[All]" dimensionUniqueName="[Varderade_nyttor]" displayFolder="" count="0" memberValueDatatype="5" unbalanced="0"/>
    <cacheHierarchy uniqueName="[Varderade_nyttor].[Min år 17]" caption="Min år 17" attribute="1" defaultMemberUniqueName="[Varderade_nyttor].[Min år 17].[All]" allUniqueName="[Varderade_nyttor].[Min år 17].[All]" dimensionUniqueName="[Varderade_nyttor]" displayFolder="" count="0" memberValueDatatype="5" unbalanced="0"/>
    <cacheHierarchy uniqueName="[Varderade_nyttor].[Min år 18]" caption="Min år 18" attribute="1" defaultMemberUniqueName="[Varderade_nyttor].[Min år 18].[All]" allUniqueName="[Varderade_nyttor].[Min år 18].[All]" dimensionUniqueName="[Varderade_nyttor]" displayFolder="" count="0" memberValueDatatype="5" unbalanced="0"/>
    <cacheHierarchy uniqueName="[Varderade_nyttor].[Min år 19]" caption="Min år 19" attribute="1" defaultMemberUniqueName="[Varderade_nyttor].[Min år 19].[All]" allUniqueName="[Varderade_nyttor].[Min år 19].[All]" dimensionUniqueName="[Varderade_nyttor]" displayFolder="" count="0" memberValueDatatype="5" unbalanced="0"/>
    <cacheHierarchy uniqueName="[Varderade_nyttor].[Min år 20]" caption="Min år 20" attribute="1" defaultMemberUniqueName="[Varderade_nyttor].[Min år 20].[All]" allUniqueName="[Varderade_nyttor].[Min år 20].[All]" dimensionUniqueName="[Varderade_nyttor]" displayFolder="" count="0" memberValueDatatype="5" unbalanced="0"/>
    <cacheHierarchy uniqueName="[Varderade_nyttor].[Min år 21]" caption="Min år 21" attribute="1" defaultMemberUniqueName="[Varderade_nyttor].[Min år 21].[All]" allUniqueName="[Varderade_nyttor].[Min år 21].[All]" dimensionUniqueName="[Varderade_nyttor]" displayFolder="" count="0" memberValueDatatype="5" unbalanced="0"/>
    <cacheHierarchy uniqueName="[Varderade_nyttor].[Min år 22]" caption="Min år 22" attribute="1" defaultMemberUniqueName="[Varderade_nyttor].[Min år 22].[All]" allUniqueName="[Varderade_nyttor].[Min år 22].[All]" dimensionUniqueName="[Varderade_nyttor]" displayFolder="" count="0" memberValueDatatype="5" unbalanced="0"/>
    <cacheHierarchy uniqueName="[Varderade_nyttor].[Min år 23]" caption="Min år 23" attribute="1" defaultMemberUniqueName="[Varderade_nyttor].[Min år 23].[All]" allUniqueName="[Varderade_nyttor].[Min år 23].[All]" dimensionUniqueName="[Varderade_nyttor]" displayFolder="" count="0" memberValueDatatype="5" unbalanced="0"/>
    <cacheHierarchy uniqueName="[Varderade_nyttor].[Min år 24]" caption="Min år 24" attribute="1" defaultMemberUniqueName="[Varderade_nyttor].[Min år 24].[All]" allUniqueName="[Varderade_nyttor].[Min år 24].[All]" dimensionUniqueName="[Varderade_nyttor]" displayFolder="" count="0" memberValueDatatype="5" unbalanced="0"/>
    <cacheHierarchy uniqueName="[Varderade_nyttor].[Min år 25]" caption="Min år 25" attribute="1" defaultMemberUniqueName="[Varderade_nyttor].[Min år 25].[All]" allUniqueName="[Varderade_nyttor].[Min år 25].[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Max år 7]" caption="Max år 7" attribute="1" defaultMemberUniqueName="[Varderade_nyttor].[Max år 7].[All]" allUniqueName="[Varderade_nyttor].[Max år 7].[All]" dimensionUniqueName="[Varderade_nyttor]" displayFolder="" count="0" memberValueDatatype="5" unbalanced="0"/>
    <cacheHierarchy uniqueName="[Varderade_nyttor].[Max år 8]" caption="Max år 8" attribute="1" defaultMemberUniqueName="[Varderade_nyttor].[Max år 8].[All]" allUniqueName="[Varderade_nyttor].[Max år 8].[All]" dimensionUniqueName="[Varderade_nyttor]" displayFolder="" count="0" memberValueDatatype="5" unbalanced="0"/>
    <cacheHierarchy uniqueName="[Varderade_nyttor].[Max år 9]" caption="Max år 9" attribute="1" defaultMemberUniqueName="[Varderade_nyttor].[Max år 9].[All]" allUniqueName="[Varderade_nyttor].[Max år 9].[All]" dimensionUniqueName="[Varderade_nyttor]" displayFolder="" count="0" memberValueDatatype="5" unbalanced="0"/>
    <cacheHierarchy uniqueName="[Varderade_nyttor].[Max år 10]" caption="Max år 10" attribute="1" defaultMemberUniqueName="[Varderade_nyttor].[Max år 10].[All]" allUniqueName="[Varderade_nyttor].[Max år 10].[All]" dimensionUniqueName="[Varderade_nyttor]" displayFolder="" count="0" memberValueDatatype="5" unbalanced="0"/>
    <cacheHierarchy uniqueName="[Varderade_nyttor].[Max år 11]" caption="Max år 11" attribute="1" defaultMemberUniqueName="[Varderade_nyttor].[Max år 11].[All]" allUniqueName="[Varderade_nyttor].[Max år 11].[All]" dimensionUniqueName="[Varderade_nyttor]" displayFolder="" count="0" memberValueDatatype="5" unbalanced="0"/>
    <cacheHierarchy uniqueName="[Varderade_nyttor].[Max år 12]" caption="Max år 12" attribute="1" defaultMemberUniqueName="[Varderade_nyttor].[Max år 12].[All]" allUniqueName="[Varderade_nyttor].[Max år 12].[All]" dimensionUniqueName="[Varderade_nyttor]" displayFolder="" count="0" memberValueDatatype="5" unbalanced="0"/>
    <cacheHierarchy uniqueName="[Varderade_nyttor].[Max år 13]" caption="Max år 13" attribute="1" defaultMemberUniqueName="[Varderade_nyttor].[Max år 13].[All]" allUniqueName="[Varderade_nyttor].[Max år 13].[All]" dimensionUniqueName="[Varderade_nyttor]" displayFolder="" count="0" memberValueDatatype="5" unbalanced="0"/>
    <cacheHierarchy uniqueName="[Varderade_nyttor].[Max år 14]" caption="Max år 14" attribute="1" defaultMemberUniqueName="[Varderade_nyttor].[Max år 14].[All]" allUniqueName="[Varderade_nyttor].[Max år 14].[All]" dimensionUniqueName="[Varderade_nyttor]" displayFolder="" count="0" memberValueDatatype="5" unbalanced="0"/>
    <cacheHierarchy uniqueName="[Varderade_nyttor].[Max år 15]" caption="Max år 15" attribute="1" defaultMemberUniqueName="[Varderade_nyttor].[Max år 15].[All]" allUniqueName="[Varderade_nyttor].[Max år 15].[All]" dimensionUniqueName="[Varderade_nyttor]" displayFolder="" count="0" memberValueDatatype="5" unbalanced="0"/>
    <cacheHierarchy uniqueName="[Varderade_nyttor].[Max år 16]" caption="Max år 16" attribute="1" defaultMemberUniqueName="[Varderade_nyttor].[Max år 16].[All]" allUniqueName="[Varderade_nyttor].[Max år 16].[All]" dimensionUniqueName="[Varderade_nyttor]" displayFolder="" count="0" memberValueDatatype="5" unbalanced="0"/>
    <cacheHierarchy uniqueName="[Varderade_nyttor].[Max år 17]" caption="Max år 17" attribute="1" defaultMemberUniqueName="[Varderade_nyttor].[Max år 17].[All]" allUniqueName="[Varderade_nyttor].[Max år 17].[All]" dimensionUniqueName="[Varderade_nyttor]" displayFolder="" count="0" memberValueDatatype="5" unbalanced="0"/>
    <cacheHierarchy uniqueName="[Varderade_nyttor].[Max år 18]" caption="Max år 18" attribute="1" defaultMemberUniqueName="[Varderade_nyttor].[Max år 18].[All]" allUniqueName="[Varderade_nyttor].[Max år 18].[All]" dimensionUniqueName="[Varderade_nyttor]" displayFolder="" count="0" memberValueDatatype="5" unbalanced="0"/>
    <cacheHierarchy uniqueName="[Varderade_nyttor].[Max år 19]" caption="Max år 19" attribute="1" defaultMemberUniqueName="[Varderade_nyttor].[Max år 19].[All]" allUniqueName="[Varderade_nyttor].[Max år 19].[All]" dimensionUniqueName="[Varderade_nyttor]" displayFolder="" count="0" memberValueDatatype="5" unbalanced="0"/>
    <cacheHierarchy uniqueName="[Varderade_nyttor].[Max år 20]" caption="Max år 20" attribute="1" defaultMemberUniqueName="[Varderade_nyttor].[Max år 20].[All]" allUniqueName="[Varderade_nyttor].[Max år 20].[All]" dimensionUniqueName="[Varderade_nyttor]" displayFolder="" count="0" memberValueDatatype="5" unbalanced="0"/>
    <cacheHierarchy uniqueName="[Varderade_nyttor].[Max år 21]" caption="Max år 21" attribute="1" defaultMemberUniqueName="[Varderade_nyttor].[Max år 21].[All]" allUniqueName="[Varderade_nyttor].[Max år 21].[All]" dimensionUniqueName="[Varderade_nyttor]" displayFolder="" count="0" memberValueDatatype="5" unbalanced="0"/>
    <cacheHierarchy uniqueName="[Varderade_nyttor].[Max år 22]" caption="Max år 22" attribute="1" defaultMemberUniqueName="[Varderade_nyttor].[Max år 22].[All]" allUniqueName="[Varderade_nyttor].[Max år 22].[All]" dimensionUniqueName="[Varderade_nyttor]" displayFolder="" count="0" memberValueDatatype="5" unbalanced="0"/>
    <cacheHierarchy uniqueName="[Varderade_nyttor].[Max år 23]" caption="Max år 23" attribute="1" defaultMemberUniqueName="[Varderade_nyttor].[Max år 23].[All]" allUniqueName="[Varderade_nyttor].[Max år 23].[All]" dimensionUniqueName="[Varderade_nyttor]" displayFolder="" count="0" memberValueDatatype="5" unbalanced="0"/>
    <cacheHierarchy uniqueName="[Varderade_nyttor].[Max år 24]" caption="Max år 24" attribute="1" defaultMemberUniqueName="[Varderade_nyttor].[Max år 24].[All]" allUniqueName="[Varderade_nyttor].[Max år 24].[All]" dimensionUniqueName="[Varderade_nyttor]" displayFolder="" count="0" memberValueDatatype="5" unbalanced="0"/>
    <cacheHierarchy uniqueName="[Varderade_nyttor].[Max år 25]" caption="Max år 25" attribute="1" defaultMemberUniqueName="[Varderade_nyttor].[Max år 25].[All]" allUniqueName="[Varderade_nyttor].[Max år 25].[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270"/>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271"/>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27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270"/>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271"/>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272"/>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273"/>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274"/>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275"/>
        </ext>
      </extLst>
    </cacheHierarchy>
    <cacheHierarchy uniqueName="[Measures].[Sum of Troligt år 7]" caption="Sum of Troligt år 7" measure="1" displayFolder="" measureGroup="Nyttor" count="0" hidden="1">
      <extLst>
        <ext xmlns:x15="http://schemas.microsoft.com/office/spreadsheetml/2010/11/main" uri="{B97F6D7D-B522-45F9-BDA1-12C45D357490}">
          <x15:cacheHierarchy aggregatedColumn="276"/>
        </ext>
      </extLst>
    </cacheHierarchy>
    <cacheHierarchy uniqueName="[Measures].[Sum of Troligt år 8]" caption="Sum of Troligt år 8" measure="1" displayFolder="" measureGroup="Nyttor" count="0" hidden="1">
      <extLst>
        <ext xmlns:x15="http://schemas.microsoft.com/office/spreadsheetml/2010/11/main" uri="{B97F6D7D-B522-45F9-BDA1-12C45D357490}">
          <x15:cacheHierarchy aggregatedColumn="277"/>
        </ext>
      </extLst>
    </cacheHierarchy>
    <cacheHierarchy uniqueName="[Measures].[Sum of Troligt år 9]" caption="Sum of Troligt år 9" measure="1" displayFolder="" measureGroup="Nyttor" count="0" hidden="1">
      <extLst>
        <ext xmlns:x15="http://schemas.microsoft.com/office/spreadsheetml/2010/11/main" uri="{B97F6D7D-B522-45F9-BDA1-12C45D357490}">
          <x15:cacheHierarchy aggregatedColumn="278"/>
        </ext>
      </extLst>
    </cacheHierarchy>
    <cacheHierarchy uniqueName="[Measures].[Sum of Troligt år 10]" caption="Sum of Troligt år 10" measure="1" displayFolder="" measureGroup="Nyttor" count="0" hidden="1">
      <extLst>
        <ext xmlns:x15="http://schemas.microsoft.com/office/spreadsheetml/2010/11/main" uri="{B97F6D7D-B522-45F9-BDA1-12C45D357490}">
          <x15:cacheHierarchy aggregatedColumn="279"/>
        </ext>
      </extLst>
    </cacheHierarchy>
    <cacheHierarchy uniqueName="[Measures].[Sum of Troligt år 11]" caption="Sum of Troligt år 11" measure="1" displayFolder="" measureGroup="Nyttor" count="0" hidden="1">
      <extLst>
        <ext xmlns:x15="http://schemas.microsoft.com/office/spreadsheetml/2010/11/main" uri="{B97F6D7D-B522-45F9-BDA1-12C45D357490}">
          <x15:cacheHierarchy aggregatedColumn="280"/>
        </ext>
      </extLst>
    </cacheHierarchy>
    <cacheHierarchy uniqueName="[Measures].[Sum of Troligt år 12]" caption="Sum of Troligt år 12" measure="1" displayFolder="" measureGroup="Nyttor" count="0" hidden="1">
      <extLst>
        <ext xmlns:x15="http://schemas.microsoft.com/office/spreadsheetml/2010/11/main" uri="{B97F6D7D-B522-45F9-BDA1-12C45D357490}">
          <x15:cacheHierarchy aggregatedColumn="281"/>
        </ext>
      </extLst>
    </cacheHierarchy>
    <cacheHierarchy uniqueName="[Measures].[Sum of Troligt år 13]" caption="Sum of Troligt år 13" measure="1" displayFolder="" measureGroup="Nyttor" count="0" hidden="1">
      <extLst>
        <ext xmlns:x15="http://schemas.microsoft.com/office/spreadsheetml/2010/11/main" uri="{B97F6D7D-B522-45F9-BDA1-12C45D357490}">
          <x15:cacheHierarchy aggregatedColumn="282"/>
        </ext>
      </extLst>
    </cacheHierarchy>
    <cacheHierarchy uniqueName="[Measures].[Sum of Troligt år 14]" caption="Sum of Troligt år 14" measure="1" displayFolder="" measureGroup="Nyttor" count="0" hidden="1">
      <extLst>
        <ext xmlns:x15="http://schemas.microsoft.com/office/spreadsheetml/2010/11/main" uri="{B97F6D7D-B522-45F9-BDA1-12C45D357490}">
          <x15:cacheHierarchy aggregatedColumn="283"/>
        </ext>
      </extLst>
    </cacheHierarchy>
    <cacheHierarchy uniqueName="[Measures].[Sum of Troligt år 15]" caption="Sum of Troligt år 15" measure="1" displayFolder="" measureGroup="Nyttor" count="0" hidden="1">
      <extLst>
        <ext xmlns:x15="http://schemas.microsoft.com/office/spreadsheetml/2010/11/main" uri="{B97F6D7D-B522-45F9-BDA1-12C45D357490}">
          <x15:cacheHierarchy aggregatedColumn="284"/>
        </ext>
      </extLst>
    </cacheHierarchy>
    <cacheHierarchy uniqueName="[Measures].[Sum of Troligt år 16]" caption="Sum of Troligt år 16" measure="1" displayFolder="" measureGroup="Nyttor" count="0" hidden="1">
      <extLst>
        <ext xmlns:x15="http://schemas.microsoft.com/office/spreadsheetml/2010/11/main" uri="{B97F6D7D-B522-45F9-BDA1-12C45D357490}">
          <x15:cacheHierarchy aggregatedColumn="285"/>
        </ext>
      </extLst>
    </cacheHierarchy>
    <cacheHierarchy uniqueName="[Measures].[Sum of Troligt år 17]" caption="Sum of Troligt år 17" measure="1" displayFolder="" measureGroup="Nyttor" count="0" hidden="1">
      <extLst>
        <ext xmlns:x15="http://schemas.microsoft.com/office/spreadsheetml/2010/11/main" uri="{B97F6D7D-B522-45F9-BDA1-12C45D357490}">
          <x15:cacheHierarchy aggregatedColumn="286"/>
        </ext>
      </extLst>
    </cacheHierarchy>
    <cacheHierarchy uniqueName="[Measures].[Sum of Troligt år 18]" caption="Sum of Troligt år 18" measure="1" displayFolder="" measureGroup="Nyttor" count="0" hidden="1">
      <extLst>
        <ext xmlns:x15="http://schemas.microsoft.com/office/spreadsheetml/2010/11/main" uri="{B97F6D7D-B522-45F9-BDA1-12C45D357490}">
          <x15:cacheHierarchy aggregatedColumn="287"/>
        </ext>
      </extLst>
    </cacheHierarchy>
    <cacheHierarchy uniqueName="[Measures].[Sum of Troligt år 19]" caption="Sum of Troligt år 19" measure="1" displayFolder="" measureGroup="Nyttor" count="0" hidden="1">
      <extLst>
        <ext xmlns:x15="http://schemas.microsoft.com/office/spreadsheetml/2010/11/main" uri="{B97F6D7D-B522-45F9-BDA1-12C45D357490}">
          <x15:cacheHierarchy aggregatedColumn="288"/>
        </ext>
      </extLst>
    </cacheHierarchy>
    <cacheHierarchy uniqueName="[Measures].[Sum of Troligt år 20]" caption="Sum of Troligt år 20" measure="1" displayFolder="" measureGroup="Nyttor" count="0" hidden="1">
      <extLst>
        <ext xmlns:x15="http://schemas.microsoft.com/office/spreadsheetml/2010/11/main" uri="{B97F6D7D-B522-45F9-BDA1-12C45D357490}">
          <x15:cacheHierarchy aggregatedColumn="289"/>
        </ext>
      </extLst>
    </cacheHierarchy>
    <cacheHierarchy uniqueName="[Measures].[Sum of Troligt år 21]" caption="Sum of Troligt år 21" measure="1" displayFolder="" measureGroup="Nyttor" count="0" hidden="1">
      <extLst>
        <ext xmlns:x15="http://schemas.microsoft.com/office/spreadsheetml/2010/11/main" uri="{B97F6D7D-B522-45F9-BDA1-12C45D357490}">
          <x15:cacheHierarchy aggregatedColumn="290"/>
        </ext>
      </extLst>
    </cacheHierarchy>
    <cacheHierarchy uniqueName="[Measures].[Sum of Troligt år 22]" caption="Sum of Troligt år 22" measure="1" displayFolder="" measureGroup="Nyttor" count="0" hidden="1">
      <extLst>
        <ext xmlns:x15="http://schemas.microsoft.com/office/spreadsheetml/2010/11/main" uri="{B97F6D7D-B522-45F9-BDA1-12C45D357490}">
          <x15:cacheHierarchy aggregatedColumn="291"/>
        </ext>
      </extLst>
    </cacheHierarchy>
    <cacheHierarchy uniqueName="[Measures].[Sum of Troligt år 23]" caption="Sum of Troligt år 23" measure="1" displayFolder="" measureGroup="Nyttor" count="0" hidden="1">
      <extLst>
        <ext xmlns:x15="http://schemas.microsoft.com/office/spreadsheetml/2010/11/main" uri="{B97F6D7D-B522-45F9-BDA1-12C45D357490}">
          <x15:cacheHierarchy aggregatedColumn="292"/>
        </ext>
      </extLst>
    </cacheHierarchy>
    <cacheHierarchy uniqueName="[Measures].[Sum of Troligt år 24]" caption="Sum of Troligt år 24" measure="1" displayFolder="" measureGroup="Nyttor" count="0" hidden="1">
      <extLst>
        <ext xmlns:x15="http://schemas.microsoft.com/office/spreadsheetml/2010/11/main" uri="{B97F6D7D-B522-45F9-BDA1-12C45D357490}">
          <x15:cacheHierarchy aggregatedColumn="293"/>
        </ext>
      </extLst>
    </cacheHierarchy>
    <cacheHierarchy uniqueName="[Measures].[Sum of Troligt år 25]" caption="Sum of Troligt år 25" measure="1" displayFolder="" measureGroup="Nyttor" count="0" hidden="1">
      <extLst>
        <ext xmlns:x15="http://schemas.microsoft.com/office/spreadsheetml/2010/11/main" uri="{B97F6D7D-B522-45F9-BDA1-12C45D357490}">
          <x15:cacheHierarchy aggregatedColumn="29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183"/>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84"/>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185"/>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186"/>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187"/>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188"/>
        </ext>
      </extLst>
    </cacheHierarchy>
    <cacheHierarchy uniqueName="[Measures].[Sum of Troligt år 7 2]" caption="Sum of Troligt år 7 2" measure="1" displayFolder="" measureGroup="Kostnader" count="0" hidden="1">
      <extLst>
        <ext xmlns:x15="http://schemas.microsoft.com/office/spreadsheetml/2010/11/main" uri="{B97F6D7D-B522-45F9-BDA1-12C45D357490}">
          <x15:cacheHierarchy aggregatedColumn="189"/>
        </ext>
      </extLst>
    </cacheHierarchy>
    <cacheHierarchy uniqueName="[Measures].[Sum of Troligt år 8 2]" caption="Sum of Troligt år 8 2" measure="1" displayFolder="" measureGroup="Kostnader" count="0" hidden="1">
      <extLst>
        <ext xmlns:x15="http://schemas.microsoft.com/office/spreadsheetml/2010/11/main" uri="{B97F6D7D-B522-45F9-BDA1-12C45D357490}">
          <x15:cacheHierarchy aggregatedColumn="190"/>
        </ext>
      </extLst>
    </cacheHierarchy>
    <cacheHierarchy uniqueName="[Measures].[Sum of Troligt år 9 2]" caption="Sum of Troligt år 9 2" measure="1" displayFolder="" measureGroup="Kostnader" count="0" hidden="1">
      <extLst>
        <ext xmlns:x15="http://schemas.microsoft.com/office/spreadsheetml/2010/11/main" uri="{B97F6D7D-B522-45F9-BDA1-12C45D357490}">
          <x15:cacheHierarchy aggregatedColumn="191"/>
        </ext>
      </extLst>
    </cacheHierarchy>
    <cacheHierarchy uniqueName="[Measures].[Sum of Troligt år 10 2]" caption="Sum of Troligt år 10 2" measure="1" displayFolder="" measureGroup="Kostnader" count="0" hidden="1">
      <extLst>
        <ext xmlns:x15="http://schemas.microsoft.com/office/spreadsheetml/2010/11/main" uri="{B97F6D7D-B522-45F9-BDA1-12C45D357490}">
          <x15:cacheHierarchy aggregatedColumn="192"/>
        </ext>
      </extLst>
    </cacheHierarchy>
    <cacheHierarchy uniqueName="[Measures].[Sum of Troligt år 11 2]" caption="Sum of Troligt år 11 2" measure="1" displayFolder="" measureGroup="Kostnader" count="0" hidden="1">
      <extLst>
        <ext xmlns:x15="http://schemas.microsoft.com/office/spreadsheetml/2010/11/main" uri="{B97F6D7D-B522-45F9-BDA1-12C45D357490}">
          <x15:cacheHierarchy aggregatedColumn="193"/>
        </ext>
      </extLst>
    </cacheHierarchy>
    <cacheHierarchy uniqueName="[Measures].[Sum of Troligt år 12 2]" caption="Sum of Troligt år 12 2" measure="1" displayFolder="" measureGroup="Kostnader" count="0" hidden="1">
      <extLst>
        <ext xmlns:x15="http://schemas.microsoft.com/office/spreadsheetml/2010/11/main" uri="{B97F6D7D-B522-45F9-BDA1-12C45D357490}">
          <x15:cacheHierarchy aggregatedColumn="194"/>
        </ext>
      </extLst>
    </cacheHierarchy>
    <cacheHierarchy uniqueName="[Measures].[Sum of Troligt år 13 2]" caption="Sum of Troligt år 13 2" measure="1" displayFolder="" measureGroup="Kostnader" count="0" hidden="1">
      <extLst>
        <ext xmlns:x15="http://schemas.microsoft.com/office/spreadsheetml/2010/11/main" uri="{B97F6D7D-B522-45F9-BDA1-12C45D357490}">
          <x15:cacheHierarchy aggregatedColumn="195"/>
        </ext>
      </extLst>
    </cacheHierarchy>
    <cacheHierarchy uniqueName="[Measures].[Sum of Troligt år 14 2]" caption="Sum of Troligt år 14 2" measure="1" displayFolder="" measureGroup="Kostnader" count="0" hidden="1">
      <extLst>
        <ext xmlns:x15="http://schemas.microsoft.com/office/spreadsheetml/2010/11/main" uri="{B97F6D7D-B522-45F9-BDA1-12C45D357490}">
          <x15:cacheHierarchy aggregatedColumn="196"/>
        </ext>
      </extLst>
    </cacheHierarchy>
    <cacheHierarchy uniqueName="[Measures].[Sum of Troligt år 15 2]" caption="Sum of Troligt år 15 2" measure="1" displayFolder="" measureGroup="Kostnader" count="0" hidden="1">
      <extLst>
        <ext xmlns:x15="http://schemas.microsoft.com/office/spreadsheetml/2010/11/main" uri="{B97F6D7D-B522-45F9-BDA1-12C45D357490}">
          <x15:cacheHierarchy aggregatedColumn="197"/>
        </ext>
      </extLst>
    </cacheHierarchy>
    <cacheHierarchy uniqueName="[Measures].[Sum of Troligt år 16 2]" caption="Sum of Troligt år 16 2" measure="1" displayFolder="" measureGroup="Kostnader" count="0" hidden="1">
      <extLst>
        <ext xmlns:x15="http://schemas.microsoft.com/office/spreadsheetml/2010/11/main" uri="{B97F6D7D-B522-45F9-BDA1-12C45D357490}">
          <x15:cacheHierarchy aggregatedColumn="198"/>
        </ext>
      </extLst>
    </cacheHierarchy>
    <cacheHierarchy uniqueName="[Measures].[Sum of Troligt år 17 2]" caption="Sum of Troligt år 17 2" measure="1" displayFolder="" measureGroup="Kostnader" count="0" hidden="1">
      <extLst>
        <ext xmlns:x15="http://schemas.microsoft.com/office/spreadsheetml/2010/11/main" uri="{B97F6D7D-B522-45F9-BDA1-12C45D357490}">
          <x15:cacheHierarchy aggregatedColumn="199"/>
        </ext>
      </extLst>
    </cacheHierarchy>
    <cacheHierarchy uniqueName="[Measures].[Sum of Troligt år 18 2]" caption="Sum of Troligt år 18 2" measure="1" displayFolder="" measureGroup="Kostnader" count="0" hidden="1">
      <extLst>
        <ext xmlns:x15="http://schemas.microsoft.com/office/spreadsheetml/2010/11/main" uri="{B97F6D7D-B522-45F9-BDA1-12C45D357490}">
          <x15:cacheHierarchy aggregatedColumn="200"/>
        </ext>
      </extLst>
    </cacheHierarchy>
    <cacheHierarchy uniqueName="[Measures].[Sum of Troligt år 19 2]" caption="Sum of Troligt år 19 2" measure="1" displayFolder="" measureGroup="Kostnader" count="0" hidden="1">
      <extLst>
        <ext xmlns:x15="http://schemas.microsoft.com/office/spreadsheetml/2010/11/main" uri="{B97F6D7D-B522-45F9-BDA1-12C45D357490}">
          <x15:cacheHierarchy aggregatedColumn="201"/>
        </ext>
      </extLst>
    </cacheHierarchy>
    <cacheHierarchy uniqueName="[Measures].[Sum of Troligt år 20 2]" caption="Sum of Troligt år 20 2" measure="1" displayFolder="" measureGroup="Kostnader" count="0" hidden="1">
      <extLst>
        <ext xmlns:x15="http://schemas.microsoft.com/office/spreadsheetml/2010/11/main" uri="{B97F6D7D-B522-45F9-BDA1-12C45D357490}">
          <x15:cacheHierarchy aggregatedColumn="202"/>
        </ext>
      </extLst>
    </cacheHierarchy>
    <cacheHierarchy uniqueName="[Measures].[Sum of Troligt år 21 2]" caption="Sum of Troligt år 21 2" measure="1" displayFolder="" measureGroup="Kostnader" count="0" hidden="1">
      <extLst>
        <ext xmlns:x15="http://schemas.microsoft.com/office/spreadsheetml/2010/11/main" uri="{B97F6D7D-B522-45F9-BDA1-12C45D357490}">
          <x15:cacheHierarchy aggregatedColumn="203"/>
        </ext>
      </extLst>
    </cacheHierarchy>
    <cacheHierarchy uniqueName="[Measures].[Sum of Troligt år 22 2]" caption="Sum of Troligt år 22 2" measure="1" displayFolder="" measureGroup="Kostnader" count="0" hidden="1">
      <extLst>
        <ext xmlns:x15="http://schemas.microsoft.com/office/spreadsheetml/2010/11/main" uri="{B97F6D7D-B522-45F9-BDA1-12C45D357490}">
          <x15:cacheHierarchy aggregatedColumn="204"/>
        </ext>
      </extLst>
    </cacheHierarchy>
    <cacheHierarchy uniqueName="[Measures].[Sum of Troligt år 23 2]" caption="Sum of Troligt år 23 2" measure="1" displayFolder="" measureGroup="Kostnader" count="0" hidden="1">
      <extLst>
        <ext xmlns:x15="http://schemas.microsoft.com/office/spreadsheetml/2010/11/main" uri="{B97F6D7D-B522-45F9-BDA1-12C45D357490}">
          <x15:cacheHierarchy aggregatedColumn="205"/>
        </ext>
      </extLst>
    </cacheHierarchy>
    <cacheHierarchy uniqueName="[Measures].[Sum of Troligt år 24 2]" caption="Sum of Troligt år 24 2" measure="1" displayFolder="" measureGroup="Kostnader" count="0" hidden="1">
      <extLst>
        <ext xmlns:x15="http://schemas.microsoft.com/office/spreadsheetml/2010/11/main" uri="{B97F6D7D-B522-45F9-BDA1-12C45D357490}">
          <x15:cacheHierarchy aggregatedColumn="206"/>
        </ext>
      </extLst>
    </cacheHierarchy>
    <cacheHierarchy uniqueName="[Measures].[Sum of Troligt år 25 2]" caption="Sum of Troligt år 25 2" measure="1" displayFolder="" measureGroup="Kostnader" count="0" hidden="1">
      <extLst>
        <ext xmlns:x15="http://schemas.microsoft.com/office/spreadsheetml/2010/11/main" uri="{B97F6D7D-B522-45F9-BDA1-12C45D357490}">
          <x15:cacheHierarchy aggregatedColumn="207"/>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29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208"/>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264"/>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177"/>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444"/>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445"/>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446"/>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447"/>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448"/>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449"/>
        </ext>
      </extLst>
    </cacheHierarchy>
    <cacheHierarchy uniqueName="[Measures].[Sum of Troligt år 7 3]" caption="Sum of Troligt år 7 3" measure="1" displayFolder="" measureGroup="Varderade_nyttor" count="0" hidden="1">
      <extLst>
        <ext xmlns:x15="http://schemas.microsoft.com/office/spreadsheetml/2010/11/main" uri="{B97F6D7D-B522-45F9-BDA1-12C45D357490}">
          <x15:cacheHierarchy aggregatedColumn="450"/>
        </ext>
      </extLst>
    </cacheHierarchy>
    <cacheHierarchy uniqueName="[Measures].[Sum of Troligt år 8 3]" caption="Sum of Troligt år 8 3" measure="1" displayFolder="" measureGroup="Varderade_nyttor" count="0" hidden="1">
      <extLst>
        <ext xmlns:x15="http://schemas.microsoft.com/office/spreadsheetml/2010/11/main" uri="{B97F6D7D-B522-45F9-BDA1-12C45D357490}">
          <x15:cacheHierarchy aggregatedColumn="451"/>
        </ext>
      </extLst>
    </cacheHierarchy>
    <cacheHierarchy uniqueName="[Measures].[Sum of Troligt år 9 3]" caption="Sum of Troligt år 9 3" measure="1" displayFolder="" measureGroup="Varderade_nyttor" count="0" hidden="1">
      <extLst>
        <ext xmlns:x15="http://schemas.microsoft.com/office/spreadsheetml/2010/11/main" uri="{B97F6D7D-B522-45F9-BDA1-12C45D357490}">
          <x15:cacheHierarchy aggregatedColumn="452"/>
        </ext>
      </extLst>
    </cacheHierarchy>
    <cacheHierarchy uniqueName="[Measures].[Sum of Troligt år 10 3]" caption="Sum of Troligt år 10 3" measure="1" displayFolder="" measureGroup="Varderade_nyttor" count="0" hidden="1">
      <extLst>
        <ext xmlns:x15="http://schemas.microsoft.com/office/spreadsheetml/2010/11/main" uri="{B97F6D7D-B522-45F9-BDA1-12C45D357490}">
          <x15:cacheHierarchy aggregatedColumn="453"/>
        </ext>
      </extLst>
    </cacheHierarchy>
    <cacheHierarchy uniqueName="[Measures].[Sum of Troligt år 11 3]" caption="Sum of Troligt år 11 3" measure="1" displayFolder="" measureGroup="Varderade_nyttor" count="0" hidden="1">
      <extLst>
        <ext xmlns:x15="http://schemas.microsoft.com/office/spreadsheetml/2010/11/main" uri="{B97F6D7D-B522-45F9-BDA1-12C45D357490}">
          <x15:cacheHierarchy aggregatedColumn="454"/>
        </ext>
      </extLst>
    </cacheHierarchy>
    <cacheHierarchy uniqueName="[Measures].[Sum of Troligt år 12 3]" caption="Sum of Troligt år 12 3" measure="1" displayFolder="" measureGroup="Varderade_nyttor" count="0" hidden="1">
      <extLst>
        <ext xmlns:x15="http://schemas.microsoft.com/office/spreadsheetml/2010/11/main" uri="{B97F6D7D-B522-45F9-BDA1-12C45D357490}">
          <x15:cacheHierarchy aggregatedColumn="455"/>
        </ext>
      </extLst>
    </cacheHierarchy>
    <cacheHierarchy uniqueName="[Measures].[Sum of Troligt år 13 3]" caption="Sum of Troligt år 13 3" measure="1" displayFolder="" measureGroup="Varderade_nyttor" count="0" hidden="1">
      <extLst>
        <ext xmlns:x15="http://schemas.microsoft.com/office/spreadsheetml/2010/11/main" uri="{B97F6D7D-B522-45F9-BDA1-12C45D357490}">
          <x15:cacheHierarchy aggregatedColumn="456"/>
        </ext>
      </extLst>
    </cacheHierarchy>
    <cacheHierarchy uniqueName="[Measures].[Sum of Troligt år 14 3]" caption="Sum of Troligt år 14 3" measure="1" displayFolder="" measureGroup="Varderade_nyttor" count="0" hidden="1">
      <extLst>
        <ext xmlns:x15="http://schemas.microsoft.com/office/spreadsheetml/2010/11/main" uri="{B97F6D7D-B522-45F9-BDA1-12C45D357490}">
          <x15:cacheHierarchy aggregatedColumn="457"/>
        </ext>
      </extLst>
    </cacheHierarchy>
    <cacheHierarchy uniqueName="[Measures].[Sum of Troligt år 15 3]" caption="Sum of Troligt år 15 3" measure="1" displayFolder="" measureGroup="Varderade_nyttor" count="0" hidden="1">
      <extLst>
        <ext xmlns:x15="http://schemas.microsoft.com/office/spreadsheetml/2010/11/main" uri="{B97F6D7D-B522-45F9-BDA1-12C45D357490}">
          <x15:cacheHierarchy aggregatedColumn="458"/>
        </ext>
      </extLst>
    </cacheHierarchy>
    <cacheHierarchy uniqueName="[Measures].[Sum of Troligt år 16 3]" caption="Sum of Troligt år 16 3" measure="1" displayFolder="" measureGroup="Varderade_nyttor" count="0" hidden="1">
      <extLst>
        <ext xmlns:x15="http://schemas.microsoft.com/office/spreadsheetml/2010/11/main" uri="{B97F6D7D-B522-45F9-BDA1-12C45D357490}">
          <x15:cacheHierarchy aggregatedColumn="459"/>
        </ext>
      </extLst>
    </cacheHierarchy>
    <cacheHierarchy uniqueName="[Measures].[Sum of Troligt år 17 3]" caption="Sum of Troligt år 17 3" measure="1" displayFolder="" measureGroup="Varderade_nyttor" count="0" hidden="1">
      <extLst>
        <ext xmlns:x15="http://schemas.microsoft.com/office/spreadsheetml/2010/11/main" uri="{B97F6D7D-B522-45F9-BDA1-12C45D357490}">
          <x15:cacheHierarchy aggregatedColumn="460"/>
        </ext>
      </extLst>
    </cacheHierarchy>
    <cacheHierarchy uniqueName="[Measures].[Sum of Troligt år 18 3]" caption="Sum of Troligt år 18 3" measure="1" displayFolder="" measureGroup="Varderade_nyttor" count="0" hidden="1">
      <extLst>
        <ext xmlns:x15="http://schemas.microsoft.com/office/spreadsheetml/2010/11/main" uri="{B97F6D7D-B522-45F9-BDA1-12C45D357490}">
          <x15:cacheHierarchy aggregatedColumn="461"/>
        </ext>
      </extLst>
    </cacheHierarchy>
    <cacheHierarchy uniqueName="[Measures].[Sum of Troligt år 19 3]" caption="Sum of Troligt år 19 3" measure="1" displayFolder="" measureGroup="Varderade_nyttor" count="0" hidden="1">
      <extLst>
        <ext xmlns:x15="http://schemas.microsoft.com/office/spreadsheetml/2010/11/main" uri="{B97F6D7D-B522-45F9-BDA1-12C45D357490}">
          <x15:cacheHierarchy aggregatedColumn="462"/>
        </ext>
      </extLst>
    </cacheHierarchy>
    <cacheHierarchy uniqueName="[Measures].[Sum of Troligt år 20 3]" caption="Sum of Troligt år 20 3" measure="1" displayFolder="" measureGroup="Varderade_nyttor" count="0" hidden="1">
      <extLst>
        <ext xmlns:x15="http://schemas.microsoft.com/office/spreadsheetml/2010/11/main" uri="{B97F6D7D-B522-45F9-BDA1-12C45D357490}">
          <x15:cacheHierarchy aggregatedColumn="463"/>
        </ext>
      </extLst>
    </cacheHierarchy>
    <cacheHierarchy uniqueName="[Measures].[Sum of Troligt år 21 3]" caption="Sum of Troligt år 21 3" measure="1" displayFolder="" measureGroup="Varderade_nyttor" count="0" hidden="1">
      <extLst>
        <ext xmlns:x15="http://schemas.microsoft.com/office/spreadsheetml/2010/11/main" uri="{B97F6D7D-B522-45F9-BDA1-12C45D357490}">
          <x15:cacheHierarchy aggregatedColumn="464"/>
        </ext>
      </extLst>
    </cacheHierarchy>
    <cacheHierarchy uniqueName="[Measures].[Sum of Troligt år 22 3]" caption="Sum of Troligt år 22 3" measure="1" displayFolder="" measureGroup="Varderade_nyttor" count="0" hidden="1">
      <extLst>
        <ext xmlns:x15="http://schemas.microsoft.com/office/spreadsheetml/2010/11/main" uri="{B97F6D7D-B522-45F9-BDA1-12C45D357490}">
          <x15:cacheHierarchy aggregatedColumn="465"/>
        </ext>
      </extLst>
    </cacheHierarchy>
    <cacheHierarchy uniqueName="[Measures].[Sum of Troligt år 23 3]" caption="Sum of Troligt år 23 3" measure="1" displayFolder="" measureGroup="Varderade_nyttor" count="0" hidden="1">
      <extLst>
        <ext xmlns:x15="http://schemas.microsoft.com/office/spreadsheetml/2010/11/main" uri="{B97F6D7D-B522-45F9-BDA1-12C45D357490}">
          <x15:cacheHierarchy aggregatedColumn="466"/>
        </ext>
      </extLst>
    </cacheHierarchy>
    <cacheHierarchy uniqueName="[Measures].[Sum of Troligt år 24 3]" caption="Sum of Troligt år 24 3" measure="1" displayFolder="" measureGroup="Varderade_nyttor" count="0" hidden="1">
      <extLst>
        <ext xmlns:x15="http://schemas.microsoft.com/office/spreadsheetml/2010/11/main" uri="{B97F6D7D-B522-45F9-BDA1-12C45D357490}">
          <x15:cacheHierarchy aggregatedColumn="467"/>
        </ext>
      </extLst>
    </cacheHierarchy>
    <cacheHierarchy uniqueName="[Measures].[Sum of Troligt år 25 3]" caption="Sum of Troligt år 25 3" measure="1" displayFolder="" measureGroup="Varderade_nyttor" count="0" hidden="1">
      <extLst>
        <ext xmlns:x15="http://schemas.microsoft.com/office/spreadsheetml/2010/11/main" uri="{B97F6D7D-B522-45F9-BDA1-12C45D357490}">
          <x15:cacheHierarchy aggregatedColumn="468"/>
        </ext>
      </extLst>
    </cacheHierarchy>
    <cacheHierarchy uniqueName="[Measures].[Sum of Summa 3]" caption="Sum of Summa 3" measure="1" displayFolder="" measureGroup="Varderade_nyttor" count="0" hidden="1">
      <extLst>
        <ext xmlns:x15="http://schemas.microsoft.com/office/spreadsheetml/2010/11/main" uri="{B97F6D7D-B522-45F9-BDA1-12C45D357490}">
          <x15:cacheHierarchy aggregatedColumn="469"/>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357"/>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358"/>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359"/>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360"/>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361"/>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362"/>
        </ext>
      </extLst>
    </cacheHierarchy>
    <cacheHierarchy uniqueName="[Measures].[Sum of Troligt år 8 4]" caption="Sum of Troligt år 8 4" measure="1" displayFolder="" measureGroup="Varderade_kostnader" count="0" hidden="1">
      <extLst>
        <ext xmlns:x15="http://schemas.microsoft.com/office/spreadsheetml/2010/11/main" uri="{B97F6D7D-B522-45F9-BDA1-12C45D357490}">
          <x15:cacheHierarchy aggregatedColumn="364"/>
        </ext>
      </extLst>
    </cacheHierarchy>
    <cacheHierarchy uniqueName="[Measures].[Sum of Troligt år 9 4]" caption="Sum of Troligt år 9 4" measure="1" displayFolder="" measureGroup="Varderade_kostnader" count="0" hidden="1">
      <extLst>
        <ext xmlns:x15="http://schemas.microsoft.com/office/spreadsheetml/2010/11/main" uri="{B97F6D7D-B522-45F9-BDA1-12C45D357490}">
          <x15:cacheHierarchy aggregatedColumn="365"/>
        </ext>
      </extLst>
    </cacheHierarchy>
    <cacheHierarchy uniqueName="[Measures].[Sum of Troligt år 7 4]" caption="Sum of Troligt år 7 4" measure="1" displayFolder="" measureGroup="Varderade_kostnader" count="0" hidden="1">
      <extLst>
        <ext xmlns:x15="http://schemas.microsoft.com/office/spreadsheetml/2010/11/main" uri="{B97F6D7D-B522-45F9-BDA1-12C45D357490}">
          <x15:cacheHierarchy aggregatedColumn="363"/>
        </ext>
      </extLst>
    </cacheHierarchy>
    <cacheHierarchy uniqueName="[Measures].[Sum of Troligt år 10 4]" caption="Sum of Troligt år 10 4" measure="1" displayFolder="" measureGroup="Varderade_kostnader" count="0" hidden="1">
      <extLst>
        <ext xmlns:x15="http://schemas.microsoft.com/office/spreadsheetml/2010/11/main" uri="{B97F6D7D-B522-45F9-BDA1-12C45D357490}">
          <x15:cacheHierarchy aggregatedColumn="366"/>
        </ext>
      </extLst>
    </cacheHierarchy>
    <cacheHierarchy uniqueName="[Measures].[Sum of Troligt år 11 4]" caption="Sum of Troligt år 11 4" measure="1" displayFolder="" measureGroup="Varderade_kostnader" count="0" hidden="1">
      <extLst>
        <ext xmlns:x15="http://schemas.microsoft.com/office/spreadsheetml/2010/11/main" uri="{B97F6D7D-B522-45F9-BDA1-12C45D357490}">
          <x15:cacheHierarchy aggregatedColumn="367"/>
        </ext>
      </extLst>
    </cacheHierarchy>
    <cacheHierarchy uniqueName="[Measures].[Sum of Troligt år 12 4]" caption="Sum of Troligt år 12 4" measure="1" displayFolder="" measureGroup="Varderade_kostnader" count="0" hidden="1">
      <extLst>
        <ext xmlns:x15="http://schemas.microsoft.com/office/spreadsheetml/2010/11/main" uri="{B97F6D7D-B522-45F9-BDA1-12C45D357490}">
          <x15:cacheHierarchy aggregatedColumn="368"/>
        </ext>
      </extLst>
    </cacheHierarchy>
    <cacheHierarchy uniqueName="[Measures].[Sum of Troligt år 13 4]" caption="Sum of Troligt år 13 4" measure="1" displayFolder="" measureGroup="Varderade_kostnader" count="0" hidden="1">
      <extLst>
        <ext xmlns:x15="http://schemas.microsoft.com/office/spreadsheetml/2010/11/main" uri="{B97F6D7D-B522-45F9-BDA1-12C45D357490}">
          <x15:cacheHierarchy aggregatedColumn="369"/>
        </ext>
      </extLst>
    </cacheHierarchy>
    <cacheHierarchy uniqueName="[Measures].[Sum of Troligt år 14 4]" caption="Sum of Troligt år 14 4" measure="1" displayFolder="" measureGroup="Varderade_kostnader" count="0" hidden="1">
      <extLst>
        <ext xmlns:x15="http://schemas.microsoft.com/office/spreadsheetml/2010/11/main" uri="{B97F6D7D-B522-45F9-BDA1-12C45D357490}">
          <x15:cacheHierarchy aggregatedColumn="370"/>
        </ext>
      </extLst>
    </cacheHierarchy>
    <cacheHierarchy uniqueName="[Measures].[Sum of Troligt år 15 4]" caption="Sum of Troligt år 15 4" measure="1" displayFolder="" measureGroup="Varderade_kostnader" count="0" hidden="1">
      <extLst>
        <ext xmlns:x15="http://schemas.microsoft.com/office/spreadsheetml/2010/11/main" uri="{B97F6D7D-B522-45F9-BDA1-12C45D357490}">
          <x15:cacheHierarchy aggregatedColumn="371"/>
        </ext>
      </extLst>
    </cacheHierarchy>
    <cacheHierarchy uniqueName="[Measures].[Sum of Troligt år 16 4]" caption="Sum of Troligt år 16 4" measure="1" displayFolder="" measureGroup="Varderade_kostnader" count="0" hidden="1">
      <extLst>
        <ext xmlns:x15="http://schemas.microsoft.com/office/spreadsheetml/2010/11/main" uri="{B97F6D7D-B522-45F9-BDA1-12C45D357490}">
          <x15:cacheHierarchy aggregatedColumn="372"/>
        </ext>
      </extLst>
    </cacheHierarchy>
    <cacheHierarchy uniqueName="[Measures].[Sum of Troligt år 17 4]" caption="Sum of Troligt år 17 4" measure="1" displayFolder="" measureGroup="Varderade_kostnader" count="0" hidden="1">
      <extLst>
        <ext xmlns:x15="http://schemas.microsoft.com/office/spreadsheetml/2010/11/main" uri="{B97F6D7D-B522-45F9-BDA1-12C45D357490}">
          <x15:cacheHierarchy aggregatedColumn="373"/>
        </ext>
      </extLst>
    </cacheHierarchy>
    <cacheHierarchy uniqueName="[Measures].[Sum of Troligt år 18 4]" caption="Sum of Troligt år 18 4" measure="1" displayFolder="" measureGroup="Varderade_kostnader" count="0" hidden="1">
      <extLst>
        <ext xmlns:x15="http://schemas.microsoft.com/office/spreadsheetml/2010/11/main" uri="{B97F6D7D-B522-45F9-BDA1-12C45D357490}">
          <x15:cacheHierarchy aggregatedColumn="374"/>
        </ext>
      </extLst>
    </cacheHierarchy>
    <cacheHierarchy uniqueName="[Measures].[Sum of Troligt år 19 4]" caption="Sum of Troligt år 19 4" measure="1" displayFolder="" measureGroup="Varderade_kostnader" count="0" hidden="1">
      <extLst>
        <ext xmlns:x15="http://schemas.microsoft.com/office/spreadsheetml/2010/11/main" uri="{B97F6D7D-B522-45F9-BDA1-12C45D357490}">
          <x15:cacheHierarchy aggregatedColumn="375"/>
        </ext>
      </extLst>
    </cacheHierarchy>
    <cacheHierarchy uniqueName="[Measures].[Sum of Troligt år 20 4]" caption="Sum of Troligt år 20 4" measure="1" displayFolder="" measureGroup="Varderade_kostnader" count="0" hidden="1">
      <extLst>
        <ext xmlns:x15="http://schemas.microsoft.com/office/spreadsheetml/2010/11/main" uri="{B97F6D7D-B522-45F9-BDA1-12C45D357490}">
          <x15:cacheHierarchy aggregatedColumn="376"/>
        </ext>
      </extLst>
    </cacheHierarchy>
    <cacheHierarchy uniqueName="[Measures].[Sum of Troligt år 21 4]" caption="Sum of Troligt år 21 4" measure="1" displayFolder="" measureGroup="Varderade_kostnader" count="0" hidden="1">
      <extLst>
        <ext xmlns:x15="http://schemas.microsoft.com/office/spreadsheetml/2010/11/main" uri="{B97F6D7D-B522-45F9-BDA1-12C45D357490}">
          <x15:cacheHierarchy aggregatedColumn="377"/>
        </ext>
      </extLst>
    </cacheHierarchy>
    <cacheHierarchy uniqueName="[Measures].[Sum of Troligt år 22 4]" caption="Sum of Troligt år 22 4" measure="1" displayFolder="" measureGroup="Varderade_kostnader" count="0" hidden="1">
      <extLst>
        <ext xmlns:x15="http://schemas.microsoft.com/office/spreadsheetml/2010/11/main" uri="{B97F6D7D-B522-45F9-BDA1-12C45D357490}">
          <x15:cacheHierarchy aggregatedColumn="378"/>
        </ext>
      </extLst>
    </cacheHierarchy>
    <cacheHierarchy uniqueName="[Measures].[Sum of Troligt år 23 4]" caption="Sum of Troligt år 23 4" measure="1" displayFolder="" measureGroup="Varderade_kostnader" count="0" hidden="1">
      <extLst>
        <ext xmlns:x15="http://schemas.microsoft.com/office/spreadsheetml/2010/11/main" uri="{B97F6D7D-B522-45F9-BDA1-12C45D357490}">
          <x15:cacheHierarchy aggregatedColumn="379"/>
        </ext>
      </extLst>
    </cacheHierarchy>
    <cacheHierarchy uniqueName="[Measures].[Sum of Troligt år 24 4]" caption="Sum of Troligt år 24 4" measure="1" displayFolder="" measureGroup="Varderade_kostnader" count="0" hidden="1">
      <extLst>
        <ext xmlns:x15="http://schemas.microsoft.com/office/spreadsheetml/2010/11/main" uri="{B97F6D7D-B522-45F9-BDA1-12C45D357490}">
          <x15:cacheHierarchy aggregatedColumn="380"/>
        </ext>
      </extLst>
    </cacheHierarchy>
    <cacheHierarchy uniqueName="[Measures].[Sum of Troligt år 25 4]" caption="Sum of Troligt år 25 4" measure="1" displayFolder="" measureGroup="Varderade_kostnader" count="0" hidden="1">
      <extLst>
        <ext xmlns:x15="http://schemas.microsoft.com/office/spreadsheetml/2010/11/main" uri="{B97F6D7D-B522-45F9-BDA1-12C45D357490}">
          <x15:cacheHierarchy aggregatedColumn="381"/>
        </ext>
      </extLst>
    </cacheHierarchy>
    <cacheHierarchy uniqueName="[Measures].[Sum of Summa 4]" caption="Sum of Summa 4" measure="1" displayFolder="" measureGroup="Varderade_kostnader" count="0" oneField="1" hidden="1">
      <fieldsUsage count="1">
        <fieldUsage x="1"/>
      </fieldsUsage>
      <extLst>
        <ext xmlns:x15="http://schemas.microsoft.com/office/spreadsheetml/2010/11/main" uri="{B97F6D7D-B522-45F9-BDA1-12C45D357490}">
          <x15:cacheHierarchy aggregatedColumn="382"/>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94"/>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495"/>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521"/>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408"/>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434"/>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382"/>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351"/>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y uniqueName="Unsupported0" caption="KID" measure="1" count="0">
      <extLst>
        <ext xmlns:x14="http://schemas.microsoft.com/office/spreadsheetml/2009/9/main" uri="{8CF416AD-EC4C-4aba-99F5-12A058AE0983}">
          <x14:cacheHierarchy ignore="1"/>
        </ext>
      </extLst>
    </cacheHierarchy>
  </cacheHierarchies>
  <kpis count="0"/>
  <dimensions count="7">
    <dimension name="Ej_varderade_kostnader" uniqueName="[Ej_varderade_kostnader]" caption="Ej_varderade_kostnader"/>
    <dimension name="Ej_varderade_nyttor" uniqueName="[Ej_varderade_nyttor]" caption="Ej_varderade_nyttor"/>
    <dimension name="Kostnader" uniqueName="[Kostnader]" caption="Kostnader"/>
    <dimension measure="1" name="Measures" uniqueName="[Measures]" caption="Measures"/>
    <dimension name="Nyttor" uniqueName="[Nyttor]" caption="Nyttor"/>
    <dimension name="Varderade_kostnader" uniqueName="[Varderade_kostnader]" caption="Varderade_kostnader"/>
    <dimension name="Varderade_nyttor" uniqueName="[Varderade_nyttor]" caption="Varderade_nyttor"/>
  </dimensions>
  <measureGroups count="6">
    <measureGroup name="Ej_varderade_kostnader" caption="Ej_varderade_kostnader"/>
    <measureGroup name="Ej_varderade_nyttor" caption="Ej_varderade_nyttor"/>
    <measureGroup name="Kostnader" caption="Kostnader"/>
    <measureGroup name="Nyttor" caption="Nyttor"/>
    <measureGroup name="Varderade_kostnader" caption="Varderade_kostnader"/>
    <measureGroup name="Varderade_nyttor" caption="Varderade_nyttor"/>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426715972222" backgroundQuery="1" createdVersion="8" refreshedVersion="8" minRefreshableVersion="3" recordCount="0" supportSubquery="1" supportAdvancedDrill="1" xr:uid="{2D6B5AE5-7129-4887-AA66-B0680210EEAA}">
  <cacheSource type="external" connectionId="7"/>
  <cacheFields count="8">
    <cacheField name="[Nyttor].[Bedömning].[Bedömning]" caption="Bedömning" numFmtId="0" hierarchy="268" level="1">
      <sharedItems count="4">
        <s v=""/>
        <s v=" Liten ●"/>
        <s v="Måttlig  ●●"/>
        <s v="Stor  ●●●"/>
      </sharedItems>
    </cacheField>
    <cacheField name="[Nyttor].[Värdering].[Värdering]" caption="Värdering" numFmtId="0" hierarchy="267" level="1">
      <sharedItems containsSemiMixedTypes="0" containsNonDate="0" containsString="0"/>
    </cacheField>
    <cacheField name="[Kostnader].[Värdering].[Värdering]" caption="Värdering" numFmtId="0" hierarchy="180" level="1">
      <sharedItems containsSemiMixedTypes="0" containsNonDate="0" containsString="0"/>
    </cacheField>
    <cacheField name="[Kostnader].[Kostnad].[Kostnad]" caption="Kostnad" numFmtId="0" hierarchy="177" level="1">
      <sharedItems count="15">
        <s v="Ej värderad kostnad 2"/>
        <s v="Ej värderad kostnad 10"/>
        <s v="Ej värderad kostnad 11"/>
        <s v="Ej värderad kostnad 12"/>
        <s v="Ej värderad kostnad 13"/>
        <s v="Ej värderad kostnad 14"/>
        <s v="Ej värderad kostnad 15"/>
        <s v="Ej värderad kostnad 3"/>
        <s v="Ej värderad kostnad 4"/>
        <s v="Ej värderad kostnad 5"/>
        <s v="Ej värderad kostnad 6"/>
        <s v="Ej värderad kostnad 7"/>
        <s v="Ej värderad kostnad 8"/>
        <s v="Ej värderad kostnad 9"/>
        <s v="Ej värderad kostnad 1"/>
      </sharedItems>
    </cacheField>
    <cacheField name="[Kostnader].[Bedömning].[Bedömning]" caption="Bedömning" numFmtId="0" hierarchy="181" level="1">
      <sharedItems count="4">
        <s v=""/>
        <s v="Liten ■"/>
        <s v="Måttlig ■■"/>
        <s v="Stor ■■■"/>
      </sharedItems>
    </cacheField>
    <cacheField name="[Ej_varderade_kostnader].[Bedömning].[Bedömning]" caption="Bedömning" numFmtId="0" hierarchy="7" level="1">
      <sharedItems count="1">
        <s v="Måttlig  ●●"/>
      </sharedItems>
    </cacheField>
    <cacheField name="[Ej_varderade_kostnader].[Kostnad].[Kostnad]" caption="Kostnad" numFmtId="0" hierarchy="3" level="1">
      <sharedItems count="1">
        <s v="jhfhgf"/>
      </sharedItems>
    </cacheField>
    <cacheField name="[Ej_varderade_kostnader].[Intressent].[Intressent]" caption="Intressent" numFmtId="0" hierarchy="4" level="1">
      <sharedItems containsSemiMixedTypes="0" containsNonDate="0" containsString="0"/>
    </cacheField>
  </cacheFields>
  <cacheHierarchies count="646">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2" memberValueDatatype="130" unbalanced="0">
      <fieldsUsage count="2">
        <fieldUsage x="-1"/>
        <fieldUsage x="6"/>
      </fieldsUsage>
    </cacheHierarchy>
    <cacheHierarchy uniqueName="[Ej_varderade_kostnader].[Intressent]" caption="Intressent" attribute="1" defaultMemberUniqueName="[Ej_varderade_kostnader].[Intressent].[All]" allUniqueName="[Ej_varderade_kostnader].[Intressent].[All]" dimensionUniqueName="[Ej_varderade_kostnader]" displayFolder="" count="2" memberValueDatatype="130" unbalanced="0">
      <fieldsUsage count="2">
        <fieldUsage x="-1"/>
        <fieldUsage x="7"/>
      </fieldsUsage>
    </cacheHierarchy>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2" memberValueDatatype="130" unbalanced="0">
      <fieldsUsage count="2">
        <fieldUsage x="-1"/>
        <fieldUsage x="5"/>
      </fieldsUsage>
    </cacheHierarchy>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Troligt år 7]" caption="Troligt år 7" attribute="1" defaultMemberUniqueName="[Ej_varderade_kostnader].[Troligt år 7].[All]" allUniqueName="[Ej_varderade_kostnader].[Troligt år 7].[All]" dimensionUniqueName="[Ej_varderade_kostnader]" displayFolder="" count="0" memberValueDatatype="5" unbalanced="0"/>
    <cacheHierarchy uniqueName="[Ej_varderade_kostnader].[Troligt år 8]" caption="Troligt år 8" attribute="1" defaultMemberUniqueName="[Ej_varderade_kostnader].[Troligt år 8].[All]" allUniqueName="[Ej_varderade_kostnader].[Troligt år 8].[All]" dimensionUniqueName="[Ej_varderade_kostnader]" displayFolder="" count="0" memberValueDatatype="5" unbalanced="0"/>
    <cacheHierarchy uniqueName="[Ej_varderade_kostnader].[Troligt år 9]" caption="Troligt år 9" attribute="1" defaultMemberUniqueName="[Ej_varderade_kostnader].[Troligt år 9].[All]" allUniqueName="[Ej_varderade_kostnader].[Troligt år 9].[All]" dimensionUniqueName="[Ej_varderade_kostnader]" displayFolder="" count="0" memberValueDatatype="5" unbalanced="0"/>
    <cacheHierarchy uniqueName="[Ej_varderade_kostnader].[Troligt år 10]" caption="Troligt år 10" attribute="1" defaultMemberUniqueName="[Ej_varderade_kostnader].[Troligt år 10].[All]" allUniqueName="[Ej_varderade_kostnader].[Troligt år 10].[All]" dimensionUniqueName="[Ej_varderade_kostnader]" displayFolder="" count="0" memberValueDatatype="5" unbalanced="0"/>
    <cacheHierarchy uniqueName="[Ej_varderade_kostnader].[Troligt år 11]" caption="Troligt år 11" attribute="1" defaultMemberUniqueName="[Ej_varderade_kostnader].[Troligt år 11].[All]" allUniqueName="[Ej_varderade_kostnader].[Troligt år 11].[All]" dimensionUniqueName="[Ej_varderade_kostnader]" displayFolder="" count="0" memberValueDatatype="5" unbalanced="0"/>
    <cacheHierarchy uniqueName="[Ej_varderade_kostnader].[Troligt år 12]" caption="Troligt år 12" attribute="1" defaultMemberUniqueName="[Ej_varderade_kostnader].[Troligt år 12].[All]" allUniqueName="[Ej_varderade_kostnader].[Troligt år 12].[All]" dimensionUniqueName="[Ej_varderade_kostnader]" displayFolder="" count="0" memberValueDatatype="5" unbalanced="0"/>
    <cacheHierarchy uniqueName="[Ej_varderade_kostnader].[Troligt år 13]" caption="Troligt år 13" attribute="1" defaultMemberUniqueName="[Ej_varderade_kostnader].[Troligt år 13].[All]" allUniqueName="[Ej_varderade_kostnader].[Troligt år 13].[All]" dimensionUniqueName="[Ej_varderade_kostnader]" displayFolder="" count="0" memberValueDatatype="5" unbalanced="0"/>
    <cacheHierarchy uniqueName="[Ej_varderade_kostnader].[Troligt år 14]" caption="Troligt år 14" attribute="1" defaultMemberUniqueName="[Ej_varderade_kostnader].[Troligt år 14].[All]" allUniqueName="[Ej_varderade_kostnader].[Troligt år 14].[All]" dimensionUniqueName="[Ej_varderade_kostnader]" displayFolder="" count="0" memberValueDatatype="5" unbalanced="0"/>
    <cacheHierarchy uniqueName="[Ej_varderade_kostnader].[Troligt år 15]" caption="Troligt år 15" attribute="1" defaultMemberUniqueName="[Ej_varderade_kostnader].[Troligt år 15].[All]" allUniqueName="[Ej_varderade_kostnader].[Troligt år 15].[All]" dimensionUniqueName="[Ej_varderade_kostnader]" displayFolder="" count="0" memberValueDatatype="5" unbalanced="0"/>
    <cacheHierarchy uniqueName="[Ej_varderade_kostnader].[Troligt år 16]" caption="Troligt år 16" attribute="1" defaultMemberUniqueName="[Ej_varderade_kostnader].[Troligt år 16].[All]" allUniqueName="[Ej_varderade_kostnader].[Troligt år 16].[All]" dimensionUniqueName="[Ej_varderade_kostnader]" displayFolder="" count="0" memberValueDatatype="5" unbalanced="0"/>
    <cacheHierarchy uniqueName="[Ej_varderade_kostnader].[Troligt år 17]" caption="Troligt år 17" attribute="1" defaultMemberUniqueName="[Ej_varderade_kostnader].[Troligt år 17].[All]" allUniqueName="[Ej_varderade_kostnader].[Troligt år 17].[All]" dimensionUniqueName="[Ej_varderade_kostnader]" displayFolder="" count="0" memberValueDatatype="5" unbalanced="0"/>
    <cacheHierarchy uniqueName="[Ej_varderade_kostnader].[Troligt år 18]" caption="Troligt år 18" attribute="1" defaultMemberUniqueName="[Ej_varderade_kostnader].[Troligt år 18].[All]" allUniqueName="[Ej_varderade_kostnader].[Troligt år 18].[All]" dimensionUniqueName="[Ej_varderade_kostnader]" displayFolder="" count="0" memberValueDatatype="5" unbalanced="0"/>
    <cacheHierarchy uniqueName="[Ej_varderade_kostnader].[Troligt år 19]" caption="Troligt år 19" attribute="1" defaultMemberUniqueName="[Ej_varderade_kostnader].[Troligt år 19].[All]" allUniqueName="[Ej_varderade_kostnader].[Troligt år 19].[All]" dimensionUniqueName="[Ej_varderade_kostnader]" displayFolder="" count="0" memberValueDatatype="5" unbalanced="0"/>
    <cacheHierarchy uniqueName="[Ej_varderade_kostnader].[Troligt år 20]" caption="Troligt år 20" attribute="1" defaultMemberUniqueName="[Ej_varderade_kostnader].[Troligt år 20].[All]" allUniqueName="[Ej_varderade_kostnader].[Troligt år 20].[All]" dimensionUniqueName="[Ej_varderade_kostnader]" displayFolder="" count="0" memberValueDatatype="5" unbalanced="0"/>
    <cacheHierarchy uniqueName="[Ej_varderade_kostnader].[Troligt år 21]" caption="Troligt år 21" attribute="1" defaultMemberUniqueName="[Ej_varderade_kostnader].[Troligt år 21].[All]" allUniqueName="[Ej_varderade_kostnader].[Troligt år 21].[All]" dimensionUniqueName="[Ej_varderade_kostnader]" displayFolder="" count="0" memberValueDatatype="5" unbalanced="0"/>
    <cacheHierarchy uniqueName="[Ej_varderade_kostnader].[Troligt år 22]" caption="Troligt år 22" attribute="1" defaultMemberUniqueName="[Ej_varderade_kostnader].[Troligt år 22].[All]" allUniqueName="[Ej_varderade_kostnader].[Troligt år 22].[All]" dimensionUniqueName="[Ej_varderade_kostnader]" displayFolder="" count="0" memberValueDatatype="5" unbalanced="0"/>
    <cacheHierarchy uniqueName="[Ej_varderade_kostnader].[Troligt år 23]" caption="Troligt år 23" attribute="1" defaultMemberUniqueName="[Ej_varderade_kostnader].[Troligt år 23].[All]" allUniqueName="[Ej_varderade_kostnader].[Troligt år 23].[All]" dimensionUniqueName="[Ej_varderade_kostnader]" displayFolder="" count="0" memberValueDatatype="5" unbalanced="0"/>
    <cacheHierarchy uniqueName="[Ej_varderade_kostnader].[Troligt år 24]" caption="Troligt år 24" attribute="1" defaultMemberUniqueName="[Ej_varderade_kostnader].[Troligt år 24].[All]" allUniqueName="[Ej_varderade_kostnader].[Troligt år 24].[All]" dimensionUniqueName="[Ej_varderade_kostnader]" displayFolder="" count="0" memberValueDatatype="5" unbalanced="0"/>
    <cacheHierarchy uniqueName="[Ej_varderade_kostnader].[Troligt år 25]" caption="Troligt år 25" attribute="1" defaultMemberUniqueName="[Ej_varderade_kostnader].[Troligt år 25].[All]" allUniqueName="[Ej_varderade_kostnader].[Troligt år 25].[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Min år 7]" caption="Min år 7" attribute="1" defaultMemberUniqueName="[Ej_varderade_kostnader].[Min år 7].[All]" allUniqueName="[Ej_varderade_kostnader].[Min år 7].[All]" dimensionUniqueName="[Ej_varderade_kostnader]" displayFolder="" count="0" memberValueDatatype="5" unbalanced="0"/>
    <cacheHierarchy uniqueName="[Ej_varderade_kostnader].[Min år 8]" caption="Min år 8" attribute="1" defaultMemberUniqueName="[Ej_varderade_kostnader].[Min år 8].[All]" allUniqueName="[Ej_varderade_kostnader].[Min år 8].[All]" dimensionUniqueName="[Ej_varderade_kostnader]" displayFolder="" count="0" memberValueDatatype="5" unbalanced="0"/>
    <cacheHierarchy uniqueName="[Ej_varderade_kostnader].[Min år 9]" caption="Min år 9" attribute="1" defaultMemberUniqueName="[Ej_varderade_kostnader].[Min år 9].[All]" allUniqueName="[Ej_varderade_kostnader].[Min år 9].[All]" dimensionUniqueName="[Ej_varderade_kostnader]" displayFolder="" count="0" memberValueDatatype="5" unbalanced="0"/>
    <cacheHierarchy uniqueName="[Ej_varderade_kostnader].[Min år 10]" caption="Min år 10" attribute="1" defaultMemberUniqueName="[Ej_varderade_kostnader].[Min år 10].[All]" allUniqueName="[Ej_varderade_kostnader].[Min år 10].[All]" dimensionUniqueName="[Ej_varderade_kostnader]" displayFolder="" count="0" memberValueDatatype="5" unbalanced="0"/>
    <cacheHierarchy uniqueName="[Ej_varderade_kostnader].[Min år 11]" caption="Min år 11" attribute="1" defaultMemberUniqueName="[Ej_varderade_kostnader].[Min år 11].[All]" allUniqueName="[Ej_varderade_kostnader].[Min år 11].[All]" dimensionUniqueName="[Ej_varderade_kostnader]" displayFolder="" count="0" memberValueDatatype="5" unbalanced="0"/>
    <cacheHierarchy uniqueName="[Ej_varderade_kostnader].[Min år 12]" caption="Min år 12" attribute="1" defaultMemberUniqueName="[Ej_varderade_kostnader].[Min år 12].[All]" allUniqueName="[Ej_varderade_kostnader].[Min år 12].[All]" dimensionUniqueName="[Ej_varderade_kostnader]" displayFolder="" count="0" memberValueDatatype="5" unbalanced="0"/>
    <cacheHierarchy uniqueName="[Ej_varderade_kostnader].[Min år 13]" caption="Min år 13" attribute="1" defaultMemberUniqueName="[Ej_varderade_kostnader].[Min år 13].[All]" allUniqueName="[Ej_varderade_kostnader].[Min år 13].[All]" dimensionUniqueName="[Ej_varderade_kostnader]" displayFolder="" count="0" memberValueDatatype="5" unbalanced="0"/>
    <cacheHierarchy uniqueName="[Ej_varderade_kostnader].[Min år 14]" caption="Min år 14" attribute="1" defaultMemberUniqueName="[Ej_varderade_kostnader].[Min år 14].[All]" allUniqueName="[Ej_varderade_kostnader].[Min år 14].[All]" dimensionUniqueName="[Ej_varderade_kostnader]" displayFolder="" count="0" memberValueDatatype="5" unbalanced="0"/>
    <cacheHierarchy uniqueName="[Ej_varderade_kostnader].[Min år 15]" caption="Min år 15" attribute="1" defaultMemberUniqueName="[Ej_varderade_kostnader].[Min år 15].[All]" allUniqueName="[Ej_varderade_kostnader].[Min år 15].[All]" dimensionUniqueName="[Ej_varderade_kostnader]" displayFolder="" count="0" memberValueDatatype="5" unbalanced="0"/>
    <cacheHierarchy uniqueName="[Ej_varderade_kostnader].[Min år 16]" caption="Min år 16" attribute="1" defaultMemberUniqueName="[Ej_varderade_kostnader].[Min år 16].[All]" allUniqueName="[Ej_varderade_kostnader].[Min år 16].[All]" dimensionUniqueName="[Ej_varderade_kostnader]" displayFolder="" count="0" memberValueDatatype="5" unbalanced="0"/>
    <cacheHierarchy uniqueName="[Ej_varderade_kostnader].[Min år 17]" caption="Min år 17" attribute="1" defaultMemberUniqueName="[Ej_varderade_kostnader].[Min år 17].[All]" allUniqueName="[Ej_varderade_kostnader].[Min år 17].[All]" dimensionUniqueName="[Ej_varderade_kostnader]" displayFolder="" count="0" memberValueDatatype="5" unbalanced="0"/>
    <cacheHierarchy uniqueName="[Ej_varderade_kostnader].[Min år 18]" caption="Min år 18" attribute="1" defaultMemberUniqueName="[Ej_varderade_kostnader].[Min år 18].[All]" allUniqueName="[Ej_varderade_kostnader].[Min år 18].[All]" dimensionUniqueName="[Ej_varderade_kostnader]" displayFolder="" count="0" memberValueDatatype="5" unbalanced="0"/>
    <cacheHierarchy uniqueName="[Ej_varderade_kostnader].[Min år 19]" caption="Min år 19" attribute="1" defaultMemberUniqueName="[Ej_varderade_kostnader].[Min år 19].[All]" allUniqueName="[Ej_varderade_kostnader].[Min år 19].[All]" dimensionUniqueName="[Ej_varderade_kostnader]" displayFolder="" count="0" memberValueDatatype="5" unbalanced="0"/>
    <cacheHierarchy uniqueName="[Ej_varderade_kostnader].[Min år 20]" caption="Min år 20" attribute="1" defaultMemberUniqueName="[Ej_varderade_kostnader].[Min år 20].[All]" allUniqueName="[Ej_varderade_kostnader].[Min år 20].[All]" dimensionUniqueName="[Ej_varderade_kostnader]" displayFolder="" count="0" memberValueDatatype="5" unbalanced="0"/>
    <cacheHierarchy uniqueName="[Ej_varderade_kostnader].[Min år 21]" caption="Min år 21" attribute="1" defaultMemberUniqueName="[Ej_varderade_kostnader].[Min år 21].[All]" allUniqueName="[Ej_varderade_kostnader].[Min år 21].[All]" dimensionUniqueName="[Ej_varderade_kostnader]" displayFolder="" count="0" memberValueDatatype="5" unbalanced="0"/>
    <cacheHierarchy uniqueName="[Ej_varderade_kostnader].[Min år 22]" caption="Min år 22" attribute="1" defaultMemberUniqueName="[Ej_varderade_kostnader].[Min år 22].[All]" allUniqueName="[Ej_varderade_kostnader].[Min år 22].[All]" dimensionUniqueName="[Ej_varderade_kostnader]" displayFolder="" count="0" memberValueDatatype="5" unbalanced="0"/>
    <cacheHierarchy uniqueName="[Ej_varderade_kostnader].[Min år 23]" caption="Min år 23" attribute="1" defaultMemberUniqueName="[Ej_varderade_kostnader].[Min år 23].[All]" allUniqueName="[Ej_varderade_kostnader].[Min år 23].[All]" dimensionUniqueName="[Ej_varderade_kostnader]" displayFolder="" count="0" memberValueDatatype="5" unbalanced="0"/>
    <cacheHierarchy uniqueName="[Ej_varderade_kostnader].[Min år 24]" caption="Min år 24" attribute="1" defaultMemberUniqueName="[Ej_varderade_kostnader].[Min år 24].[All]" allUniqueName="[Ej_varderade_kostnader].[Min år 24].[All]" dimensionUniqueName="[Ej_varderade_kostnader]" displayFolder="" count="0" memberValueDatatype="5" unbalanced="0"/>
    <cacheHierarchy uniqueName="[Ej_varderade_kostnader].[Min år 25]" caption="Min år 25" attribute="1" defaultMemberUniqueName="[Ej_varderade_kostnader].[Min år 25].[All]" allUniqueName="[Ej_varderade_kostnader].[Min år 25].[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Max år 7]" caption="Max år 7" attribute="1" defaultMemberUniqueName="[Ej_varderade_kostnader].[Max år 7].[All]" allUniqueName="[Ej_varderade_kostnader].[Max år 7].[All]" dimensionUniqueName="[Ej_varderade_kostnader]" displayFolder="" count="0" memberValueDatatype="5" unbalanced="0"/>
    <cacheHierarchy uniqueName="[Ej_varderade_kostnader].[Max år 8]" caption="Max år 8" attribute="1" defaultMemberUniqueName="[Ej_varderade_kostnader].[Max år 8].[All]" allUniqueName="[Ej_varderade_kostnader].[Max år 8].[All]" dimensionUniqueName="[Ej_varderade_kostnader]" displayFolder="" count="0" memberValueDatatype="5" unbalanced="0"/>
    <cacheHierarchy uniqueName="[Ej_varderade_kostnader].[Max år 9]" caption="Max år 9" attribute="1" defaultMemberUniqueName="[Ej_varderade_kostnader].[Max år 9].[All]" allUniqueName="[Ej_varderade_kostnader].[Max år 9].[All]" dimensionUniqueName="[Ej_varderade_kostnader]" displayFolder="" count="0" memberValueDatatype="5" unbalanced="0"/>
    <cacheHierarchy uniqueName="[Ej_varderade_kostnader].[Max år 10]" caption="Max år 10" attribute="1" defaultMemberUniqueName="[Ej_varderade_kostnader].[Max år 10].[All]" allUniqueName="[Ej_varderade_kostnader].[Max år 10].[All]" dimensionUniqueName="[Ej_varderade_kostnader]" displayFolder="" count="0" memberValueDatatype="5" unbalanced="0"/>
    <cacheHierarchy uniqueName="[Ej_varderade_kostnader].[Max år 11]" caption="Max år 11" attribute="1" defaultMemberUniqueName="[Ej_varderade_kostnader].[Max år 11].[All]" allUniqueName="[Ej_varderade_kostnader].[Max år 11].[All]" dimensionUniqueName="[Ej_varderade_kostnader]" displayFolder="" count="0" memberValueDatatype="5" unbalanced="0"/>
    <cacheHierarchy uniqueName="[Ej_varderade_kostnader].[Max år 12]" caption="Max år 12" attribute="1" defaultMemberUniqueName="[Ej_varderade_kostnader].[Max år 12].[All]" allUniqueName="[Ej_varderade_kostnader].[Max år 12].[All]" dimensionUniqueName="[Ej_varderade_kostnader]" displayFolder="" count="0" memberValueDatatype="5" unbalanced="0"/>
    <cacheHierarchy uniqueName="[Ej_varderade_kostnader].[Max år 13]" caption="Max år 13" attribute="1" defaultMemberUniqueName="[Ej_varderade_kostnader].[Max år 13].[All]" allUniqueName="[Ej_varderade_kostnader].[Max år 13].[All]" dimensionUniqueName="[Ej_varderade_kostnader]" displayFolder="" count="0" memberValueDatatype="5" unbalanced="0"/>
    <cacheHierarchy uniqueName="[Ej_varderade_kostnader].[Max år 14]" caption="Max år 14" attribute="1" defaultMemberUniqueName="[Ej_varderade_kostnader].[Max år 14].[All]" allUniqueName="[Ej_varderade_kostnader].[Max år 14].[All]" dimensionUniqueName="[Ej_varderade_kostnader]" displayFolder="" count="0" memberValueDatatype="5" unbalanced="0"/>
    <cacheHierarchy uniqueName="[Ej_varderade_kostnader].[Max år 15]" caption="Max år 15" attribute="1" defaultMemberUniqueName="[Ej_varderade_kostnader].[Max år 15].[All]" allUniqueName="[Ej_varderade_kostnader].[Max år 15].[All]" dimensionUniqueName="[Ej_varderade_kostnader]" displayFolder="" count="0" memberValueDatatype="5" unbalanced="0"/>
    <cacheHierarchy uniqueName="[Ej_varderade_kostnader].[Max år 16]" caption="Max år 16" attribute="1" defaultMemberUniqueName="[Ej_varderade_kostnader].[Max år 16].[All]" allUniqueName="[Ej_varderade_kostnader].[Max år 16].[All]" dimensionUniqueName="[Ej_varderade_kostnader]" displayFolder="" count="0" memberValueDatatype="5" unbalanced="0"/>
    <cacheHierarchy uniqueName="[Ej_varderade_kostnader].[Max år 17]" caption="Max år 17" attribute="1" defaultMemberUniqueName="[Ej_varderade_kostnader].[Max år 17].[All]" allUniqueName="[Ej_varderade_kostnader].[Max år 17].[All]" dimensionUniqueName="[Ej_varderade_kostnader]" displayFolder="" count="0" memberValueDatatype="5" unbalanced="0"/>
    <cacheHierarchy uniqueName="[Ej_varderade_kostnader].[Max år 18]" caption="Max år 18" attribute="1" defaultMemberUniqueName="[Ej_varderade_kostnader].[Max år 18].[All]" allUniqueName="[Ej_varderade_kostnader].[Max år 18].[All]" dimensionUniqueName="[Ej_varderade_kostnader]" displayFolder="" count="0" memberValueDatatype="5" unbalanced="0"/>
    <cacheHierarchy uniqueName="[Ej_varderade_kostnader].[Max år 19]" caption="Max år 19" attribute="1" defaultMemberUniqueName="[Ej_varderade_kostnader].[Max år 19].[All]" allUniqueName="[Ej_varderade_kostnader].[Max år 19].[All]" dimensionUniqueName="[Ej_varderade_kostnader]" displayFolder="" count="0" memberValueDatatype="5" unbalanced="0"/>
    <cacheHierarchy uniqueName="[Ej_varderade_kostnader].[Max år 20]" caption="Max år 20" attribute="1" defaultMemberUniqueName="[Ej_varderade_kostnader].[Max år 20].[All]" allUniqueName="[Ej_varderade_kostnader].[Max år 20].[All]" dimensionUniqueName="[Ej_varderade_kostnader]" displayFolder="" count="0" memberValueDatatype="5" unbalanced="0"/>
    <cacheHierarchy uniqueName="[Ej_varderade_kostnader].[Max år 21]" caption="Max år 21" attribute="1" defaultMemberUniqueName="[Ej_varderade_kostnader].[Max år 21].[All]" allUniqueName="[Ej_varderade_kostnader].[Max år 21].[All]" dimensionUniqueName="[Ej_varderade_kostnader]" displayFolder="" count="0" memberValueDatatype="5" unbalanced="0"/>
    <cacheHierarchy uniqueName="[Ej_varderade_kostnader].[Max år 22]" caption="Max år 22" attribute="1" defaultMemberUniqueName="[Ej_varderade_kostnader].[Max år 22].[All]" allUniqueName="[Ej_varderade_kostnader].[Max år 22].[All]" dimensionUniqueName="[Ej_varderade_kostnader]" displayFolder="" count="0" memberValueDatatype="5" unbalanced="0"/>
    <cacheHierarchy uniqueName="[Ej_varderade_kostnader].[Max år 23]" caption="Max år 23" attribute="1" defaultMemberUniqueName="[Ej_varderade_kostnader].[Max år 23].[All]" allUniqueName="[Ej_varderade_kostnader].[Max år 23].[All]" dimensionUniqueName="[Ej_varderade_kostnader]" displayFolder="" count="0" memberValueDatatype="5" unbalanced="0"/>
    <cacheHierarchy uniqueName="[Ej_varderade_kostnader].[Max år 24]" caption="Max år 24" attribute="1" defaultMemberUniqueName="[Ej_varderade_kostnader].[Max år 24].[All]" allUniqueName="[Ej_varderade_kostnader].[Max år 24].[All]" dimensionUniqueName="[Ej_varderade_kostnader]" displayFolder="" count="0" memberValueDatatype="5" unbalanced="0"/>
    <cacheHierarchy uniqueName="[Ej_varderade_kostnader].[Max år 25]" caption="Max år 25" attribute="1" defaultMemberUniqueName="[Ej_varderade_kostnader].[Max år 25].[All]" allUniqueName="[Ej_varderade_kostnader].[Max år 25].[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0"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0"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Troligt år 7]" caption="Troligt år 7" attribute="1" defaultMemberUniqueName="[Ej_varderade_nyttor].[Troligt år 7].[All]" allUniqueName="[Ej_varderade_nyttor].[Troligt år 7].[All]" dimensionUniqueName="[Ej_varderade_nyttor]" displayFolder="" count="0" memberValueDatatype="5" unbalanced="0"/>
    <cacheHierarchy uniqueName="[Ej_varderade_nyttor].[Troligt år 8]" caption="Troligt år 8" attribute="1" defaultMemberUniqueName="[Ej_varderade_nyttor].[Troligt år 8].[All]" allUniqueName="[Ej_varderade_nyttor].[Troligt år 8].[All]" dimensionUniqueName="[Ej_varderade_nyttor]" displayFolder="" count="0" memberValueDatatype="5" unbalanced="0"/>
    <cacheHierarchy uniqueName="[Ej_varderade_nyttor].[Troligt år 9]" caption="Troligt år 9" attribute="1" defaultMemberUniqueName="[Ej_varderade_nyttor].[Troligt år 9].[All]" allUniqueName="[Ej_varderade_nyttor].[Troligt år 9].[All]" dimensionUniqueName="[Ej_varderade_nyttor]" displayFolder="" count="0" memberValueDatatype="5" unbalanced="0"/>
    <cacheHierarchy uniqueName="[Ej_varderade_nyttor].[Troligt år 10]" caption="Troligt år 10" attribute="1" defaultMemberUniqueName="[Ej_varderade_nyttor].[Troligt år 10].[All]" allUniqueName="[Ej_varderade_nyttor].[Troligt år 10].[All]" dimensionUniqueName="[Ej_varderade_nyttor]" displayFolder="" count="0" memberValueDatatype="5" unbalanced="0"/>
    <cacheHierarchy uniqueName="[Ej_varderade_nyttor].[Troligt år 11]" caption="Troligt år 11" attribute="1" defaultMemberUniqueName="[Ej_varderade_nyttor].[Troligt år 11].[All]" allUniqueName="[Ej_varderade_nyttor].[Troligt år 11].[All]" dimensionUniqueName="[Ej_varderade_nyttor]" displayFolder="" count="0" memberValueDatatype="5" unbalanced="0"/>
    <cacheHierarchy uniqueName="[Ej_varderade_nyttor].[Troligt år 12]" caption="Troligt år 12" attribute="1" defaultMemberUniqueName="[Ej_varderade_nyttor].[Troligt år 12].[All]" allUniqueName="[Ej_varderade_nyttor].[Troligt år 12].[All]" dimensionUniqueName="[Ej_varderade_nyttor]" displayFolder="" count="0" memberValueDatatype="5" unbalanced="0"/>
    <cacheHierarchy uniqueName="[Ej_varderade_nyttor].[Troligt år 13]" caption="Troligt år 13" attribute="1" defaultMemberUniqueName="[Ej_varderade_nyttor].[Troligt år 13].[All]" allUniqueName="[Ej_varderade_nyttor].[Troligt år 13].[All]" dimensionUniqueName="[Ej_varderade_nyttor]" displayFolder="" count="0" memberValueDatatype="5" unbalanced="0"/>
    <cacheHierarchy uniqueName="[Ej_varderade_nyttor].[Troligt år 14]" caption="Troligt år 14" attribute="1" defaultMemberUniqueName="[Ej_varderade_nyttor].[Troligt år 14].[All]" allUniqueName="[Ej_varderade_nyttor].[Troligt år 14].[All]" dimensionUniqueName="[Ej_varderade_nyttor]" displayFolder="" count="0" memberValueDatatype="5" unbalanced="0"/>
    <cacheHierarchy uniqueName="[Ej_varderade_nyttor].[Troligt år 15]" caption="Troligt år 15" attribute="1" defaultMemberUniqueName="[Ej_varderade_nyttor].[Troligt år 15].[All]" allUniqueName="[Ej_varderade_nyttor].[Troligt år 15].[All]" dimensionUniqueName="[Ej_varderade_nyttor]" displayFolder="" count="0" memberValueDatatype="5" unbalanced="0"/>
    <cacheHierarchy uniqueName="[Ej_varderade_nyttor].[Troligt år 16]" caption="Troligt år 16" attribute="1" defaultMemberUniqueName="[Ej_varderade_nyttor].[Troligt år 16].[All]" allUniqueName="[Ej_varderade_nyttor].[Troligt år 16].[All]" dimensionUniqueName="[Ej_varderade_nyttor]" displayFolder="" count="0" memberValueDatatype="5" unbalanced="0"/>
    <cacheHierarchy uniqueName="[Ej_varderade_nyttor].[Troligt år 17]" caption="Troligt år 17" attribute="1" defaultMemberUniqueName="[Ej_varderade_nyttor].[Troligt år 17].[All]" allUniqueName="[Ej_varderade_nyttor].[Troligt år 17].[All]" dimensionUniqueName="[Ej_varderade_nyttor]" displayFolder="" count="0" memberValueDatatype="5" unbalanced="0"/>
    <cacheHierarchy uniqueName="[Ej_varderade_nyttor].[Troligt år 18]" caption="Troligt år 18" attribute="1" defaultMemberUniqueName="[Ej_varderade_nyttor].[Troligt år 18].[All]" allUniqueName="[Ej_varderade_nyttor].[Troligt år 18].[All]" dimensionUniqueName="[Ej_varderade_nyttor]" displayFolder="" count="0" memberValueDatatype="5" unbalanced="0"/>
    <cacheHierarchy uniqueName="[Ej_varderade_nyttor].[Troligt år 19]" caption="Troligt år 19" attribute="1" defaultMemberUniqueName="[Ej_varderade_nyttor].[Troligt år 19].[All]" allUniqueName="[Ej_varderade_nyttor].[Troligt år 19].[All]" dimensionUniqueName="[Ej_varderade_nyttor]" displayFolder="" count="0" memberValueDatatype="5" unbalanced="0"/>
    <cacheHierarchy uniqueName="[Ej_varderade_nyttor].[Troligt år 20]" caption="Troligt år 20" attribute="1" defaultMemberUniqueName="[Ej_varderade_nyttor].[Troligt år 20].[All]" allUniqueName="[Ej_varderade_nyttor].[Troligt år 20].[All]" dimensionUniqueName="[Ej_varderade_nyttor]" displayFolder="" count="0" memberValueDatatype="5" unbalanced="0"/>
    <cacheHierarchy uniqueName="[Ej_varderade_nyttor].[Troligt år 21]" caption="Troligt år 21" attribute="1" defaultMemberUniqueName="[Ej_varderade_nyttor].[Troligt år 21].[All]" allUniqueName="[Ej_varderade_nyttor].[Troligt år 21].[All]" dimensionUniqueName="[Ej_varderade_nyttor]" displayFolder="" count="0" memberValueDatatype="5" unbalanced="0"/>
    <cacheHierarchy uniqueName="[Ej_varderade_nyttor].[Troligt år 22]" caption="Troligt år 22" attribute="1" defaultMemberUniqueName="[Ej_varderade_nyttor].[Troligt år 22].[All]" allUniqueName="[Ej_varderade_nyttor].[Troligt år 22].[All]" dimensionUniqueName="[Ej_varderade_nyttor]" displayFolder="" count="0" memberValueDatatype="5" unbalanced="0"/>
    <cacheHierarchy uniqueName="[Ej_varderade_nyttor].[Troligt år 23]" caption="Troligt år 23" attribute="1" defaultMemberUniqueName="[Ej_varderade_nyttor].[Troligt år 23].[All]" allUniqueName="[Ej_varderade_nyttor].[Troligt år 23].[All]" dimensionUniqueName="[Ej_varderade_nyttor]" displayFolder="" count="0" memberValueDatatype="5" unbalanced="0"/>
    <cacheHierarchy uniqueName="[Ej_varderade_nyttor].[Troligt år 24]" caption="Troligt år 24" attribute="1" defaultMemberUniqueName="[Ej_varderade_nyttor].[Troligt år 24].[All]" allUniqueName="[Ej_varderade_nyttor].[Troligt år 24].[All]" dimensionUniqueName="[Ej_varderade_nyttor]" displayFolder="" count="0" memberValueDatatype="5" unbalanced="0"/>
    <cacheHierarchy uniqueName="[Ej_varderade_nyttor].[Troligt år 25]" caption="Troligt år 25" attribute="1" defaultMemberUniqueName="[Ej_varderade_nyttor].[Troligt år 25].[All]" allUniqueName="[Ej_varderade_nyttor].[Troligt år 25].[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Min år 7]" caption="Min år 7" attribute="1" defaultMemberUniqueName="[Ej_varderade_nyttor].[Min år 7].[All]" allUniqueName="[Ej_varderade_nyttor].[Min år 7].[All]" dimensionUniqueName="[Ej_varderade_nyttor]" displayFolder="" count="0" memberValueDatatype="5" unbalanced="0"/>
    <cacheHierarchy uniqueName="[Ej_varderade_nyttor].[Min år 8]" caption="Min år 8" attribute="1" defaultMemberUniqueName="[Ej_varderade_nyttor].[Min år 8].[All]" allUniqueName="[Ej_varderade_nyttor].[Min år 8].[All]" dimensionUniqueName="[Ej_varderade_nyttor]" displayFolder="" count="0" memberValueDatatype="5" unbalanced="0"/>
    <cacheHierarchy uniqueName="[Ej_varderade_nyttor].[Min år 9]" caption="Min år 9" attribute="1" defaultMemberUniqueName="[Ej_varderade_nyttor].[Min år 9].[All]" allUniqueName="[Ej_varderade_nyttor].[Min år 9].[All]" dimensionUniqueName="[Ej_varderade_nyttor]" displayFolder="" count="0" memberValueDatatype="5" unbalanced="0"/>
    <cacheHierarchy uniqueName="[Ej_varderade_nyttor].[Min år 10]" caption="Min år 10" attribute="1" defaultMemberUniqueName="[Ej_varderade_nyttor].[Min år 10].[All]" allUniqueName="[Ej_varderade_nyttor].[Min år 10].[All]" dimensionUniqueName="[Ej_varderade_nyttor]" displayFolder="" count="0" memberValueDatatype="5" unbalanced="0"/>
    <cacheHierarchy uniqueName="[Ej_varderade_nyttor].[Min år 11]" caption="Min år 11" attribute="1" defaultMemberUniqueName="[Ej_varderade_nyttor].[Min år 11].[All]" allUniqueName="[Ej_varderade_nyttor].[Min år 11].[All]" dimensionUniqueName="[Ej_varderade_nyttor]" displayFolder="" count="0" memberValueDatatype="5" unbalanced="0"/>
    <cacheHierarchy uniqueName="[Ej_varderade_nyttor].[Min år 12]" caption="Min år 12" attribute="1" defaultMemberUniqueName="[Ej_varderade_nyttor].[Min år 12].[All]" allUniqueName="[Ej_varderade_nyttor].[Min år 12].[All]" dimensionUniqueName="[Ej_varderade_nyttor]" displayFolder="" count="0" memberValueDatatype="5" unbalanced="0"/>
    <cacheHierarchy uniqueName="[Ej_varderade_nyttor].[Min år 13]" caption="Min år 13" attribute="1" defaultMemberUniqueName="[Ej_varderade_nyttor].[Min år 13].[All]" allUniqueName="[Ej_varderade_nyttor].[Min år 13].[All]" dimensionUniqueName="[Ej_varderade_nyttor]" displayFolder="" count="0" memberValueDatatype="5" unbalanced="0"/>
    <cacheHierarchy uniqueName="[Ej_varderade_nyttor].[Min år 14]" caption="Min år 14" attribute="1" defaultMemberUniqueName="[Ej_varderade_nyttor].[Min år 14].[All]" allUniqueName="[Ej_varderade_nyttor].[Min år 14].[All]" dimensionUniqueName="[Ej_varderade_nyttor]" displayFolder="" count="0" memberValueDatatype="5" unbalanced="0"/>
    <cacheHierarchy uniqueName="[Ej_varderade_nyttor].[Min år 15]" caption="Min år 15" attribute="1" defaultMemberUniqueName="[Ej_varderade_nyttor].[Min år 15].[All]" allUniqueName="[Ej_varderade_nyttor].[Min år 15].[All]" dimensionUniqueName="[Ej_varderade_nyttor]" displayFolder="" count="0" memberValueDatatype="5" unbalanced="0"/>
    <cacheHierarchy uniqueName="[Ej_varderade_nyttor].[Min år 16]" caption="Min år 16" attribute="1" defaultMemberUniqueName="[Ej_varderade_nyttor].[Min år 16].[All]" allUniqueName="[Ej_varderade_nyttor].[Min år 16].[All]" dimensionUniqueName="[Ej_varderade_nyttor]" displayFolder="" count="0" memberValueDatatype="5" unbalanced="0"/>
    <cacheHierarchy uniqueName="[Ej_varderade_nyttor].[Min år 17]" caption="Min år 17" attribute="1" defaultMemberUniqueName="[Ej_varderade_nyttor].[Min år 17].[All]" allUniqueName="[Ej_varderade_nyttor].[Min år 17].[All]" dimensionUniqueName="[Ej_varderade_nyttor]" displayFolder="" count="0" memberValueDatatype="5" unbalanced="0"/>
    <cacheHierarchy uniqueName="[Ej_varderade_nyttor].[Min år 18]" caption="Min år 18" attribute="1" defaultMemberUniqueName="[Ej_varderade_nyttor].[Min år 18].[All]" allUniqueName="[Ej_varderade_nyttor].[Min år 18].[All]" dimensionUniqueName="[Ej_varderade_nyttor]" displayFolder="" count="0" memberValueDatatype="5" unbalanced="0"/>
    <cacheHierarchy uniqueName="[Ej_varderade_nyttor].[Min år 19]" caption="Min år 19" attribute="1" defaultMemberUniqueName="[Ej_varderade_nyttor].[Min år 19].[All]" allUniqueName="[Ej_varderade_nyttor].[Min år 19].[All]" dimensionUniqueName="[Ej_varderade_nyttor]" displayFolder="" count="0" memberValueDatatype="5" unbalanced="0"/>
    <cacheHierarchy uniqueName="[Ej_varderade_nyttor].[Min år 20]" caption="Min år 20" attribute="1" defaultMemberUniqueName="[Ej_varderade_nyttor].[Min år 20].[All]" allUniqueName="[Ej_varderade_nyttor].[Min år 20].[All]" dimensionUniqueName="[Ej_varderade_nyttor]" displayFolder="" count="0" memberValueDatatype="5" unbalanced="0"/>
    <cacheHierarchy uniqueName="[Ej_varderade_nyttor].[Min år 21]" caption="Min år 21" attribute="1" defaultMemberUniqueName="[Ej_varderade_nyttor].[Min år 21].[All]" allUniqueName="[Ej_varderade_nyttor].[Min år 21].[All]" dimensionUniqueName="[Ej_varderade_nyttor]" displayFolder="" count="0" memberValueDatatype="5" unbalanced="0"/>
    <cacheHierarchy uniqueName="[Ej_varderade_nyttor].[Min år 22]" caption="Min år 22" attribute="1" defaultMemberUniqueName="[Ej_varderade_nyttor].[Min år 22].[All]" allUniqueName="[Ej_varderade_nyttor].[Min år 22].[All]" dimensionUniqueName="[Ej_varderade_nyttor]" displayFolder="" count="0" memberValueDatatype="5" unbalanced="0"/>
    <cacheHierarchy uniqueName="[Ej_varderade_nyttor].[Min år 23]" caption="Min år 23" attribute="1" defaultMemberUniqueName="[Ej_varderade_nyttor].[Min år 23].[All]" allUniqueName="[Ej_varderade_nyttor].[Min år 23].[All]" dimensionUniqueName="[Ej_varderade_nyttor]" displayFolder="" count="0" memberValueDatatype="5" unbalanced="0"/>
    <cacheHierarchy uniqueName="[Ej_varderade_nyttor].[Min år 24]" caption="Min år 24" attribute="1" defaultMemberUniqueName="[Ej_varderade_nyttor].[Min år 24].[All]" allUniqueName="[Ej_varderade_nyttor].[Min år 24].[All]" dimensionUniqueName="[Ej_varderade_nyttor]" displayFolder="" count="0" memberValueDatatype="5" unbalanced="0"/>
    <cacheHierarchy uniqueName="[Ej_varderade_nyttor].[Min år 25]" caption="Min år 25" attribute="1" defaultMemberUniqueName="[Ej_varderade_nyttor].[Min år 25].[All]" allUniqueName="[Ej_varderade_nyttor].[Min år 25].[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Max år 7]" caption="Max år 7" attribute="1" defaultMemberUniqueName="[Ej_varderade_nyttor].[Max år 7].[All]" allUniqueName="[Ej_varderade_nyttor].[Max år 7].[All]" dimensionUniqueName="[Ej_varderade_nyttor]" displayFolder="" count="0" memberValueDatatype="5" unbalanced="0"/>
    <cacheHierarchy uniqueName="[Ej_varderade_nyttor].[Max år 8]" caption="Max år 8" attribute="1" defaultMemberUniqueName="[Ej_varderade_nyttor].[Max år 8].[All]" allUniqueName="[Ej_varderade_nyttor].[Max år 8].[All]" dimensionUniqueName="[Ej_varderade_nyttor]" displayFolder="" count="0" memberValueDatatype="5" unbalanced="0"/>
    <cacheHierarchy uniqueName="[Ej_varderade_nyttor].[Max år 9]" caption="Max år 9" attribute="1" defaultMemberUniqueName="[Ej_varderade_nyttor].[Max år 9].[All]" allUniqueName="[Ej_varderade_nyttor].[Max år 9].[All]" dimensionUniqueName="[Ej_varderade_nyttor]" displayFolder="" count="0" memberValueDatatype="5" unbalanced="0"/>
    <cacheHierarchy uniqueName="[Ej_varderade_nyttor].[Max år 10]" caption="Max år 10" attribute="1" defaultMemberUniqueName="[Ej_varderade_nyttor].[Max år 10].[All]" allUniqueName="[Ej_varderade_nyttor].[Max år 10].[All]" dimensionUniqueName="[Ej_varderade_nyttor]" displayFolder="" count="0" memberValueDatatype="5" unbalanced="0"/>
    <cacheHierarchy uniqueName="[Ej_varderade_nyttor].[Max år 11]" caption="Max år 11" attribute="1" defaultMemberUniqueName="[Ej_varderade_nyttor].[Max år 11].[All]" allUniqueName="[Ej_varderade_nyttor].[Max år 11].[All]" dimensionUniqueName="[Ej_varderade_nyttor]" displayFolder="" count="0" memberValueDatatype="5" unbalanced="0"/>
    <cacheHierarchy uniqueName="[Ej_varderade_nyttor].[Max år 12]" caption="Max år 12" attribute="1" defaultMemberUniqueName="[Ej_varderade_nyttor].[Max år 12].[All]" allUniqueName="[Ej_varderade_nyttor].[Max år 12].[All]" dimensionUniqueName="[Ej_varderade_nyttor]" displayFolder="" count="0" memberValueDatatype="5" unbalanced="0"/>
    <cacheHierarchy uniqueName="[Ej_varderade_nyttor].[Max år 13]" caption="Max år 13" attribute="1" defaultMemberUniqueName="[Ej_varderade_nyttor].[Max år 13].[All]" allUniqueName="[Ej_varderade_nyttor].[Max år 13].[All]" dimensionUniqueName="[Ej_varderade_nyttor]" displayFolder="" count="0" memberValueDatatype="5" unbalanced="0"/>
    <cacheHierarchy uniqueName="[Ej_varderade_nyttor].[Max år 14]" caption="Max år 14" attribute="1" defaultMemberUniqueName="[Ej_varderade_nyttor].[Max år 14].[All]" allUniqueName="[Ej_varderade_nyttor].[Max år 14].[All]" dimensionUniqueName="[Ej_varderade_nyttor]" displayFolder="" count="0" memberValueDatatype="5" unbalanced="0"/>
    <cacheHierarchy uniqueName="[Ej_varderade_nyttor].[Max år 15]" caption="Max år 15" attribute="1" defaultMemberUniqueName="[Ej_varderade_nyttor].[Max år 15].[All]" allUniqueName="[Ej_varderade_nyttor].[Max år 15].[All]" dimensionUniqueName="[Ej_varderade_nyttor]" displayFolder="" count="0" memberValueDatatype="5" unbalanced="0"/>
    <cacheHierarchy uniqueName="[Ej_varderade_nyttor].[Max år 16]" caption="Max år 16" attribute="1" defaultMemberUniqueName="[Ej_varderade_nyttor].[Max år 16].[All]" allUniqueName="[Ej_varderade_nyttor].[Max år 16].[All]" dimensionUniqueName="[Ej_varderade_nyttor]" displayFolder="" count="0" memberValueDatatype="5" unbalanced="0"/>
    <cacheHierarchy uniqueName="[Ej_varderade_nyttor].[Max år 17]" caption="Max år 17" attribute="1" defaultMemberUniqueName="[Ej_varderade_nyttor].[Max år 17].[All]" allUniqueName="[Ej_varderade_nyttor].[Max år 17].[All]" dimensionUniqueName="[Ej_varderade_nyttor]" displayFolder="" count="0" memberValueDatatype="5" unbalanced="0"/>
    <cacheHierarchy uniqueName="[Ej_varderade_nyttor].[Max år 18]" caption="Max år 18" attribute="1" defaultMemberUniqueName="[Ej_varderade_nyttor].[Max år 18].[All]" allUniqueName="[Ej_varderade_nyttor].[Max år 18].[All]" dimensionUniqueName="[Ej_varderade_nyttor]" displayFolder="" count="0" memberValueDatatype="5" unbalanced="0"/>
    <cacheHierarchy uniqueName="[Ej_varderade_nyttor].[Max år 19]" caption="Max år 19" attribute="1" defaultMemberUniqueName="[Ej_varderade_nyttor].[Max år 19].[All]" allUniqueName="[Ej_varderade_nyttor].[Max år 19].[All]" dimensionUniqueName="[Ej_varderade_nyttor]" displayFolder="" count="0" memberValueDatatype="5" unbalanced="0"/>
    <cacheHierarchy uniqueName="[Ej_varderade_nyttor].[Max år 20]" caption="Max år 20" attribute="1" defaultMemberUniqueName="[Ej_varderade_nyttor].[Max år 20].[All]" allUniqueName="[Ej_varderade_nyttor].[Max år 20].[All]" dimensionUniqueName="[Ej_varderade_nyttor]" displayFolder="" count="0" memberValueDatatype="5" unbalanced="0"/>
    <cacheHierarchy uniqueName="[Ej_varderade_nyttor].[Max år 21]" caption="Max år 21" attribute="1" defaultMemberUniqueName="[Ej_varderade_nyttor].[Max år 21].[All]" allUniqueName="[Ej_varderade_nyttor].[Max år 21].[All]" dimensionUniqueName="[Ej_varderade_nyttor]" displayFolder="" count="0" memberValueDatatype="5" unbalanced="0"/>
    <cacheHierarchy uniqueName="[Ej_varderade_nyttor].[Max år 22]" caption="Max år 22" attribute="1" defaultMemberUniqueName="[Ej_varderade_nyttor].[Max år 22].[All]" allUniqueName="[Ej_varderade_nyttor].[Max år 22].[All]" dimensionUniqueName="[Ej_varderade_nyttor]" displayFolder="" count="0" memberValueDatatype="5" unbalanced="0"/>
    <cacheHierarchy uniqueName="[Ej_varderade_nyttor].[Max år 23]" caption="Max år 23" attribute="1" defaultMemberUniqueName="[Ej_varderade_nyttor].[Max år 23].[All]" allUniqueName="[Ej_varderade_nyttor].[Max år 23].[All]" dimensionUniqueName="[Ej_varderade_nyttor]" displayFolder="" count="0" memberValueDatatype="5" unbalanced="0"/>
    <cacheHierarchy uniqueName="[Ej_varderade_nyttor].[Max år 24]" caption="Max år 24" attribute="1" defaultMemberUniqueName="[Ej_varderade_nyttor].[Max år 24].[All]" allUniqueName="[Ej_varderade_nyttor].[Max år 24].[All]" dimensionUniqueName="[Ej_varderade_nyttor]" displayFolder="" count="0" memberValueDatatype="5" unbalanced="0"/>
    <cacheHierarchy uniqueName="[Ej_varderade_nyttor].[Max år 25]" caption="Max år 25" attribute="1" defaultMemberUniqueName="[Ej_varderade_nyttor].[Max år 25].[All]" allUniqueName="[Ej_varderade_nyttor].[Max år 25].[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2" memberValueDatatype="130" unbalanced="0">
      <fieldsUsage count="2">
        <fieldUsage x="-1"/>
        <fieldUsage x="3"/>
      </fieldsUsage>
    </cacheHierarchy>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2" memberValueDatatype="130" unbalanced="0">
      <fieldsUsage count="2">
        <fieldUsage x="-1"/>
        <fieldUsage x="2"/>
      </fieldsUsage>
    </cacheHierarchy>
    <cacheHierarchy uniqueName="[Kostnader].[Bedömning]" caption="Bedömning" attribute="1" defaultMemberUniqueName="[Kostnader].[Bedömning].[All]" allUniqueName="[Kostnader].[Bedömning].[All]" dimensionUniqueName="[Kostnader]" displayFolder="" count="2" memberValueDatatype="130" unbalanced="0">
      <fieldsUsage count="2">
        <fieldUsage x="-1"/>
        <fieldUsage x="4"/>
      </fieldsUsage>
    </cacheHierarchy>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Troligt år 7]" caption="Troligt år 7" attribute="1" defaultMemberUniqueName="[Kostnader].[Troligt år 7].[All]" allUniqueName="[Kostnader].[Troligt år 7].[All]" dimensionUniqueName="[Kostnader]" displayFolder="" count="0" memberValueDatatype="5" unbalanced="0"/>
    <cacheHierarchy uniqueName="[Kostnader].[Troligt år 8]" caption="Troligt år 8" attribute="1" defaultMemberUniqueName="[Kostnader].[Troligt år 8].[All]" allUniqueName="[Kostnader].[Troligt år 8].[All]" dimensionUniqueName="[Kostnader]" displayFolder="" count="0" memberValueDatatype="5" unbalanced="0"/>
    <cacheHierarchy uniqueName="[Kostnader].[Troligt år 9]" caption="Troligt år 9" attribute="1" defaultMemberUniqueName="[Kostnader].[Troligt år 9].[All]" allUniqueName="[Kostnader].[Troligt år 9].[All]" dimensionUniqueName="[Kostnader]" displayFolder="" count="0" memberValueDatatype="5" unbalanced="0"/>
    <cacheHierarchy uniqueName="[Kostnader].[Troligt år 10]" caption="Troligt år 10" attribute="1" defaultMemberUniqueName="[Kostnader].[Troligt år 10].[All]" allUniqueName="[Kostnader].[Troligt år 10].[All]" dimensionUniqueName="[Kostnader]" displayFolder="" count="0" memberValueDatatype="5" unbalanced="0"/>
    <cacheHierarchy uniqueName="[Kostnader].[Troligt år 11]" caption="Troligt år 11" attribute="1" defaultMemberUniqueName="[Kostnader].[Troligt år 11].[All]" allUniqueName="[Kostnader].[Troligt år 11].[All]" dimensionUniqueName="[Kostnader]" displayFolder="" count="0" memberValueDatatype="5" unbalanced="0"/>
    <cacheHierarchy uniqueName="[Kostnader].[Troligt år 12]" caption="Troligt år 12" attribute="1" defaultMemberUniqueName="[Kostnader].[Troligt år 12].[All]" allUniqueName="[Kostnader].[Troligt år 12].[All]" dimensionUniqueName="[Kostnader]" displayFolder="" count="0" memberValueDatatype="5" unbalanced="0"/>
    <cacheHierarchy uniqueName="[Kostnader].[Troligt år 13]" caption="Troligt år 13" attribute="1" defaultMemberUniqueName="[Kostnader].[Troligt år 13].[All]" allUniqueName="[Kostnader].[Troligt år 13].[All]" dimensionUniqueName="[Kostnader]" displayFolder="" count="0" memberValueDatatype="5" unbalanced="0"/>
    <cacheHierarchy uniqueName="[Kostnader].[Troligt år 14]" caption="Troligt år 14" attribute="1" defaultMemberUniqueName="[Kostnader].[Troligt år 14].[All]" allUniqueName="[Kostnader].[Troligt år 14].[All]" dimensionUniqueName="[Kostnader]" displayFolder="" count="0" memberValueDatatype="5" unbalanced="0"/>
    <cacheHierarchy uniqueName="[Kostnader].[Troligt år 15]" caption="Troligt år 15" attribute="1" defaultMemberUniqueName="[Kostnader].[Troligt år 15].[All]" allUniqueName="[Kostnader].[Troligt år 15].[All]" dimensionUniqueName="[Kostnader]" displayFolder="" count="0" memberValueDatatype="5" unbalanced="0"/>
    <cacheHierarchy uniqueName="[Kostnader].[Troligt år 16]" caption="Troligt år 16" attribute="1" defaultMemberUniqueName="[Kostnader].[Troligt år 16].[All]" allUniqueName="[Kostnader].[Troligt år 16].[All]" dimensionUniqueName="[Kostnader]" displayFolder="" count="0" memberValueDatatype="5" unbalanced="0"/>
    <cacheHierarchy uniqueName="[Kostnader].[Troligt år 17]" caption="Troligt år 17" attribute="1" defaultMemberUniqueName="[Kostnader].[Troligt år 17].[All]" allUniqueName="[Kostnader].[Troligt år 17].[All]" dimensionUniqueName="[Kostnader]" displayFolder="" count="0" memberValueDatatype="5" unbalanced="0"/>
    <cacheHierarchy uniqueName="[Kostnader].[Troligt år 18]" caption="Troligt år 18" attribute="1" defaultMemberUniqueName="[Kostnader].[Troligt år 18].[All]" allUniqueName="[Kostnader].[Troligt år 18].[All]" dimensionUniqueName="[Kostnader]" displayFolder="" count="0" memberValueDatatype="5" unbalanced="0"/>
    <cacheHierarchy uniqueName="[Kostnader].[Troligt år 19]" caption="Troligt år 19" attribute="1" defaultMemberUniqueName="[Kostnader].[Troligt år 19].[All]" allUniqueName="[Kostnader].[Troligt år 19].[All]" dimensionUniqueName="[Kostnader]" displayFolder="" count="0" memberValueDatatype="5" unbalanced="0"/>
    <cacheHierarchy uniqueName="[Kostnader].[Troligt år 20]" caption="Troligt år 20" attribute="1" defaultMemberUniqueName="[Kostnader].[Troligt år 20].[All]" allUniqueName="[Kostnader].[Troligt år 20].[All]" dimensionUniqueName="[Kostnader]" displayFolder="" count="0" memberValueDatatype="5" unbalanced="0"/>
    <cacheHierarchy uniqueName="[Kostnader].[Troligt år 21]" caption="Troligt år 21" attribute="1" defaultMemberUniqueName="[Kostnader].[Troligt år 21].[All]" allUniqueName="[Kostnader].[Troligt år 21].[All]" dimensionUniqueName="[Kostnader]" displayFolder="" count="0" memberValueDatatype="5" unbalanced="0"/>
    <cacheHierarchy uniqueName="[Kostnader].[Troligt år 22]" caption="Troligt år 22" attribute="1" defaultMemberUniqueName="[Kostnader].[Troligt år 22].[All]" allUniqueName="[Kostnader].[Troligt år 22].[All]" dimensionUniqueName="[Kostnader]" displayFolder="" count="0" memberValueDatatype="5" unbalanced="0"/>
    <cacheHierarchy uniqueName="[Kostnader].[Troligt år 23]" caption="Troligt år 23" attribute="1" defaultMemberUniqueName="[Kostnader].[Troligt år 23].[All]" allUniqueName="[Kostnader].[Troligt år 23].[All]" dimensionUniqueName="[Kostnader]" displayFolder="" count="0" memberValueDatatype="5" unbalanced="0"/>
    <cacheHierarchy uniqueName="[Kostnader].[Troligt år 24]" caption="Troligt år 24" attribute="1" defaultMemberUniqueName="[Kostnader].[Troligt år 24].[All]" allUniqueName="[Kostnader].[Troligt år 24].[All]" dimensionUniqueName="[Kostnader]" displayFolder="" count="0" memberValueDatatype="5" unbalanced="0"/>
    <cacheHierarchy uniqueName="[Kostnader].[Troligt år 25]" caption="Troligt år 25" attribute="1" defaultMemberUniqueName="[Kostnader].[Troligt år 25].[All]" allUniqueName="[Kostnader].[Troligt år 25].[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Min år 7]" caption="Min år 7" attribute="1" defaultMemberUniqueName="[Kostnader].[Min år 7].[All]" allUniqueName="[Kostnader].[Min år 7].[All]" dimensionUniqueName="[Kostnader]" displayFolder="" count="0" memberValueDatatype="5" unbalanced="0"/>
    <cacheHierarchy uniqueName="[Kostnader].[Min år 8]" caption="Min år 8" attribute="1" defaultMemberUniqueName="[Kostnader].[Min år 8].[All]" allUniqueName="[Kostnader].[Min år 8].[All]" dimensionUniqueName="[Kostnader]" displayFolder="" count="0" memberValueDatatype="5" unbalanced="0"/>
    <cacheHierarchy uniqueName="[Kostnader].[Min år 9]" caption="Min år 9" attribute="1" defaultMemberUniqueName="[Kostnader].[Min år 9].[All]" allUniqueName="[Kostnader].[Min år 9].[All]" dimensionUniqueName="[Kostnader]" displayFolder="" count="0" memberValueDatatype="5" unbalanced="0"/>
    <cacheHierarchy uniqueName="[Kostnader].[Min år 10]" caption="Min år 10" attribute="1" defaultMemberUniqueName="[Kostnader].[Min år 10].[All]" allUniqueName="[Kostnader].[Min år 10].[All]" dimensionUniqueName="[Kostnader]" displayFolder="" count="0" memberValueDatatype="5" unbalanced="0"/>
    <cacheHierarchy uniqueName="[Kostnader].[Min år 11]" caption="Min år 11" attribute="1" defaultMemberUniqueName="[Kostnader].[Min år 11].[All]" allUniqueName="[Kostnader].[Min år 11].[All]" dimensionUniqueName="[Kostnader]" displayFolder="" count="0" memberValueDatatype="5" unbalanced="0"/>
    <cacheHierarchy uniqueName="[Kostnader].[Min år 12]" caption="Min år 12" attribute="1" defaultMemberUniqueName="[Kostnader].[Min år 12].[All]" allUniqueName="[Kostnader].[Min år 12].[All]" dimensionUniqueName="[Kostnader]" displayFolder="" count="0" memberValueDatatype="5" unbalanced="0"/>
    <cacheHierarchy uniqueName="[Kostnader].[Min år 13]" caption="Min år 13" attribute="1" defaultMemberUniqueName="[Kostnader].[Min år 13].[All]" allUniqueName="[Kostnader].[Min år 13].[All]" dimensionUniqueName="[Kostnader]" displayFolder="" count="0" memberValueDatatype="5" unbalanced="0"/>
    <cacheHierarchy uniqueName="[Kostnader].[Min år 14]" caption="Min år 14" attribute="1" defaultMemberUniqueName="[Kostnader].[Min år 14].[All]" allUniqueName="[Kostnader].[Min år 14].[All]" dimensionUniqueName="[Kostnader]" displayFolder="" count="0" memberValueDatatype="5" unbalanced="0"/>
    <cacheHierarchy uniqueName="[Kostnader].[Min år 15]" caption="Min år 15" attribute="1" defaultMemberUniqueName="[Kostnader].[Min år 15].[All]" allUniqueName="[Kostnader].[Min år 15].[All]" dimensionUniqueName="[Kostnader]" displayFolder="" count="0" memberValueDatatype="5" unbalanced="0"/>
    <cacheHierarchy uniqueName="[Kostnader].[Min år 16]" caption="Min år 16" attribute="1" defaultMemberUniqueName="[Kostnader].[Min år 16].[All]" allUniqueName="[Kostnader].[Min år 16].[All]" dimensionUniqueName="[Kostnader]" displayFolder="" count="0" memberValueDatatype="5" unbalanced="0"/>
    <cacheHierarchy uniqueName="[Kostnader].[Min år 17]" caption="Min år 17" attribute="1" defaultMemberUniqueName="[Kostnader].[Min år 17].[All]" allUniqueName="[Kostnader].[Min år 17].[All]" dimensionUniqueName="[Kostnader]" displayFolder="" count="0" memberValueDatatype="5" unbalanced="0"/>
    <cacheHierarchy uniqueName="[Kostnader].[Min år 18]" caption="Min år 18" attribute="1" defaultMemberUniqueName="[Kostnader].[Min år 18].[All]" allUniqueName="[Kostnader].[Min år 18].[All]" dimensionUniqueName="[Kostnader]" displayFolder="" count="0" memberValueDatatype="5" unbalanced="0"/>
    <cacheHierarchy uniqueName="[Kostnader].[Min år 19]" caption="Min år 19" attribute="1" defaultMemberUniqueName="[Kostnader].[Min år 19].[All]" allUniqueName="[Kostnader].[Min år 19].[All]" dimensionUniqueName="[Kostnader]" displayFolder="" count="0" memberValueDatatype="5" unbalanced="0"/>
    <cacheHierarchy uniqueName="[Kostnader].[Min år 20]" caption="Min år 20" attribute="1" defaultMemberUniqueName="[Kostnader].[Min år 20].[All]" allUniqueName="[Kostnader].[Min år 20].[All]" dimensionUniqueName="[Kostnader]" displayFolder="" count="0" memberValueDatatype="5" unbalanced="0"/>
    <cacheHierarchy uniqueName="[Kostnader].[Min år 21]" caption="Min år 21" attribute="1" defaultMemberUniqueName="[Kostnader].[Min år 21].[All]" allUniqueName="[Kostnader].[Min år 21].[All]" dimensionUniqueName="[Kostnader]" displayFolder="" count="0" memberValueDatatype="5" unbalanced="0"/>
    <cacheHierarchy uniqueName="[Kostnader].[Min år 22]" caption="Min år 22" attribute="1" defaultMemberUniqueName="[Kostnader].[Min år 22].[All]" allUniqueName="[Kostnader].[Min år 22].[All]" dimensionUniqueName="[Kostnader]" displayFolder="" count="0" memberValueDatatype="5" unbalanced="0"/>
    <cacheHierarchy uniqueName="[Kostnader].[Min år 23]" caption="Min år 23" attribute="1" defaultMemberUniqueName="[Kostnader].[Min år 23].[All]" allUniqueName="[Kostnader].[Min år 23].[All]" dimensionUniqueName="[Kostnader]" displayFolder="" count="0" memberValueDatatype="5" unbalanced="0"/>
    <cacheHierarchy uniqueName="[Kostnader].[Min år 24]" caption="Min år 24" attribute="1" defaultMemberUniqueName="[Kostnader].[Min år 24].[All]" allUniqueName="[Kostnader].[Min år 24].[All]" dimensionUniqueName="[Kostnader]" displayFolder="" count="0" memberValueDatatype="5" unbalanced="0"/>
    <cacheHierarchy uniqueName="[Kostnader].[Min år 25]" caption="Min år 25" attribute="1" defaultMemberUniqueName="[Kostnader].[Min år 25].[All]" allUniqueName="[Kostnader].[Min år 25].[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Max år 7]" caption="Max år 7" attribute="1" defaultMemberUniqueName="[Kostnader].[Max år 7].[All]" allUniqueName="[Kostnader].[Max år 7].[All]" dimensionUniqueName="[Kostnader]" displayFolder="" count="0" memberValueDatatype="5" unbalanced="0"/>
    <cacheHierarchy uniqueName="[Kostnader].[Max år 8]" caption="Max år 8" attribute="1" defaultMemberUniqueName="[Kostnader].[Max år 8].[All]" allUniqueName="[Kostnader].[Max år 8].[All]" dimensionUniqueName="[Kostnader]" displayFolder="" count="0" memberValueDatatype="5" unbalanced="0"/>
    <cacheHierarchy uniqueName="[Kostnader].[Max år 9]" caption="Max år 9" attribute="1" defaultMemberUniqueName="[Kostnader].[Max år 9].[All]" allUniqueName="[Kostnader].[Max år 9].[All]" dimensionUniqueName="[Kostnader]" displayFolder="" count="0" memberValueDatatype="5" unbalanced="0"/>
    <cacheHierarchy uniqueName="[Kostnader].[Max år 10]" caption="Max år 10" attribute="1" defaultMemberUniqueName="[Kostnader].[Max år 10].[All]" allUniqueName="[Kostnader].[Max år 10].[All]" dimensionUniqueName="[Kostnader]" displayFolder="" count="0" memberValueDatatype="5" unbalanced="0"/>
    <cacheHierarchy uniqueName="[Kostnader].[Max år 11]" caption="Max år 11" attribute="1" defaultMemberUniqueName="[Kostnader].[Max år 11].[All]" allUniqueName="[Kostnader].[Max år 11].[All]" dimensionUniqueName="[Kostnader]" displayFolder="" count="0" memberValueDatatype="5" unbalanced="0"/>
    <cacheHierarchy uniqueName="[Kostnader].[Max år 12]" caption="Max år 12" attribute="1" defaultMemberUniqueName="[Kostnader].[Max år 12].[All]" allUniqueName="[Kostnader].[Max år 12].[All]" dimensionUniqueName="[Kostnader]" displayFolder="" count="0" memberValueDatatype="5" unbalanced="0"/>
    <cacheHierarchy uniqueName="[Kostnader].[Max år 13]" caption="Max år 13" attribute="1" defaultMemberUniqueName="[Kostnader].[Max år 13].[All]" allUniqueName="[Kostnader].[Max år 13].[All]" dimensionUniqueName="[Kostnader]" displayFolder="" count="0" memberValueDatatype="5" unbalanced="0"/>
    <cacheHierarchy uniqueName="[Kostnader].[Max år 14]" caption="Max år 14" attribute="1" defaultMemberUniqueName="[Kostnader].[Max år 14].[All]" allUniqueName="[Kostnader].[Max år 14].[All]" dimensionUniqueName="[Kostnader]" displayFolder="" count="0" memberValueDatatype="5" unbalanced="0"/>
    <cacheHierarchy uniqueName="[Kostnader].[Max år 15]" caption="Max år 15" attribute="1" defaultMemberUniqueName="[Kostnader].[Max år 15].[All]" allUniqueName="[Kostnader].[Max år 15].[All]" dimensionUniqueName="[Kostnader]" displayFolder="" count="0" memberValueDatatype="5" unbalanced="0"/>
    <cacheHierarchy uniqueName="[Kostnader].[Max år 16]" caption="Max år 16" attribute="1" defaultMemberUniqueName="[Kostnader].[Max år 16].[All]" allUniqueName="[Kostnader].[Max år 16].[All]" dimensionUniqueName="[Kostnader]" displayFolder="" count="0" memberValueDatatype="5" unbalanced="0"/>
    <cacheHierarchy uniqueName="[Kostnader].[Max år 17]" caption="Max år 17" attribute="1" defaultMemberUniqueName="[Kostnader].[Max år 17].[All]" allUniqueName="[Kostnader].[Max år 17].[All]" dimensionUniqueName="[Kostnader]" displayFolder="" count="0" memberValueDatatype="5" unbalanced="0"/>
    <cacheHierarchy uniqueName="[Kostnader].[Max år 18]" caption="Max år 18" attribute="1" defaultMemberUniqueName="[Kostnader].[Max år 18].[All]" allUniqueName="[Kostnader].[Max år 18].[All]" dimensionUniqueName="[Kostnader]" displayFolder="" count="0" memberValueDatatype="5" unbalanced="0"/>
    <cacheHierarchy uniqueName="[Kostnader].[Max år 19]" caption="Max år 19" attribute="1" defaultMemberUniqueName="[Kostnader].[Max år 19].[All]" allUniqueName="[Kostnader].[Max år 19].[All]" dimensionUniqueName="[Kostnader]" displayFolder="" count="0" memberValueDatatype="5" unbalanced="0"/>
    <cacheHierarchy uniqueName="[Kostnader].[Max år 20]" caption="Max år 20" attribute="1" defaultMemberUniqueName="[Kostnader].[Max år 20].[All]" allUniqueName="[Kostnader].[Max år 20].[All]" dimensionUniqueName="[Kostnader]" displayFolder="" count="0" memberValueDatatype="5" unbalanced="0"/>
    <cacheHierarchy uniqueName="[Kostnader].[Max år 21]" caption="Max år 21" attribute="1" defaultMemberUniqueName="[Kostnader].[Max år 21].[All]" allUniqueName="[Kostnader].[Max år 21].[All]" dimensionUniqueName="[Kostnader]" displayFolder="" count="0" memberValueDatatype="5" unbalanced="0"/>
    <cacheHierarchy uniqueName="[Kostnader].[Max år 22]" caption="Max år 22" attribute="1" defaultMemberUniqueName="[Kostnader].[Max år 22].[All]" allUniqueName="[Kostnader].[Max år 22].[All]" dimensionUniqueName="[Kostnader]" displayFolder="" count="0" memberValueDatatype="5" unbalanced="0"/>
    <cacheHierarchy uniqueName="[Kostnader].[Max år 23]" caption="Max år 23" attribute="1" defaultMemberUniqueName="[Kostnader].[Max år 23].[All]" allUniqueName="[Kostnader].[Max år 23].[All]" dimensionUniqueName="[Kostnader]" displayFolder="" count="0" memberValueDatatype="5" unbalanced="0"/>
    <cacheHierarchy uniqueName="[Kostnader].[Max år 24]" caption="Max år 24" attribute="1" defaultMemberUniqueName="[Kostnader].[Max år 24].[All]" allUniqueName="[Kostnader].[Max år 24].[All]" dimensionUniqueName="[Kostnader]" displayFolder="" count="0" memberValueDatatype="5" unbalanced="0"/>
    <cacheHierarchy uniqueName="[Kostnader].[Max år 25]" caption="Max år 25" attribute="1" defaultMemberUniqueName="[Kostnader].[Max år 25].[All]" allUniqueName="[Kostnader].[Max år 25].[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0" memberValueDatatype="130" unbalanced="0"/>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2" memberValueDatatype="130" unbalanced="0">
      <fieldsUsage count="2">
        <fieldUsage x="-1"/>
        <fieldUsage x="1"/>
      </fieldsUsage>
    </cacheHierarchy>
    <cacheHierarchy uniqueName="[Nyttor].[Bedömning]" caption="Bedömning" attribute="1" defaultMemberUniqueName="[Nyttor].[Bedömning].[All]" allUniqueName="[Nyttor].[Bedömning].[All]" dimensionUniqueName="[Nyttor]" displayFolder="" count="2" memberValueDatatype="130" unbalanced="0">
      <fieldsUsage count="2">
        <fieldUsage x="-1"/>
        <fieldUsage x="0"/>
      </fieldsUsage>
    </cacheHierarchy>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Troligt år 7]" caption="Troligt år 7" attribute="1" defaultMemberUniqueName="[Nyttor].[Troligt år 7].[All]" allUniqueName="[Nyttor].[Troligt år 7].[All]" dimensionUniqueName="[Nyttor]" displayFolder="" count="0" memberValueDatatype="5" unbalanced="0"/>
    <cacheHierarchy uniqueName="[Nyttor].[Troligt år 8]" caption="Troligt år 8" attribute="1" defaultMemberUniqueName="[Nyttor].[Troligt år 8].[All]" allUniqueName="[Nyttor].[Troligt år 8].[All]" dimensionUniqueName="[Nyttor]" displayFolder="" count="0" memberValueDatatype="5" unbalanced="0"/>
    <cacheHierarchy uniqueName="[Nyttor].[Troligt år 9]" caption="Troligt år 9" attribute="1" defaultMemberUniqueName="[Nyttor].[Troligt år 9].[All]" allUniqueName="[Nyttor].[Troligt år 9].[All]" dimensionUniqueName="[Nyttor]" displayFolder="" count="0" memberValueDatatype="5" unbalanced="0"/>
    <cacheHierarchy uniqueName="[Nyttor].[Troligt år 10]" caption="Troligt år 10" attribute="1" defaultMemberUniqueName="[Nyttor].[Troligt år 10].[All]" allUniqueName="[Nyttor].[Troligt år 10].[All]" dimensionUniqueName="[Nyttor]" displayFolder="" count="0" memberValueDatatype="5" unbalanced="0"/>
    <cacheHierarchy uniqueName="[Nyttor].[Troligt år 11]" caption="Troligt år 11" attribute="1" defaultMemberUniqueName="[Nyttor].[Troligt år 11].[All]" allUniqueName="[Nyttor].[Troligt år 11].[All]" dimensionUniqueName="[Nyttor]" displayFolder="" count="0" memberValueDatatype="5" unbalanced="0"/>
    <cacheHierarchy uniqueName="[Nyttor].[Troligt år 12]" caption="Troligt år 12" attribute="1" defaultMemberUniqueName="[Nyttor].[Troligt år 12].[All]" allUniqueName="[Nyttor].[Troligt år 12].[All]" dimensionUniqueName="[Nyttor]" displayFolder="" count="0" memberValueDatatype="5" unbalanced="0"/>
    <cacheHierarchy uniqueName="[Nyttor].[Troligt år 13]" caption="Troligt år 13" attribute="1" defaultMemberUniqueName="[Nyttor].[Troligt år 13].[All]" allUniqueName="[Nyttor].[Troligt år 13].[All]" dimensionUniqueName="[Nyttor]" displayFolder="" count="0" memberValueDatatype="5" unbalanced="0"/>
    <cacheHierarchy uniqueName="[Nyttor].[Troligt år 14]" caption="Troligt år 14" attribute="1" defaultMemberUniqueName="[Nyttor].[Troligt år 14].[All]" allUniqueName="[Nyttor].[Troligt år 14].[All]" dimensionUniqueName="[Nyttor]" displayFolder="" count="0" memberValueDatatype="5" unbalanced="0"/>
    <cacheHierarchy uniqueName="[Nyttor].[Troligt år 15]" caption="Troligt år 15" attribute="1" defaultMemberUniqueName="[Nyttor].[Troligt år 15].[All]" allUniqueName="[Nyttor].[Troligt år 15].[All]" dimensionUniqueName="[Nyttor]" displayFolder="" count="0" memberValueDatatype="5" unbalanced="0"/>
    <cacheHierarchy uniqueName="[Nyttor].[Troligt år 16]" caption="Troligt år 16" attribute="1" defaultMemberUniqueName="[Nyttor].[Troligt år 16].[All]" allUniqueName="[Nyttor].[Troligt år 16].[All]" dimensionUniqueName="[Nyttor]" displayFolder="" count="0" memberValueDatatype="5" unbalanced="0"/>
    <cacheHierarchy uniqueName="[Nyttor].[Troligt år 17]" caption="Troligt år 17" attribute="1" defaultMemberUniqueName="[Nyttor].[Troligt år 17].[All]" allUniqueName="[Nyttor].[Troligt år 17].[All]" dimensionUniqueName="[Nyttor]" displayFolder="" count="0" memberValueDatatype="5" unbalanced="0"/>
    <cacheHierarchy uniqueName="[Nyttor].[Troligt år 18]" caption="Troligt år 18" attribute="1" defaultMemberUniqueName="[Nyttor].[Troligt år 18].[All]" allUniqueName="[Nyttor].[Troligt år 18].[All]" dimensionUniqueName="[Nyttor]" displayFolder="" count="0" memberValueDatatype="5" unbalanced="0"/>
    <cacheHierarchy uniqueName="[Nyttor].[Troligt år 19]" caption="Troligt år 19" attribute="1" defaultMemberUniqueName="[Nyttor].[Troligt år 19].[All]" allUniqueName="[Nyttor].[Troligt år 19].[All]" dimensionUniqueName="[Nyttor]" displayFolder="" count="0" memberValueDatatype="5" unbalanced="0"/>
    <cacheHierarchy uniqueName="[Nyttor].[Troligt år 20]" caption="Troligt år 20" attribute="1" defaultMemberUniqueName="[Nyttor].[Troligt år 20].[All]" allUniqueName="[Nyttor].[Troligt år 20].[All]" dimensionUniqueName="[Nyttor]" displayFolder="" count="0" memberValueDatatype="5" unbalanced="0"/>
    <cacheHierarchy uniqueName="[Nyttor].[Troligt år 21]" caption="Troligt år 21" attribute="1" defaultMemberUniqueName="[Nyttor].[Troligt år 21].[All]" allUniqueName="[Nyttor].[Troligt år 21].[All]" dimensionUniqueName="[Nyttor]" displayFolder="" count="0" memberValueDatatype="5" unbalanced="0"/>
    <cacheHierarchy uniqueName="[Nyttor].[Troligt år 22]" caption="Troligt år 22" attribute="1" defaultMemberUniqueName="[Nyttor].[Troligt år 22].[All]" allUniqueName="[Nyttor].[Troligt år 22].[All]" dimensionUniqueName="[Nyttor]" displayFolder="" count="0" memberValueDatatype="5" unbalanced="0"/>
    <cacheHierarchy uniqueName="[Nyttor].[Troligt år 23]" caption="Troligt år 23" attribute="1" defaultMemberUniqueName="[Nyttor].[Troligt år 23].[All]" allUniqueName="[Nyttor].[Troligt år 23].[All]" dimensionUniqueName="[Nyttor]" displayFolder="" count="0" memberValueDatatype="5" unbalanced="0"/>
    <cacheHierarchy uniqueName="[Nyttor].[Troligt år 24]" caption="Troligt år 24" attribute="1" defaultMemberUniqueName="[Nyttor].[Troligt år 24].[All]" allUniqueName="[Nyttor].[Troligt år 24].[All]" dimensionUniqueName="[Nyttor]" displayFolder="" count="0" memberValueDatatype="5" unbalanced="0"/>
    <cacheHierarchy uniqueName="[Nyttor].[Troligt år 25]" caption="Troligt år 25" attribute="1" defaultMemberUniqueName="[Nyttor].[Troligt år 25].[All]" allUniqueName="[Nyttor].[Troligt år 25].[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Min år 7]" caption="Min år 7" attribute="1" defaultMemberUniqueName="[Nyttor].[Min år 7].[All]" allUniqueName="[Nyttor].[Min år 7].[All]" dimensionUniqueName="[Nyttor]" displayFolder="" count="0" memberValueDatatype="5" unbalanced="0"/>
    <cacheHierarchy uniqueName="[Nyttor].[Min år 8]" caption="Min år 8" attribute="1" defaultMemberUniqueName="[Nyttor].[Min år 8].[All]" allUniqueName="[Nyttor].[Min år 8].[All]" dimensionUniqueName="[Nyttor]" displayFolder="" count="0" memberValueDatatype="5" unbalanced="0"/>
    <cacheHierarchy uniqueName="[Nyttor].[Min år 9]" caption="Min år 9" attribute="1" defaultMemberUniqueName="[Nyttor].[Min år 9].[All]" allUniqueName="[Nyttor].[Min år 9].[All]" dimensionUniqueName="[Nyttor]" displayFolder="" count="0" memberValueDatatype="5" unbalanced="0"/>
    <cacheHierarchy uniqueName="[Nyttor].[Min år 10]" caption="Min år 10" attribute="1" defaultMemberUniqueName="[Nyttor].[Min år 10].[All]" allUniqueName="[Nyttor].[Min år 10].[All]" dimensionUniqueName="[Nyttor]" displayFolder="" count="0" memberValueDatatype="5" unbalanced="0"/>
    <cacheHierarchy uniqueName="[Nyttor].[Min år 11]" caption="Min år 11" attribute="1" defaultMemberUniqueName="[Nyttor].[Min år 11].[All]" allUniqueName="[Nyttor].[Min år 11].[All]" dimensionUniqueName="[Nyttor]" displayFolder="" count="0" memberValueDatatype="5" unbalanced="0"/>
    <cacheHierarchy uniqueName="[Nyttor].[Min år 12]" caption="Min år 12" attribute="1" defaultMemberUniqueName="[Nyttor].[Min år 12].[All]" allUniqueName="[Nyttor].[Min år 12].[All]" dimensionUniqueName="[Nyttor]" displayFolder="" count="0" memberValueDatatype="5" unbalanced="0"/>
    <cacheHierarchy uniqueName="[Nyttor].[Min år 13]" caption="Min år 13" attribute="1" defaultMemberUniqueName="[Nyttor].[Min år 13].[All]" allUniqueName="[Nyttor].[Min år 13].[All]" dimensionUniqueName="[Nyttor]" displayFolder="" count="0" memberValueDatatype="5" unbalanced="0"/>
    <cacheHierarchy uniqueName="[Nyttor].[Min år 14]" caption="Min år 14" attribute="1" defaultMemberUniqueName="[Nyttor].[Min år 14].[All]" allUniqueName="[Nyttor].[Min år 14].[All]" dimensionUniqueName="[Nyttor]" displayFolder="" count="0" memberValueDatatype="5" unbalanced="0"/>
    <cacheHierarchy uniqueName="[Nyttor].[Min år 15]" caption="Min år 15" attribute="1" defaultMemberUniqueName="[Nyttor].[Min år 15].[All]" allUniqueName="[Nyttor].[Min år 15].[All]" dimensionUniqueName="[Nyttor]" displayFolder="" count="0" memberValueDatatype="5" unbalanced="0"/>
    <cacheHierarchy uniqueName="[Nyttor].[Min år 16]" caption="Min år 16" attribute="1" defaultMemberUniqueName="[Nyttor].[Min år 16].[All]" allUniqueName="[Nyttor].[Min år 16].[All]" dimensionUniqueName="[Nyttor]" displayFolder="" count="0" memberValueDatatype="5" unbalanced="0"/>
    <cacheHierarchy uniqueName="[Nyttor].[Min år 17]" caption="Min år 17" attribute="1" defaultMemberUniqueName="[Nyttor].[Min år 17].[All]" allUniqueName="[Nyttor].[Min år 17].[All]" dimensionUniqueName="[Nyttor]" displayFolder="" count="0" memberValueDatatype="5" unbalanced="0"/>
    <cacheHierarchy uniqueName="[Nyttor].[Min år 18]" caption="Min år 18" attribute="1" defaultMemberUniqueName="[Nyttor].[Min år 18].[All]" allUniqueName="[Nyttor].[Min år 18].[All]" dimensionUniqueName="[Nyttor]" displayFolder="" count="0" memberValueDatatype="5" unbalanced="0"/>
    <cacheHierarchy uniqueName="[Nyttor].[Min år 19]" caption="Min år 19" attribute="1" defaultMemberUniqueName="[Nyttor].[Min år 19].[All]" allUniqueName="[Nyttor].[Min år 19].[All]" dimensionUniqueName="[Nyttor]" displayFolder="" count="0" memberValueDatatype="5" unbalanced="0"/>
    <cacheHierarchy uniqueName="[Nyttor].[Min år 20]" caption="Min år 20" attribute="1" defaultMemberUniqueName="[Nyttor].[Min år 20].[All]" allUniqueName="[Nyttor].[Min år 20].[All]" dimensionUniqueName="[Nyttor]" displayFolder="" count="0" memberValueDatatype="5" unbalanced="0"/>
    <cacheHierarchy uniqueName="[Nyttor].[Min år 21]" caption="Min år 21" attribute="1" defaultMemberUniqueName="[Nyttor].[Min år 21].[All]" allUniqueName="[Nyttor].[Min år 21].[All]" dimensionUniqueName="[Nyttor]" displayFolder="" count="0" memberValueDatatype="5" unbalanced="0"/>
    <cacheHierarchy uniqueName="[Nyttor].[Min år 22]" caption="Min år 22" attribute="1" defaultMemberUniqueName="[Nyttor].[Min år 22].[All]" allUniqueName="[Nyttor].[Min år 22].[All]" dimensionUniqueName="[Nyttor]" displayFolder="" count="0" memberValueDatatype="5" unbalanced="0"/>
    <cacheHierarchy uniqueName="[Nyttor].[Min år 23]" caption="Min år 23" attribute="1" defaultMemberUniqueName="[Nyttor].[Min år 23].[All]" allUniqueName="[Nyttor].[Min år 23].[All]" dimensionUniqueName="[Nyttor]" displayFolder="" count="0" memberValueDatatype="5" unbalanced="0"/>
    <cacheHierarchy uniqueName="[Nyttor].[Min år 24]" caption="Min år 24" attribute="1" defaultMemberUniqueName="[Nyttor].[Min år 24].[All]" allUniqueName="[Nyttor].[Min år 24].[All]" dimensionUniqueName="[Nyttor]" displayFolder="" count="0" memberValueDatatype="5" unbalanced="0"/>
    <cacheHierarchy uniqueName="[Nyttor].[Min år 25]" caption="Min år 25" attribute="1" defaultMemberUniqueName="[Nyttor].[Min år 25].[All]" allUniqueName="[Nyttor].[Min år 25].[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Max år 7]" caption="Max år 7" attribute="1" defaultMemberUniqueName="[Nyttor].[Max år 7].[All]" allUniqueName="[Nyttor].[Max år 7].[All]" dimensionUniqueName="[Nyttor]" displayFolder="" count="0" memberValueDatatype="5" unbalanced="0"/>
    <cacheHierarchy uniqueName="[Nyttor].[Max år 8]" caption="Max år 8" attribute="1" defaultMemberUniqueName="[Nyttor].[Max år 8].[All]" allUniqueName="[Nyttor].[Max år 8].[All]" dimensionUniqueName="[Nyttor]" displayFolder="" count="0" memberValueDatatype="5" unbalanced="0"/>
    <cacheHierarchy uniqueName="[Nyttor].[Max år 9]" caption="Max år 9" attribute="1" defaultMemberUniqueName="[Nyttor].[Max år 9].[All]" allUniqueName="[Nyttor].[Max år 9].[All]" dimensionUniqueName="[Nyttor]" displayFolder="" count="0" memberValueDatatype="5" unbalanced="0"/>
    <cacheHierarchy uniqueName="[Nyttor].[Max år 10]" caption="Max år 10" attribute="1" defaultMemberUniqueName="[Nyttor].[Max år 10].[All]" allUniqueName="[Nyttor].[Max år 10].[All]" dimensionUniqueName="[Nyttor]" displayFolder="" count="0" memberValueDatatype="5" unbalanced="0"/>
    <cacheHierarchy uniqueName="[Nyttor].[Max år 11]" caption="Max år 11" attribute="1" defaultMemberUniqueName="[Nyttor].[Max år 11].[All]" allUniqueName="[Nyttor].[Max år 11].[All]" dimensionUniqueName="[Nyttor]" displayFolder="" count="0" memberValueDatatype="5" unbalanced="0"/>
    <cacheHierarchy uniqueName="[Nyttor].[Max år 12]" caption="Max år 12" attribute="1" defaultMemberUniqueName="[Nyttor].[Max år 12].[All]" allUniqueName="[Nyttor].[Max år 12].[All]" dimensionUniqueName="[Nyttor]" displayFolder="" count="0" memberValueDatatype="5" unbalanced="0"/>
    <cacheHierarchy uniqueName="[Nyttor].[Max år 13]" caption="Max år 13" attribute="1" defaultMemberUniqueName="[Nyttor].[Max år 13].[All]" allUniqueName="[Nyttor].[Max år 13].[All]" dimensionUniqueName="[Nyttor]" displayFolder="" count="0" memberValueDatatype="5" unbalanced="0"/>
    <cacheHierarchy uniqueName="[Nyttor].[Max år 14]" caption="Max år 14" attribute="1" defaultMemberUniqueName="[Nyttor].[Max år 14].[All]" allUniqueName="[Nyttor].[Max år 14].[All]" dimensionUniqueName="[Nyttor]" displayFolder="" count="0" memberValueDatatype="5" unbalanced="0"/>
    <cacheHierarchy uniqueName="[Nyttor].[Max år 15]" caption="Max år 15" attribute="1" defaultMemberUniqueName="[Nyttor].[Max år 15].[All]" allUniqueName="[Nyttor].[Max år 15].[All]" dimensionUniqueName="[Nyttor]" displayFolder="" count="0" memberValueDatatype="5" unbalanced="0"/>
    <cacheHierarchy uniqueName="[Nyttor].[Max år 16]" caption="Max år 16" attribute="1" defaultMemberUniqueName="[Nyttor].[Max år 16].[All]" allUniqueName="[Nyttor].[Max år 16].[All]" dimensionUniqueName="[Nyttor]" displayFolder="" count="0" memberValueDatatype="5" unbalanced="0"/>
    <cacheHierarchy uniqueName="[Nyttor].[Max år 17]" caption="Max år 17" attribute="1" defaultMemberUniqueName="[Nyttor].[Max år 17].[All]" allUniqueName="[Nyttor].[Max år 17].[All]" dimensionUniqueName="[Nyttor]" displayFolder="" count="0" memberValueDatatype="5" unbalanced="0"/>
    <cacheHierarchy uniqueName="[Nyttor].[Max år 18]" caption="Max år 18" attribute="1" defaultMemberUniqueName="[Nyttor].[Max år 18].[All]" allUniqueName="[Nyttor].[Max år 18].[All]" dimensionUniqueName="[Nyttor]" displayFolder="" count="0" memberValueDatatype="5" unbalanced="0"/>
    <cacheHierarchy uniqueName="[Nyttor].[Max år 19]" caption="Max år 19" attribute="1" defaultMemberUniqueName="[Nyttor].[Max år 19].[All]" allUniqueName="[Nyttor].[Max år 19].[All]" dimensionUniqueName="[Nyttor]" displayFolder="" count="0" memberValueDatatype="5" unbalanced="0"/>
    <cacheHierarchy uniqueName="[Nyttor].[Max år 20]" caption="Max år 20" attribute="1" defaultMemberUniqueName="[Nyttor].[Max år 20].[All]" allUniqueName="[Nyttor].[Max år 20].[All]" dimensionUniqueName="[Nyttor]" displayFolder="" count="0" memberValueDatatype="5" unbalanced="0"/>
    <cacheHierarchy uniqueName="[Nyttor].[Max år 21]" caption="Max år 21" attribute="1" defaultMemberUniqueName="[Nyttor].[Max år 21].[All]" allUniqueName="[Nyttor].[Max år 21].[All]" dimensionUniqueName="[Nyttor]" displayFolder="" count="0" memberValueDatatype="5" unbalanced="0"/>
    <cacheHierarchy uniqueName="[Nyttor].[Max år 22]" caption="Max år 22" attribute="1" defaultMemberUniqueName="[Nyttor].[Max år 22].[All]" allUniqueName="[Nyttor].[Max år 22].[All]" dimensionUniqueName="[Nyttor]" displayFolder="" count="0" memberValueDatatype="5" unbalanced="0"/>
    <cacheHierarchy uniqueName="[Nyttor].[Max år 23]" caption="Max år 23" attribute="1" defaultMemberUniqueName="[Nyttor].[Max år 23].[All]" allUniqueName="[Nyttor].[Max år 23].[All]" dimensionUniqueName="[Nyttor]" displayFolder="" count="0" memberValueDatatype="5" unbalanced="0"/>
    <cacheHierarchy uniqueName="[Nyttor].[Max år 24]" caption="Max år 24" attribute="1" defaultMemberUniqueName="[Nyttor].[Max år 24].[All]" allUniqueName="[Nyttor].[Max år 24].[All]" dimensionUniqueName="[Nyttor]" displayFolder="" count="0" memberValueDatatype="5" unbalanced="0"/>
    <cacheHierarchy uniqueName="[Nyttor].[Max år 25]" caption="Max år 25" attribute="1" defaultMemberUniqueName="[Nyttor].[Max år 25].[All]" allUniqueName="[Nyttor].[Max år 25].[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0" memberValueDatatype="130" unbalanced="0"/>
    <cacheHierarchy uniqueName="[Varderade_kostnader].[Kategori]" caption="Kategori" attribute="1" defaultMemberUniqueName="[Varderade_kostnader].[Kategori].[All]" allUniqueName="[Varderade_kostnader].[Kategori].[All]" dimensionUniqueName="[Varderade_kostnader]" displayFolder="" count="0" memberValueDatatype="130" unbalanced="0"/>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Troligt år 7]" caption="Troligt år 7" attribute="1" defaultMemberUniqueName="[Varderade_kostnader].[Troligt år 7].[All]" allUniqueName="[Varderade_kostnader].[Troligt år 7].[All]" dimensionUniqueName="[Varderade_kostnader]" displayFolder="" count="0" memberValueDatatype="5" unbalanced="0"/>
    <cacheHierarchy uniqueName="[Varderade_kostnader].[Troligt år 8]" caption="Troligt år 8" attribute="1" defaultMemberUniqueName="[Varderade_kostnader].[Troligt år 8].[All]" allUniqueName="[Varderade_kostnader].[Troligt år 8].[All]" dimensionUniqueName="[Varderade_kostnader]" displayFolder="" count="0" memberValueDatatype="5" unbalanced="0"/>
    <cacheHierarchy uniqueName="[Varderade_kostnader].[Troligt år 9]" caption="Troligt år 9" attribute="1" defaultMemberUniqueName="[Varderade_kostnader].[Troligt år 9].[All]" allUniqueName="[Varderade_kostnader].[Troligt år 9].[All]" dimensionUniqueName="[Varderade_kostnader]" displayFolder="" count="0" memberValueDatatype="5" unbalanced="0"/>
    <cacheHierarchy uniqueName="[Varderade_kostnader].[Troligt år 10]" caption="Troligt år 10" attribute="1" defaultMemberUniqueName="[Varderade_kostnader].[Troligt år 10].[All]" allUniqueName="[Varderade_kostnader].[Troligt år 10].[All]" dimensionUniqueName="[Varderade_kostnader]" displayFolder="" count="0" memberValueDatatype="5" unbalanced="0"/>
    <cacheHierarchy uniqueName="[Varderade_kostnader].[Troligt år 11]" caption="Troligt år 11" attribute="1" defaultMemberUniqueName="[Varderade_kostnader].[Troligt år 11].[All]" allUniqueName="[Varderade_kostnader].[Troligt år 11].[All]" dimensionUniqueName="[Varderade_kostnader]" displayFolder="" count="0" memberValueDatatype="5" unbalanced="0"/>
    <cacheHierarchy uniqueName="[Varderade_kostnader].[Troligt år 12]" caption="Troligt år 12" attribute="1" defaultMemberUniqueName="[Varderade_kostnader].[Troligt år 12].[All]" allUniqueName="[Varderade_kostnader].[Troligt år 12].[All]" dimensionUniqueName="[Varderade_kostnader]" displayFolder="" count="0" memberValueDatatype="5" unbalanced="0"/>
    <cacheHierarchy uniqueName="[Varderade_kostnader].[Troligt år 13]" caption="Troligt år 13" attribute="1" defaultMemberUniqueName="[Varderade_kostnader].[Troligt år 13].[All]" allUniqueName="[Varderade_kostnader].[Troligt år 13].[All]" dimensionUniqueName="[Varderade_kostnader]" displayFolder="" count="0" memberValueDatatype="5" unbalanced="0"/>
    <cacheHierarchy uniqueName="[Varderade_kostnader].[Troligt år 14]" caption="Troligt år 14" attribute="1" defaultMemberUniqueName="[Varderade_kostnader].[Troligt år 14].[All]" allUniqueName="[Varderade_kostnader].[Troligt år 14].[All]" dimensionUniqueName="[Varderade_kostnader]" displayFolder="" count="0" memberValueDatatype="5" unbalanced="0"/>
    <cacheHierarchy uniqueName="[Varderade_kostnader].[Troligt år 15]" caption="Troligt år 15" attribute="1" defaultMemberUniqueName="[Varderade_kostnader].[Troligt år 15].[All]" allUniqueName="[Varderade_kostnader].[Troligt år 15].[All]" dimensionUniqueName="[Varderade_kostnader]" displayFolder="" count="0" memberValueDatatype="5" unbalanced="0"/>
    <cacheHierarchy uniqueName="[Varderade_kostnader].[Troligt år 16]" caption="Troligt år 16" attribute="1" defaultMemberUniqueName="[Varderade_kostnader].[Troligt år 16].[All]" allUniqueName="[Varderade_kostnader].[Troligt år 16].[All]" dimensionUniqueName="[Varderade_kostnader]" displayFolder="" count="0" memberValueDatatype="5" unbalanced="0"/>
    <cacheHierarchy uniqueName="[Varderade_kostnader].[Troligt år 17]" caption="Troligt år 17" attribute="1" defaultMemberUniqueName="[Varderade_kostnader].[Troligt år 17].[All]" allUniqueName="[Varderade_kostnader].[Troligt år 17].[All]" dimensionUniqueName="[Varderade_kostnader]" displayFolder="" count="0" memberValueDatatype="5" unbalanced="0"/>
    <cacheHierarchy uniqueName="[Varderade_kostnader].[Troligt år 18]" caption="Troligt år 18" attribute="1" defaultMemberUniqueName="[Varderade_kostnader].[Troligt år 18].[All]" allUniqueName="[Varderade_kostnader].[Troligt år 18].[All]" dimensionUniqueName="[Varderade_kostnader]" displayFolder="" count="0" memberValueDatatype="5" unbalanced="0"/>
    <cacheHierarchy uniqueName="[Varderade_kostnader].[Troligt år 19]" caption="Troligt år 19" attribute="1" defaultMemberUniqueName="[Varderade_kostnader].[Troligt år 19].[All]" allUniqueName="[Varderade_kostnader].[Troligt år 19].[All]" dimensionUniqueName="[Varderade_kostnader]" displayFolder="" count="0" memberValueDatatype="5" unbalanced="0"/>
    <cacheHierarchy uniqueName="[Varderade_kostnader].[Troligt år 20]" caption="Troligt år 20" attribute="1" defaultMemberUniqueName="[Varderade_kostnader].[Troligt år 20].[All]" allUniqueName="[Varderade_kostnader].[Troligt år 20].[All]" dimensionUniqueName="[Varderade_kostnader]" displayFolder="" count="0" memberValueDatatype="5" unbalanced="0"/>
    <cacheHierarchy uniqueName="[Varderade_kostnader].[Troligt år 21]" caption="Troligt år 21" attribute="1" defaultMemberUniqueName="[Varderade_kostnader].[Troligt år 21].[All]" allUniqueName="[Varderade_kostnader].[Troligt år 21].[All]" dimensionUniqueName="[Varderade_kostnader]" displayFolder="" count="0" memberValueDatatype="5" unbalanced="0"/>
    <cacheHierarchy uniqueName="[Varderade_kostnader].[Troligt år 22]" caption="Troligt år 22" attribute="1" defaultMemberUniqueName="[Varderade_kostnader].[Troligt år 22].[All]" allUniqueName="[Varderade_kostnader].[Troligt år 22].[All]" dimensionUniqueName="[Varderade_kostnader]" displayFolder="" count="0" memberValueDatatype="5" unbalanced="0"/>
    <cacheHierarchy uniqueName="[Varderade_kostnader].[Troligt år 23]" caption="Troligt år 23" attribute="1" defaultMemberUniqueName="[Varderade_kostnader].[Troligt år 23].[All]" allUniqueName="[Varderade_kostnader].[Troligt år 23].[All]" dimensionUniqueName="[Varderade_kostnader]" displayFolder="" count="0" memberValueDatatype="5" unbalanced="0"/>
    <cacheHierarchy uniqueName="[Varderade_kostnader].[Troligt år 24]" caption="Troligt år 24" attribute="1" defaultMemberUniqueName="[Varderade_kostnader].[Troligt år 24].[All]" allUniqueName="[Varderade_kostnader].[Troligt år 24].[All]" dimensionUniqueName="[Varderade_kostnader]" displayFolder="" count="0" memberValueDatatype="5" unbalanced="0"/>
    <cacheHierarchy uniqueName="[Varderade_kostnader].[Troligt år 25]" caption="Troligt år 25" attribute="1" defaultMemberUniqueName="[Varderade_kostnader].[Troligt år 25].[All]" allUniqueName="[Varderade_kostnader].[Troligt år 25].[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Min år 7]" caption="Min år 7" attribute="1" defaultMemberUniqueName="[Varderade_kostnader].[Min år 7].[All]" allUniqueName="[Varderade_kostnader].[Min år 7].[All]" dimensionUniqueName="[Varderade_kostnader]" displayFolder="" count="0" memberValueDatatype="5" unbalanced="0"/>
    <cacheHierarchy uniqueName="[Varderade_kostnader].[Min år 8]" caption="Min år 8" attribute="1" defaultMemberUniqueName="[Varderade_kostnader].[Min år 8].[All]" allUniqueName="[Varderade_kostnader].[Min år 8].[All]" dimensionUniqueName="[Varderade_kostnader]" displayFolder="" count="0" memberValueDatatype="5" unbalanced="0"/>
    <cacheHierarchy uniqueName="[Varderade_kostnader].[Min år 9]" caption="Min år 9" attribute="1" defaultMemberUniqueName="[Varderade_kostnader].[Min år 9].[All]" allUniqueName="[Varderade_kostnader].[Min år 9].[All]" dimensionUniqueName="[Varderade_kostnader]" displayFolder="" count="0" memberValueDatatype="5" unbalanced="0"/>
    <cacheHierarchy uniqueName="[Varderade_kostnader].[Min år 10]" caption="Min år 10" attribute="1" defaultMemberUniqueName="[Varderade_kostnader].[Min år 10].[All]" allUniqueName="[Varderade_kostnader].[Min år 10].[All]" dimensionUniqueName="[Varderade_kostnader]" displayFolder="" count="0" memberValueDatatype="5" unbalanced="0"/>
    <cacheHierarchy uniqueName="[Varderade_kostnader].[Min år 11]" caption="Min år 11" attribute="1" defaultMemberUniqueName="[Varderade_kostnader].[Min år 11].[All]" allUniqueName="[Varderade_kostnader].[Min år 11].[All]" dimensionUniqueName="[Varderade_kostnader]" displayFolder="" count="0" memberValueDatatype="5" unbalanced="0"/>
    <cacheHierarchy uniqueName="[Varderade_kostnader].[Min år 12]" caption="Min år 12" attribute="1" defaultMemberUniqueName="[Varderade_kostnader].[Min år 12].[All]" allUniqueName="[Varderade_kostnader].[Min år 12].[All]" dimensionUniqueName="[Varderade_kostnader]" displayFolder="" count="0" memberValueDatatype="5" unbalanced="0"/>
    <cacheHierarchy uniqueName="[Varderade_kostnader].[Min år 13]" caption="Min år 13" attribute="1" defaultMemberUniqueName="[Varderade_kostnader].[Min år 13].[All]" allUniqueName="[Varderade_kostnader].[Min år 13].[All]" dimensionUniqueName="[Varderade_kostnader]" displayFolder="" count="0" memberValueDatatype="5" unbalanced="0"/>
    <cacheHierarchy uniqueName="[Varderade_kostnader].[Min år 14]" caption="Min år 14" attribute="1" defaultMemberUniqueName="[Varderade_kostnader].[Min år 14].[All]" allUniqueName="[Varderade_kostnader].[Min år 14].[All]" dimensionUniqueName="[Varderade_kostnader]" displayFolder="" count="0" memberValueDatatype="5" unbalanced="0"/>
    <cacheHierarchy uniqueName="[Varderade_kostnader].[Min år 15]" caption="Min år 15" attribute="1" defaultMemberUniqueName="[Varderade_kostnader].[Min år 15].[All]" allUniqueName="[Varderade_kostnader].[Min år 15].[All]" dimensionUniqueName="[Varderade_kostnader]" displayFolder="" count="0" memberValueDatatype="5" unbalanced="0"/>
    <cacheHierarchy uniqueName="[Varderade_kostnader].[Min år 16]" caption="Min år 16" attribute="1" defaultMemberUniqueName="[Varderade_kostnader].[Min år 16].[All]" allUniqueName="[Varderade_kostnader].[Min år 16].[All]" dimensionUniqueName="[Varderade_kostnader]" displayFolder="" count="0" memberValueDatatype="5" unbalanced="0"/>
    <cacheHierarchy uniqueName="[Varderade_kostnader].[Min år 17]" caption="Min år 17" attribute="1" defaultMemberUniqueName="[Varderade_kostnader].[Min år 17].[All]" allUniqueName="[Varderade_kostnader].[Min år 17].[All]" dimensionUniqueName="[Varderade_kostnader]" displayFolder="" count="0" memberValueDatatype="5" unbalanced="0"/>
    <cacheHierarchy uniqueName="[Varderade_kostnader].[Min år 18]" caption="Min år 18" attribute="1" defaultMemberUniqueName="[Varderade_kostnader].[Min år 18].[All]" allUniqueName="[Varderade_kostnader].[Min år 18].[All]" dimensionUniqueName="[Varderade_kostnader]" displayFolder="" count="0" memberValueDatatype="5" unbalanced="0"/>
    <cacheHierarchy uniqueName="[Varderade_kostnader].[Min år 19]" caption="Min år 19" attribute="1" defaultMemberUniqueName="[Varderade_kostnader].[Min år 19].[All]" allUniqueName="[Varderade_kostnader].[Min år 19].[All]" dimensionUniqueName="[Varderade_kostnader]" displayFolder="" count="0" memberValueDatatype="5" unbalanced="0"/>
    <cacheHierarchy uniqueName="[Varderade_kostnader].[Min år 20]" caption="Min år 20" attribute="1" defaultMemberUniqueName="[Varderade_kostnader].[Min år 20].[All]" allUniqueName="[Varderade_kostnader].[Min år 20].[All]" dimensionUniqueName="[Varderade_kostnader]" displayFolder="" count="0" memberValueDatatype="5" unbalanced="0"/>
    <cacheHierarchy uniqueName="[Varderade_kostnader].[Min år 21]" caption="Min år 21" attribute="1" defaultMemberUniqueName="[Varderade_kostnader].[Min år 21].[All]" allUniqueName="[Varderade_kostnader].[Min år 21].[All]" dimensionUniqueName="[Varderade_kostnader]" displayFolder="" count="0" memberValueDatatype="5" unbalanced="0"/>
    <cacheHierarchy uniqueName="[Varderade_kostnader].[Min år 22]" caption="Min år 22" attribute="1" defaultMemberUniqueName="[Varderade_kostnader].[Min år 22].[All]" allUniqueName="[Varderade_kostnader].[Min år 22].[All]" dimensionUniqueName="[Varderade_kostnader]" displayFolder="" count="0" memberValueDatatype="5" unbalanced="0"/>
    <cacheHierarchy uniqueName="[Varderade_kostnader].[Min år 23]" caption="Min år 23" attribute="1" defaultMemberUniqueName="[Varderade_kostnader].[Min år 23].[All]" allUniqueName="[Varderade_kostnader].[Min år 23].[All]" dimensionUniqueName="[Varderade_kostnader]" displayFolder="" count="0" memberValueDatatype="5" unbalanced="0"/>
    <cacheHierarchy uniqueName="[Varderade_kostnader].[Min år 24]" caption="Min år 24" attribute="1" defaultMemberUniqueName="[Varderade_kostnader].[Min år 24].[All]" allUniqueName="[Varderade_kostnader].[Min år 24].[All]" dimensionUniqueName="[Varderade_kostnader]" displayFolder="" count="0" memberValueDatatype="5" unbalanced="0"/>
    <cacheHierarchy uniqueName="[Varderade_kostnader].[Min år 25]" caption="Min år 25" attribute="1" defaultMemberUniqueName="[Varderade_kostnader].[Min år 25].[All]" allUniqueName="[Varderade_kostnader].[Min år 25].[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Max år 7]" caption="Max år 7" attribute="1" defaultMemberUniqueName="[Varderade_kostnader].[Max år 7].[All]" allUniqueName="[Varderade_kostnader].[Max år 7].[All]" dimensionUniqueName="[Varderade_kostnader]" displayFolder="" count="0" memberValueDatatype="5" unbalanced="0"/>
    <cacheHierarchy uniqueName="[Varderade_kostnader].[Max år 8]" caption="Max år 8" attribute="1" defaultMemberUniqueName="[Varderade_kostnader].[Max år 8].[All]" allUniqueName="[Varderade_kostnader].[Max år 8].[All]" dimensionUniqueName="[Varderade_kostnader]" displayFolder="" count="0" memberValueDatatype="5" unbalanced="0"/>
    <cacheHierarchy uniqueName="[Varderade_kostnader].[Max år 9]" caption="Max år 9" attribute="1" defaultMemberUniqueName="[Varderade_kostnader].[Max år 9].[All]" allUniqueName="[Varderade_kostnader].[Max år 9].[All]" dimensionUniqueName="[Varderade_kostnader]" displayFolder="" count="0" memberValueDatatype="5" unbalanced="0"/>
    <cacheHierarchy uniqueName="[Varderade_kostnader].[Max år 10]" caption="Max år 10" attribute="1" defaultMemberUniqueName="[Varderade_kostnader].[Max år 10].[All]" allUniqueName="[Varderade_kostnader].[Max år 10].[All]" dimensionUniqueName="[Varderade_kostnader]" displayFolder="" count="0" memberValueDatatype="5" unbalanced="0"/>
    <cacheHierarchy uniqueName="[Varderade_kostnader].[Max år 11]" caption="Max år 11" attribute="1" defaultMemberUniqueName="[Varderade_kostnader].[Max år 11].[All]" allUniqueName="[Varderade_kostnader].[Max år 11].[All]" dimensionUniqueName="[Varderade_kostnader]" displayFolder="" count="0" memberValueDatatype="5" unbalanced="0"/>
    <cacheHierarchy uniqueName="[Varderade_kostnader].[Max år 12]" caption="Max år 12" attribute="1" defaultMemberUniqueName="[Varderade_kostnader].[Max år 12].[All]" allUniqueName="[Varderade_kostnader].[Max år 12].[All]" dimensionUniqueName="[Varderade_kostnader]" displayFolder="" count="0" memberValueDatatype="5" unbalanced="0"/>
    <cacheHierarchy uniqueName="[Varderade_kostnader].[Max år 13]" caption="Max år 13" attribute="1" defaultMemberUniqueName="[Varderade_kostnader].[Max år 13].[All]" allUniqueName="[Varderade_kostnader].[Max år 13].[All]" dimensionUniqueName="[Varderade_kostnader]" displayFolder="" count="0" memberValueDatatype="5" unbalanced="0"/>
    <cacheHierarchy uniqueName="[Varderade_kostnader].[Max år 14]" caption="Max år 14" attribute="1" defaultMemberUniqueName="[Varderade_kostnader].[Max år 14].[All]" allUniqueName="[Varderade_kostnader].[Max år 14].[All]" dimensionUniqueName="[Varderade_kostnader]" displayFolder="" count="0" memberValueDatatype="5" unbalanced="0"/>
    <cacheHierarchy uniqueName="[Varderade_kostnader].[Max år 15]" caption="Max år 15" attribute="1" defaultMemberUniqueName="[Varderade_kostnader].[Max år 15].[All]" allUniqueName="[Varderade_kostnader].[Max år 15].[All]" dimensionUniqueName="[Varderade_kostnader]" displayFolder="" count="0" memberValueDatatype="5" unbalanced="0"/>
    <cacheHierarchy uniqueName="[Varderade_kostnader].[Max år 16]" caption="Max år 16" attribute="1" defaultMemberUniqueName="[Varderade_kostnader].[Max år 16].[All]" allUniqueName="[Varderade_kostnader].[Max år 16].[All]" dimensionUniqueName="[Varderade_kostnader]" displayFolder="" count="0" memberValueDatatype="5" unbalanced="0"/>
    <cacheHierarchy uniqueName="[Varderade_kostnader].[Max år 17]" caption="Max år 17" attribute="1" defaultMemberUniqueName="[Varderade_kostnader].[Max år 17].[All]" allUniqueName="[Varderade_kostnader].[Max år 17].[All]" dimensionUniqueName="[Varderade_kostnader]" displayFolder="" count="0" memberValueDatatype="5" unbalanced="0"/>
    <cacheHierarchy uniqueName="[Varderade_kostnader].[Max år 18]" caption="Max år 18" attribute="1" defaultMemberUniqueName="[Varderade_kostnader].[Max år 18].[All]" allUniqueName="[Varderade_kostnader].[Max år 18].[All]" dimensionUniqueName="[Varderade_kostnader]" displayFolder="" count="0" memberValueDatatype="5" unbalanced="0"/>
    <cacheHierarchy uniqueName="[Varderade_kostnader].[Max år 19]" caption="Max år 19" attribute="1" defaultMemberUniqueName="[Varderade_kostnader].[Max år 19].[All]" allUniqueName="[Varderade_kostnader].[Max år 19].[All]" dimensionUniqueName="[Varderade_kostnader]" displayFolder="" count="0" memberValueDatatype="5" unbalanced="0"/>
    <cacheHierarchy uniqueName="[Varderade_kostnader].[Max år 20]" caption="Max år 20" attribute="1" defaultMemberUniqueName="[Varderade_kostnader].[Max år 20].[All]" allUniqueName="[Varderade_kostnader].[Max år 20].[All]" dimensionUniqueName="[Varderade_kostnader]" displayFolder="" count="0" memberValueDatatype="5" unbalanced="0"/>
    <cacheHierarchy uniqueName="[Varderade_kostnader].[Max år 21]" caption="Max år 21" attribute="1" defaultMemberUniqueName="[Varderade_kostnader].[Max år 21].[All]" allUniqueName="[Varderade_kostnader].[Max år 21].[All]" dimensionUniqueName="[Varderade_kostnader]" displayFolder="" count="0" memberValueDatatype="5" unbalanced="0"/>
    <cacheHierarchy uniqueName="[Varderade_kostnader].[Max år 22]" caption="Max år 22" attribute="1" defaultMemberUniqueName="[Varderade_kostnader].[Max år 22].[All]" allUniqueName="[Varderade_kostnader].[Max år 22].[All]" dimensionUniqueName="[Varderade_kostnader]" displayFolder="" count="0" memberValueDatatype="5" unbalanced="0"/>
    <cacheHierarchy uniqueName="[Varderade_kostnader].[Max år 23]" caption="Max år 23" attribute="1" defaultMemberUniqueName="[Varderade_kostnader].[Max år 23].[All]" allUniqueName="[Varderade_kostnader].[Max år 23].[All]" dimensionUniqueName="[Varderade_kostnader]" displayFolder="" count="0" memberValueDatatype="5" unbalanced="0"/>
    <cacheHierarchy uniqueName="[Varderade_kostnader].[Max år 24]" caption="Max år 24" attribute="1" defaultMemberUniqueName="[Varderade_kostnader].[Max år 24].[All]" allUniqueName="[Varderade_kostnader].[Max år 24].[All]" dimensionUniqueName="[Varderade_kostnader]" displayFolder="" count="0" memberValueDatatype="5" unbalanced="0"/>
    <cacheHierarchy uniqueName="[Varderade_kostnader].[Max år 25]" caption="Max år 25" attribute="1" defaultMemberUniqueName="[Varderade_kostnader].[Max år 25].[All]" allUniqueName="[Varderade_kostnader].[Max år 25].[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0" memberValueDatatype="130" unbalanced="0"/>
    <cacheHierarchy uniqueName="[Varderade_nyttor].[Kategori]" caption="Kategori" attribute="1" defaultMemberUniqueName="[Varderade_nyttor].[Kategori].[All]" allUniqueName="[Varderade_nyttor].[Kategori].[All]" dimensionUniqueName="[Varderade_nyttor]" displayFolder="" count="0" memberValueDatatype="130" unbalanced="0"/>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Troligt år 7]" caption="Troligt år 7" attribute="1" defaultMemberUniqueName="[Varderade_nyttor].[Troligt år 7].[All]" allUniqueName="[Varderade_nyttor].[Troligt år 7].[All]" dimensionUniqueName="[Varderade_nyttor]" displayFolder="" count="0" memberValueDatatype="5" unbalanced="0"/>
    <cacheHierarchy uniqueName="[Varderade_nyttor].[Troligt år 8]" caption="Troligt år 8" attribute="1" defaultMemberUniqueName="[Varderade_nyttor].[Troligt år 8].[All]" allUniqueName="[Varderade_nyttor].[Troligt år 8].[All]" dimensionUniqueName="[Varderade_nyttor]" displayFolder="" count="0" memberValueDatatype="5" unbalanced="0"/>
    <cacheHierarchy uniqueName="[Varderade_nyttor].[Troligt år 9]" caption="Troligt år 9" attribute="1" defaultMemberUniqueName="[Varderade_nyttor].[Troligt år 9].[All]" allUniqueName="[Varderade_nyttor].[Troligt år 9].[All]" dimensionUniqueName="[Varderade_nyttor]" displayFolder="" count="0" memberValueDatatype="5" unbalanced="0"/>
    <cacheHierarchy uniqueName="[Varderade_nyttor].[Troligt år 10]" caption="Troligt år 10" attribute="1" defaultMemberUniqueName="[Varderade_nyttor].[Troligt år 10].[All]" allUniqueName="[Varderade_nyttor].[Troligt år 10].[All]" dimensionUniqueName="[Varderade_nyttor]" displayFolder="" count="0" memberValueDatatype="5" unbalanced="0"/>
    <cacheHierarchy uniqueName="[Varderade_nyttor].[Troligt år 11]" caption="Troligt år 11" attribute="1" defaultMemberUniqueName="[Varderade_nyttor].[Troligt år 11].[All]" allUniqueName="[Varderade_nyttor].[Troligt år 11].[All]" dimensionUniqueName="[Varderade_nyttor]" displayFolder="" count="0" memberValueDatatype="5" unbalanced="0"/>
    <cacheHierarchy uniqueName="[Varderade_nyttor].[Troligt år 12]" caption="Troligt år 12" attribute="1" defaultMemberUniqueName="[Varderade_nyttor].[Troligt år 12].[All]" allUniqueName="[Varderade_nyttor].[Troligt år 12].[All]" dimensionUniqueName="[Varderade_nyttor]" displayFolder="" count="0" memberValueDatatype="5" unbalanced="0"/>
    <cacheHierarchy uniqueName="[Varderade_nyttor].[Troligt år 13]" caption="Troligt år 13" attribute="1" defaultMemberUniqueName="[Varderade_nyttor].[Troligt år 13].[All]" allUniqueName="[Varderade_nyttor].[Troligt år 13].[All]" dimensionUniqueName="[Varderade_nyttor]" displayFolder="" count="0" memberValueDatatype="5" unbalanced="0"/>
    <cacheHierarchy uniqueName="[Varderade_nyttor].[Troligt år 14]" caption="Troligt år 14" attribute="1" defaultMemberUniqueName="[Varderade_nyttor].[Troligt år 14].[All]" allUniqueName="[Varderade_nyttor].[Troligt år 14].[All]" dimensionUniqueName="[Varderade_nyttor]" displayFolder="" count="0" memberValueDatatype="5" unbalanced="0"/>
    <cacheHierarchy uniqueName="[Varderade_nyttor].[Troligt år 15]" caption="Troligt år 15" attribute="1" defaultMemberUniqueName="[Varderade_nyttor].[Troligt år 15].[All]" allUniqueName="[Varderade_nyttor].[Troligt år 15].[All]" dimensionUniqueName="[Varderade_nyttor]" displayFolder="" count="0" memberValueDatatype="5" unbalanced="0"/>
    <cacheHierarchy uniqueName="[Varderade_nyttor].[Troligt år 16]" caption="Troligt år 16" attribute="1" defaultMemberUniqueName="[Varderade_nyttor].[Troligt år 16].[All]" allUniqueName="[Varderade_nyttor].[Troligt år 16].[All]" dimensionUniqueName="[Varderade_nyttor]" displayFolder="" count="0" memberValueDatatype="5" unbalanced="0"/>
    <cacheHierarchy uniqueName="[Varderade_nyttor].[Troligt år 17]" caption="Troligt år 17" attribute="1" defaultMemberUniqueName="[Varderade_nyttor].[Troligt år 17].[All]" allUniqueName="[Varderade_nyttor].[Troligt år 17].[All]" dimensionUniqueName="[Varderade_nyttor]" displayFolder="" count="0" memberValueDatatype="5" unbalanced="0"/>
    <cacheHierarchy uniqueName="[Varderade_nyttor].[Troligt år 18]" caption="Troligt år 18" attribute="1" defaultMemberUniqueName="[Varderade_nyttor].[Troligt år 18].[All]" allUniqueName="[Varderade_nyttor].[Troligt år 18].[All]" dimensionUniqueName="[Varderade_nyttor]" displayFolder="" count="0" memberValueDatatype="5" unbalanced="0"/>
    <cacheHierarchy uniqueName="[Varderade_nyttor].[Troligt år 19]" caption="Troligt år 19" attribute="1" defaultMemberUniqueName="[Varderade_nyttor].[Troligt år 19].[All]" allUniqueName="[Varderade_nyttor].[Troligt år 19].[All]" dimensionUniqueName="[Varderade_nyttor]" displayFolder="" count="0" memberValueDatatype="5" unbalanced="0"/>
    <cacheHierarchy uniqueName="[Varderade_nyttor].[Troligt år 20]" caption="Troligt år 20" attribute="1" defaultMemberUniqueName="[Varderade_nyttor].[Troligt år 20].[All]" allUniqueName="[Varderade_nyttor].[Troligt år 20].[All]" dimensionUniqueName="[Varderade_nyttor]" displayFolder="" count="0" memberValueDatatype="5" unbalanced="0"/>
    <cacheHierarchy uniqueName="[Varderade_nyttor].[Troligt år 21]" caption="Troligt år 21" attribute="1" defaultMemberUniqueName="[Varderade_nyttor].[Troligt år 21].[All]" allUniqueName="[Varderade_nyttor].[Troligt år 21].[All]" dimensionUniqueName="[Varderade_nyttor]" displayFolder="" count="0" memberValueDatatype="5" unbalanced="0"/>
    <cacheHierarchy uniqueName="[Varderade_nyttor].[Troligt år 22]" caption="Troligt år 22" attribute="1" defaultMemberUniqueName="[Varderade_nyttor].[Troligt år 22].[All]" allUniqueName="[Varderade_nyttor].[Troligt år 22].[All]" dimensionUniqueName="[Varderade_nyttor]" displayFolder="" count="0" memberValueDatatype="5" unbalanced="0"/>
    <cacheHierarchy uniqueName="[Varderade_nyttor].[Troligt år 23]" caption="Troligt år 23" attribute="1" defaultMemberUniqueName="[Varderade_nyttor].[Troligt år 23].[All]" allUniqueName="[Varderade_nyttor].[Troligt år 23].[All]" dimensionUniqueName="[Varderade_nyttor]" displayFolder="" count="0" memberValueDatatype="5" unbalanced="0"/>
    <cacheHierarchy uniqueName="[Varderade_nyttor].[Troligt år 24]" caption="Troligt år 24" attribute="1" defaultMemberUniqueName="[Varderade_nyttor].[Troligt år 24].[All]" allUniqueName="[Varderade_nyttor].[Troligt år 24].[All]" dimensionUniqueName="[Varderade_nyttor]" displayFolder="" count="0" memberValueDatatype="5" unbalanced="0"/>
    <cacheHierarchy uniqueName="[Varderade_nyttor].[Troligt år 25]" caption="Troligt år 25" attribute="1" defaultMemberUniqueName="[Varderade_nyttor].[Troligt år 25].[All]" allUniqueName="[Varderade_nyttor].[Troligt år 25].[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Min år 7]" caption="Min år 7" attribute="1" defaultMemberUniqueName="[Varderade_nyttor].[Min år 7].[All]" allUniqueName="[Varderade_nyttor].[Min år 7].[All]" dimensionUniqueName="[Varderade_nyttor]" displayFolder="" count="0" memberValueDatatype="5" unbalanced="0"/>
    <cacheHierarchy uniqueName="[Varderade_nyttor].[Min år 8]" caption="Min år 8" attribute="1" defaultMemberUniqueName="[Varderade_nyttor].[Min år 8].[All]" allUniqueName="[Varderade_nyttor].[Min år 8].[All]" dimensionUniqueName="[Varderade_nyttor]" displayFolder="" count="0" memberValueDatatype="5" unbalanced="0"/>
    <cacheHierarchy uniqueName="[Varderade_nyttor].[Min år 9]" caption="Min år 9" attribute="1" defaultMemberUniqueName="[Varderade_nyttor].[Min år 9].[All]" allUniqueName="[Varderade_nyttor].[Min år 9].[All]" dimensionUniqueName="[Varderade_nyttor]" displayFolder="" count="0" memberValueDatatype="5" unbalanced="0"/>
    <cacheHierarchy uniqueName="[Varderade_nyttor].[Min år 10]" caption="Min år 10" attribute="1" defaultMemberUniqueName="[Varderade_nyttor].[Min år 10].[All]" allUniqueName="[Varderade_nyttor].[Min år 10].[All]" dimensionUniqueName="[Varderade_nyttor]" displayFolder="" count="0" memberValueDatatype="5" unbalanced="0"/>
    <cacheHierarchy uniqueName="[Varderade_nyttor].[Min år 11]" caption="Min år 11" attribute="1" defaultMemberUniqueName="[Varderade_nyttor].[Min år 11].[All]" allUniqueName="[Varderade_nyttor].[Min år 11].[All]" dimensionUniqueName="[Varderade_nyttor]" displayFolder="" count="0" memberValueDatatype="5" unbalanced="0"/>
    <cacheHierarchy uniqueName="[Varderade_nyttor].[Min år 12]" caption="Min år 12" attribute="1" defaultMemberUniqueName="[Varderade_nyttor].[Min år 12].[All]" allUniqueName="[Varderade_nyttor].[Min år 12].[All]" dimensionUniqueName="[Varderade_nyttor]" displayFolder="" count="0" memberValueDatatype="5" unbalanced="0"/>
    <cacheHierarchy uniqueName="[Varderade_nyttor].[Min år 13]" caption="Min år 13" attribute="1" defaultMemberUniqueName="[Varderade_nyttor].[Min år 13].[All]" allUniqueName="[Varderade_nyttor].[Min år 13].[All]" dimensionUniqueName="[Varderade_nyttor]" displayFolder="" count="0" memberValueDatatype="5" unbalanced="0"/>
    <cacheHierarchy uniqueName="[Varderade_nyttor].[Min år 14]" caption="Min år 14" attribute="1" defaultMemberUniqueName="[Varderade_nyttor].[Min år 14].[All]" allUniqueName="[Varderade_nyttor].[Min år 14].[All]" dimensionUniqueName="[Varderade_nyttor]" displayFolder="" count="0" memberValueDatatype="5" unbalanced="0"/>
    <cacheHierarchy uniqueName="[Varderade_nyttor].[Min år 15]" caption="Min år 15" attribute="1" defaultMemberUniqueName="[Varderade_nyttor].[Min år 15].[All]" allUniqueName="[Varderade_nyttor].[Min år 15].[All]" dimensionUniqueName="[Varderade_nyttor]" displayFolder="" count="0" memberValueDatatype="5" unbalanced="0"/>
    <cacheHierarchy uniqueName="[Varderade_nyttor].[Min år 16]" caption="Min år 16" attribute="1" defaultMemberUniqueName="[Varderade_nyttor].[Min år 16].[All]" allUniqueName="[Varderade_nyttor].[Min år 16].[All]" dimensionUniqueName="[Varderade_nyttor]" displayFolder="" count="0" memberValueDatatype="5" unbalanced="0"/>
    <cacheHierarchy uniqueName="[Varderade_nyttor].[Min år 17]" caption="Min år 17" attribute="1" defaultMemberUniqueName="[Varderade_nyttor].[Min år 17].[All]" allUniqueName="[Varderade_nyttor].[Min år 17].[All]" dimensionUniqueName="[Varderade_nyttor]" displayFolder="" count="0" memberValueDatatype="5" unbalanced="0"/>
    <cacheHierarchy uniqueName="[Varderade_nyttor].[Min år 18]" caption="Min år 18" attribute="1" defaultMemberUniqueName="[Varderade_nyttor].[Min år 18].[All]" allUniqueName="[Varderade_nyttor].[Min år 18].[All]" dimensionUniqueName="[Varderade_nyttor]" displayFolder="" count="0" memberValueDatatype="5" unbalanced="0"/>
    <cacheHierarchy uniqueName="[Varderade_nyttor].[Min år 19]" caption="Min år 19" attribute="1" defaultMemberUniqueName="[Varderade_nyttor].[Min år 19].[All]" allUniqueName="[Varderade_nyttor].[Min år 19].[All]" dimensionUniqueName="[Varderade_nyttor]" displayFolder="" count="0" memberValueDatatype="5" unbalanced="0"/>
    <cacheHierarchy uniqueName="[Varderade_nyttor].[Min år 20]" caption="Min år 20" attribute="1" defaultMemberUniqueName="[Varderade_nyttor].[Min år 20].[All]" allUniqueName="[Varderade_nyttor].[Min år 20].[All]" dimensionUniqueName="[Varderade_nyttor]" displayFolder="" count="0" memberValueDatatype="5" unbalanced="0"/>
    <cacheHierarchy uniqueName="[Varderade_nyttor].[Min år 21]" caption="Min år 21" attribute="1" defaultMemberUniqueName="[Varderade_nyttor].[Min år 21].[All]" allUniqueName="[Varderade_nyttor].[Min år 21].[All]" dimensionUniqueName="[Varderade_nyttor]" displayFolder="" count="0" memberValueDatatype="5" unbalanced="0"/>
    <cacheHierarchy uniqueName="[Varderade_nyttor].[Min år 22]" caption="Min år 22" attribute="1" defaultMemberUniqueName="[Varderade_nyttor].[Min år 22].[All]" allUniqueName="[Varderade_nyttor].[Min år 22].[All]" dimensionUniqueName="[Varderade_nyttor]" displayFolder="" count="0" memberValueDatatype="5" unbalanced="0"/>
    <cacheHierarchy uniqueName="[Varderade_nyttor].[Min år 23]" caption="Min år 23" attribute="1" defaultMemberUniqueName="[Varderade_nyttor].[Min år 23].[All]" allUniqueName="[Varderade_nyttor].[Min år 23].[All]" dimensionUniqueName="[Varderade_nyttor]" displayFolder="" count="0" memberValueDatatype="5" unbalanced="0"/>
    <cacheHierarchy uniqueName="[Varderade_nyttor].[Min år 24]" caption="Min år 24" attribute="1" defaultMemberUniqueName="[Varderade_nyttor].[Min år 24].[All]" allUniqueName="[Varderade_nyttor].[Min år 24].[All]" dimensionUniqueName="[Varderade_nyttor]" displayFolder="" count="0" memberValueDatatype="5" unbalanced="0"/>
    <cacheHierarchy uniqueName="[Varderade_nyttor].[Min år 25]" caption="Min år 25" attribute="1" defaultMemberUniqueName="[Varderade_nyttor].[Min år 25].[All]" allUniqueName="[Varderade_nyttor].[Min år 25].[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Max år 7]" caption="Max år 7" attribute="1" defaultMemberUniqueName="[Varderade_nyttor].[Max år 7].[All]" allUniqueName="[Varderade_nyttor].[Max år 7].[All]" dimensionUniqueName="[Varderade_nyttor]" displayFolder="" count="0" memberValueDatatype="5" unbalanced="0"/>
    <cacheHierarchy uniqueName="[Varderade_nyttor].[Max år 8]" caption="Max år 8" attribute="1" defaultMemberUniqueName="[Varderade_nyttor].[Max år 8].[All]" allUniqueName="[Varderade_nyttor].[Max år 8].[All]" dimensionUniqueName="[Varderade_nyttor]" displayFolder="" count="0" memberValueDatatype="5" unbalanced="0"/>
    <cacheHierarchy uniqueName="[Varderade_nyttor].[Max år 9]" caption="Max år 9" attribute="1" defaultMemberUniqueName="[Varderade_nyttor].[Max år 9].[All]" allUniqueName="[Varderade_nyttor].[Max år 9].[All]" dimensionUniqueName="[Varderade_nyttor]" displayFolder="" count="0" memberValueDatatype="5" unbalanced="0"/>
    <cacheHierarchy uniqueName="[Varderade_nyttor].[Max år 10]" caption="Max år 10" attribute="1" defaultMemberUniqueName="[Varderade_nyttor].[Max år 10].[All]" allUniqueName="[Varderade_nyttor].[Max år 10].[All]" dimensionUniqueName="[Varderade_nyttor]" displayFolder="" count="0" memberValueDatatype="5" unbalanced="0"/>
    <cacheHierarchy uniqueName="[Varderade_nyttor].[Max år 11]" caption="Max år 11" attribute="1" defaultMemberUniqueName="[Varderade_nyttor].[Max år 11].[All]" allUniqueName="[Varderade_nyttor].[Max år 11].[All]" dimensionUniqueName="[Varderade_nyttor]" displayFolder="" count="0" memberValueDatatype="5" unbalanced="0"/>
    <cacheHierarchy uniqueName="[Varderade_nyttor].[Max år 12]" caption="Max år 12" attribute="1" defaultMemberUniqueName="[Varderade_nyttor].[Max år 12].[All]" allUniqueName="[Varderade_nyttor].[Max år 12].[All]" dimensionUniqueName="[Varderade_nyttor]" displayFolder="" count="0" memberValueDatatype="5" unbalanced="0"/>
    <cacheHierarchy uniqueName="[Varderade_nyttor].[Max år 13]" caption="Max år 13" attribute="1" defaultMemberUniqueName="[Varderade_nyttor].[Max år 13].[All]" allUniqueName="[Varderade_nyttor].[Max år 13].[All]" dimensionUniqueName="[Varderade_nyttor]" displayFolder="" count="0" memberValueDatatype="5" unbalanced="0"/>
    <cacheHierarchy uniqueName="[Varderade_nyttor].[Max år 14]" caption="Max år 14" attribute="1" defaultMemberUniqueName="[Varderade_nyttor].[Max år 14].[All]" allUniqueName="[Varderade_nyttor].[Max år 14].[All]" dimensionUniqueName="[Varderade_nyttor]" displayFolder="" count="0" memberValueDatatype="5" unbalanced="0"/>
    <cacheHierarchy uniqueName="[Varderade_nyttor].[Max år 15]" caption="Max år 15" attribute="1" defaultMemberUniqueName="[Varderade_nyttor].[Max år 15].[All]" allUniqueName="[Varderade_nyttor].[Max år 15].[All]" dimensionUniqueName="[Varderade_nyttor]" displayFolder="" count="0" memberValueDatatype="5" unbalanced="0"/>
    <cacheHierarchy uniqueName="[Varderade_nyttor].[Max år 16]" caption="Max år 16" attribute="1" defaultMemberUniqueName="[Varderade_nyttor].[Max år 16].[All]" allUniqueName="[Varderade_nyttor].[Max år 16].[All]" dimensionUniqueName="[Varderade_nyttor]" displayFolder="" count="0" memberValueDatatype="5" unbalanced="0"/>
    <cacheHierarchy uniqueName="[Varderade_nyttor].[Max år 17]" caption="Max år 17" attribute="1" defaultMemberUniqueName="[Varderade_nyttor].[Max år 17].[All]" allUniqueName="[Varderade_nyttor].[Max år 17].[All]" dimensionUniqueName="[Varderade_nyttor]" displayFolder="" count="0" memberValueDatatype="5" unbalanced="0"/>
    <cacheHierarchy uniqueName="[Varderade_nyttor].[Max år 18]" caption="Max år 18" attribute="1" defaultMemberUniqueName="[Varderade_nyttor].[Max år 18].[All]" allUniqueName="[Varderade_nyttor].[Max år 18].[All]" dimensionUniqueName="[Varderade_nyttor]" displayFolder="" count="0" memberValueDatatype="5" unbalanced="0"/>
    <cacheHierarchy uniqueName="[Varderade_nyttor].[Max år 19]" caption="Max år 19" attribute="1" defaultMemberUniqueName="[Varderade_nyttor].[Max år 19].[All]" allUniqueName="[Varderade_nyttor].[Max år 19].[All]" dimensionUniqueName="[Varderade_nyttor]" displayFolder="" count="0" memberValueDatatype="5" unbalanced="0"/>
    <cacheHierarchy uniqueName="[Varderade_nyttor].[Max år 20]" caption="Max år 20" attribute="1" defaultMemberUniqueName="[Varderade_nyttor].[Max år 20].[All]" allUniqueName="[Varderade_nyttor].[Max år 20].[All]" dimensionUniqueName="[Varderade_nyttor]" displayFolder="" count="0" memberValueDatatype="5" unbalanced="0"/>
    <cacheHierarchy uniqueName="[Varderade_nyttor].[Max år 21]" caption="Max år 21" attribute="1" defaultMemberUniqueName="[Varderade_nyttor].[Max år 21].[All]" allUniqueName="[Varderade_nyttor].[Max år 21].[All]" dimensionUniqueName="[Varderade_nyttor]" displayFolder="" count="0" memberValueDatatype="5" unbalanced="0"/>
    <cacheHierarchy uniqueName="[Varderade_nyttor].[Max år 22]" caption="Max år 22" attribute="1" defaultMemberUniqueName="[Varderade_nyttor].[Max år 22].[All]" allUniqueName="[Varderade_nyttor].[Max år 22].[All]" dimensionUniqueName="[Varderade_nyttor]" displayFolder="" count="0" memberValueDatatype="5" unbalanced="0"/>
    <cacheHierarchy uniqueName="[Varderade_nyttor].[Max år 23]" caption="Max år 23" attribute="1" defaultMemberUniqueName="[Varderade_nyttor].[Max år 23].[All]" allUniqueName="[Varderade_nyttor].[Max år 23].[All]" dimensionUniqueName="[Varderade_nyttor]" displayFolder="" count="0" memberValueDatatype="5" unbalanced="0"/>
    <cacheHierarchy uniqueName="[Varderade_nyttor].[Max år 24]" caption="Max år 24" attribute="1" defaultMemberUniqueName="[Varderade_nyttor].[Max år 24].[All]" allUniqueName="[Varderade_nyttor].[Max år 24].[All]" dimensionUniqueName="[Varderade_nyttor]" displayFolder="" count="0" memberValueDatatype="5" unbalanced="0"/>
    <cacheHierarchy uniqueName="[Varderade_nyttor].[Max år 25]" caption="Max år 25" attribute="1" defaultMemberUniqueName="[Varderade_nyttor].[Max år 25].[All]" allUniqueName="[Varderade_nyttor].[Max år 25].[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270"/>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271"/>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27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270"/>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271"/>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272"/>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273"/>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274"/>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275"/>
        </ext>
      </extLst>
    </cacheHierarchy>
    <cacheHierarchy uniqueName="[Measures].[Sum of Troligt år 7]" caption="Sum of Troligt år 7" measure="1" displayFolder="" measureGroup="Nyttor" count="0" hidden="1">
      <extLst>
        <ext xmlns:x15="http://schemas.microsoft.com/office/spreadsheetml/2010/11/main" uri="{B97F6D7D-B522-45F9-BDA1-12C45D357490}">
          <x15:cacheHierarchy aggregatedColumn="276"/>
        </ext>
      </extLst>
    </cacheHierarchy>
    <cacheHierarchy uniqueName="[Measures].[Sum of Troligt år 8]" caption="Sum of Troligt år 8" measure="1" displayFolder="" measureGroup="Nyttor" count="0" hidden="1">
      <extLst>
        <ext xmlns:x15="http://schemas.microsoft.com/office/spreadsheetml/2010/11/main" uri="{B97F6D7D-B522-45F9-BDA1-12C45D357490}">
          <x15:cacheHierarchy aggregatedColumn="277"/>
        </ext>
      </extLst>
    </cacheHierarchy>
    <cacheHierarchy uniqueName="[Measures].[Sum of Troligt år 9]" caption="Sum of Troligt år 9" measure="1" displayFolder="" measureGroup="Nyttor" count="0" hidden="1">
      <extLst>
        <ext xmlns:x15="http://schemas.microsoft.com/office/spreadsheetml/2010/11/main" uri="{B97F6D7D-B522-45F9-BDA1-12C45D357490}">
          <x15:cacheHierarchy aggregatedColumn="278"/>
        </ext>
      </extLst>
    </cacheHierarchy>
    <cacheHierarchy uniqueName="[Measures].[Sum of Troligt år 10]" caption="Sum of Troligt år 10" measure="1" displayFolder="" measureGroup="Nyttor" count="0" hidden="1">
      <extLst>
        <ext xmlns:x15="http://schemas.microsoft.com/office/spreadsheetml/2010/11/main" uri="{B97F6D7D-B522-45F9-BDA1-12C45D357490}">
          <x15:cacheHierarchy aggregatedColumn="279"/>
        </ext>
      </extLst>
    </cacheHierarchy>
    <cacheHierarchy uniqueName="[Measures].[Sum of Troligt år 11]" caption="Sum of Troligt år 11" measure="1" displayFolder="" measureGroup="Nyttor" count="0" hidden="1">
      <extLst>
        <ext xmlns:x15="http://schemas.microsoft.com/office/spreadsheetml/2010/11/main" uri="{B97F6D7D-B522-45F9-BDA1-12C45D357490}">
          <x15:cacheHierarchy aggregatedColumn="280"/>
        </ext>
      </extLst>
    </cacheHierarchy>
    <cacheHierarchy uniqueName="[Measures].[Sum of Troligt år 12]" caption="Sum of Troligt år 12" measure="1" displayFolder="" measureGroup="Nyttor" count="0" hidden="1">
      <extLst>
        <ext xmlns:x15="http://schemas.microsoft.com/office/spreadsheetml/2010/11/main" uri="{B97F6D7D-B522-45F9-BDA1-12C45D357490}">
          <x15:cacheHierarchy aggregatedColumn="281"/>
        </ext>
      </extLst>
    </cacheHierarchy>
    <cacheHierarchy uniqueName="[Measures].[Sum of Troligt år 13]" caption="Sum of Troligt år 13" measure="1" displayFolder="" measureGroup="Nyttor" count="0" hidden="1">
      <extLst>
        <ext xmlns:x15="http://schemas.microsoft.com/office/spreadsheetml/2010/11/main" uri="{B97F6D7D-B522-45F9-BDA1-12C45D357490}">
          <x15:cacheHierarchy aggregatedColumn="282"/>
        </ext>
      </extLst>
    </cacheHierarchy>
    <cacheHierarchy uniqueName="[Measures].[Sum of Troligt år 14]" caption="Sum of Troligt år 14" measure="1" displayFolder="" measureGroup="Nyttor" count="0" hidden="1">
      <extLst>
        <ext xmlns:x15="http://schemas.microsoft.com/office/spreadsheetml/2010/11/main" uri="{B97F6D7D-B522-45F9-BDA1-12C45D357490}">
          <x15:cacheHierarchy aggregatedColumn="283"/>
        </ext>
      </extLst>
    </cacheHierarchy>
    <cacheHierarchy uniqueName="[Measures].[Sum of Troligt år 15]" caption="Sum of Troligt år 15" measure="1" displayFolder="" measureGroup="Nyttor" count="0" hidden="1">
      <extLst>
        <ext xmlns:x15="http://schemas.microsoft.com/office/spreadsheetml/2010/11/main" uri="{B97F6D7D-B522-45F9-BDA1-12C45D357490}">
          <x15:cacheHierarchy aggregatedColumn="284"/>
        </ext>
      </extLst>
    </cacheHierarchy>
    <cacheHierarchy uniqueName="[Measures].[Sum of Troligt år 16]" caption="Sum of Troligt år 16" measure="1" displayFolder="" measureGroup="Nyttor" count="0" hidden="1">
      <extLst>
        <ext xmlns:x15="http://schemas.microsoft.com/office/spreadsheetml/2010/11/main" uri="{B97F6D7D-B522-45F9-BDA1-12C45D357490}">
          <x15:cacheHierarchy aggregatedColumn="285"/>
        </ext>
      </extLst>
    </cacheHierarchy>
    <cacheHierarchy uniqueName="[Measures].[Sum of Troligt år 17]" caption="Sum of Troligt år 17" measure="1" displayFolder="" measureGroup="Nyttor" count="0" hidden="1">
      <extLst>
        <ext xmlns:x15="http://schemas.microsoft.com/office/spreadsheetml/2010/11/main" uri="{B97F6D7D-B522-45F9-BDA1-12C45D357490}">
          <x15:cacheHierarchy aggregatedColumn="286"/>
        </ext>
      </extLst>
    </cacheHierarchy>
    <cacheHierarchy uniqueName="[Measures].[Sum of Troligt år 18]" caption="Sum of Troligt år 18" measure="1" displayFolder="" measureGroup="Nyttor" count="0" hidden="1">
      <extLst>
        <ext xmlns:x15="http://schemas.microsoft.com/office/spreadsheetml/2010/11/main" uri="{B97F6D7D-B522-45F9-BDA1-12C45D357490}">
          <x15:cacheHierarchy aggregatedColumn="287"/>
        </ext>
      </extLst>
    </cacheHierarchy>
    <cacheHierarchy uniqueName="[Measures].[Sum of Troligt år 19]" caption="Sum of Troligt år 19" measure="1" displayFolder="" measureGroup="Nyttor" count="0" hidden="1">
      <extLst>
        <ext xmlns:x15="http://schemas.microsoft.com/office/spreadsheetml/2010/11/main" uri="{B97F6D7D-B522-45F9-BDA1-12C45D357490}">
          <x15:cacheHierarchy aggregatedColumn="288"/>
        </ext>
      </extLst>
    </cacheHierarchy>
    <cacheHierarchy uniqueName="[Measures].[Sum of Troligt år 20]" caption="Sum of Troligt år 20" measure="1" displayFolder="" measureGroup="Nyttor" count="0" hidden="1">
      <extLst>
        <ext xmlns:x15="http://schemas.microsoft.com/office/spreadsheetml/2010/11/main" uri="{B97F6D7D-B522-45F9-BDA1-12C45D357490}">
          <x15:cacheHierarchy aggregatedColumn="289"/>
        </ext>
      </extLst>
    </cacheHierarchy>
    <cacheHierarchy uniqueName="[Measures].[Sum of Troligt år 21]" caption="Sum of Troligt år 21" measure="1" displayFolder="" measureGroup="Nyttor" count="0" hidden="1">
      <extLst>
        <ext xmlns:x15="http://schemas.microsoft.com/office/spreadsheetml/2010/11/main" uri="{B97F6D7D-B522-45F9-BDA1-12C45D357490}">
          <x15:cacheHierarchy aggregatedColumn="290"/>
        </ext>
      </extLst>
    </cacheHierarchy>
    <cacheHierarchy uniqueName="[Measures].[Sum of Troligt år 22]" caption="Sum of Troligt år 22" measure="1" displayFolder="" measureGroup="Nyttor" count="0" hidden="1">
      <extLst>
        <ext xmlns:x15="http://schemas.microsoft.com/office/spreadsheetml/2010/11/main" uri="{B97F6D7D-B522-45F9-BDA1-12C45D357490}">
          <x15:cacheHierarchy aggregatedColumn="291"/>
        </ext>
      </extLst>
    </cacheHierarchy>
    <cacheHierarchy uniqueName="[Measures].[Sum of Troligt år 23]" caption="Sum of Troligt år 23" measure="1" displayFolder="" measureGroup="Nyttor" count="0" hidden="1">
      <extLst>
        <ext xmlns:x15="http://schemas.microsoft.com/office/spreadsheetml/2010/11/main" uri="{B97F6D7D-B522-45F9-BDA1-12C45D357490}">
          <x15:cacheHierarchy aggregatedColumn="292"/>
        </ext>
      </extLst>
    </cacheHierarchy>
    <cacheHierarchy uniqueName="[Measures].[Sum of Troligt år 24]" caption="Sum of Troligt år 24" measure="1" displayFolder="" measureGroup="Nyttor" count="0" hidden="1">
      <extLst>
        <ext xmlns:x15="http://schemas.microsoft.com/office/spreadsheetml/2010/11/main" uri="{B97F6D7D-B522-45F9-BDA1-12C45D357490}">
          <x15:cacheHierarchy aggregatedColumn="293"/>
        </ext>
      </extLst>
    </cacheHierarchy>
    <cacheHierarchy uniqueName="[Measures].[Sum of Troligt år 25]" caption="Sum of Troligt år 25" measure="1" displayFolder="" measureGroup="Nyttor" count="0" hidden="1">
      <extLst>
        <ext xmlns:x15="http://schemas.microsoft.com/office/spreadsheetml/2010/11/main" uri="{B97F6D7D-B522-45F9-BDA1-12C45D357490}">
          <x15:cacheHierarchy aggregatedColumn="29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183"/>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84"/>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185"/>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186"/>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187"/>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188"/>
        </ext>
      </extLst>
    </cacheHierarchy>
    <cacheHierarchy uniqueName="[Measures].[Sum of Troligt år 7 2]" caption="Sum of Troligt år 7 2" measure="1" displayFolder="" measureGroup="Kostnader" count="0" hidden="1">
      <extLst>
        <ext xmlns:x15="http://schemas.microsoft.com/office/spreadsheetml/2010/11/main" uri="{B97F6D7D-B522-45F9-BDA1-12C45D357490}">
          <x15:cacheHierarchy aggregatedColumn="189"/>
        </ext>
      </extLst>
    </cacheHierarchy>
    <cacheHierarchy uniqueName="[Measures].[Sum of Troligt år 8 2]" caption="Sum of Troligt år 8 2" measure="1" displayFolder="" measureGroup="Kostnader" count="0" hidden="1">
      <extLst>
        <ext xmlns:x15="http://schemas.microsoft.com/office/spreadsheetml/2010/11/main" uri="{B97F6D7D-B522-45F9-BDA1-12C45D357490}">
          <x15:cacheHierarchy aggregatedColumn="190"/>
        </ext>
      </extLst>
    </cacheHierarchy>
    <cacheHierarchy uniqueName="[Measures].[Sum of Troligt år 9 2]" caption="Sum of Troligt år 9 2" measure="1" displayFolder="" measureGroup="Kostnader" count="0" hidden="1">
      <extLst>
        <ext xmlns:x15="http://schemas.microsoft.com/office/spreadsheetml/2010/11/main" uri="{B97F6D7D-B522-45F9-BDA1-12C45D357490}">
          <x15:cacheHierarchy aggregatedColumn="191"/>
        </ext>
      </extLst>
    </cacheHierarchy>
    <cacheHierarchy uniqueName="[Measures].[Sum of Troligt år 10 2]" caption="Sum of Troligt år 10 2" measure="1" displayFolder="" measureGroup="Kostnader" count="0" hidden="1">
      <extLst>
        <ext xmlns:x15="http://schemas.microsoft.com/office/spreadsheetml/2010/11/main" uri="{B97F6D7D-B522-45F9-BDA1-12C45D357490}">
          <x15:cacheHierarchy aggregatedColumn="192"/>
        </ext>
      </extLst>
    </cacheHierarchy>
    <cacheHierarchy uniqueName="[Measures].[Sum of Troligt år 11 2]" caption="Sum of Troligt år 11 2" measure="1" displayFolder="" measureGroup="Kostnader" count="0" hidden="1">
      <extLst>
        <ext xmlns:x15="http://schemas.microsoft.com/office/spreadsheetml/2010/11/main" uri="{B97F6D7D-B522-45F9-BDA1-12C45D357490}">
          <x15:cacheHierarchy aggregatedColumn="193"/>
        </ext>
      </extLst>
    </cacheHierarchy>
    <cacheHierarchy uniqueName="[Measures].[Sum of Troligt år 12 2]" caption="Sum of Troligt år 12 2" measure="1" displayFolder="" measureGroup="Kostnader" count="0" hidden="1">
      <extLst>
        <ext xmlns:x15="http://schemas.microsoft.com/office/spreadsheetml/2010/11/main" uri="{B97F6D7D-B522-45F9-BDA1-12C45D357490}">
          <x15:cacheHierarchy aggregatedColumn="194"/>
        </ext>
      </extLst>
    </cacheHierarchy>
    <cacheHierarchy uniqueName="[Measures].[Sum of Troligt år 13 2]" caption="Sum of Troligt år 13 2" measure="1" displayFolder="" measureGroup="Kostnader" count="0" hidden="1">
      <extLst>
        <ext xmlns:x15="http://schemas.microsoft.com/office/spreadsheetml/2010/11/main" uri="{B97F6D7D-B522-45F9-BDA1-12C45D357490}">
          <x15:cacheHierarchy aggregatedColumn="195"/>
        </ext>
      </extLst>
    </cacheHierarchy>
    <cacheHierarchy uniqueName="[Measures].[Sum of Troligt år 14 2]" caption="Sum of Troligt år 14 2" measure="1" displayFolder="" measureGroup="Kostnader" count="0" hidden="1">
      <extLst>
        <ext xmlns:x15="http://schemas.microsoft.com/office/spreadsheetml/2010/11/main" uri="{B97F6D7D-B522-45F9-BDA1-12C45D357490}">
          <x15:cacheHierarchy aggregatedColumn="196"/>
        </ext>
      </extLst>
    </cacheHierarchy>
    <cacheHierarchy uniqueName="[Measures].[Sum of Troligt år 15 2]" caption="Sum of Troligt år 15 2" measure="1" displayFolder="" measureGroup="Kostnader" count="0" hidden="1">
      <extLst>
        <ext xmlns:x15="http://schemas.microsoft.com/office/spreadsheetml/2010/11/main" uri="{B97F6D7D-B522-45F9-BDA1-12C45D357490}">
          <x15:cacheHierarchy aggregatedColumn="197"/>
        </ext>
      </extLst>
    </cacheHierarchy>
    <cacheHierarchy uniqueName="[Measures].[Sum of Troligt år 16 2]" caption="Sum of Troligt år 16 2" measure="1" displayFolder="" measureGroup="Kostnader" count="0" hidden="1">
      <extLst>
        <ext xmlns:x15="http://schemas.microsoft.com/office/spreadsheetml/2010/11/main" uri="{B97F6D7D-B522-45F9-BDA1-12C45D357490}">
          <x15:cacheHierarchy aggregatedColumn="198"/>
        </ext>
      </extLst>
    </cacheHierarchy>
    <cacheHierarchy uniqueName="[Measures].[Sum of Troligt år 17 2]" caption="Sum of Troligt år 17 2" measure="1" displayFolder="" measureGroup="Kostnader" count="0" hidden="1">
      <extLst>
        <ext xmlns:x15="http://schemas.microsoft.com/office/spreadsheetml/2010/11/main" uri="{B97F6D7D-B522-45F9-BDA1-12C45D357490}">
          <x15:cacheHierarchy aggregatedColumn="199"/>
        </ext>
      </extLst>
    </cacheHierarchy>
    <cacheHierarchy uniqueName="[Measures].[Sum of Troligt år 18 2]" caption="Sum of Troligt år 18 2" measure="1" displayFolder="" measureGroup="Kostnader" count="0" hidden="1">
      <extLst>
        <ext xmlns:x15="http://schemas.microsoft.com/office/spreadsheetml/2010/11/main" uri="{B97F6D7D-B522-45F9-BDA1-12C45D357490}">
          <x15:cacheHierarchy aggregatedColumn="200"/>
        </ext>
      </extLst>
    </cacheHierarchy>
    <cacheHierarchy uniqueName="[Measures].[Sum of Troligt år 19 2]" caption="Sum of Troligt år 19 2" measure="1" displayFolder="" measureGroup="Kostnader" count="0" hidden="1">
      <extLst>
        <ext xmlns:x15="http://schemas.microsoft.com/office/spreadsheetml/2010/11/main" uri="{B97F6D7D-B522-45F9-BDA1-12C45D357490}">
          <x15:cacheHierarchy aggregatedColumn="201"/>
        </ext>
      </extLst>
    </cacheHierarchy>
    <cacheHierarchy uniqueName="[Measures].[Sum of Troligt år 20 2]" caption="Sum of Troligt år 20 2" measure="1" displayFolder="" measureGroup="Kostnader" count="0" hidden="1">
      <extLst>
        <ext xmlns:x15="http://schemas.microsoft.com/office/spreadsheetml/2010/11/main" uri="{B97F6D7D-B522-45F9-BDA1-12C45D357490}">
          <x15:cacheHierarchy aggregatedColumn="202"/>
        </ext>
      </extLst>
    </cacheHierarchy>
    <cacheHierarchy uniqueName="[Measures].[Sum of Troligt år 21 2]" caption="Sum of Troligt år 21 2" measure="1" displayFolder="" measureGroup="Kostnader" count="0" hidden="1">
      <extLst>
        <ext xmlns:x15="http://schemas.microsoft.com/office/spreadsheetml/2010/11/main" uri="{B97F6D7D-B522-45F9-BDA1-12C45D357490}">
          <x15:cacheHierarchy aggregatedColumn="203"/>
        </ext>
      </extLst>
    </cacheHierarchy>
    <cacheHierarchy uniqueName="[Measures].[Sum of Troligt år 22 2]" caption="Sum of Troligt år 22 2" measure="1" displayFolder="" measureGroup="Kostnader" count="0" hidden="1">
      <extLst>
        <ext xmlns:x15="http://schemas.microsoft.com/office/spreadsheetml/2010/11/main" uri="{B97F6D7D-B522-45F9-BDA1-12C45D357490}">
          <x15:cacheHierarchy aggregatedColumn="204"/>
        </ext>
      </extLst>
    </cacheHierarchy>
    <cacheHierarchy uniqueName="[Measures].[Sum of Troligt år 23 2]" caption="Sum of Troligt år 23 2" measure="1" displayFolder="" measureGroup="Kostnader" count="0" hidden="1">
      <extLst>
        <ext xmlns:x15="http://schemas.microsoft.com/office/spreadsheetml/2010/11/main" uri="{B97F6D7D-B522-45F9-BDA1-12C45D357490}">
          <x15:cacheHierarchy aggregatedColumn="205"/>
        </ext>
      </extLst>
    </cacheHierarchy>
    <cacheHierarchy uniqueName="[Measures].[Sum of Troligt år 24 2]" caption="Sum of Troligt år 24 2" measure="1" displayFolder="" measureGroup="Kostnader" count="0" hidden="1">
      <extLst>
        <ext xmlns:x15="http://schemas.microsoft.com/office/spreadsheetml/2010/11/main" uri="{B97F6D7D-B522-45F9-BDA1-12C45D357490}">
          <x15:cacheHierarchy aggregatedColumn="206"/>
        </ext>
      </extLst>
    </cacheHierarchy>
    <cacheHierarchy uniqueName="[Measures].[Sum of Troligt år 25 2]" caption="Sum of Troligt år 25 2" measure="1" displayFolder="" measureGroup="Kostnader" count="0" hidden="1">
      <extLst>
        <ext xmlns:x15="http://schemas.microsoft.com/office/spreadsheetml/2010/11/main" uri="{B97F6D7D-B522-45F9-BDA1-12C45D357490}">
          <x15:cacheHierarchy aggregatedColumn="207"/>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29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208"/>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264"/>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177"/>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444"/>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445"/>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446"/>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447"/>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448"/>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449"/>
        </ext>
      </extLst>
    </cacheHierarchy>
    <cacheHierarchy uniqueName="[Measures].[Sum of Troligt år 7 3]" caption="Sum of Troligt år 7 3" measure="1" displayFolder="" measureGroup="Varderade_nyttor" count="0" hidden="1">
      <extLst>
        <ext xmlns:x15="http://schemas.microsoft.com/office/spreadsheetml/2010/11/main" uri="{B97F6D7D-B522-45F9-BDA1-12C45D357490}">
          <x15:cacheHierarchy aggregatedColumn="450"/>
        </ext>
      </extLst>
    </cacheHierarchy>
    <cacheHierarchy uniqueName="[Measures].[Sum of Troligt år 8 3]" caption="Sum of Troligt år 8 3" measure="1" displayFolder="" measureGroup="Varderade_nyttor" count="0" hidden="1">
      <extLst>
        <ext xmlns:x15="http://schemas.microsoft.com/office/spreadsheetml/2010/11/main" uri="{B97F6D7D-B522-45F9-BDA1-12C45D357490}">
          <x15:cacheHierarchy aggregatedColumn="451"/>
        </ext>
      </extLst>
    </cacheHierarchy>
    <cacheHierarchy uniqueName="[Measures].[Sum of Troligt år 9 3]" caption="Sum of Troligt år 9 3" measure="1" displayFolder="" measureGroup="Varderade_nyttor" count="0" hidden="1">
      <extLst>
        <ext xmlns:x15="http://schemas.microsoft.com/office/spreadsheetml/2010/11/main" uri="{B97F6D7D-B522-45F9-BDA1-12C45D357490}">
          <x15:cacheHierarchy aggregatedColumn="452"/>
        </ext>
      </extLst>
    </cacheHierarchy>
    <cacheHierarchy uniqueName="[Measures].[Sum of Troligt år 10 3]" caption="Sum of Troligt år 10 3" measure="1" displayFolder="" measureGroup="Varderade_nyttor" count="0" hidden="1">
      <extLst>
        <ext xmlns:x15="http://schemas.microsoft.com/office/spreadsheetml/2010/11/main" uri="{B97F6D7D-B522-45F9-BDA1-12C45D357490}">
          <x15:cacheHierarchy aggregatedColumn="453"/>
        </ext>
      </extLst>
    </cacheHierarchy>
    <cacheHierarchy uniqueName="[Measures].[Sum of Troligt år 11 3]" caption="Sum of Troligt år 11 3" measure="1" displayFolder="" measureGroup="Varderade_nyttor" count="0" hidden="1">
      <extLst>
        <ext xmlns:x15="http://schemas.microsoft.com/office/spreadsheetml/2010/11/main" uri="{B97F6D7D-B522-45F9-BDA1-12C45D357490}">
          <x15:cacheHierarchy aggregatedColumn="454"/>
        </ext>
      </extLst>
    </cacheHierarchy>
    <cacheHierarchy uniqueName="[Measures].[Sum of Troligt år 12 3]" caption="Sum of Troligt år 12 3" measure="1" displayFolder="" measureGroup="Varderade_nyttor" count="0" hidden="1">
      <extLst>
        <ext xmlns:x15="http://schemas.microsoft.com/office/spreadsheetml/2010/11/main" uri="{B97F6D7D-B522-45F9-BDA1-12C45D357490}">
          <x15:cacheHierarchy aggregatedColumn="455"/>
        </ext>
      </extLst>
    </cacheHierarchy>
    <cacheHierarchy uniqueName="[Measures].[Sum of Troligt år 13 3]" caption="Sum of Troligt år 13 3" measure="1" displayFolder="" measureGroup="Varderade_nyttor" count="0" hidden="1">
      <extLst>
        <ext xmlns:x15="http://schemas.microsoft.com/office/spreadsheetml/2010/11/main" uri="{B97F6D7D-B522-45F9-BDA1-12C45D357490}">
          <x15:cacheHierarchy aggregatedColumn="456"/>
        </ext>
      </extLst>
    </cacheHierarchy>
    <cacheHierarchy uniqueName="[Measures].[Sum of Troligt år 14 3]" caption="Sum of Troligt år 14 3" measure="1" displayFolder="" measureGroup="Varderade_nyttor" count="0" hidden="1">
      <extLst>
        <ext xmlns:x15="http://schemas.microsoft.com/office/spreadsheetml/2010/11/main" uri="{B97F6D7D-B522-45F9-BDA1-12C45D357490}">
          <x15:cacheHierarchy aggregatedColumn="457"/>
        </ext>
      </extLst>
    </cacheHierarchy>
    <cacheHierarchy uniqueName="[Measures].[Sum of Troligt år 15 3]" caption="Sum of Troligt år 15 3" measure="1" displayFolder="" measureGroup="Varderade_nyttor" count="0" hidden="1">
      <extLst>
        <ext xmlns:x15="http://schemas.microsoft.com/office/spreadsheetml/2010/11/main" uri="{B97F6D7D-B522-45F9-BDA1-12C45D357490}">
          <x15:cacheHierarchy aggregatedColumn="458"/>
        </ext>
      </extLst>
    </cacheHierarchy>
    <cacheHierarchy uniqueName="[Measures].[Sum of Troligt år 16 3]" caption="Sum of Troligt år 16 3" measure="1" displayFolder="" measureGroup="Varderade_nyttor" count="0" hidden="1">
      <extLst>
        <ext xmlns:x15="http://schemas.microsoft.com/office/spreadsheetml/2010/11/main" uri="{B97F6D7D-B522-45F9-BDA1-12C45D357490}">
          <x15:cacheHierarchy aggregatedColumn="459"/>
        </ext>
      </extLst>
    </cacheHierarchy>
    <cacheHierarchy uniqueName="[Measures].[Sum of Troligt år 17 3]" caption="Sum of Troligt år 17 3" measure="1" displayFolder="" measureGroup="Varderade_nyttor" count="0" hidden="1">
      <extLst>
        <ext xmlns:x15="http://schemas.microsoft.com/office/spreadsheetml/2010/11/main" uri="{B97F6D7D-B522-45F9-BDA1-12C45D357490}">
          <x15:cacheHierarchy aggregatedColumn="460"/>
        </ext>
      </extLst>
    </cacheHierarchy>
    <cacheHierarchy uniqueName="[Measures].[Sum of Troligt år 18 3]" caption="Sum of Troligt år 18 3" measure="1" displayFolder="" measureGroup="Varderade_nyttor" count="0" hidden="1">
      <extLst>
        <ext xmlns:x15="http://schemas.microsoft.com/office/spreadsheetml/2010/11/main" uri="{B97F6D7D-B522-45F9-BDA1-12C45D357490}">
          <x15:cacheHierarchy aggregatedColumn="461"/>
        </ext>
      </extLst>
    </cacheHierarchy>
    <cacheHierarchy uniqueName="[Measures].[Sum of Troligt år 19 3]" caption="Sum of Troligt år 19 3" measure="1" displayFolder="" measureGroup="Varderade_nyttor" count="0" hidden="1">
      <extLst>
        <ext xmlns:x15="http://schemas.microsoft.com/office/spreadsheetml/2010/11/main" uri="{B97F6D7D-B522-45F9-BDA1-12C45D357490}">
          <x15:cacheHierarchy aggregatedColumn="462"/>
        </ext>
      </extLst>
    </cacheHierarchy>
    <cacheHierarchy uniqueName="[Measures].[Sum of Troligt år 20 3]" caption="Sum of Troligt år 20 3" measure="1" displayFolder="" measureGroup="Varderade_nyttor" count="0" hidden="1">
      <extLst>
        <ext xmlns:x15="http://schemas.microsoft.com/office/spreadsheetml/2010/11/main" uri="{B97F6D7D-B522-45F9-BDA1-12C45D357490}">
          <x15:cacheHierarchy aggregatedColumn="463"/>
        </ext>
      </extLst>
    </cacheHierarchy>
    <cacheHierarchy uniqueName="[Measures].[Sum of Troligt år 21 3]" caption="Sum of Troligt år 21 3" measure="1" displayFolder="" measureGroup="Varderade_nyttor" count="0" hidden="1">
      <extLst>
        <ext xmlns:x15="http://schemas.microsoft.com/office/spreadsheetml/2010/11/main" uri="{B97F6D7D-B522-45F9-BDA1-12C45D357490}">
          <x15:cacheHierarchy aggregatedColumn="464"/>
        </ext>
      </extLst>
    </cacheHierarchy>
    <cacheHierarchy uniqueName="[Measures].[Sum of Troligt år 22 3]" caption="Sum of Troligt år 22 3" measure="1" displayFolder="" measureGroup="Varderade_nyttor" count="0" hidden="1">
      <extLst>
        <ext xmlns:x15="http://schemas.microsoft.com/office/spreadsheetml/2010/11/main" uri="{B97F6D7D-B522-45F9-BDA1-12C45D357490}">
          <x15:cacheHierarchy aggregatedColumn="465"/>
        </ext>
      </extLst>
    </cacheHierarchy>
    <cacheHierarchy uniqueName="[Measures].[Sum of Troligt år 23 3]" caption="Sum of Troligt år 23 3" measure="1" displayFolder="" measureGroup="Varderade_nyttor" count="0" hidden="1">
      <extLst>
        <ext xmlns:x15="http://schemas.microsoft.com/office/spreadsheetml/2010/11/main" uri="{B97F6D7D-B522-45F9-BDA1-12C45D357490}">
          <x15:cacheHierarchy aggregatedColumn="466"/>
        </ext>
      </extLst>
    </cacheHierarchy>
    <cacheHierarchy uniqueName="[Measures].[Sum of Troligt år 24 3]" caption="Sum of Troligt år 24 3" measure="1" displayFolder="" measureGroup="Varderade_nyttor" count="0" hidden="1">
      <extLst>
        <ext xmlns:x15="http://schemas.microsoft.com/office/spreadsheetml/2010/11/main" uri="{B97F6D7D-B522-45F9-BDA1-12C45D357490}">
          <x15:cacheHierarchy aggregatedColumn="467"/>
        </ext>
      </extLst>
    </cacheHierarchy>
    <cacheHierarchy uniqueName="[Measures].[Sum of Troligt år 25 3]" caption="Sum of Troligt år 25 3" measure="1" displayFolder="" measureGroup="Varderade_nyttor" count="0" hidden="1">
      <extLst>
        <ext xmlns:x15="http://schemas.microsoft.com/office/spreadsheetml/2010/11/main" uri="{B97F6D7D-B522-45F9-BDA1-12C45D357490}">
          <x15:cacheHierarchy aggregatedColumn="468"/>
        </ext>
      </extLst>
    </cacheHierarchy>
    <cacheHierarchy uniqueName="[Measures].[Sum of Summa 3]" caption="Sum of Summa 3" measure="1" displayFolder="" measureGroup="Varderade_nyttor" count="0" hidden="1">
      <extLst>
        <ext xmlns:x15="http://schemas.microsoft.com/office/spreadsheetml/2010/11/main" uri="{B97F6D7D-B522-45F9-BDA1-12C45D357490}">
          <x15:cacheHierarchy aggregatedColumn="469"/>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357"/>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358"/>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359"/>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360"/>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361"/>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362"/>
        </ext>
      </extLst>
    </cacheHierarchy>
    <cacheHierarchy uniqueName="[Measures].[Sum of Troligt år 8 4]" caption="Sum of Troligt år 8 4" measure="1" displayFolder="" measureGroup="Varderade_kostnader" count="0" hidden="1">
      <extLst>
        <ext xmlns:x15="http://schemas.microsoft.com/office/spreadsheetml/2010/11/main" uri="{B97F6D7D-B522-45F9-BDA1-12C45D357490}">
          <x15:cacheHierarchy aggregatedColumn="364"/>
        </ext>
      </extLst>
    </cacheHierarchy>
    <cacheHierarchy uniqueName="[Measures].[Sum of Troligt år 9 4]" caption="Sum of Troligt år 9 4" measure="1" displayFolder="" measureGroup="Varderade_kostnader" count="0" hidden="1">
      <extLst>
        <ext xmlns:x15="http://schemas.microsoft.com/office/spreadsheetml/2010/11/main" uri="{B97F6D7D-B522-45F9-BDA1-12C45D357490}">
          <x15:cacheHierarchy aggregatedColumn="365"/>
        </ext>
      </extLst>
    </cacheHierarchy>
    <cacheHierarchy uniqueName="[Measures].[Sum of Troligt år 7 4]" caption="Sum of Troligt år 7 4" measure="1" displayFolder="" measureGroup="Varderade_kostnader" count="0" hidden="1">
      <extLst>
        <ext xmlns:x15="http://schemas.microsoft.com/office/spreadsheetml/2010/11/main" uri="{B97F6D7D-B522-45F9-BDA1-12C45D357490}">
          <x15:cacheHierarchy aggregatedColumn="363"/>
        </ext>
      </extLst>
    </cacheHierarchy>
    <cacheHierarchy uniqueName="[Measures].[Sum of Troligt år 10 4]" caption="Sum of Troligt år 10 4" measure="1" displayFolder="" measureGroup="Varderade_kostnader" count="0" hidden="1">
      <extLst>
        <ext xmlns:x15="http://schemas.microsoft.com/office/spreadsheetml/2010/11/main" uri="{B97F6D7D-B522-45F9-BDA1-12C45D357490}">
          <x15:cacheHierarchy aggregatedColumn="366"/>
        </ext>
      </extLst>
    </cacheHierarchy>
    <cacheHierarchy uniqueName="[Measures].[Sum of Troligt år 11 4]" caption="Sum of Troligt år 11 4" measure="1" displayFolder="" measureGroup="Varderade_kostnader" count="0" hidden="1">
      <extLst>
        <ext xmlns:x15="http://schemas.microsoft.com/office/spreadsheetml/2010/11/main" uri="{B97F6D7D-B522-45F9-BDA1-12C45D357490}">
          <x15:cacheHierarchy aggregatedColumn="367"/>
        </ext>
      </extLst>
    </cacheHierarchy>
    <cacheHierarchy uniqueName="[Measures].[Sum of Troligt år 12 4]" caption="Sum of Troligt år 12 4" measure="1" displayFolder="" measureGroup="Varderade_kostnader" count="0" hidden="1">
      <extLst>
        <ext xmlns:x15="http://schemas.microsoft.com/office/spreadsheetml/2010/11/main" uri="{B97F6D7D-B522-45F9-BDA1-12C45D357490}">
          <x15:cacheHierarchy aggregatedColumn="368"/>
        </ext>
      </extLst>
    </cacheHierarchy>
    <cacheHierarchy uniqueName="[Measures].[Sum of Troligt år 13 4]" caption="Sum of Troligt år 13 4" measure="1" displayFolder="" measureGroup="Varderade_kostnader" count="0" hidden="1">
      <extLst>
        <ext xmlns:x15="http://schemas.microsoft.com/office/spreadsheetml/2010/11/main" uri="{B97F6D7D-B522-45F9-BDA1-12C45D357490}">
          <x15:cacheHierarchy aggregatedColumn="369"/>
        </ext>
      </extLst>
    </cacheHierarchy>
    <cacheHierarchy uniqueName="[Measures].[Sum of Troligt år 14 4]" caption="Sum of Troligt år 14 4" measure="1" displayFolder="" measureGroup="Varderade_kostnader" count="0" hidden="1">
      <extLst>
        <ext xmlns:x15="http://schemas.microsoft.com/office/spreadsheetml/2010/11/main" uri="{B97F6D7D-B522-45F9-BDA1-12C45D357490}">
          <x15:cacheHierarchy aggregatedColumn="370"/>
        </ext>
      </extLst>
    </cacheHierarchy>
    <cacheHierarchy uniqueName="[Measures].[Sum of Troligt år 15 4]" caption="Sum of Troligt år 15 4" measure="1" displayFolder="" measureGroup="Varderade_kostnader" count="0" hidden="1">
      <extLst>
        <ext xmlns:x15="http://schemas.microsoft.com/office/spreadsheetml/2010/11/main" uri="{B97F6D7D-B522-45F9-BDA1-12C45D357490}">
          <x15:cacheHierarchy aggregatedColumn="371"/>
        </ext>
      </extLst>
    </cacheHierarchy>
    <cacheHierarchy uniqueName="[Measures].[Sum of Troligt år 16 4]" caption="Sum of Troligt år 16 4" measure="1" displayFolder="" measureGroup="Varderade_kostnader" count="0" hidden="1">
      <extLst>
        <ext xmlns:x15="http://schemas.microsoft.com/office/spreadsheetml/2010/11/main" uri="{B97F6D7D-B522-45F9-BDA1-12C45D357490}">
          <x15:cacheHierarchy aggregatedColumn="372"/>
        </ext>
      </extLst>
    </cacheHierarchy>
    <cacheHierarchy uniqueName="[Measures].[Sum of Troligt år 17 4]" caption="Sum of Troligt år 17 4" measure="1" displayFolder="" measureGroup="Varderade_kostnader" count="0" hidden="1">
      <extLst>
        <ext xmlns:x15="http://schemas.microsoft.com/office/spreadsheetml/2010/11/main" uri="{B97F6D7D-B522-45F9-BDA1-12C45D357490}">
          <x15:cacheHierarchy aggregatedColumn="373"/>
        </ext>
      </extLst>
    </cacheHierarchy>
    <cacheHierarchy uniqueName="[Measures].[Sum of Troligt år 18 4]" caption="Sum of Troligt år 18 4" measure="1" displayFolder="" measureGroup="Varderade_kostnader" count="0" hidden="1">
      <extLst>
        <ext xmlns:x15="http://schemas.microsoft.com/office/spreadsheetml/2010/11/main" uri="{B97F6D7D-B522-45F9-BDA1-12C45D357490}">
          <x15:cacheHierarchy aggregatedColumn="374"/>
        </ext>
      </extLst>
    </cacheHierarchy>
    <cacheHierarchy uniqueName="[Measures].[Sum of Troligt år 19 4]" caption="Sum of Troligt år 19 4" measure="1" displayFolder="" measureGroup="Varderade_kostnader" count="0" hidden="1">
      <extLst>
        <ext xmlns:x15="http://schemas.microsoft.com/office/spreadsheetml/2010/11/main" uri="{B97F6D7D-B522-45F9-BDA1-12C45D357490}">
          <x15:cacheHierarchy aggregatedColumn="375"/>
        </ext>
      </extLst>
    </cacheHierarchy>
    <cacheHierarchy uniqueName="[Measures].[Sum of Troligt år 20 4]" caption="Sum of Troligt år 20 4" measure="1" displayFolder="" measureGroup="Varderade_kostnader" count="0" hidden="1">
      <extLst>
        <ext xmlns:x15="http://schemas.microsoft.com/office/spreadsheetml/2010/11/main" uri="{B97F6D7D-B522-45F9-BDA1-12C45D357490}">
          <x15:cacheHierarchy aggregatedColumn="376"/>
        </ext>
      </extLst>
    </cacheHierarchy>
    <cacheHierarchy uniqueName="[Measures].[Sum of Troligt år 21 4]" caption="Sum of Troligt år 21 4" measure="1" displayFolder="" measureGroup="Varderade_kostnader" count="0" hidden="1">
      <extLst>
        <ext xmlns:x15="http://schemas.microsoft.com/office/spreadsheetml/2010/11/main" uri="{B97F6D7D-B522-45F9-BDA1-12C45D357490}">
          <x15:cacheHierarchy aggregatedColumn="377"/>
        </ext>
      </extLst>
    </cacheHierarchy>
    <cacheHierarchy uniqueName="[Measures].[Sum of Troligt år 22 4]" caption="Sum of Troligt år 22 4" measure="1" displayFolder="" measureGroup="Varderade_kostnader" count="0" hidden="1">
      <extLst>
        <ext xmlns:x15="http://schemas.microsoft.com/office/spreadsheetml/2010/11/main" uri="{B97F6D7D-B522-45F9-BDA1-12C45D357490}">
          <x15:cacheHierarchy aggregatedColumn="378"/>
        </ext>
      </extLst>
    </cacheHierarchy>
    <cacheHierarchy uniqueName="[Measures].[Sum of Troligt år 23 4]" caption="Sum of Troligt år 23 4" measure="1" displayFolder="" measureGroup="Varderade_kostnader" count="0" hidden="1">
      <extLst>
        <ext xmlns:x15="http://schemas.microsoft.com/office/spreadsheetml/2010/11/main" uri="{B97F6D7D-B522-45F9-BDA1-12C45D357490}">
          <x15:cacheHierarchy aggregatedColumn="379"/>
        </ext>
      </extLst>
    </cacheHierarchy>
    <cacheHierarchy uniqueName="[Measures].[Sum of Troligt år 24 4]" caption="Sum of Troligt år 24 4" measure="1" displayFolder="" measureGroup="Varderade_kostnader" count="0" hidden="1">
      <extLst>
        <ext xmlns:x15="http://schemas.microsoft.com/office/spreadsheetml/2010/11/main" uri="{B97F6D7D-B522-45F9-BDA1-12C45D357490}">
          <x15:cacheHierarchy aggregatedColumn="380"/>
        </ext>
      </extLst>
    </cacheHierarchy>
    <cacheHierarchy uniqueName="[Measures].[Sum of Troligt år 25 4]" caption="Sum of Troligt år 25 4" measure="1" displayFolder="" measureGroup="Varderade_kostnader" count="0" hidden="1">
      <extLst>
        <ext xmlns:x15="http://schemas.microsoft.com/office/spreadsheetml/2010/11/main" uri="{B97F6D7D-B522-45F9-BDA1-12C45D357490}">
          <x15:cacheHierarchy aggregatedColumn="381"/>
        </ext>
      </extLst>
    </cacheHierarchy>
    <cacheHierarchy uniqueName="[Measures].[Sum of Summa 4]" caption="Sum of Summa 4" measure="1" displayFolder="" measureGroup="Varderade_kostnader" count="0" hidden="1">
      <extLst>
        <ext xmlns:x15="http://schemas.microsoft.com/office/spreadsheetml/2010/11/main" uri="{B97F6D7D-B522-45F9-BDA1-12C45D357490}">
          <x15:cacheHierarchy aggregatedColumn="382"/>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94"/>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495"/>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521"/>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408"/>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434"/>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382"/>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351"/>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ies>
  <kpis count="0"/>
  <dimensions count="7">
    <dimension name="Ej_varderade_kostnader" uniqueName="[Ej_varderade_kostnader]" caption="Ej_varderade_kostnader"/>
    <dimension name="Ej_varderade_nyttor" uniqueName="[Ej_varderade_nyttor]" caption="Ej_varderade_nyttor"/>
    <dimension name="Kostnader" uniqueName="[Kostnader]" caption="Kostnader"/>
    <dimension measure="1" name="Measures" uniqueName="[Measures]" caption="Measures"/>
    <dimension name="Nyttor" uniqueName="[Nyttor]" caption="Nyttor"/>
    <dimension name="Varderade_kostnader" uniqueName="[Varderade_kostnader]" caption="Varderade_kostnader"/>
    <dimension name="Varderade_nyttor" uniqueName="[Varderade_nyttor]" caption="Varderade_nyttor"/>
  </dimensions>
  <measureGroups count="6">
    <measureGroup name="Ej_varderade_kostnader" caption="Ej_varderade_kostnader"/>
    <measureGroup name="Ej_varderade_nyttor" caption="Ej_varderade_nyttor"/>
    <measureGroup name="Kostnader" caption="Kostnader"/>
    <measureGroup name="Nyttor" caption="Nyttor"/>
    <measureGroup name="Varderade_kostnader" caption="Varderade_kostnader"/>
    <measureGroup name="Varderade_nyttor" caption="Varderade_nyttor"/>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426717708331" backgroundQuery="1" createdVersion="8" refreshedVersion="8" minRefreshableVersion="3" recordCount="0" supportSubquery="1" supportAdvancedDrill="1" xr:uid="{D6852984-E119-4F95-90DB-45D6227A9685}">
  <cacheSource type="external" connectionId="7"/>
  <cacheFields count="3">
    <cacheField name="[Measures].[Count of Kostnad 2]" caption="Count of Kostnad 2" numFmtId="0" hierarchy="585" level="32767"/>
    <cacheField name="[Kostnader].[Värdering].[Värdering]" caption="Värdering" numFmtId="0" hierarchy="180" level="1">
      <sharedItems count="1">
        <s v="Värderad"/>
      </sharedItems>
    </cacheField>
    <cacheField name="[Ej_varderade_kostnader].[Intressent].[Intressent]" caption="Intressent" numFmtId="0" hierarchy="4" level="1">
      <sharedItems containsSemiMixedTypes="0" containsNonDate="0" containsString="0"/>
    </cacheField>
  </cacheFields>
  <cacheHierarchies count="646">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2" memberValueDatatype="130" unbalanced="0">
      <fieldsUsage count="2">
        <fieldUsage x="-1"/>
        <fieldUsage x="2"/>
      </fieldsUsage>
    </cacheHierarchy>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0"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Troligt år 7]" caption="Troligt år 7" attribute="1" defaultMemberUniqueName="[Ej_varderade_kostnader].[Troligt år 7].[All]" allUniqueName="[Ej_varderade_kostnader].[Troligt år 7].[All]" dimensionUniqueName="[Ej_varderade_kostnader]" displayFolder="" count="0" memberValueDatatype="5" unbalanced="0"/>
    <cacheHierarchy uniqueName="[Ej_varderade_kostnader].[Troligt år 8]" caption="Troligt år 8" attribute="1" defaultMemberUniqueName="[Ej_varderade_kostnader].[Troligt år 8].[All]" allUniqueName="[Ej_varderade_kostnader].[Troligt år 8].[All]" dimensionUniqueName="[Ej_varderade_kostnader]" displayFolder="" count="0" memberValueDatatype="5" unbalanced="0"/>
    <cacheHierarchy uniqueName="[Ej_varderade_kostnader].[Troligt år 9]" caption="Troligt år 9" attribute="1" defaultMemberUniqueName="[Ej_varderade_kostnader].[Troligt år 9].[All]" allUniqueName="[Ej_varderade_kostnader].[Troligt år 9].[All]" dimensionUniqueName="[Ej_varderade_kostnader]" displayFolder="" count="0" memberValueDatatype="5" unbalanced="0"/>
    <cacheHierarchy uniqueName="[Ej_varderade_kostnader].[Troligt år 10]" caption="Troligt år 10" attribute="1" defaultMemberUniqueName="[Ej_varderade_kostnader].[Troligt år 10].[All]" allUniqueName="[Ej_varderade_kostnader].[Troligt år 10].[All]" dimensionUniqueName="[Ej_varderade_kostnader]" displayFolder="" count="0" memberValueDatatype="5" unbalanced="0"/>
    <cacheHierarchy uniqueName="[Ej_varderade_kostnader].[Troligt år 11]" caption="Troligt år 11" attribute="1" defaultMemberUniqueName="[Ej_varderade_kostnader].[Troligt år 11].[All]" allUniqueName="[Ej_varderade_kostnader].[Troligt år 11].[All]" dimensionUniqueName="[Ej_varderade_kostnader]" displayFolder="" count="0" memberValueDatatype="5" unbalanced="0"/>
    <cacheHierarchy uniqueName="[Ej_varderade_kostnader].[Troligt år 12]" caption="Troligt år 12" attribute="1" defaultMemberUniqueName="[Ej_varderade_kostnader].[Troligt år 12].[All]" allUniqueName="[Ej_varderade_kostnader].[Troligt år 12].[All]" dimensionUniqueName="[Ej_varderade_kostnader]" displayFolder="" count="0" memberValueDatatype="5" unbalanced="0"/>
    <cacheHierarchy uniqueName="[Ej_varderade_kostnader].[Troligt år 13]" caption="Troligt år 13" attribute="1" defaultMemberUniqueName="[Ej_varderade_kostnader].[Troligt år 13].[All]" allUniqueName="[Ej_varderade_kostnader].[Troligt år 13].[All]" dimensionUniqueName="[Ej_varderade_kostnader]" displayFolder="" count="0" memberValueDatatype="5" unbalanced="0"/>
    <cacheHierarchy uniqueName="[Ej_varderade_kostnader].[Troligt år 14]" caption="Troligt år 14" attribute="1" defaultMemberUniqueName="[Ej_varderade_kostnader].[Troligt år 14].[All]" allUniqueName="[Ej_varderade_kostnader].[Troligt år 14].[All]" dimensionUniqueName="[Ej_varderade_kostnader]" displayFolder="" count="0" memberValueDatatype="5" unbalanced="0"/>
    <cacheHierarchy uniqueName="[Ej_varderade_kostnader].[Troligt år 15]" caption="Troligt år 15" attribute="1" defaultMemberUniqueName="[Ej_varderade_kostnader].[Troligt år 15].[All]" allUniqueName="[Ej_varderade_kostnader].[Troligt år 15].[All]" dimensionUniqueName="[Ej_varderade_kostnader]" displayFolder="" count="0" memberValueDatatype="5" unbalanced="0"/>
    <cacheHierarchy uniqueName="[Ej_varderade_kostnader].[Troligt år 16]" caption="Troligt år 16" attribute="1" defaultMemberUniqueName="[Ej_varderade_kostnader].[Troligt år 16].[All]" allUniqueName="[Ej_varderade_kostnader].[Troligt år 16].[All]" dimensionUniqueName="[Ej_varderade_kostnader]" displayFolder="" count="0" memberValueDatatype="5" unbalanced="0"/>
    <cacheHierarchy uniqueName="[Ej_varderade_kostnader].[Troligt år 17]" caption="Troligt år 17" attribute="1" defaultMemberUniqueName="[Ej_varderade_kostnader].[Troligt år 17].[All]" allUniqueName="[Ej_varderade_kostnader].[Troligt år 17].[All]" dimensionUniqueName="[Ej_varderade_kostnader]" displayFolder="" count="0" memberValueDatatype="5" unbalanced="0"/>
    <cacheHierarchy uniqueName="[Ej_varderade_kostnader].[Troligt år 18]" caption="Troligt år 18" attribute="1" defaultMemberUniqueName="[Ej_varderade_kostnader].[Troligt år 18].[All]" allUniqueName="[Ej_varderade_kostnader].[Troligt år 18].[All]" dimensionUniqueName="[Ej_varderade_kostnader]" displayFolder="" count="0" memberValueDatatype="5" unbalanced="0"/>
    <cacheHierarchy uniqueName="[Ej_varderade_kostnader].[Troligt år 19]" caption="Troligt år 19" attribute="1" defaultMemberUniqueName="[Ej_varderade_kostnader].[Troligt år 19].[All]" allUniqueName="[Ej_varderade_kostnader].[Troligt år 19].[All]" dimensionUniqueName="[Ej_varderade_kostnader]" displayFolder="" count="0" memberValueDatatype="5" unbalanced="0"/>
    <cacheHierarchy uniqueName="[Ej_varderade_kostnader].[Troligt år 20]" caption="Troligt år 20" attribute="1" defaultMemberUniqueName="[Ej_varderade_kostnader].[Troligt år 20].[All]" allUniqueName="[Ej_varderade_kostnader].[Troligt år 20].[All]" dimensionUniqueName="[Ej_varderade_kostnader]" displayFolder="" count="0" memberValueDatatype="5" unbalanced="0"/>
    <cacheHierarchy uniqueName="[Ej_varderade_kostnader].[Troligt år 21]" caption="Troligt år 21" attribute="1" defaultMemberUniqueName="[Ej_varderade_kostnader].[Troligt år 21].[All]" allUniqueName="[Ej_varderade_kostnader].[Troligt år 21].[All]" dimensionUniqueName="[Ej_varderade_kostnader]" displayFolder="" count="0" memberValueDatatype="5" unbalanced="0"/>
    <cacheHierarchy uniqueName="[Ej_varderade_kostnader].[Troligt år 22]" caption="Troligt år 22" attribute="1" defaultMemberUniqueName="[Ej_varderade_kostnader].[Troligt år 22].[All]" allUniqueName="[Ej_varderade_kostnader].[Troligt år 22].[All]" dimensionUniqueName="[Ej_varderade_kostnader]" displayFolder="" count="0" memberValueDatatype="5" unbalanced="0"/>
    <cacheHierarchy uniqueName="[Ej_varderade_kostnader].[Troligt år 23]" caption="Troligt år 23" attribute="1" defaultMemberUniqueName="[Ej_varderade_kostnader].[Troligt år 23].[All]" allUniqueName="[Ej_varderade_kostnader].[Troligt år 23].[All]" dimensionUniqueName="[Ej_varderade_kostnader]" displayFolder="" count="0" memberValueDatatype="5" unbalanced="0"/>
    <cacheHierarchy uniqueName="[Ej_varderade_kostnader].[Troligt år 24]" caption="Troligt år 24" attribute="1" defaultMemberUniqueName="[Ej_varderade_kostnader].[Troligt år 24].[All]" allUniqueName="[Ej_varderade_kostnader].[Troligt år 24].[All]" dimensionUniqueName="[Ej_varderade_kostnader]" displayFolder="" count="0" memberValueDatatype="5" unbalanced="0"/>
    <cacheHierarchy uniqueName="[Ej_varderade_kostnader].[Troligt år 25]" caption="Troligt år 25" attribute="1" defaultMemberUniqueName="[Ej_varderade_kostnader].[Troligt år 25].[All]" allUniqueName="[Ej_varderade_kostnader].[Troligt år 25].[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Min år 7]" caption="Min år 7" attribute="1" defaultMemberUniqueName="[Ej_varderade_kostnader].[Min år 7].[All]" allUniqueName="[Ej_varderade_kostnader].[Min år 7].[All]" dimensionUniqueName="[Ej_varderade_kostnader]" displayFolder="" count="0" memberValueDatatype="5" unbalanced="0"/>
    <cacheHierarchy uniqueName="[Ej_varderade_kostnader].[Min år 8]" caption="Min år 8" attribute="1" defaultMemberUniqueName="[Ej_varderade_kostnader].[Min år 8].[All]" allUniqueName="[Ej_varderade_kostnader].[Min år 8].[All]" dimensionUniqueName="[Ej_varderade_kostnader]" displayFolder="" count="0" memberValueDatatype="5" unbalanced="0"/>
    <cacheHierarchy uniqueName="[Ej_varderade_kostnader].[Min år 9]" caption="Min år 9" attribute="1" defaultMemberUniqueName="[Ej_varderade_kostnader].[Min år 9].[All]" allUniqueName="[Ej_varderade_kostnader].[Min år 9].[All]" dimensionUniqueName="[Ej_varderade_kostnader]" displayFolder="" count="0" memberValueDatatype="5" unbalanced="0"/>
    <cacheHierarchy uniqueName="[Ej_varderade_kostnader].[Min år 10]" caption="Min år 10" attribute="1" defaultMemberUniqueName="[Ej_varderade_kostnader].[Min år 10].[All]" allUniqueName="[Ej_varderade_kostnader].[Min år 10].[All]" dimensionUniqueName="[Ej_varderade_kostnader]" displayFolder="" count="0" memberValueDatatype="5" unbalanced="0"/>
    <cacheHierarchy uniqueName="[Ej_varderade_kostnader].[Min år 11]" caption="Min år 11" attribute="1" defaultMemberUniqueName="[Ej_varderade_kostnader].[Min år 11].[All]" allUniqueName="[Ej_varderade_kostnader].[Min år 11].[All]" dimensionUniqueName="[Ej_varderade_kostnader]" displayFolder="" count="0" memberValueDatatype="5" unbalanced="0"/>
    <cacheHierarchy uniqueName="[Ej_varderade_kostnader].[Min år 12]" caption="Min år 12" attribute="1" defaultMemberUniqueName="[Ej_varderade_kostnader].[Min år 12].[All]" allUniqueName="[Ej_varderade_kostnader].[Min år 12].[All]" dimensionUniqueName="[Ej_varderade_kostnader]" displayFolder="" count="0" memberValueDatatype="5" unbalanced="0"/>
    <cacheHierarchy uniqueName="[Ej_varderade_kostnader].[Min år 13]" caption="Min år 13" attribute="1" defaultMemberUniqueName="[Ej_varderade_kostnader].[Min år 13].[All]" allUniqueName="[Ej_varderade_kostnader].[Min år 13].[All]" dimensionUniqueName="[Ej_varderade_kostnader]" displayFolder="" count="0" memberValueDatatype="5" unbalanced="0"/>
    <cacheHierarchy uniqueName="[Ej_varderade_kostnader].[Min år 14]" caption="Min år 14" attribute="1" defaultMemberUniqueName="[Ej_varderade_kostnader].[Min år 14].[All]" allUniqueName="[Ej_varderade_kostnader].[Min år 14].[All]" dimensionUniqueName="[Ej_varderade_kostnader]" displayFolder="" count="0" memberValueDatatype="5" unbalanced="0"/>
    <cacheHierarchy uniqueName="[Ej_varderade_kostnader].[Min år 15]" caption="Min år 15" attribute="1" defaultMemberUniqueName="[Ej_varderade_kostnader].[Min år 15].[All]" allUniqueName="[Ej_varderade_kostnader].[Min år 15].[All]" dimensionUniqueName="[Ej_varderade_kostnader]" displayFolder="" count="0" memberValueDatatype="5" unbalanced="0"/>
    <cacheHierarchy uniqueName="[Ej_varderade_kostnader].[Min år 16]" caption="Min år 16" attribute="1" defaultMemberUniqueName="[Ej_varderade_kostnader].[Min år 16].[All]" allUniqueName="[Ej_varderade_kostnader].[Min år 16].[All]" dimensionUniqueName="[Ej_varderade_kostnader]" displayFolder="" count="0" memberValueDatatype="5" unbalanced="0"/>
    <cacheHierarchy uniqueName="[Ej_varderade_kostnader].[Min år 17]" caption="Min år 17" attribute="1" defaultMemberUniqueName="[Ej_varderade_kostnader].[Min år 17].[All]" allUniqueName="[Ej_varderade_kostnader].[Min år 17].[All]" dimensionUniqueName="[Ej_varderade_kostnader]" displayFolder="" count="0" memberValueDatatype="5" unbalanced="0"/>
    <cacheHierarchy uniqueName="[Ej_varderade_kostnader].[Min år 18]" caption="Min år 18" attribute="1" defaultMemberUniqueName="[Ej_varderade_kostnader].[Min år 18].[All]" allUniqueName="[Ej_varderade_kostnader].[Min år 18].[All]" dimensionUniqueName="[Ej_varderade_kostnader]" displayFolder="" count="0" memberValueDatatype="5" unbalanced="0"/>
    <cacheHierarchy uniqueName="[Ej_varderade_kostnader].[Min år 19]" caption="Min år 19" attribute="1" defaultMemberUniqueName="[Ej_varderade_kostnader].[Min år 19].[All]" allUniqueName="[Ej_varderade_kostnader].[Min år 19].[All]" dimensionUniqueName="[Ej_varderade_kostnader]" displayFolder="" count="0" memberValueDatatype="5" unbalanced="0"/>
    <cacheHierarchy uniqueName="[Ej_varderade_kostnader].[Min år 20]" caption="Min år 20" attribute="1" defaultMemberUniqueName="[Ej_varderade_kostnader].[Min år 20].[All]" allUniqueName="[Ej_varderade_kostnader].[Min år 20].[All]" dimensionUniqueName="[Ej_varderade_kostnader]" displayFolder="" count="0" memberValueDatatype="5" unbalanced="0"/>
    <cacheHierarchy uniqueName="[Ej_varderade_kostnader].[Min år 21]" caption="Min år 21" attribute="1" defaultMemberUniqueName="[Ej_varderade_kostnader].[Min år 21].[All]" allUniqueName="[Ej_varderade_kostnader].[Min år 21].[All]" dimensionUniqueName="[Ej_varderade_kostnader]" displayFolder="" count="0" memberValueDatatype="5" unbalanced="0"/>
    <cacheHierarchy uniqueName="[Ej_varderade_kostnader].[Min år 22]" caption="Min år 22" attribute="1" defaultMemberUniqueName="[Ej_varderade_kostnader].[Min år 22].[All]" allUniqueName="[Ej_varderade_kostnader].[Min år 22].[All]" dimensionUniqueName="[Ej_varderade_kostnader]" displayFolder="" count="0" memberValueDatatype="5" unbalanced="0"/>
    <cacheHierarchy uniqueName="[Ej_varderade_kostnader].[Min år 23]" caption="Min år 23" attribute="1" defaultMemberUniqueName="[Ej_varderade_kostnader].[Min år 23].[All]" allUniqueName="[Ej_varderade_kostnader].[Min år 23].[All]" dimensionUniqueName="[Ej_varderade_kostnader]" displayFolder="" count="0" memberValueDatatype="5" unbalanced="0"/>
    <cacheHierarchy uniqueName="[Ej_varderade_kostnader].[Min år 24]" caption="Min år 24" attribute="1" defaultMemberUniqueName="[Ej_varderade_kostnader].[Min år 24].[All]" allUniqueName="[Ej_varderade_kostnader].[Min år 24].[All]" dimensionUniqueName="[Ej_varderade_kostnader]" displayFolder="" count="0" memberValueDatatype="5" unbalanced="0"/>
    <cacheHierarchy uniqueName="[Ej_varderade_kostnader].[Min år 25]" caption="Min år 25" attribute="1" defaultMemberUniqueName="[Ej_varderade_kostnader].[Min år 25].[All]" allUniqueName="[Ej_varderade_kostnader].[Min år 25].[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Max år 7]" caption="Max år 7" attribute="1" defaultMemberUniqueName="[Ej_varderade_kostnader].[Max år 7].[All]" allUniqueName="[Ej_varderade_kostnader].[Max år 7].[All]" dimensionUniqueName="[Ej_varderade_kostnader]" displayFolder="" count="0" memberValueDatatype="5" unbalanced="0"/>
    <cacheHierarchy uniqueName="[Ej_varderade_kostnader].[Max år 8]" caption="Max år 8" attribute="1" defaultMemberUniqueName="[Ej_varderade_kostnader].[Max år 8].[All]" allUniqueName="[Ej_varderade_kostnader].[Max år 8].[All]" dimensionUniqueName="[Ej_varderade_kostnader]" displayFolder="" count="0" memberValueDatatype="5" unbalanced="0"/>
    <cacheHierarchy uniqueName="[Ej_varderade_kostnader].[Max år 9]" caption="Max år 9" attribute="1" defaultMemberUniqueName="[Ej_varderade_kostnader].[Max år 9].[All]" allUniqueName="[Ej_varderade_kostnader].[Max år 9].[All]" dimensionUniqueName="[Ej_varderade_kostnader]" displayFolder="" count="0" memberValueDatatype="5" unbalanced="0"/>
    <cacheHierarchy uniqueName="[Ej_varderade_kostnader].[Max år 10]" caption="Max år 10" attribute="1" defaultMemberUniqueName="[Ej_varderade_kostnader].[Max år 10].[All]" allUniqueName="[Ej_varderade_kostnader].[Max år 10].[All]" dimensionUniqueName="[Ej_varderade_kostnader]" displayFolder="" count="0" memberValueDatatype="5" unbalanced="0"/>
    <cacheHierarchy uniqueName="[Ej_varderade_kostnader].[Max år 11]" caption="Max år 11" attribute="1" defaultMemberUniqueName="[Ej_varderade_kostnader].[Max år 11].[All]" allUniqueName="[Ej_varderade_kostnader].[Max år 11].[All]" dimensionUniqueName="[Ej_varderade_kostnader]" displayFolder="" count="0" memberValueDatatype="5" unbalanced="0"/>
    <cacheHierarchy uniqueName="[Ej_varderade_kostnader].[Max år 12]" caption="Max år 12" attribute="1" defaultMemberUniqueName="[Ej_varderade_kostnader].[Max år 12].[All]" allUniqueName="[Ej_varderade_kostnader].[Max år 12].[All]" dimensionUniqueName="[Ej_varderade_kostnader]" displayFolder="" count="0" memberValueDatatype="5" unbalanced="0"/>
    <cacheHierarchy uniqueName="[Ej_varderade_kostnader].[Max år 13]" caption="Max år 13" attribute="1" defaultMemberUniqueName="[Ej_varderade_kostnader].[Max år 13].[All]" allUniqueName="[Ej_varderade_kostnader].[Max år 13].[All]" dimensionUniqueName="[Ej_varderade_kostnader]" displayFolder="" count="0" memberValueDatatype="5" unbalanced="0"/>
    <cacheHierarchy uniqueName="[Ej_varderade_kostnader].[Max år 14]" caption="Max år 14" attribute="1" defaultMemberUniqueName="[Ej_varderade_kostnader].[Max år 14].[All]" allUniqueName="[Ej_varderade_kostnader].[Max år 14].[All]" dimensionUniqueName="[Ej_varderade_kostnader]" displayFolder="" count="0" memberValueDatatype="5" unbalanced="0"/>
    <cacheHierarchy uniqueName="[Ej_varderade_kostnader].[Max år 15]" caption="Max år 15" attribute="1" defaultMemberUniqueName="[Ej_varderade_kostnader].[Max år 15].[All]" allUniqueName="[Ej_varderade_kostnader].[Max år 15].[All]" dimensionUniqueName="[Ej_varderade_kostnader]" displayFolder="" count="0" memberValueDatatype="5" unbalanced="0"/>
    <cacheHierarchy uniqueName="[Ej_varderade_kostnader].[Max år 16]" caption="Max år 16" attribute="1" defaultMemberUniqueName="[Ej_varderade_kostnader].[Max år 16].[All]" allUniqueName="[Ej_varderade_kostnader].[Max år 16].[All]" dimensionUniqueName="[Ej_varderade_kostnader]" displayFolder="" count="0" memberValueDatatype="5" unbalanced="0"/>
    <cacheHierarchy uniqueName="[Ej_varderade_kostnader].[Max år 17]" caption="Max år 17" attribute="1" defaultMemberUniqueName="[Ej_varderade_kostnader].[Max år 17].[All]" allUniqueName="[Ej_varderade_kostnader].[Max år 17].[All]" dimensionUniqueName="[Ej_varderade_kostnader]" displayFolder="" count="0" memberValueDatatype="5" unbalanced="0"/>
    <cacheHierarchy uniqueName="[Ej_varderade_kostnader].[Max år 18]" caption="Max år 18" attribute="1" defaultMemberUniqueName="[Ej_varderade_kostnader].[Max år 18].[All]" allUniqueName="[Ej_varderade_kostnader].[Max år 18].[All]" dimensionUniqueName="[Ej_varderade_kostnader]" displayFolder="" count="0" memberValueDatatype="5" unbalanced="0"/>
    <cacheHierarchy uniqueName="[Ej_varderade_kostnader].[Max år 19]" caption="Max år 19" attribute="1" defaultMemberUniqueName="[Ej_varderade_kostnader].[Max år 19].[All]" allUniqueName="[Ej_varderade_kostnader].[Max år 19].[All]" dimensionUniqueName="[Ej_varderade_kostnader]" displayFolder="" count="0" memberValueDatatype="5" unbalanced="0"/>
    <cacheHierarchy uniqueName="[Ej_varderade_kostnader].[Max år 20]" caption="Max år 20" attribute="1" defaultMemberUniqueName="[Ej_varderade_kostnader].[Max år 20].[All]" allUniqueName="[Ej_varderade_kostnader].[Max år 20].[All]" dimensionUniqueName="[Ej_varderade_kostnader]" displayFolder="" count="0" memberValueDatatype="5" unbalanced="0"/>
    <cacheHierarchy uniqueName="[Ej_varderade_kostnader].[Max år 21]" caption="Max år 21" attribute="1" defaultMemberUniqueName="[Ej_varderade_kostnader].[Max år 21].[All]" allUniqueName="[Ej_varderade_kostnader].[Max år 21].[All]" dimensionUniqueName="[Ej_varderade_kostnader]" displayFolder="" count="0" memberValueDatatype="5" unbalanced="0"/>
    <cacheHierarchy uniqueName="[Ej_varderade_kostnader].[Max år 22]" caption="Max år 22" attribute="1" defaultMemberUniqueName="[Ej_varderade_kostnader].[Max år 22].[All]" allUniqueName="[Ej_varderade_kostnader].[Max år 22].[All]" dimensionUniqueName="[Ej_varderade_kostnader]" displayFolder="" count="0" memberValueDatatype="5" unbalanced="0"/>
    <cacheHierarchy uniqueName="[Ej_varderade_kostnader].[Max år 23]" caption="Max år 23" attribute="1" defaultMemberUniqueName="[Ej_varderade_kostnader].[Max år 23].[All]" allUniqueName="[Ej_varderade_kostnader].[Max år 23].[All]" dimensionUniqueName="[Ej_varderade_kostnader]" displayFolder="" count="0" memberValueDatatype="5" unbalanced="0"/>
    <cacheHierarchy uniqueName="[Ej_varderade_kostnader].[Max år 24]" caption="Max år 24" attribute="1" defaultMemberUniqueName="[Ej_varderade_kostnader].[Max år 24].[All]" allUniqueName="[Ej_varderade_kostnader].[Max år 24].[All]" dimensionUniqueName="[Ej_varderade_kostnader]" displayFolder="" count="0" memberValueDatatype="5" unbalanced="0"/>
    <cacheHierarchy uniqueName="[Ej_varderade_kostnader].[Max år 25]" caption="Max år 25" attribute="1" defaultMemberUniqueName="[Ej_varderade_kostnader].[Max år 25].[All]" allUniqueName="[Ej_varderade_kostnader].[Max år 25].[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0"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0"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Troligt år 7]" caption="Troligt år 7" attribute="1" defaultMemberUniqueName="[Ej_varderade_nyttor].[Troligt år 7].[All]" allUniqueName="[Ej_varderade_nyttor].[Troligt år 7].[All]" dimensionUniqueName="[Ej_varderade_nyttor]" displayFolder="" count="0" memberValueDatatype="5" unbalanced="0"/>
    <cacheHierarchy uniqueName="[Ej_varderade_nyttor].[Troligt år 8]" caption="Troligt år 8" attribute="1" defaultMemberUniqueName="[Ej_varderade_nyttor].[Troligt år 8].[All]" allUniqueName="[Ej_varderade_nyttor].[Troligt år 8].[All]" dimensionUniqueName="[Ej_varderade_nyttor]" displayFolder="" count="0" memberValueDatatype="5" unbalanced="0"/>
    <cacheHierarchy uniqueName="[Ej_varderade_nyttor].[Troligt år 9]" caption="Troligt år 9" attribute="1" defaultMemberUniqueName="[Ej_varderade_nyttor].[Troligt år 9].[All]" allUniqueName="[Ej_varderade_nyttor].[Troligt år 9].[All]" dimensionUniqueName="[Ej_varderade_nyttor]" displayFolder="" count="0" memberValueDatatype="5" unbalanced="0"/>
    <cacheHierarchy uniqueName="[Ej_varderade_nyttor].[Troligt år 10]" caption="Troligt år 10" attribute="1" defaultMemberUniqueName="[Ej_varderade_nyttor].[Troligt år 10].[All]" allUniqueName="[Ej_varderade_nyttor].[Troligt år 10].[All]" dimensionUniqueName="[Ej_varderade_nyttor]" displayFolder="" count="0" memberValueDatatype="5" unbalanced="0"/>
    <cacheHierarchy uniqueName="[Ej_varderade_nyttor].[Troligt år 11]" caption="Troligt år 11" attribute="1" defaultMemberUniqueName="[Ej_varderade_nyttor].[Troligt år 11].[All]" allUniqueName="[Ej_varderade_nyttor].[Troligt år 11].[All]" dimensionUniqueName="[Ej_varderade_nyttor]" displayFolder="" count="0" memberValueDatatype="5" unbalanced="0"/>
    <cacheHierarchy uniqueName="[Ej_varderade_nyttor].[Troligt år 12]" caption="Troligt år 12" attribute="1" defaultMemberUniqueName="[Ej_varderade_nyttor].[Troligt år 12].[All]" allUniqueName="[Ej_varderade_nyttor].[Troligt år 12].[All]" dimensionUniqueName="[Ej_varderade_nyttor]" displayFolder="" count="0" memberValueDatatype="5" unbalanced="0"/>
    <cacheHierarchy uniqueName="[Ej_varderade_nyttor].[Troligt år 13]" caption="Troligt år 13" attribute="1" defaultMemberUniqueName="[Ej_varderade_nyttor].[Troligt år 13].[All]" allUniqueName="[Ej_varderade_nyttor].[Troligt år 13].[All]" dimensionUniqueName="[Ej_varderade_nyttor]" displayFolder="" count="0" memberValueDatatype="5" unbalanced="0"/>
    <cacheHierarchy uniqueName="[Ej_varderade_nyttor].[Troligt år 14]" caption="Troligt år 14" attribute="1" defaultMemberUniqueName="[Ej_varderade_nyttor].[Troligt år 14].[All]" allUniqueName="[Ej_varderade_nyttor].[Troligt år 14].[All]" dimensionUniqueName="[Ej_varderade_nyttor]" displayFolder="" count="0" memberValueDatatype="5" unbalanced="0"/>
    <cacheHierarchy uniqueName="[Ej_varderade_nyttor].[Troligt år 15]" caption="Troligt år 15" attribute="1" defaultMemberUniqueName="[Ej_varderade_nyttor].[Troligt år 15].[All]" allUniqueName="[Ej_varderade_nyttor].[Troligt år 15].[All]" dimensionUniqueName="[Ej_varderade_nyttor]" displayFolder="" count="0" memberValueDatatype="5" unbalanced="0"/>
    <cacheHierarchy uniqueName="[Ej_varderade_nyttor].[Troligt år 16]" caption="Troligt år 16" attribute="1" defaultMemberUniqueName="[Ej_varderade_nyttor].[Troligt år 16].[All]" allUniqueName="[Ej_varderade_nyttor].[Troligt år 16].[All]" dimensionUniqueName="[Ej_varderade_nyttor]" displayFolder="" count="0" memberValueDatatype="5" unbalanced="0"/>
    <cacheHierarchy uniqueName="[Ej_varderade_nyttor].[Troligt år 17]" caption="Troligt år 17" attribute="1" defaultMemberUniqueName="[Ej_varderade_nyttor].[Troligt år 17].[All]" allUniqueName="[Ej_varderade_nyttor].[Troligt år 17].[All]" dimensionUniqueName="[Ej_varderade_nyttor]" displayFolder="" count="0" memberValueDatatype="5" unbalanced="0"/>
    <cacheHierarchy uniqueName="[Ej_varderade_nyttor].[Troligt år 18]" caption="Troligt år 18" attribute="1" defaultMemberUniqueName="[Ej_varderade_nyttor].[Troligt år 18].[All]" allUniqueName="[Ej_varderade_nyttor].[Troligt år 18].[All]" dimensionUniqueName="[Ej_varderade_nyttor]" displayFolder="" count="0" memberValueDatatype="5" unbalanced="0"/>
    <cacheHierarchy uniqueName="[Ej_varderade_nyttor].[Troligt år 19]" caption="Troligt år 19" attribute="1" defaultMemberUniqueName="[Ej_varderade_nyttor].[Troligt år 19].[All]" allUniqueName="[Ej_varderade_nyttor].[Troligt år 19].[All]" dimensionUniqueName="[Ej_varderade_nyttor]" displayFolder="" count="0" memberValueDatatype="5" unbalanced="0"/>
    <cacheHierarchy uniqueName="[Ej_varderade_nyttor].[Troligt år 20]" caption="Troligt år 20" attribute="1" defaultMemberUniqueName="[Ej_varderade_nyttor].[Troligt år 20].[All]" allUniqueName="[Ej_varderade_nyttor].[Troligt år 20].[All]" dimensionUniqueName="[Ej_varderade_nyttor]" displayFolder="" count="0" memberValueDatatype="5" unbalanced="0"/>
    <cacheHierarchy uniqueName="[Ej_varderade_nyttor].[Troligt år 21]" caption="Troligt år 21" attribute="1" defaultMemberUniqueName="[Ej_varderade_nyttor].[Troligt år 21].[All]" allUniqueName="[Ej_varderade_nyttor].[Troligt år 21].[All]" dimensionUniqueName="[Ej_varderade_nyttor]" displayFolder="" count="0" memberValueDatatype="5" unbalanced="0"/>
    <cacheHierarchy uniqueName="[Ej_varderade_nyttor].[Troligt år 22]" caption="Troligt år 22" attribute="1" defaultMemberUniqueName="[Ej_varderade_nyttor].[Troligt år 22].[All]" allUniqueName="[Ej_varderade_nyttor].[Troligt år 22].[All]" dimensionUniqueName="[Ej_varderade_nyttor]" displayFolder="" count="0" memberValueDatatype="5" unbalanced="0"/>
    <cacheHierarchy uniqueName="[Ej_varderade_nyttor].[Troligt år 23]" caption="Troligt år 23" attribute="1" defaultMemberUniqueName="[Ej_varderade_nyttor].[Troligt år 23].[All]" allUniqueName="[Ej_varderade_nyttor].[Troligt år 23].[All]" dimensionUniqueName="[Ej_varderade_nyttor]" displayFolder="" count="0" memberValueDatatype="5" unbalanced="0"/>
    <cacheHierarchy uniqueName="[Ej_varderade_nyttor].[Troligt år 24]" caption="Troligt år 24" attribute="1" defaultMemberUniqueName="[Ej_varderade_nyttor].[Troligt år 24].[All]" allUniqueName="[Ej_varderade_nyttor].[Troligt år 24].[All]" dimensionUniqueName="[Ej_varderade_nyttor]" displayFolder="" count="0" memberValueDatatype="5" unbalanced="0"/>
    <cacheHierarchy uniqueName="[Ej_varderade_nyttor].[Troligt år 25]" caption="Troligt år 25" attribute="1" defaultMemberUniqueName="[Ej_varderade_nyttor].[Troligt år 25].[All]" allUniqueName="[Ej_varderade_nyttor].[Troligt år 25].[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Min år 7]" caption="Min år 7" attribute="1" defaultMemberUniqueName="[Ej_varderade_nyttor].[Min år 7].[All]" allUniqueName="[Ej_varderade_nyttor].[Min år 7].[All]" dimensionUniqueName="[Ej_varderade_nyttor]" displayFolder="" count="0" memberValueDatatype="5" unbalanced="0"/>
    <cacheHierarchy uniqueName="[Ej_varderade_nyttor].[Min år 8]" caption="Min år 8" attribute="1" defaultMemberUniqueName="[Ej_varderade_nyttor].[Min år 8].[All]" allUniqueName="[Ej_varderade_nyttor].[Min år 8].[All]" dimensionUniqueName="[Ej_varderade_nyttor]" displayFolder="" count="0" memberValueDatatype="5" unbalanced="0"/>
    <cacheHierarchy uniqueName="[Ej_varderade_nyttor].[Min år 9]" caption="Min år 9" attribute="1" defaultMemberUniqueName="[Ej_varderade_nyttor].[Min år 9].[All]" allUniqueName="[Ej_varderade_nyttor].[Min år 9].[All]" dimensionUniqueName="[Ej_varderade_nyttor]" displayFolder="" count="0" memberValueDatatype="5" unbalanced="0"/>
    <cacheHierarchy uniqueName="[Ej_varderade_nyttor].[Min år 10]" caption="Min år 10" attribute="1" defaultMemberUniqueName="[Ej_varderade_nyttor].[Min år 10].[All]" allUniqueName="[Ej_varderade_nyttor].[Min år 10].[All]" dimensionUniqueName="[Ej_varderade_nyttor]" displayFolder="" count="0" memberValueDatatype="5" unbalanced="0"/>
    <cacheHierarchy uniqueName="[Ej_varderade_nyttor].[Min år 11]" caption="Min år 11" attribute="1" defaultMemberUniqueName="[Ej_varderade_nyttor].[Min år 11].[All]" allUniqueName="[Ej_varderade_nyttor].[Min år 11].[All]" dimensionUniqueName="[Ej_varderade_nyttor]" displayFolder="" count="0" memberValueDatatype="5" unbalanced="0"/>
    <cacheHierarchy uniqueName="[Ej_varderade_nyttor].[Min år 12]" caption="Min år 12" attribute="1" defaultMemberUniqueName="[Ej_varderade_nyttor].[Min år 12].[All]" allUniqueName="[Ej_varderade_nyttor].[Min år 12].[All]" dimensionUniqueName="[Ej_varderade_nyttor]" displayFolder="" count="0" memberValueDatatype="5" unbalanced="0"/>
    <cacheHierarchy uniqueName="[Ej_varderade_nyttor].[Min år 13]" caption="Min år 13" attribute="1" defaultMemberUniqueName="[Ej_varderade_nyttor].[Min år 13].[All]" allUniqueName="[Ej_varderade_nyttor].[Min år 13].[All]" dimensionUniqueName="[Ej_varderade_nyttor]" displayFolder="" count="0" memberValueDatatype="5" unbalanced="0"/>
    <cacheHierarchy uniqueName="[Ej_varderade_nyttor].[Min år 14]" caption="Min år 14" attribute="1" defaultMemberUniqueName="[Ej_varderade_nyttor].[Min år 14].[All]" allUniqueName="[Ej_varderade_nyttor].[Min år 14].[All]" dimensionUniqueName="[Ej_varderade_nyttor]" displayFolder="" count="0" memberValueDatatype="5" unbalanced="0"/>
    <cacheHierarchy uniqueName="[Ej_varderade_nyttor].[Min år 15]" caption="Min år 15" attribute="1" defaultMemberUniqueName="[Ej_varderade_nyttor].[Min år 15].[All]" allUniqueName="[Ej_varderade_nyttor].[Min år 15].[All]" dimensionUniqueName="[Ej_varderade_nyttor]" displayFolder="" count="0" memberValueDatatype="5" unbalanced="0"/>
    <cacheHierarchy uniqueName="[Ej_varderade_nyttor].[Min år 16]" caption="Min år 16" attribute="1" defaultMemberUniqueName="[Ej_varderade_nyttor].[Min år 16].[All]" allUniqueName="[Ej_varderade_nyttor].[Min år 16].[All]" dimensionUniqueName="[Ej_varderade_nyttor]" displayFolder="" count="0" memberValueDatatype="5" unbalanced="0"/>
    <cacheHierarchy uniqueName="[Ej_varderade_nyttor].[Min år 17]" caption="Min år 17" attribute="1" defaultMemberUniqueName="[Ej_varderade_nyttor].[Min år 17].[All]" allUniqueName="[Ej_varderade_nyttor].[Min år 17].[All]" dimensionUniqueName="[Ej_varderade_nyttor]" displayFolder="" count="0" memberValueDatatype="5" unbalanced="0"/>
    <cacheHierarchy uniqueName="[Ej_varderade_nyttor].[Min år 18]" caption="Min år 18" attribute="1" defaultMemberUniqueName="[Ej_varderade_nyttor].[Min år 18].[All]" allUniqueName="[Ej_varderade_nyttor].[Min år 18].[All]" dimensionUniqueName="[Ej_varderade_nyttor]" displayFolder="" count="0" memberValueDatatype="5" unbalanced="0"/>
    <cacheHierarchy uniqueName="[Ej_varderade_nyttor].[Min år 19]" caption="Min år 19" attribute="1" defaultMemberUniqueName="[Ej_varderade_nyttor].[Min år 19].[All]" allUniqueName="[Ej_varderade_nyttor].[Min år 19].[All]" dimensionUniqueName="[Ej_varderade_nyttor]" displayFolder="" count="0" memberValueDatatype="5" unbalanced="0"/>
    <cacheHierarchy uniqueName="[Ej_varderade_nyttor].[Min år 20]" caption="Min år 20" attribute="1" defaultMemberUniqueName="[Ej_varderade_nyttor].[Min år 20].[All]" allUniqueName="[Ej_varderade_nyttor].[Min år 20].[All]" dimensionUniqueName="[Ej_varderade_nyttor]" displayFolder="" count="0" memberValueDatatype="5" unbalanced="0"/>
    <cacheHierarchy uniqueName="[Ej_varderade_nyttor].[Min år 21]" caption="Min år 21" attribute="1" defaultMemberUniqueName="[Ej_varderade_nyttor].[Min år 21].[All]" allUniqueName="[Ej_varderade_nyttor].[Min år 21].[All]" dimensionUniqueName="[Ej_varderade_nyttor]" displayFolder="" count="0" memberValueDatatype="5" unbalanced="0"/>
    <cacheHierarchy uniqueName="[Ej_varderade_nyttor].[Min år 22]" caption="Min år 22" attribute="1" defaultMemberUniqueName="[Ej_varderade_nyttor].[Min år 22].[All]" allUniqueName="[Ej_varderade_nyttor].[Min år 22].[All]" dimensionUniqueName="[Ej_varderade_nyttor]" displayFolder="" count="0" memberValueDatatype="5" unbalanced="0"/>
    <cacheHierarchy uniqueName="[Ej_varderade_nyttor].[Min år 23]" caption="Min år 23" attribute="1" defaultMemberUniqueName="[Ej_varderade_nyttor].[Min år 23].[All]" allUniqueName="[Ej_varderade_nyttor].[Min år 23].[All]" dimensionUniqueName="[Ej_varderade_nyttor]" displayFolder="" count="0" memberValueDatatype="5" unbalanced="0"/>
    <cacheHierarchy uniqueName="[Ej_varderade_nyttor].[Min år 24]" caption="Min år 24" attribute="1" defaultMemberUniqueName="[Ej_varderade_nyttor].[Min år 24].[All]" allUniqueName="[Ej_varderade_nyttor].[Min år 24].[All]" dimensionUniqueName="[Ej_varderade_nyttor]" displayFolder="" count="0" memberValueDatatype="5" unbalanced="0"/>
    <cacheHierarchy uniqueName="[Ej_varderade_nyttor].[Min år 25]" caption="Min år 25" attribute="1" defaultMemberUniqueName="[Ej_varderade_nyttor].[Min år 25].[All]" allUniqueName="[Ej_varderade_nyttor].[Min år 25].[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Max år 7]" caption="Max år 7" attribute="1" defaultMemberUniqueName="[Ej_varderade_nyttor].[Max år 7].[All]" allUniqueName="[Ej_varderade_nyttor].[Max år 7].[All]" dimensionUniqueName="[Ej_varderade_nyttor]" displayFolder="" count="0" memberValueDatatype="5" unbalanced="0"/>
    <cacheHierarchy uniqueName="[Ej_varderade_nyttor].[Max år 8]" caption="Max år 8" attribute="1" defaultMemberUniqueName="[Ej_varderade_nyttor].[Max år 8].[All]" allUniqueName="[Ej_varderade_nyttor].[Max år 8].[All]" dimensionUniqueName="[Ej_varderade_nyttor]" displayFolder="" count="0" memberValueDatatype="5" unbalanced="0"/>
    <cacheHierarchy uniqueName="[Ej_varderade_nyttor].[Max år 9]" caption="Max år 9" attribute="1" defaultMemberUniqueName="[Ej_varderade_nyttor].[Max år 9].[All]" allUniqueName="[Ej_varderade_nyttor].[Max år 9].[All]" dimensionUniqueName="[Ej_varderade_nyttor]" displayFolder="" count="0" memberValueDatatype="5" unbalanced="0"/>
    <cacheHierarchy uniqueName="[Ej_varderade_nyttor].[Max år 10]" caption="Max år 10" attribute="1" defaultMemberUniqueName="[Ej_varderade_nyttor].[Max år 10].[All]" allUniqueName="[Ej_varderade_nyttor].[Max år 10].[All]" dimensionUniqueName="[Ej_varderade_nyttor]" displayFolder="" count="0" memberValueDatatype="5" unbalanced="0"/>
    <cacheHierarchy uniqueName="[Ej_varderade_nyttor].[Max år 11]" caption="Max år 11" attribute="1" defaultMemberUniqueName="[Ej_varderade_nyttor].[Max år 11].[All]" allUniqueName="[Ej_varderade_nyttor].[Max år 11].[All]" dimensionUniqueName="[Ej_varderade_nyttor]" displayFolder="" count="0" memberValueDatatype="5" unbalanced="0"/>
    <cacheHierarchy uniqueName="[Ej_varderade_nyttor].[Max år 12]" caption="Max år 12" attribute="1" defaultMemberUniqueName="[Ej_varderade_nyttor].[Max år 12].[All]" allUniqueName="[Ej_varderade_nyttor].[Max år 12].[All]" dimensionUniqueName="[Ej_varderade_nyttor]" displayFolder="" count="0" memberValueDatatype="5" unbalanced="0"/>
    <cacheHierarchy uniqueName="[Ej_varderade_nyttor].[Max år 13]" caption="Max år 13" attribute="1" defaultMemberUniqueName="[Ej_varderade_nyttor].[Max år 13].[All]" allUniqueName="[Ej_varderade_nyttor].[Max år 13].[All]" dimensionUniqueName="[Ej_varderade_nyttor]" displayFolder="" count="0" memberValueDatatype="5" unbalanced="0"/>
    <cacheHierarchy uniqueName="[Ej_varderade_nyttor].[Max år 14]" caption="Max år 14" attribute="1" defaultMemberUniqueName="[Ej_varderade_nyttor].[Max år 14].[All]" allUniqueName="[Ej_varderade_nyttor].[Max år 14].[All]" dimensionUniqueName="[Ej_varderade_nyttor]" displayFolder="" count="0" memberValueDatatype="5" unbalanced="0"/>
    <cacheHierarchy uniqueName="[Ej_varderade_nyttor].[Max år 15]" caption="Max år 15" attribute="1" defaultMemberUniqueName="[Ej_varderade_nyttor].[Max år 15].[All]" allUniqueName="[Ej_varderade_nyttor].[Max år 15].[All]" dimensionUniqueName="[Ej_varderade_nyttor]" displayFolder="" count="0" memberValueDatatype="5" unbalanced="0"/>
    <cacheHierarchy uniqueName="[Ej_varderade_nyttor].[Max år 16]" caption="Max år 16" attribute="1" defaultMemberUniqueName="[Ej_varderade_nyttor].[Max år 16].[All]" allUniqueName="[Ej_varderade_nyttor].[Max år 16].[All]" dimensionUniqueName="[Ej_varderade_nyttor]" displayFolder="" count="0" memberValueDatatype="5" unbalanced="0"/>
    <cacheHierarchy uniqueName="[Ej_varderade_nyttor].[Max år 17]" caption="Max år 17" attribute="1" defaultMemberUniqueName="[Ej_varderade_nyttor].[Max år 17].[All]" allUniqueName="[Ej_varderade_nyttor].[Max år 17].[All]" dimensionUniqueName="[Ej_varderade_nyttor]" displayFolder="" count="0" memberValueDatatype="5" unbalanced="0"/>
    <cacheHierarchy uniqueName="[Ej_varderade_nyttor].[Max år 18]" caption="Max år 18" attribute="1" defaultMemberUniqueName="[Ej_varderade_nyttor].[Max år 18].[All]" allUniqueName="[Ej_varderade_nyttor].[Max år 18].[All]" dimensionUniqueName="[Ej_varderade_nyttor]" displayFolder="" count="0" memberValueDatatype="5" unbalanced="0"/>
    <cacheHierarchy uniqueName="[Ej_varderade_nyttor].[Max år 19]" caption="Max år 19" attribute="1" defaultMemberUniqueName="[Ej_varderade_nyttor].[Max år 19].[All]" allUniqueName="[Ej_varderade_nyttor].[Max år 19].[All]" dimensionUniqueName="[Ej_varderade_nyttor]" displayFolder="" count="0" memberValueDatatype="5" unbalanced="0"/>
    <cacheHierarchy uniqueName="[Ej_varderade_nyttor].[Max år 20]" caption="Max år 20" attribute="1" defaultMemberUniqueName="[Ej_varderade_nyttor].[Max år 20].[All]" allUniqueName="[Ej_varderade_nyttor].[Max år 20].[All]" dimensionUniqueName="[Ej_varderade_nyttor]" displayFolder="" count="0" memberValueDatatype="5" unbalanced="0"/>
    <cacheHierarchy uniqueName="[Ej_varderade_nyttor].[Max år 21]" caption="Max år 21" attribute="1" defaultMemberUniqueName="[Ej_varderade_nyttor].[Max år 21].[All]" allUniqueName="[Ej_varderade_nyttor].[Max år 21].[All]" dimensionUniqueName="[Ej_varderade_nyttor]" displayFolder="" count="0" memberValueDatatype="5" unbalanced="0"/>
    <cacheHierarchy uniqueName="[Ej_varderade_nyttor].[Max år 22]" caption="Max år 22" attribute="1" defaultMemberUniqueName="[Ej_varderade_nyttor].[Max år 22].[All]" allUniqueName="[Ej_varderade_nyttor].[Max år 22].[All]" dimensionUniqueName="[Ej_varderade_nyttor]" displayFolder="" count="0" memberValueDatatype="5" unbalanced="0"/>
    <cacheHierarchy uniqueName="[Ej_varderade_nyttor].[Max år 23]" caption="Max år 23" attribute="1" defaultMemberUniqueName="[Ej_varderade_nyttor].[Max år 23].[All]" allUniqueName="[Ej_varderade_nyttor].[Max år 23].[All]" dimensionUniqueName="[Ej_varderade_nyttor]" displayFolder="" count="0" memberValueDatatype="5" unbalanced="0"/>
    <cacheHierarchy uniqueName="[Ej_varderade_nyttor].[Max år 24]" caption="Max år 24" attribute="1" defaultMemberUniqueName="[Ej_varderade_nyttor].[Max år 24].[All]" allUniqueName="[Ej_varderade_nyttor].[Max år 24].[All]" dimensionUniqueName="[Ej_varderade_nyttor]" displayFolder="" count="0" memberValueDatatype="5" unbalanced="0"/>
    <cacheHierarchy uniqueName="[Ej_varderade_nyttor].[Max år 25]" caption="Max år 25" attribute="1" defaultMemberUniqueName="[Ej_varderade_nyttor].[Max år 25].[All]" allUniqueName="[Ej_varderade_nyttor].[Max år 25].[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2" memberValueDatatype="130" unbalanced="0">
      <fieldsUsage count="2">
        <fieldUsage x="-1"/>
        <fieldUsage x="1"/>
      </fieldsUsage>
    </cacheHierarchy>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Troligt år 7]" caption="Troligt år 7" attribute="1" defaultMemberUniqueName="[Kostnader].[Troligt år 7].[All]" allUniqueName="[Kostnader].[Troligt år 7].[All]" dimensionUniqueName="[Kostnader]" displayFolder="" count="0" memberValueDatatype="5" unbalanced="0"/>
    <cacheHierarchy uniqueName="[Kostnader].[Troligt år 8]" caption="Troligt år 8" attribute="1" defaultMemberUniqueName="[Kostnader].[Troligt år 8].[All]" allUniqueName="[Kostnader].[Troligt år 8].[All]" dimensionUniqueName="[Kostnader]" displayFolder="" count="0" memberValueDatatype="5" unbalanced="0"/>
    <cacheHierarchy uniqueName="[Kostnader].[Troligt år 9]" caption="Troligt år 9" attribute="1" defaultMemberUniqueName="[Kostnader].[Troligt år 9].[All]" allUniqueName="[Kostnader].[Troligt år 9].[All]" dimensionUniqueName="[Kostnader]" displayFolder="" count="0" memberValueDatatype="5" unbalanced="0"/>
    <cacheHierarchy uniqueName="[Kostnader].[Troligt år 10]" caption="Troligt år 10" attribute="1" defaultMemberUniqueName="[Kostnader].[Troligt år 10].[All]" allUniqueName="[Kostnader].[Troligt år 10].[All]" dimensionUniqueName="[Kostnader]" displayFolder="" count="0" memberValueDatatype="5" unbalanced="0"/>
    <cacheHierarchy uniqueName="[Kostnader].[Troligt år 11]" caption="Troligt år 11" attribute="1" defaultMemberUniqueName="[Kostnader].[Troligt år 11].[All]" allUniqueName="[Kostnader].[Troligt år 11].[All]" dimensionUniqueName="[Kostnader]" displayFolder="" count="0" memberValueDatatype="5" unbalanced="0"/>
    <cacheHierarchy uniqueName="[Kostnader].[Troligt år 12]" caption="Troligt år 12" attribute="1" defaultMemberUniqueName="[Kostnader].[Troligt år 12].[All]" allUniqueName="[Kostnader].[Troligt år 12].[All]" dimensionUniqueName="[Kostnader]" displayFolder="" count="0" memberValueDatatype="5" unbalanced="0"/>
    <cacheHierarchy uniqueName="[Kostnader].[Troligt år 13]" caption="Troligt år 13" attribute="1" defaultMemberUniqueName="[Kostnader].[Troligt år 13].[All]" allUniqueName="[Kostnader].[Troligt år 13].[All]" dimensionUniqueName="[Kostnader]" displayFolder="" count="0" memberValueDatatype="5" unbalanced="0"/>
    <cacheHierarchy uniqueName="[Kostnader].[Troligt år 14]" caption="Troligt år 14" attribute="1" defaultMemberUniqueName="[Kostnader].[Troligt år 14].[All]" allUniqueName="[Kostnader].[Troligt år 14].[All]" dimensionUniqueName="[Kostnader]" displayFolder="" count="0" memberValueDatatype="5" unbalanced="0"/>
    <cacheHierarchy uniqueName="[Kostnader].[Troligt år 15]" caption="Troligt år 15" attribute="1" defaultMemberUniqueName="[Kostnader].[Troligt år 15].[All]" allUniqueName="[Kostnader].[Troligt år 15].[All]" dimensionUniqueName="[Kostnader]" displayFolder="" count="0" memberValueDatatype="5" unbalanced="0"/>
    <cacheHierarchy uniqueName="[Kostnader].[Troligt år 16]" caption="Troligt år 16" attribute="1" defaultMemberUniqueName="[Kostnader].[Troligt år 16].[All]" allUniqueName="[Kostnader].[Troligt år 16].[All]" dimensionUniqueName="[Kostnader]" displayFolder="" count="0" memberValueDatatype="5" unbalanced="0"/>
    <cacheHierarchy uniqueName="[Kostnader].[Troligt år 17]" caption="Troligt år 17" attribute="1" defaultMemberUniqueName="[Kostnader].[Troligt år 17].[All]" allUniqueName="[Kostnader].[Troligt år 17].[All]" dimensionUniqueName="[Kostnader]" displayFolder="" count="0" memberValueDatatype="5" unbalanced="0"/>
    <cacheHierarchy uniqueName="[Kostnader].[Troligt år 18]" caption="Troligt år 18" attribute="1" defaultMemberUniqueName="[Kostnader].[Troligt år 18].[All]" allUniqueName="[Kostnader].[Troligt år 18].[All]" dimensionUniqueName="[Kostnader]" displayFolder="" count="0" memberValueDatatype="5" unbalanced="0"/>
    <cacheHierarchy uniqueName="[Kostnader].[Troligt år 19]" caption="Troligt år 19" attribute="1" defaultMemberUniqueName="[Kostnader].[Troligt år 19].[All]" allUniqueName="[Kostnader].[Troligt år 19].[All]" dimensionUniqueName="[Kostnader]" displayFolder="" count="0" memberValueDatatype="5" unbalanced="0"/>
    <cacheHierarchy uniqueName="[Kostnader].[Troligt år 20]" caption="Troligt år 20" attribute="1" defaultMemberUniqueName="[Kostnader].[Troligt år 20].[All]" allUniqueName="[Kostnader].[Troligt år 20].[All]" dimensionUniqueName="[Kostnader]" displayFolder="" count="0" memberValueDatatype="5" unbalanced="0"/>
    <cacheHierarchy uniqueName="[Kostnader].[Troligt år 21]" caption="Troligt år 21" attribute="1" defaultMemberUniqueName="[Kostnader].[Troligt år 21].[All]" allUniqueName="[Kostnader].[Troligt år 21].[All]" dimensionUniqueName="[Kostnader]" displayFolder="" count="0" memberValueDatatype="5" unbalanced="0"/>
    <cacheHierarchy uniqueName="[Kostnader].[Troligt år 22]" caption="Troligt år 22" attribute="1" defaultMemberUniqueName="[Kostnader].[Troligt år 22].[All]" allUniqueName="[Kostnader].[Troligt år 22].[All]" dimensionUniqueName="[Kostnader]" displayFolder="" count="0" memberValueDatatype="5" unbalanced="0"/>
    <cacheHierarchy uniqueName="[Kostnader].[Troligt år 23]" caption="Troligt år 23" attribute="1" defaultMemberUniqueName="[Kostnader].[Troligt år 23].[All]" allUniqueName="[Kostnader].[Troligt år 23].[All]" dimensionUniqueName="[Kostnader]" displayFolder="" count="0" memberValueDatatype="5" unbalanced="0"/>
    <cacheHierarchy uniqueName="[Kostnader].[Troligt år 24]" caption="Troligt år 24" attribute="1" defaultMemberUniqueName="[Kostnader].[Troligt år 24].[All]" allUniqueName="[Kostnader].[Troligt år 24].[All]" dimensionUniqueName="[Kostnader]" displayFolder="" count="0" memberValueDatatype="5" unbalanced="0"/>
    <cacheHierarchy uniqueName="[Kostnader].[Troligt år 25]" caption="Troligt år 25" attribute="1" defaultMemberUniqueName="[Kostnader].[Troligt år 25].[All]" allUniqueName="[Kostnader].[Troligt år 25].[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Min år 7]" caption="Min år 7" attribute="1" defaultMemberUniqueName="[Kostnader].[Min år 7].[All]" allUniqueName="[Kostnader].[Min år 7].[All]" dimensionUniqueName="[Kostnader]" displayFolder="" count="0" memberValueDatatype="5" unbalanced="0"/>
    <cacheHierarchy uniqueName="[Kostnader].[Min år 8]" caption="Min år 8" attribute="1" defaultMemberUniqueName="[Kostnader].[Min år 8].[All]" allUniqueName="[Kostnader].[Min år 8].[All]" dimensionUniqueName="[Kostnader]" displayFolder="" count="0" memberValueDatatype="5" unbalanced="0"/>
    <cacheHierarchy uniqueName="[Kostnader].[Min år 9]" caption="Min år 9" attribute="1" defaultMemberUniqueName="[Kostnader].[Min år 9].[All]" allUniqueName="[Kostnader].[Min år 9].[All]" dimensionUniqueName="[Kostnader]" displayFolder="" count="0" memberValueDatatype="5" unbalanced="0"/>
    <cacheHierarchy uniqueName="[Kostnader].[Min år 10]" caption="Min år 10" attribute="1" defaultMemberUniqueName="[Kostnader].[Min år 10].[All]" allUniqueName="[Kostnader].[Min år 10].[All]" dimensionUniqueName="[Kostnader]" displayFolder="" count="0" memberValueDatatype="5" unbalanced="0"/>
    <cacheHierarchy uniqueName="[Kostnader].[Min år 11]" caption="Min år 11" attribute="1" defaultMemberUniqueName="[Kostnader].[Min år 11].[All]" allUniqueName="[Kostnader].[Min år 11].[All]" dimensionUniqueName="[Kostnader]" displayFolder="" count="0" memberValueDatatype="5" unbalanced="0"/>
    <cacheHierarchy uniqueName="[Kostnader].[Min år 12]" caption="Min år 12" attribute="1" defaultMemberUniqueName="[Kostnader].[Min år 12].[All]" allUniqueName="[Kostnader].[Min år 12].[All]" dimensionUniqueName="[Kostnader]" displayFolder="" count="0" memberValueDatatype="5" unbalanced="0"/>
    <cacheHierarchy uniqueName="[Kostnader].[Min år 13]" caption="Min år 13" attribute="1" defaultMemberUniqueName="[Kostnader].[Min år 13].[All]" allUniqueName="[Kostnader].[Min år 13].[All]" dimensionUniqueName="[Kostnader]" displayFolder="" count="0" memberValueDatatype="5" unbalanced="0"/>
    <cacheHierarchy uniqueName="[Kostnader].[Min år 14]" caption="Min år 14" attribute="1" defaultMemberUniqueName="[Kostnader].[Min år 14].[All]" allUniqueName="[Kostnader].[Min år 14].[All]" dimensionUniqueName="[Kostnader]" displayFolder="" count="0" memberValueDatatype="5" unbalanced="0"/>
    <cacheHierarchy uniqueName="[Kostnader].[Min år 15]" caption="Min år 15" attribute="1" defaultMemberUniqueName="[Kostnader].[Min år 15].[All]" allUniqueName="[Kostnader].[Min år 15].[All]" dimensionUniqueName="[Kostnader]" displayFolder="" count="0" memberValueDatatype="5" unbalanced="0"/>
    <cacheHierarchy uniqueName="[Kostnader].[Min år 16]" caption="Min år 16" attribute="1" defaultMemberUniqueName="[Kostnader].[Min år 16].[All]" allUniqueName="[Kostnader].[Min år 16].[All]" dimensionUniqueName="[Kostnader]" displayFolder="" count="0" memberValueDatatype="5" unbalanced="0"/>
    <cacheHierarchy uniqueName="[Kostnader].[Min år 17]" caption="Min år 17" attribute="1" defaultMemberUniqueName="[Kostnader].[Min år 17].[All]" allUniqueName="[Kostnader].[Min år 17].[All]" dimensionUniqueName="[Kostnader]" displayFolder="" count="0" memberValueDatatype="5" unbalanced="0"/>
    <cacheHierarchy uniqueName="[Kostnader].[Min år 18]" caption="Min år 18" attribute="1" defaultMemberUniqueName="[Kostnader].[Min år 18].[All]" allUniqueName="[Kostnader].[Min år 18].[All]" dimensionUniqueName="[Kostnader]" displayFolder="" count="0" memberValueDatatype="5" unbalanced="0"/>
    <cacheHierarchy uniqueName="[Kostnader].[Min år 19]" caption="Min år 19" attribute="1" defaultMemberUniqueName="[Kostnader].[Min år 19].[All]" allUniqueName="[Kostnader].[Min år 19].[All]" dimensionUniqueName="[Kostnader]" displayFolder="" count="0" memberValueDatatype="5" unbalanced="0"/>
    <cacheHierarchy uniqueName="[Kostnader].[Min år 20]" caption="Min år 20" attribute="1" defaultMemberUniqueName="[Kostnader].[Min år 20].[All]" allUniqueName="[Kostnader].[Min år 20].[All]" dimensionUniqueName="[Kostnader]" displayFolder="" count="0" memberValueDatatype="5" unbalanced="0"/>
    <cacheHierarchy uniqueName="[Kostnader].[Min år 21]" caption="Min år 21" attribute="1" defaultMemberUniqueName="[Kostnader].[Min år 21].[All]" allUniqueName="[Kostnader].[Min år 21].[All]" dimensionUniqueName="[Kostnader]" displayFolder="" count="0" memberValueDatatype="5" unbalanced="0"/>
    <cacheHierarchy uniqueName="[Kostnader].[Min år 22]" caption="Min år 22" attribute="1" defaultMemberUniqueName="[Kostnader].[Min år 22].[All]" allUniqueName="[Kostnader].[Min år 22].[All]" dimensionUniqueName="[Kostnader]" displayFolder="" count="0" memberValueDatatype="5" unbalanced="0"/>
    <cacheHierarchy uniqueName="[Kostnader].[Min år 23]" caption="Min år 23" attribute="1" defaultMemberUniqueName="[Kostnader].[Min år 23].[All]" allUniqueName="[Kostnader].[Min år 23].[All]" dimensionUniqueName="[Kostnader]" displayFolder="" count="0" memberValueDatatype="5" unbalanced="0"/>
    <cacheHierarchy uniqueName="[Kostnader].[Min år 24]" caption="Min år 24" attribute="1" defaultMemberUniqueName="[Kostnader].[Min år 24].[All]" allUniqueName="[Kostnader].[Min år 24].[All]" dimensionUniqueName="[Kostnader]" displayFolder="" count="0" memberValueDatatype="5" unbalanced="0"/>
    <cacheHierarchy uniqueName="[Kostnader].[Min år 25]" caption="Min år 25" attribute="1" defaultMemberUniqueName="[Kostnader].[Min år 25].[All]" allUniqueName="[Kostnader].[Min år 25].[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Max år 7]" caption="Max år 7" attribute="1" defaultMemberUniqueName="[Kostnader].[Max år 7].[All]" allUniqueName="[Kostnader].[Max år 7].[All]" dimensionUniqueName="[Kostnader]" displayFolder="" count="0" memberValueDatatype="5" unbalanced="0"/>
    <cacheHierarchy uniqueName="[Kostnader].[Max år 8]" caption="Max år 8" attribute="1" defaultMemberUniqueName="[Kostnader].[Max år 8].[All]" allUniqueName="[Kostnader].[Max år 8].[All]" dimensionUniqueName="[Kostnader]" displayFolder="" count="0" memberValueDatatype="5" unbalanced="0"/>
    <cacheHierarchy uniqueName="[Kostnader].[Max år 9]" caption="Max år 9" attribute="1" defaultMemberUniqueName="[Kostnader].[Max år 9].[All]" allUniqueName="[Kostnader].[Max år 9].[All]" dimensionUniqueName="[Kostnader]" displayFolder="" count="0" memberValueDatatype="5" unbalanced="0"/>
    <cacheHierarchy uniqueName="[Kostnader].[Max år 10]" caption="Max år 10" attribute="1" defaultMemberUniqueName="[Kostnader].[Max år 10].[All]" allUniqueName="[Kostnader].[Max år 10].[All]" dimensionUniqueName="[Kostnader]" displayFolder="" count="0" memberValueDatatype="5" unbalanced="0"/>
    <cacheHierarchy uniqueName="[Kostnader].[Max år 11]" caption="Max år 11" attribute="1" defaultMemberUniqueName="[Kostnader].[Max år 11].[All]" allUniqueName="[Kostnader].[Max år 11].[All]" dimensionUniqueName="[Kostnader]" displayFolder="" count="0" memberValueDatatype="5" unbalanced="0"/>
    <cacheHierarchy uniqueName="[Kostnader].[Max år 12]" caption="Max år 12" attribute="1" defaultMemberUniqueName="[Kostnader].[Max år 12].[All]" allUniqueName="[Kostnader].[Max år 12].[All]" dimensionUniqueName="[Kostnader]" displayFolder="" count="0" memberValueDatatype="5" unbalanced="0"/>
    <cacheHierarchy uniqueName="[Kostnader].[Max år 13]" caption="Max år 13" attribute="1" defaultMemberUniqueName="[Kostnader].[Max år 13].[All]" allUniqueName="[Kostnader].[Max år 13].[All]" dimensionUniqueName="[Kostnader]" displayFolder="" count="0" memberValueDatatype="5" unbalanced="0"/>
    <cacheHierarchy uniqueName="[Kostnader].[Max år 14]" caption="Max år 14" attribute="1" defaultMemberUniqueName="[Kostnader].[Max år 14].[All]" allUniqueName="[Kostnader].[Max år 14].[All]" dimensionUniqueName="[Kostnader]" displayFolder="" count="0" memberValueDatatype="5" unbalanced="0"/>
    <cacheHierarchy uniqueName="[Kostnader].[Max år 15]" caption="Max år 15" attribute="1" defaultMemberUniqueName="[Kostnader].[Max år 15].[All]" allUniqueName="[Kostnader].[Max år 15].[All]" dimensionUniqueName="[Kostnader]" displayFolder="" count="0" memberValueDatatype="5" unbalanced="0"/>
    <cacheHierarchy uniqueName="[Kostnader].[Max år 16]" caption="Max år 16" attribute="1" defaultMemberUniqueName="[Kostnader].[Max år 16].[All]" allUniqueName="[Kostnader].[Max år 16].[All]" dimensionUniqueName="[Kostnader]" displayFolder="" count="0" memberValueDatatype="5" unbalanced="0"/>
    <cacheHierarchy uniqueName="[Kostnader].[Max år 17]" caption="Max år 17" attribute="1" defaultMemberUniqueName="[Kostnader].[Max år 17].[All]" allUniqueName="[Kostnader].[Max år 17].[All]" dimensionUniqueName="[Kostnader]" displayFolder="" count="0" memberValueDatatype="5" unbalanced="0"/>
    <cacheHierarchy uniqueName="[Kostnader].[Max år 18]" caption="Max år 18" attribute="1" defaultMemberUniqueName="[Kostnader].[Max år 18].[All]" allUniqueName="[Kostnader].[Max år 18].[All]" dimensionUniqueName="[Kostnader]" displayFolder="" count="0" memberValueDatatype="5" unbalanced="0"/>
    <cacheHierarchy uniqueName="[Kostnader].[Max år 19]" caption="Max år 19" attribute="1" defaultMemberUniqueName="[Kostnader].[Max år 19].[All]" allUniqueName="[Kostnader].[Max år 19].[All]" dimensionUniqueName="[Kostnader]" displayFolder="" count="0" memberValueDatatype="5" unbalanced="0"/>
    <cacheHierarchy uniqueName="[Kostnader].[Max år 20]" caption="Max år 20" attribute="1" defaultMemberUniqueName="[Kostnader].[Max år 20].[All]" allUniqueName="[Kostnader].[Max år 20].[All]" dimensionUniqueName="[Kostnader]" displayFolder="" count="0" memberValueDatatype="5" unbalanced="0"/>
    <cacheHierarchy uniqueName="[Kostnader].[Max år 21]" caption="Max år 21" attribute="1" defaultMemberUniqueName="[Kostnader].[Max år 21].[All]" allUniqueName="[Kostnader].[Max år 21].[All]" dimensionUniqueName="[Kostnader]" displayFolder="" count="0" memberValueDatatype="5" unbalanced="0"/>
    <cacheHierarchy uniqueName="[Kostnader].[Max år 22]" caption="Max år 22" attribute="1" defaultMemberUniqueName="[Kostnader].[Max år 22].[All]" allUniqueName="[Kostnader].[Max år 22].[All]" dimensionUniqueName="[Kostnader]" displayFolder="" count="0" memberValueDatatype="5" unbalanced="0"/>
    <cacheHierarchy uniqueName="[Kostnader].[Max år 23]" caption="Max år 23" attribute="1" defaultMemberUniqueName="[Kostnader].[Max år 23].[All]" allUniqueName="[Kostnader].[Max år 23].[All]" dimensionUniqueName="[Kostnader]" displayFolder="" count="0" memberValueDatatype="5" unbalanced="0"/>
    <cacheHierarchy uniqueName="[Kostnader].[Max år 24]" caption="Max år 24" attribute="1" defaultMemberUniqueName="[Kostnader].[Max år 24].[All]" allUniqueName="[Kostnader].[Max år 24].[All]" dimensionUniqueName="[Kostnader]" displayFolder="" count="0" memberValueDatatype="5" unbalanced="0"/>
    <cacheHierarchy uniqueName="[Kostnader].[Max år 25]" caption="Max år 25" attribute="1" defaultMemberUniqueName="[Kostnader].[Max år 25].[All]" allUniqueName="[Kostnader].[Max år 25].[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0" memberValueDatatype="130" unbalanced="0"/>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0" memberValueDatatype="130" unbalanced="0"/>
    <cacheHierarchy uniqueName="[Nyttor].[Bedömning]" caption="Bedömning" attribute="1" defaultMemberUniqueName="[Nyttor].[Bedömning].[All]" allUniqueName="[Nyttor].[Bedömning].[All]" dimensionUniqueName="[Nyttor]" displayFolder="" count="0" memberValueDatatype="130" unbalanced="0"/>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Troligt år 7]" caption="Troligt år 7" attribute="1" defaultMemberUniqueName="[Nyttor].[Troligt år 7].[All]" allUniqueName="[Nyttor].[Troligt år 7].[All]" dimensionUniqueName="[Nyttor]" displayFolder="" count="0" memberValueDatatype="5" unbalanced="0"/>
    <cacheHierarchy uniqueName="[Nyttor].[Troligt år 8]" caption="Troligt år 8" attribute="1" defaultMemberUniqueName="[Nyttor].[Troligt år 8].[All]" allUniqueName="[Nyttor].[Troligt år 8].[All]" dimensionUniqueName="[Nyttor]" displayFolder="" count="0" memberValueDatatype="5" unbalanced="0"/>
    <cacheHierarchy uniqueName="[Nyttor].[Troligt år 9]" caption="Troligt år 9" attribute="1" defaultMemberUniqueName="[Nyttor].[Troligt år 9].[All]" allUniqueName="[Nyttor].[Troligt år 9].[All]" dimensionUniqueName="[Nyttor]" displayFolder="" count="0" memberValueDatatype="5" unbalanced="0"/>
    <cacheHierarchy uniqueName="[Nyttor].[Troligt år 10]" caption="Troligt år 10" attribute="1" defaultMemberUniqueName="[Nyttor].[Troligt år 10].[All]" allUniqueName="[Nyttor].[Troligt år 10].[All]" dimensionUniqueName="[Nyttor]" displayFolder="" count="0" memberValueDatatype="5" unbalanced="0"/>
    <cacheHierarchy uniqueName="[Nyttor].[Troligt år 11]" caption="Troligt år 11" attribute="1" defaultMemberUniqueName="[Nyttor].[Troligt år 11].[All]" allUniqueName="[Nyttor].[Troligt år 11].[All]" dimensionUniqueName="[Nyttor]" displayFolder="" count="0" memberValueDatatype="5" unbalanced="0"/>
    <cacheHierarchy uniqueName="[Nyttor].[Troligt år 12]" caption="Troligt år 12" attribute="1" defaultMemberUniqueName="[Nyttor].[Troligt år 12].[All]" allUniqueName="[Nyttor].[Troligt år 12].[All]" dimensionUniqueName="[Nyttor]" displayFolder="" count="0" memberValueDatatype="5" unbalanced="0"/>
    <cacheHierarchy uniqueName="[Nyttor].[Troligt år 13]" caption="Troligt år 13" attribute="1" defaultMemberUniqueName="[Nyttor].[Troligt år 13].[All]" allUniqueName="[Nyttor].[Troligt år 13].[All]" dimensionUniqueName="[Nyttor]" displayFolder="" count="0" memberValueDatatype="5" unbalanced="0"/>
    <cacheHierarchy uniqueName="[Nyttor].[Troligt år 14]" caption="Troligt år 14" attribute="1" defaultMemberUniqueName="[Nyttor].[Troligt år 14].[All]" allUniqueName="[Nyttor].[Troligt år 14].[All]" dimensionUniqueName="[Nyttor]" displayFolder="" count="0" memberValueDatatype="5" unbalanced="0"/>
    <cacheHierarchy uniqueName="[Nyttor].[Troligt år 15]" caption="Troligt år 15" attribute="1" defaultMemberUniqueName="[Nyttor].[Troligt år 15].[All]" allUniqueName="[Nyttor].[Troligt år 15].[All]" dimensionUniqueName="[Nyttor]" displayFolder="" count="0" memberValueDatatype="5" unbalanced="0"/>
    <cacheHierarchy uniqueName="[Nyttor].[Troligt år 16]" caption="Troligt år 16" attribute="1" defaultMemberUniqueName="[Nyttor].[Troligt år 16].[All]" allUniqueName="[Nyttor].[Troligt år 16].[All]" dimensionUniqueName="[Nyttor]" displayFolder="" count="0" memberValueDatatype="5" unbalanced="0"/>
    <cacheHierarchy uniqueName="[Nyttor].[Troligt år 17]" caption="Troligt år 17" attribute="1" defaultMemberUniqueName="[Nyttor].[Troligt år 17].[All]" allUniqueName="[Nyttor].[Troligt år 17].[All]" dimensionUniqueName="[Nyttor]" displayFolder="" count="0" memberValueDatatype="5" unbalanced="0"/>
    <cacheHierarchy uniqueName="[Nyttor].[Troligt år 18]" caption="Troligt år 18" attribute="1" defaultMemberUniqueName="[Nyttor].[Troligt år 18].[All]" allUniqueName="[Nyttor].[Troligt år 18].[All]" dimensionUniqueName="[Nyttor]" displayFolder="" count="0" memberValueDatatype="5" unbalanced="0"/>
    <cacheHierarchy uniqueName="[Nyttor].[Troligt år 19]" caption="Troligt år 19" attribute="1" defaultMemberUniqueName="[Nyttor].[Troligt år 19].[All]" allUniqueName="[Nyttor].[Troligt år 19].[All]" dimensionUniqueName="[Nyttor]" displayFolder="" count="0" memberValueDatatype="5" unbalanced="0"/>
    <cacheHierarchy uniqueName="[Nyttor].[Troligt år 20]" caption="Troligt år 20" attribute="1" defaultMemberUniqueName="[Nyttor].[Troligt år 20].[All]" allUniqueName="[Nyttor].[Troligt år 20].[All]" dimensionUniqueName="[Nyttor]" displayFolder="" count="0" memberValueDatatype="5" unbalanced="0"/>
    <cacheHierarchy uniqueName="[Nyttor].[Troligt år 21]" caption="Troligt år 21" attribute="1" defaultMemberUniqueName="[Nyttor].[Troligt år 21].[All]" allUniqueName="[Nyttor].[Troligt år 21].[All]" dimensionUniqueName="[Nyttor]" displayFolder="" count="0" memberValueDatatype="5" unbalanced="0"/>
    <cacheHierarchy uniqueName="[Nyttor].[Troligt år 22]" caption="Troligt år 22" attribute="1" defaultMemberUniqueName="[Nyttor].[Troligt år 22].[All]" allUniqueName="[Nyttor].[Troligt år 22].[All]" dimensionUniqueName="[Nyttor]" displayFolder="" count="0" memberValueDatatype="5" unbalanced="0"/>
    <cacheHierarchy uniqueName="[Nyttor].[Troligt år 23]" caption="Troligt år 23" attribute="1" defaultMemberUniqueName="[Nyttor].[Troligt år 23].[All]" allUniqueName="[Nyttor].[Troligt år 23].[All]" dimensionUniqueName="[Nyttor]" displayFolder="" count="0" memberValueDatatype="5" unbalanced="0"/>
    <cacheHierarchy uniqueName="[Nyttor].[Troligt år 24]" caption="Troligt år 24" attribute="1" defaultMemberUniqueName="[Nyttor].[Troligt år 24].[All]" allUniqueName="[Nyttor].[Troligt år 24].[All]" dimensionUniqueName="[Nyttor]" displayFolder="" count="0" memberValueDatatype="5" unbalanced="0"/>
    <cacheHierarchy uniqueName="[Nyttor].[Troligt år 25]" caption="Troligt år 25" attribute="1" defaultMemberUniqueName="[Nyttor].[Troligt år 25].[All]" allUniqueName="[Nyttor].[Troligt år 25].[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Min år 7]" caption="Min år 7" attribute="1" defaultMemberUniqueName="[Nyttor].[Min år 7].[All]" allUniqueName="[Nyttor].[Min år 7].[All]" dimensionUniqueName="[Nyttor]" displayFolder="" count="0" memberValueDatatype="5" unbalanced="0"/>
    <cacheHierarchy uniqueName="[Nyttor].[Min år 8]" caption="Min år 8" attribute="1" defaultMemberUniqueName="[Nyttor].[Min år 8].[All]" allUniqueName="[Nyttor].[Min år 8].[All]" dimensionUniqueName="[Nyttor]" displayFolder="" count="0" memberValueDatatype="5" unbalanced="0"/>
    <cacheHierarchy uniqueName="[Nyttor].[Min år 9]" caption="Min år 9" attribute="1" defaultMemberUniqueName="[Nyttor].[Min år 9].[All]" allUniqueName="[Nyttor].[Min år 9].[All]" dimensionUniqueName="[Nyttor]" displayFolder="" count="0" memberValueDatatype="5" unbalanced="0"/>
    <cacheHierarchy uniqueName="[Nyttor].[Min år 10]" caption="Min år 10" attribute="1" defaultMemberUniqueName="[Nyttor].[Min år 10].[All]" allUniqueName="[Nyttor].[Min år 10].[All]" dimensionUniqueName="[Nyttor]" displayFolder="" count="0" memberValueDatatype="5" unbalanced="0"/>
    <cacheHierarchy uniqueName="[Nyttor].[Min år 11]" caption="Min år 11" attribute="1" defaultMemberUniqueName="[Nyttor].[Min år 11].[All]" allUniqueName="[Nyttor].[Min år 11].[All]" dimensionUniqueName="[Nyttor]" displayFolder="" count="0" memberValueDatatype="5" unbalanced="0"/>
    <cacheHierarchy uniqueName="[Nyttor].[Min år 12]" caption="Min år 12" attribute="1" defaultMemberUniqueName="[Nyttor].[Min år 12].[All]" allUniqueName="[Nyttor].[Min år 12].[All]" dimensionUniqueName="[Nyttor]" displayFolder="" count="0" memberValueDatatype="5" unbalanced="0"/>
    <cacheHierarchy uniqueName="[Nyttor].[Min år 13]" caption="Min år 13" attribute="1" defaultMemberUniqueName="[Nyttor].[Min år 13].[All]" allUniqueName="[Nyttor].[Min år 13].[All]" dimensionUniqueName="[Nyttor]" displayFolder="" count="0" memberValueDatatype="5" unbalanced="0"/>
    <cacheHierarchy uniqueName="[Nyttor].[Min år 14]" caption="Min år 14" attribute="1" defaultMemberUniqueName="[Nyttor].[Min år 14].[All]" allUniqueName="[Nyttor].[Min år 14].[All]" dimensionUniqueName="[Nyttor]" displayFolder="" count="0" memberValueDatatype="5" unbalanced="0"/>
    <cacheHierarchy uniqueName="[Nyttor].[Min år 15]" caption="Min år 15" attribute="1" defaultMemberUniqueName="[Nyttor].[Min år 15].[All]" allUniqueName="[Nyttor].[Min år 15].[All]" dimensionUniqueName="[Nyttor]" displayFolder="" count="0" memberValueDatatype="5" unbalanced="0"/>
    <cacheHierarchy uniqueName="[Nyttor].[Min år 16]" caption="Min år 16" attribute="1" defaultMemberUniqueName="[Nyttor].[Min år 16].[All]" allUniqueName="[Nyttor].[Min år 16].[All]" dimensionUniqueName="[Nyttor]" displayFolder="" count="0" memberValueDatatype="5" unbalanced="0"/>
    <cacheHierarchy uniqueName="[Nyttor].[Min år 17]" caption="Min år 17" attribute="1" defaultMemberUniqueName="[Nyttor].[Min år 17].[All]" allUniqueName="[Nyttor].[Min år 17].[All]" dimensionUniqueName="[Nyttor]" displayFolder="" count="0" memberValueDatatype="5" unbalanced="0"/>
    <cacheHierarchy uniqueName="[Nyttor].[Min år 18]" caption="Min år 18" attribute="1" defaultMemberUniqueName="[Nyttor].[Min år 18].[All]" allUniqueName="[Nyttor].[Min år 18].[All]" dimensionUniqueName="[Nyttor]" displayFolder="" count="0" memberValueDatatype="5" unbalanced="0"/>
    <cacheHierarchy uniqueName="[Nyttor].[Min år 19]" caption="Min år 19" attribute="1" defaultMemberUniqueName="[Nyttor].[Min år 19].[All]" allUniqueName="[Nyttor].[Min år 19].[All]" dimensionUniqueName="[Nyttor]" displayFolder="" count="0" memberValueDatatype="5" unbalanced="0"/>
    <cacheHierarchy uniqueName="[Nyttor].[Min år 20]" caption="Min år 20" attribute="1" defaultMemberUniqueName="[Nyttor].[Min år 20].[All]" allUniqueName="[Nyttor].[Min år 20].[All]" dimensionUniqueName="[Nyttor]" displayFolder="" count="0" memberValueDatatype="5" unbalanced="0"/>
    <cacheHierarchy uniqueName="[Nyttor].[Min år 21]" caption="Min år 21" attribute="1" defaultMemberUniqueName="[Nyttor].[Min år 21].[All]" allUniqueName="[Nyttor].[Min år 21].[All]" dimensionUniqueName="[Nyttor]" displayFolder="" count="0" memberValueDatatype="5" unbalanced="0"/>
    <cacheHierarchy uniqueName="[Nyttor].[Min år 22]" caption="Min år 22" attribute="1" defaultMemberUniqueName="[Nyttor].[Min år 22].[All]" allUniqueName="[Nyttor].[Min år 22].[All]" dimensionUniqueName="[Nyttor]" displayFolder="" count="0" memberValueDatatype="5" unbalanced="0"/>
    <cacheHierarchy uniqueName="[Nyttor].[Min år 23]" caption="Min år 23" attribute="1" defaultMemberUniqueName="[Nyttor].[Min år 23].[All]" allUniqueName="[Nyttor].[Min år 23].[All]" dimensionUniqueName="[Nyttor]" displayFolder="" count="0" memberValueDatatype="5" unbalanced="0"/>
    <cacheHierarchy uniqueName="[Nyttor].[Min år 24]" caption="Min år 24" attribute="1" defaultMemberUniqueName="[Nyttor].[Min år 24].[All]" allUniqueName="[Nyttor].[Min år 24].[All]" dimensionUniqueName="[Nyttor]" displayFolder="" count="0" memberValueDatatype="5" unbalanced="0"/>
    <cacheHierarchy uniqueName="[Nyttor].[Min år 25]" caption="Min år 25" attribute="1" defaultMemberUniqueName="[Nyttor].[Min år 25].[All]" allUniqueName="[Nyttor].[Min år 25].[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Max år 7]" caption="Max år 7" attribute="1" defaultMemberUniqueName="[Nyttor].[Max år 7].[All]" allUniqueName="[Nyttor].[Max år 7].[All]" dimensionUniqueName="[Nyttor]" displayFolder="" count="0" memberValueDatatype="5" unbalanced="0"/>
    <cacheHierarchy uniqueName="[Nyttor].[Max år 8]" caption="Max år 8" attribute="1" defaultMemberUniqueName="[Nyttor].[Max år 8].[All]" allUniqueName="[Nyttor].[Max år 8].[All]" dimensionUniqueName="[Nyttor]" displayFolder="" count="0" memberValueDatatype="5" unbalanced="0"/>
    <cacheHierarchy uniqueName="[Nyttor].[Max år 9]" caption="Max år 9" attribute="1" defaultMemberUniqueName="[Nyttor].[Max år 9].[All]" allUniqueName="[Nyttor].[Max år 9].[All]" dimensionUniqueName="[Nyttor]" displayFolder="" count="0" memberValueDatatype="5" unbalanced="0"/>
    <cacheHierarchy uniqueName="[Nyttor].[Max år 10]" caption="Max år 10" attribute="1" defaultMemberUniqueName="[Nyttor].[Max år 10].[All]" allUniqueName="[Nyttor].[Max år 10].[All]" dimensionUniqueName="[Nyttor]" displayFolder="" count="0" memberValueDatatype="5" unbalanced="0"/>
    <cacheHierarchy uniqueName="[Nyttor].[Max år 11]" caption="Max år 11" attribute="1" defaultMemberUniqueName="[Nyttor].[Max år 11].[All]" allUniqueName="[Nyttor].[Max år 11].[All]" dimensionUniqueName="[Nyttor]" displayFolder="" count="0" memberValueDatatype="5" unbalanced="0"/>
    <cacheHierarchy uniqueName="[Nyttor].[Max år 12]" caption="Max år 12" attribute="1" defaultMemberUniqueName="[Nyttor].[Max år 12].[All]" allUniqueName="[Nyttor].[Max år 12].[All]" dimensionUniqueName="[Nyttor]" displayFolder="" count="0" memberValueDatatype="5" unbalanced="0"/>
    <cacheHierarchy uniqueName="[Nyttor].[Max år 13]" caption="Max år 13" attribute="1" defaultMemberUniqueName="[Nyttor].[Max år 13].[All]" allUniqueName="[Nyttor].[Max år 13].[All]" dimensionUniqueName="[Nyttor]" displayFolder="" count="0" memberValueDatatype="5" unbalanced="0"/>
    <cacheHierarchy uniqueName="[Nyttor].[Max år 14]" caption="Max år 14" attribute="1" defaultMemberUniqueName="[Nyttor].[Max år 14].[All]" allUniqueName="[Nyttor].[Max år 14].[All]" dimensionUniqueName="[Nyttor]" displayFolder="" count="0" memberValueDatatype="5" unbalanced="0"/>
    <cacheHierarchy uniqueName="[Nyttor].[Max år 15]" caption="Max år 15" attribute="1" defaultMemberUniqueName="[Nyttor].[Max år 15].[All]" allUniqueName="[Nyttor].[Max år 15].[All]" dimensionUniqueName="[Nyttor]" displayFolder="" count="0" memberValueDatatype="5" unbalanced="0"/>
    <cacheHierarchy uniqueName="[Nyttor].[Max år 16]" caption="Max år 16" attribute="1" defaultMemberUniqueName="[Nyttor].[Max år 16].[All]" allUniqueName="[Nyttor].[Max år 16].[All]" dimensionUniqueName="[Nyttor]" displayFolder="" count="0" memberValueDatatype="5" unbalanced="0"/>
    <cacheHierarchy uniqueName="[Nyttor].[Max år 17]" caption="Max år 17" attribute="1" defaultMemberUniqueName="[Nyttor].[Max år 17].[All]" allUniqueName="[Nyttor].[Max år 17].[All]" dimensionUniqueName="[Nyttor]" displayFolder="" count="0" memberValueDatatype="5" unbalanced="0"/>
    <cacheHierarchy uniqueName="[Nyttor].[Max år 18]" caption="Max år 18" attribute="1" defaultMemberUniqueName="[Nyttor].[Max år 18].[All]" allUniqueName="[Nyttor].[Max år 18].[All]" dimensionUniqueName="[Nyttor]" displayFolder="" count="0" memberValueDatatype="5" unbalanced="0"/>
    <cacheHierarchy uniqueName="[Nyttor].[Max år 19]" caption="Max år 19" attribute="1" defaultMemberUniqueName="[Nyttor].[Max år 19].[All]" allUniqueName="[Nyttor].[Max år 19].[All]" dimensionUniqueName="[Nyttor]" displayFolder="" count="0" memberValueDatatype="5" unbalanced="0"/>
    <cacheHierarchy uniqueName="[Nyttor].[Max år 20]" caption="Max år 20" attribute="1" defaultMemberUniqueName="[Nyttor].[Max år 20].[All]" allUniqueName="[Nyttor].[Max år 20].[All]" dimensionUniqueName="[Nyttor]" displayFolder="" count="0" memberValueDatatype="5" unbalanced="0"/>
    <cacheHierarchy uniqueName="[Nyttor].[Max år 21]" caption="Max år 21" attribute="1" defaultMemberUniqueName="[Nyttor].[Max år 21].[All]" allUniqueName="[Nyttor].[Max år 21].[All]" dimensionUniqueName="[Nyttor]" displayFolder="" count="0" memberValueDatatype="5" unbalanced="0"/>
    <cacheHierarchy uniqueName="[Nyttor].[Max år 22]" caption="Max år 22" attribute="1" defaultMemberUniqueName="[Nyttor].[Max år 22].[All]" allUniqueName="[Nyttor].[Max år 22].[All]" dimensionUniqueName="[Nyttor]" displayFolder="" count="0" memberValueDatatype="5" unbalanced="0"/>
    <cacheHierarchy uniqueName="[Nyttor].[Max år 23]" caption="Max år 23" attribute="1" defaultMemberUniqueName="[Nyttor].[Max år 23].[All]" allUniqueName="[Nyttor].[Max år 23].[All]" dimensionUniqueName="[Nyttor]" displayFolder="" count="0" memberValueDatatype="5" unbalanced="0"/>
    <cacheHierarchy uniqueName="[Nyttor].[Max år 24]" caption="Max år 24" attribute="1" defaultMemberUniqueName="[Nyttor].[Max år 24].[All]" allUniqueName="[Nyttor].[Max år 24].[All]" dimensionUniqueName="[Nyttor]" displayFolder="" count="0" memberValueDatatype="5" unbalanced="0"/>
    <cacheHierarchy uniqueName="[Nyttor].[Max år 25]" caption="Max år 25" attribute="1" defaultMemberUniqueName="[Nyttor].[Max år 25].[All]" allUniqueName="[Nyttor].[Max år 25].[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0" memberValueDatatype="130" unbalanced="0"/>
    <cacheHierarchy uniqueName="[Varderade_kostnader].[Kategori]" caption="Kategori" attribute="1" defaultMemberUniqueName="[Varderade_kostnader].[Kategori].[All]" allUniqueName="[Varderade_kostnader].[Kategori].[All]" dimensionUniqueName="[Varderade_kostnader]" displayFolder="" count="0" memberValueDatatype="130" unbalanced="0"/>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Troligt år 7]" caption="Troligt år 7" attribute="1" defaultMemberUniqueName="[Varderade_kostnader].[Troligt år 7].[All]" allUniqueName="[Varderade_kostnader].[Troligt år 7].[All]" dimensionUniqueName="[Varderade_kostnader]" displayFolder="" count="0" memberValueDatatype="5" unbalanced="0"/>
    <cacheHierarchy uniqueName="[Varderade_kostnader].[Troligt år 8]" caption="Troligt år 8" attribute="1" defaultMemberUniqueName="[Varderade_kostnader].[Troligt år 8].[All]" allUniqueName="[Varderade_kostnader].[Troligt år 8].[All]" dimensionUniqueName="[Varderade_kostnader]" displayFolder="" count="0" memberValueDatatype="5" unbalanced="0"/>
    <cacheHierarchy uniqueName="[Varderade_kostnader].[Troligt år 9]" caption="Troligt år 9" attribute="1" defaultMemberUniqueName="[Varderade_kostnader].[Troligt år 9].[All]" allUniqueName="[Varderade_kostnader].[Troligt år 9].[All]" dimensionUniqueName="[Varderade_kostnader]" displayFolder="" count="0" memberValueDatatype="5" unbalanced="0"/>
    <cacheHierarchy uniqueName="[Varderade_kostnader].[Troligt år 10]" caption="Troligt år 10" attribute="1" defaultMemberUniqueName="[Varderade_kostnader].[Troligt år 10].[All]" allUniqueName="[Varderade_kostnader].[Troligt år 10].[All]" dimensionUniqueName="[Varderade_kostnader]" displayFolder="" count="0" memberValueDatatype="5" unbalanced="0"/>
    <cacheHierarchy uniqueName="[Varderade_kostnader].[Troligt år 11]" caption="Troligt år 11" attribute="1" defaultMemberUniqueName="[Varderade_kostnader].[Troligt år 11].[All]" allUniqueName="[Varderade_kostnader].[Troligt år 11].[All]" dimensionUniqueName="[Varderade_kostnader]" displayFolder="" count="0" memberValueDatatype="5" unbalanced="0"/>
    <cacheHierarchy uniqueName="[Varderade_kostnader].[Troligt år 12]" caption="Troligt år 12" attribute="1" defaultMemberUniqueName="[Varderade_kostnader].[Troligt år 12].[All]" allUniqueName="[Varderade_kostnader].[Troligt år 12].[All]" dimensionUniqueName="[Varderade_kostnader]" displayFolder="" count="0" memberValueDatatype="5" unbalanced="0"/>
    <cacheHierarchy uniqueName="[Varderade_kostnader].[Troligt år 13]" caption="Troligt år 13" attribute="1" defaultMemberUniqueName="[Varderade_kostnader].[Troligt år 13].[All]" allUniqueName="[Varderade_kostnader].[Troligt år 13].[All]" dimensionUniqueName="[Varderade_kostnader]" displayFolder="" count="0" memberValueDatatype="5" unbalanced="0"/>
    <cacheHierarchy uniqueName="[Varderade_kostnader].[Troligt år 14]" caption="Troligt år 14" attribute="1" defaultMemberUniqueName="[Varderade_kostnader].[Troligt år 14].[All]" allUniqueName="[Varderade_kostnader].[Troligt år 14].[All]" dimensionUniqueName="[Varderade_kostnader]" displayFolder="" count="0" memberValueDatatype="5" unbalanced="0"/>
    <cacheHierarchy uniqueName="[Varderade_kostnader].[Troligt år 15]" caption="Troligt år 15" attribute="1" defaultMemberUniqueName="[Varderade_kostnader].[Troligt år 15].[All]" allUniqueName="[Varderade_kostnader].[Troligt år 15].[All]" dimensionUniqueName="[Varderade_kostnader]" displayFolder="" count="0" memberValueDatatype="5" unbalanced="0"/>
    <cacheHierarchy uniqueName="[Varderade_kostnader].[Troligt år 16]" caption="Troligt år 16" attribute="1" defaultMemberUniqueName="[Varderade_kostnader].[Troligt år 16].[All]" allUniqueName="[Varderade_kostnader].[Troligt år 16].[All]" dimensionUniqueName="[Varderade_kostnader]" displayFolder="" count="0" memberValueDatatype="5" unbalanced="0"/>
    <cacheHierarchy uniqueName="[Varderade_kostnader].[Troligt år 17]" caption="Troligt år 17" attribute="1" defaultMemberUniqueName="[Varderade_kostnader].[Troligt år 17].[All]" allUniqueName="[Varderade_kostnader].[Troligt år 17].[All]" dimensionUniqueName="[Varderade_kostnader]" displayFolder="" count="0" memberValueDatatype="5" unbalanced="0"/>
    <cacheHierarchy uniqueName="[Varderade_kostnader].[Troligt år 18]" caption="Troligt år 18" attribute="1" defaultMemberUniqueName="[Varderade_kostnader].[Troligt år 18].[All]" allUniqueName="[Varderade_kostnader].[Troligt år 18].[All]" dimensionUniqueName="[Varderade_kostnader]" displayFolder="" count="0" memberValueDatatype="5" unbalanced="0"/>
    <cacheHierarchy uniqueName="[Varderade_kostnader].[Troligt år 19]" caption="Troligt år 19" attribute="1" defaultMemberUniqueName="[Varderade_kostnader].[Troligt år 19].[All]" allUniqueName="[Varderade_kostnader].[Troligt år 19].[All]" dimensionUniqueName="[Varderade_kostnader]" displayFolder="" count="0" memberValueDatatype="5" unbalanced="0"/>
    <cacheHierarchy uniqueName="[Varderade_kostnader].[Troligt år 20]" caption="Troligt år 20" attribute="1" defaultMemberUniqueName="[Varderade_kostnader].[Troligt år 20].[All]" allUniqueName="[Varderade_kostnader].[Troligt år 20].[All]" dimensionUniqueName="[Varderade_kostnader]" displayFolder="" count="0" memberValueDatatype="5" unbalanced="0"/>
    <cacheHierarchy uniqueName="[Varderade_kostnader].[Troligt år 21]" caption="Troligt år 21" attribute="1" defaultMemberUniqueName="[Varderade_kostnader].[Troligt år 21].[All]" allUniqueName="[Varderade_kostnader].[Troligt år 21].[All]" dimensionUniqueName="[Varderade_kostnader]" displayFolder="" count="0" memberValueDatatype="5" unbalanced="0"/>
    <cacheHierarchy uniqueName="[Varderade_kostnader].[Troligt år 22]" caption="Troligt år 22" attribute="1" defaultMemberUniqueName="[Varderade_kostnader].[Troligt år 22].[All]" allUniqueName="[Varderade_kostnader].[Troligt år 22].[All]" dimensionUniqueName="[Varderade_kostnader]" displayFolder="" count="0" memberValueDatatype="5" unbalanced="0"/>
    <cacheHierarchy uniqueName="[Varderade_kostnader].[Troligt år 23]" caption="Troligt år 23" attribute="1" defaultMemberUniqueName="[Varderade_kostnader].[Troligt år 23].[All]" allUniqueName="[Varderade_kostnader].[Troligt år 23].[All]" dimensionUniqueName="[Varderade_kostnader]" displayFolder="" count="0" memberValueDatatype="5" unbalanced="0"/>
    <cacheHierarchy uniqueName="[Varderade_kostnader].[Troligt år 24]" caption="Troligt år 24" attribute="1" defaultMemberUniqueName="[Varderade_kostnader].[Troligt år 24].[All]" allUniqueName="[Varderade_kostnader].[Troligt år 24].[All]" dimensionUniqueName="[Varderade_kostnader]" displayFolder="" count="0" memberValueDatatype="5" unbalanced="0"/>
    <cacheHierarchy uniqueName="[Varderade_kostnader].[Troligt år 25]" caption="Troligt år 25" attribute="1" defaultMemberUniqueName="[Varderade_kostnader].[Troligt år 25].[All]" allUniqueName="[Varderade_kostnader].[Troligt år 25].[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Min år 7]" caption="Min år 7" attribute="1" defaultMemberUniqueName="[Varderade_kostnader].[Min år 7].[All]" allUniqueName="[Varderade_kostnader].[Min år 7].[All]" dimensionUniqueName="[Varderade_kostnader]" displayFolder="" count="0" memberValueDatatype="5" unbalanced="0"/>
    <cacheHierarchy uniqueName="[Varderade_kostnader].[Min år 8]" caption="Min år 8" attribute="1" defaultMemberUniqueName="[Varderade_kostnader].[Min år 8].[All]" allUniqueName="[Varderade_kostnader].[Min år 8].[All]" dimensionUniqueName="[Varderade_kostnader]" displayFolder="" count="0" memberValueDatatype="5" unbalanced="0"/>
    <cacheHierarchy uniqueName="[Varderade_kostnader].[Min år 9]" caption="Min år 9" attribute="1" defaultMemberUniqueName="[Varderade_kostnader].[Min år 9].[All]" allUniqueName="[Varderade_kostnader].[Min år 9].[All]" dimensionUniqueName="[Varderade_kostnader]" displayFolder="" count="0" memberValueDatatype="5" unbalanced="0"/>
    <cacheHierarchy uniqueName="[Varderade_kostnader].[Min år 10]" caption="Min år 10" attribute="1" defaultMemberUniqueName="[Varderade_kostnader].[Min år 10].[All]" allUniqueName="[Varderade_kostnader].[Min år 10].[All]" dimensionUniqueName="[Varderade_kostnader]" displayFolder="" count="0" memberValueDatatype="5" unbalanced="0"/>
    <cacheHierarchy uniqueName="[Varderade_kostnader].[Min år 11]" caption="Min år 11" attribute="1" defaultMemberUniqueName="[Varderade_kostnader].[Min år 11].[All]" allUniqueName="[Varderade_kostnader].[Min år 11].[All]" dimensionUniqueName="[Varderade_kostnader]" displayFolder="" count="0" memberValueDatatype="5" unbalanced="0"/>
    <cacheHierarchy uniqueName="[Varderade_kostnader].[Min år 12]" caption="Min år 12" attribute="1" defaultMemberUniqueName="[Varderade_kostnader].[Min år 12].[All]" allUniqueName="[Varderade_kostnader].[Min år 12].[All]" dimensionUniqueName="[Varderade_kostnader]" displayFolder="" count="0" memberValueDatatype="5" unbalanced="0"/>
    <cacheHierarchy uniqueName="[Varderade_kostnader].[Min år 13]" caption="Min år 13" attribute="1" defaultMemberUniqueName="[Varderade_kostnader].[Min år 13].[All]" allUniqueName="[Varderade_kostnader].[Min år 13].[All]" dimensionUniqueName="[Varderade_kostnader]" displayFolder="" count="0" memberValueDatatype="5" unbalanced="0"/>
    <cacheHierarchy uniqueName="[Varderade_kostnader].[Min år 14]" caption="Min år 14" attribute="1" defaultMemberUniqueName="[Varderade_kostnader].[Min år 14].[All]" allUniqueName="[Varderade_kostnader].[Min år 14].[All]" dimensionUniqueName="[Varderade_kostnader]" displayFolder="" count="0" memberValueDatatype="5" unbalanced="0"/>
    <cacheHierarchy uniqueName="[Varderade_kostnader].[Min år 15]" caption="Min år 15" attribute="1" defaultMemberUniqueName="[Varderade_kostnader].[Min år 15].[All]" allUniqueName="[Varderade_kostnader].[Min år 15].[All]" dimensionUniqueName="[Varderade_kostnader]" displayFolder="" count="0" memberValueDatatype="5" unbalanced="0"/>
    <cacheHierarchy uniqueName="[Varderade_kostnader].[Min år 16]" caption="Min år 16" attribute="1" defaultMemberUniqueName="[Varderade_kostnader].[Min år 16].[All]" allUniqueName="[Varderade_kostnader].[Min år 16].[All]" dimensionUniqueName="[Varderade_kostnader]" displayFolder="" count="0" memberValueDatatype="5" unbalanced="0"/>
    <cacheHierarchy uniqueName="[Varderade_kostnader].[Min år 17]" caption="Min år 17" attribute="1" defaultMemberUniqueName="[Varderade_kostnader].[Min år 17].[All]" allUniqueName="[Varderade_kostnader].[Min år 17].[All]" dimensionUniqueName="[Varderade_kostnader]" displayFolder="" count="0" memberValueDatatype="5" unbalanced="0"/>
    <cacheHierarchy uniqueName="[Varderade_kostnader].[Min år 18]" caption="Min år 18" attribute="1" defaultMemberUniqueName="[Varderade_kostnader].[Min år 18].[All]" allUniqueName="[Varderade_kostnader].[Min år 18].[All]" dimensionUniqueName="[Varderade_kostnader]" displayFolder="" count="0" memberValueDatatype="5" unbalanced="0"/>
    <cacheHierarchy uniqueName="[Varderade_kostnader].[Min år 19]" caption="Min år 19" attribute="1" defaultMemberUniqueName="[Varderade_kostnader].[Min år 19].[All]" allUniqueName="[Varderade_kostnader].[Min år 19].[All]" dimensionUniqueName="[Varderade_kostnader]" displayFolder="" count="0" memberValueDatatype="5" unbalanced="0"/>
    <cacheHierarchy uniqueName="[Varderade_kostnader].[Min år 20]" caption="Min år 20" attribute="1" defaultMemberUniqueName="[Varderade_kostnader].[Min år 20].[All]" allUniqueName="[Varderade_kostnader].[Min år 20].[All]" dimensionUniqueName="[Varderade_kostnader]" displayFolder="" count="0" memberValueDatatype="5" unbalanced="0"/>
    <cacheHierarchy uniqueName="[Varderade_kostnader].[Min år 21]" caption="Min år 21" attribute="1" defaultMemberUniqueName="[Varderade_kostnader].[Min år 21].[All]" allUniqueName="[Varderade_kostnader].[Min år 21].[All]" dimensionUniqueName="[Varderade_kostnader]" displayFolder="" count="0" memberValueDatatype="5" unbalanced="0"/>
    <cacheHierarchy uniqueName="[Varderade_kostnader].[Min år 22]" caption="Min år 22" attribute="1" defaultMemberUniqueName="[Varderade_kostnader].[Min år 22].[All]" allUniqueName="[Varderade_kostnader].[Min år 22].[All]" dimensionUniqueName="[Varderade_kostnader]" displayFolder="" count="0" memberValueDatatype="5" unbalanced="0"/>
    <cacheHierarchy uniqueName="[Varderade_kostnader].[Min år 23]" caption="Min år 23" attribute="1" defaultMemberUniqueName="[Varderade_kostnader].[Min år 23].[All]" allUniqueName="[Varderade_kostnader].[Min år 23].[All]" dimensionUniqueName="[Varderade_kostnader]" displayFolder="" count="0" memberValueDatatype="5" unbalanced="0"/>
    <cacheHierarchy uniqueName="[Varderade_kostnader].[Min år 24]" caption="Min år 24" attribute="1" defaultMemberUniqueName="[Varderade_kostnader].[Min år 24].[All]" allUniqueName="[Varderade_kostnader].[Min år 24].[All]" dimensionUniqueName="[Varderade_kostnader]" displayFolder="" count="0" memberValueDatatype="5" unbalanced="0"/>
    <cacheHierarchy uniqueName="[Varderade_kostnader].[Min år 25]" caption="Min år 25" attribute="1" defaultMemberUniqueName="[Varderade_kostnader].[Min år 25].[All]" allUniqueName="[Varderade_kostnader].[Min år 25].[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Max år 7]" caption="Max år 7" attribute="1" defaultMemberUniqueName="[Varderade_kostnader].[Max år 7].[All]" allUniqueName="[Varderade_kostnader].[Max år 7].[All]" dimensionUniqueName="[Varderade_kostnader]" displayFolder="" count="0" memberValueDatatype="5" unbalanced="0"/>
    <cacheHierarchy uniqueName="[Varderade_kostnader].[Max år 8]" caption="Max år 8" attribute="1" defaultMemberUniqueName="[Varderade_kostnader].[Max år 8].[All]" allUniqueName="[Varderade_kostnader].[Max år 8].[All]" dimensionUniqueName="[Varderade_kostnader]" displayFolder="" count="0" memberValueDatatype="5" unbalanced="0"/>
    <cacheHierarchy uniqueName="[Varderade_kostnader].[Max år 9]" caption="Max år 9" attribute="1" defaultMemberUniqueName="[Varderade_kostnader].[Max år 9].[All]" allUniqueName="[Varderade_kostnader].[Max år 9].[All]" dimensionUniqueName="[Varderade_kostnader]" displayFolder="" count="0" memberValueDatatype="5" unbalanced="0"/>
    <cacheHierarchy uniqueName="[Varderade_kostnader].[Max år 10]" caption="Max år 10" attribute="1" defaultMemberUniqueName="[Varderade_kostnader].[Max år 10].[All]" allUniqueName="[Varderade_kostnader].[Max år 10].[All]" dimensionUniqueName="[Varderade_kostnader]" displayFolder="" count="0" memberValueDatatype="5" unbalanced="0"/>
    <cacheHierarchy uniqueName="[Varderade_kostnader].[Max år 11]" caption="Max år 11" attribute="1" defaultMemberUniqueName="[Varderade_kostnader].[Max år 11].[All]" allUniqueName="[Varderade_kostnader].[Max år 11].[All]" dimensionUniqueName="[Varderade_kostnader]" displayFolder="" count="0" memberValueDatatype="5" unbalanced="0"/>
    <cacheHierarchy uniqueName="[Varderade_kostnader].[Max år 12]" caption="Max år 12" attribute="1" defaultMemberUniqueName="[Varderade_kostnader].[Max år 12].[All]" allUniqueName="[Varderade_kostnader].[Max år 12].[All]" dimensionUniqueName="[Varderade_kostnader]" displayFolder="" count="0" memberValueDatatype="5" unbalanced="0"/>
    <cacheHierarchy uniqueName="[Varderade_kostnader].[Max år 13]" caption="Max år 13" attribute="1" defaultMemberUniqueName="[Varderade_kostnader].[Max år 13].[All]" allUniqueName="[Varderade_kostnader].[Max år 13].[All]" dimensionUniqueName="[Varderade_kostnader]" displayFolder="" count="0" memberValueDatatype="5" unbalanced="0"/>
    <cacheHierarchy uniqueName="[Varderade_kostnader].[Max år 14]" caption="Max år 14" attribute="1" defaultMemberUniqueName="[Varderade_kostnader].[Max år 14].[All]" allUniqueName="[Varderade_kostnader].[Max år 14].[All]" dimensionUniqueName="[Varderade_kostnader]" displayFolder="" count="0" memberValueDatatype="5" unbalanced="0"/>
    <cacheHierarchy uniqueName="[Varderade_kostnader].[Max år 15]" caption="Max år 15" attribute="1" defaultMemberUniqueName="[Varderade_kostnader].[Max år 15].[All]" allUniqueName="[Varderade_kostnader].[Max år 15].[All]" dimensionUniqueName="[Varderade_kostnader]" displayFolder="" count="0" memberValueDatatype="5" unbalanced="0"/>
    <cacheHierarchy uniqueName="[Varderade_kostnader].[Max år 16]" caption="Max år 16" attribute="1" defaultMemberUniqueName="[Varderade_kostnader].[Max år 16].[All]" allUniqueName="[Varderade_kostnader].[Max år 16].[All]" dimensionUniqueName="[Varderade_kostnader]" displayFolder="" count="0" memberValueDatatype="5" unbalanced="0"/>
    <cacheHierarchy uniqueName="[Varderade_kostnader].[Max år 17]" caption="Max år 17" attribute="1" defaultMemberUniqueName="[Varderade_kostnader].[Max år 17].[All]" allUniqueName="[Varderade_kostnader].[Max år 17].[All]" dimensionUniqueName="[Varderade_kostnader]" displayFolder="" count="0" memberValueDatatype="5" unbalanced="0"/>
    <cacheHierarchy uniqueName="[Varderade_kostnader].[Max år 18]" caption="Max år 18" attribute="1" defaultMemberUniqueName="[Varderade_kostnader].[Max år 18].[All]" allUniqueName="[Varderade_kostnader].[Max år 18].[All]" dimensionUniqueName="[Varderade_kostnader]" displayFolder="" count="0" memberValueDatatype="5" unbalanced="0"/>
    <cacheHierarchy uniqueName="[Varderade_kostnader].[Max år 19]" caption="Max år 19" attribute="1" defaultMemberUniqueName="[Varderade_kostnader].[Max år 19].[All]" allUniqueName="[Varderade_kostnader].[Max år 19].[All]" dimensionUniqueName="[Varderade_kostnader]" displayFolder="" count="0" memberValueDatatype="5" unbalanced="0"/>
    <cacheHierarchy uniqueName="[Varderade_kostnader].[Max år 20]" caption="Max år 20" attribute="1" defaultMemberUniqueName="[Varderade_kostnader].[Max år 20].[All]" allUniqueName="[Varderade_kostnader].[Max år 20].[All]" dimensionUniqueName="[Varderade_kostnader]" displayFolder="" count="0" memberValueDatatype="5" unbalanced="0"/>
    <cacheHierarchy uniqueName="[Varderade_kostnader].[Max år 21]" caption="Max år 21" attribute="1" defaultMemberUniqueName="[Varderade_kostnader].[Max år 21].[All]" allUniqueName="[Varderade_kostnader].[Max år 21].[All]" dimensionUniqueName="[Varderade_kostnader]" displayFolder="" count="0" memberValueDatatype="5" unbalanced="0"/>
    <cacheHierarchy uniqueName="[Varderade_kostnader].[Max år 22]" caption="Max år 22" attribute="1" defaultMemberUniqueName="[Varderade_kostnader].[Max år 22].[All]" allUniqueName="[Varderade_kostnader].[Max år 22].[All]" dimensionUniqueName="[Varderade_kostnader]" displayFolder="" count="0" memberValueDatatype="5" unbalanced="0"/>
    <cacheHierarchy uniqueName="[Varderade_kostnader].[Max år 23]" caption="Max år 23" attribute="1" defaultMemberUniqueName="[Varderade_kostnader].[Max år 23].[All]" allUniqueName="[Varderade_kostnader].[Max år 23].[All]" dimensionUniqueName="[Varderade_kostnader]" displayFolder="" count="0" memberValueDatatype="5" unbalanced="0"/>
    <cacheHierarchy uniqueName="[Varderade_kostnader].[Max år 24]" caption="Max år 24" attribute="1" defaultMemberUniqueName="[Varderade_kostnader].[Max år 24].[All]" allUniqueName="[Varderade_kostnader].[Max år 24].[All]" dimensionUniqueName="[Varderade_kostnader]" displayFolder="" count="0" memberValueDatatype="5" unbalanced="0"/>
    <cacheHierarchy uniqueName="[Varderade_kostnader].[Max år 25]" caption="Max år 25" attribute="1" defaultMemberUniqueName="[Varderade_kostnader].[Max år 25].[All]" allUniqueName="[Varderade_kostnader].[Max år 25].[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0" memberValueDatatype="130" unbalanced="0"/>
    <cacheHierarchy uniqueName="[Varderade_nyttor].[Kategori]" caption="Kategori" attribute="1" defaultMemberUniqueName="[Varderade_nyttor].[Kategori].[All]" allUniqueName="[Varderade_nyttor].[Kategori].[All]" dimensionUniqueName="[Varderade_nyttor]" displayFolder="" count="0" memberValueDatatype="130" unbalanced="0"/>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Troligt år 7]" caption="Troligt år 7" attribute="1" defaultMemberUniqueName="[Varderade_nyttor].[Troligt år 7].[All]" allUniqueName="[Varderade_nyttor].[Troligt år 7].[All]" dimensionUniqueName="[Varderade_nyttor]" displayFolder="" count="0" memberValueDatatype="5" unbalanced="0"/>
    <cacheHierarchy uniqueName="[Varderade_nyttor].[Troligt år 8]" caption="Troligt år 8" attribute="1" defaultMemberUniqueName="[Varderade_nyttor].[Troligt år 8].[All]" allUniqueName="[Varderade_nyttor].[Troligt år 8].[All]" dimensionUniqueName="[Varderade_nyttor]" displayFolder="" count="0" memberValueDatatype="5" unbalanced="0"/>
    <cacheHierarchy uniqueName="[Varderade_nyttor].[Troligt år 9]" caption="Troligt år 9" attribute="1" defaultMemberUniqueName="[Varderade_nyttor].[Troligt år 9].[All]" allUniqueName="[Varderade_nyttor].[Troligt år 9].[All]" dimensionUniqueName="[Varderade_nyttor]" displayFolder="" count="0" memberValueDatatype="5" unbalanced="0"/>
    <cacheHierarchy uniqueName="[Varderade_nyttor].[Troligt år 10]" caption="Troligt år 10" attribute="1" defaultMemberUniqueName="[Varderade_nyttor].[Troligt år 10].[All]" allUniqueName="[Varderade_nyttor].[Troligt år 10].[All]" dimensionUniqueName="[Varderade_nyttor]" displayFolder="" count="0" memberValueDatatype="5" unbalanced="0"/>
    <cacheHierarchy uniqueName="[Varderade_nyttor].[Troligt år 11]" caption="Troligt år 11" attribute="1" defaultMemberUniqueName="[Varderade_nyttor].[Troligt år 11].[All]" allUniqueName="[Varderade_nyttor].[Troligt år 11].[All]" dimensionUniqueName="[Varderade_nyttor]" displayFolder="" count="0" memberValueDatatype="5" unbalanced="0"/>
    <cacheHierarchy uniqueName="[Varderade_nyttor].[Troligt år 12]" caption="Troligt år 12" attribute="1" defaultMemberUniqueName="[Varderade_nyttor].[Troligt år 12].[All]" allUniqueName="[Varderade_nyttor].[Troligt år 12].[All]" dimensionUniqueName="[Varderade_nyttor]" displayFolder="" count="0" memberValueDatatype="5" unbalanced="0"/>
    <cacheHierarchy uniqueName="[Varderade_nyttor].[Troligt år 13]" caption="Troligt år 13" attribute="1" defaultMemberUniqueName="[Varderade_nyttor].[Troligt år 13].[All]" allUniqueName="[Varderade_nyttor].[Troligt år 13].[All]" dimensionUniqueName="[Varderade_nyttor]" displayFolder="" count="0" memberValueDatatype="5" unbalanced="0"/>
    <cacheHierarchy uniqueName="[Varderade_nyttor].[Troligt år 14]" caption="Troligt år 14" attribute="1" defaultMemberUniqueName="[Varderade_nyttor].[Troligt år 14].[All]" allUniqueName="[Varderade_nyttor].[Troligt år 14].[All]" dimensionUniqueName="[Varderade_nyttor]" displayFolder="" count="0" memberValueDatatype="5" unbalanced="0"/>
    <cacheHierarchy uniqueName="[Varderade_nyttor].[Troligt år 15]" caption="Troligt år 15" attribute="1" defaultMemberUniqueName="[Varderade_nyttor].[Troligt år 15].[All]" allUniqueName="[Varderade_nyttor].[Troligt år 15].[All]" dimensionUniqueName="[Varderade_nyttor]" displayFolder="" count="0" memberValueDatatype="5" unbalanced="0"/>
    <cacheHierarchy uniqueName="[Varderade_nyttor].[Troligt år 16]" caption="Troligt år 16" attribute="1" defaultMemberUniqueName="[Varderade_nyttor].[Troligt år 16].[All]" allUniqueName="[Varderade_nyttor].[Troligt år 16].[All]" dimensionUniqueName="[Varderade_nyttor]" displayFolder="" count="0" memberValueDatatype="5" unbalanced="0"/>
    <cacheHierarchy uniqueName="[Varderade_nyttor].[Troligt år 17]" caption="Troligt år 17" attribute="1" defaultMemberUniqueName="[Varderade_nyttor].[Troligt år 17].[All]" allUniqueName="[Varderade_nyttor].[Troligt år 17].[All]" dimensionUniqueName="[Varderade_nyttor]" displayFolder="" count="0" memberValueDatatype="5" unbalanced="0"/>
    <cacheHierarchy uniqueName="[Varderade_nyttor].[Troligt år 18]" caption="Troligt år 18" attribute="1" defaultMemberUniqueName="[Varderade_nyttor].[Troligt år 18].[All]" allUniqueName="[Varderade_nyttor].[Troligt år 18].[All]" dimensionUniqueName="[Varderade_nyttor]" displayFolder="" count="0" memberValueDatatype="5" unbalanced="0"/>
    <cacheHierarchy uniqueName="[Varderade_nyttor].[Troligt år 19]" caption="Troligt år 19" attribute="1" defaultMemberUniqueName="[Varderade_nyttor].[Troligt år 19].[All]" allUniqueName="[Varderade_nyttor].[Troligt år 19].[All]" dimensionUniqueName="[Varderade_nyttor]" displayFolder="" count="0" memberValueDatatype="5" unbalanced="0"/>
    <cacheHierarchy uniqueName="[Varderade_nyttor].[Troligt år 20]" caption="Troligt år 20" attribute="1" defaultMemberUniqueName="[Varderade_nyttor].[Troligt år 20].[All]" allUniqueName="[Varderade_nyttor].[Troligt år 20].[All]" dimensionUniqueName="[Varderade_nyttor]" displayFolder="" count="0" memberValueDatatype="5" unbalanced="0"/>
    <cacheHierarchy uniqueName="[Varderade_nyttor].[Troligt år 21]" caption="Troligt år 21" attribute="1" defaultMemberUniqueName="[Varderade_nyttor].[Troligt år 21].[All]" allUniqueName="[Varderade_nyttor].[Troligt år 21].[All]" dimensionUniqueName="[Varderade_nyttor]" displayFolder="" count="0" memberValueDatatype="5" unbalanced="0"/>
    <cacheHierarchy uniqueName="[Varderade_nyttor].[Troligt år 22]" caption="Troligt år 22" attribute="1" defaultMemberUniqueName="[Varderade_nyttor].[Troligt år 22].[All]" allUniqueName="[Varderade_nyttor].[Troligt år 22].[All]" dimensionUniqueName="[Varderade_nyttor]" displayFolder="" count="0" memberValueDatatype="5" unbalanced="0"/>
    <cacheHierarchy uniqueName="[Varderade_nyttor].[Troligt år 23]" caption="Troligt år 23" attribute="1" defaultMemberUniqueName="[Varderade_nyttor].[Troligt år 23].[All]" allUniqueName="[Varderade_nyttor].[Troligt år 23].[All]" dimensionUniqueName="[Varderade_nyttor]" displayFolder="" count="0" memberValueDatatype="5" unbalanced="0"/>
    <cacheHierarchy uniqueName="[Varderade_nyttor].[Troligt år 24]" caption="Troligt år 24" attribute="1" defaultMemberUniqueName="[Varderade_nyttor].[Troligt år 24].[All]" allUniqueName="[Varderade_nyttor].[Troligt år 24].[All]" dimensionUniqueName="[Varderade_nyttor]" displayFolder="" count="0" memberValueDatatype="5" unbalanced="0"/>
    <cacheHierarchy uniqueName="[Varderade_nyttor].[Troligt år 25]" caption="Troligt år 25" attribute="1" defaultMemberUniqueName="[Varderade_nyttor].[Troligt år 25].[All]" allUniqueName="[Varderade_nyttor].[Troligt år 25].[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Min år 7]" caption="Min år 7" attribute="1" defaultMemberUniqueName="[Varderade_nyttor].[Min år 7].[All]" allUniqueName="[Varderade_nyttor].[Min år 7].[All]" dimensionUniqueName="[Varderade_nyttor]" displayFolder="" count="0" memberValueDatatype="5" unbalanced="0"/>
    <cacheHierarchy uniqueName="[Varderade_nyttor].[Min år 8]" caption="Min år 8" attribute="1" defaultMemberUniqueName="[Varderade_nyttor].[Min år 8].[All]" allUniqueName="[Varderade_nyttor].[Min år 8].[All]" dimensionUniqueName="[Varderade_nyttor]" displayFolder="" count="0" memberValueDatatype="5" unbalanced="0"/>
    <cacheHierarchy uniqueName="[Varderade_nyttor].[Min år 9]" caption="Min år 9" attribute="1" defaultMemberUniqueName="[Varderade_nyttor].[Min år 9].[All]" allUniqueName="[Varderade_nyttor].[Min år 9].[All]" dimensionUniqueName="[Varderade_nyttor]" displayFolder="" count="0" memberValueDatatype="5" unbalanced="0"/>
    <cacheHierarchy uniqueName="[Varderade_nyttor].[Min år 10]" caption="Min år 10" attribute="1" defaultMemberUniqueName="[Varderade_nyttor].[Min år 10].[All]" allUniqueName="[Varderade_nyttor].[Min år 10].[All]" dimensionUniqueName="[Varderade_nyttor]" displayFolder="" count="0" memberValueDatatype="5" unbalanced="0"/>
    <cacheHierarchy uniqueName="[Varderade_nyttor].[Min år 11]" caption="Min år 11" attribute="1" defaultMemberUniqueName="[Varderade_nyttor].[Min år 11].[All]" allUniqueName="[Varderade_nyttor].[Min år 11].[All]" dimensionUniqueName="[Varderade_nyttor]" displayFolder="" count="0" memberValueDatatype="5" unbalanced="0"/>
    <cacheHierarchy uniqueName="[Varderade_nyttor].[Min år 12]" caption="Min år 12" attribute="1" defaultMemberUniqueName="[Varderade_nyttor].[Min år 12].[All]" allUniqueName="[Varderade_nyttor].[Min år 12].[All]" dimensionUniqueName="[Varderade_nyttor]" displayFolder="" count="0" memberValueDatatype="5" unbalanced="0"/>
    <cacheHierarchy uniqueName="[Varderade_nyttor].[Min år 13]" caption="Min år 13" attribute="1" defaultMemberUniqueName="[Varderade_nyttor].[Min år 13].[All]" allUniqueName="[Varderade_nyttor].[Min år 13].[All]" dimensionUniqueName="[Varderade_nyttor]" displayFolder="" count="0" memberValueDatatype="5" unbalanced="0"/>
    <cacheHierarchy uniqueName="[Varderade_nyttor].[Min år 14]" caption="Min år 14" attribute="1" defaultMemberUniqueName="[Varderade_nyttor].[Min år 14].[All]" allUniqueName="[Varderade_nyttor].[Min år 14].[All]" dimensionUniqueName="[Varderade_nyttor]" displayFolder="" count="0" memberValueDatatype="5" unbalanced="0"/>
    <cacheHierarchy uniqueName="[Varderade_nyttor].[Min år 15]" caption="Min år 15" attribute="1" defaultMemberUniqueName="[Varderade_nyttor].[Min år 15].[All]" allUniqueName="[Varderade_nyttor].[Min år 15].[All]" dimensionUniqueName="[Varderade_nyttor]" displayFolder="" count="0" memberValueDatatype="5" unbalanced="0"/>
    <cacheHierarchy uniqueName="[Varderade_nyttor].[Min år 16]" caption="Min år 16" attribute="1" defaultMemberUniqueName="[Varderade_nyttor].[Min år 16].[All]" allUniqueName="[Varderade_nyttor].[Min år 16].[All]" dimensionUniqueName="[Varderade_nyttor]" displayFolder="" count="0" memberValueDatatype="5" unbalanced="0"/>
    <cacheHierarchy uniqueName="[Varderade_nyttor].[Min år 17]" caption="Min år 17" attribute="1" defaultMemberUniqueName="[Varderade_nyttor].[Min år 17].[All]" allUniqueName="[Varderade_nyttor].[Min år 17].[All]" dimensionUniqueName="[Varderade_nyttor]" displayFolder="" count="0" memberValueDatatype="5" unbalanced="0"/>
    <cacheHierarchy uniqueName="[Varderade_nyttor].[Min år 18]" caption="Min år 18" attribute="1" defaultMemberUniqueName="[Varderade_nyttor].[Min år 18].[All]" allUniqueName="[Varderade_nyttor].[Min år 18].[All]" dimensionUniqueName="[Varderade_nyttor]" displayFolder="" count="0" memberValueDatatype="5" unbalanced="0"/>
    <cacheHierarchy uniqueName="[Varderade_nyttor].[Min år 19]" caption="Min år 19" attribute="1" defaultMemberUniqueName="[Varderade_nyttor].[Min år 19].[All]" allUniqueName="[Varderade_nyttor].[Min år 19].[All]" dimensionUniqueName="[Varderade_nyttor]" displayFolder="" count="0" memberValueDatatype="5" unbalanced="0"/>
    <cacheHierarchy uniqueName="[Varderade_nyttor].[Min år 20]" caption="Min år 20" attribute="1" defaultMemberUniqueName="[Varderade_nyttor].[Min år 20].[All]" allUniqueName="[Varderade_nyttor].[Min år 20].[All]" dimensionUniqueName="[Varderade_nyttor]" displayFolder="" count="0" memberValueDatatype="5" unbalanced="0"/>
    <cacheHierarchy uniqueName="[Varderade_nyttor].[Min år 21]" caption="Min år 21" attribute="1" defaultMemberUniqueName="[Varderade_nyttor].[Min år 21].[All]" allUniqueName="[Varderade_nyttor].[Min år 21].[All]" dimensionUniqueName="[Varderade_nyttor]" displayFolder="" count="0" memberValueDatatype="5" unbalanced="0"/>
    <cacheHierarchy uniqueName="[Varderade_nyttor].[Min år 22]" caption="Min år 22" attribute="1" defaultMemberUniqueName="[Varderade_nyttor].[Min år 22].[All]" allUniqueName="[Varderade_nyttor].[Min år 22].[All]" dimensionUniqueName="[Varderade_nyttor]" displayFolder="" count="0" memberValueDatatype="5" unbalanced="0"/>
    <cacheHierarchy uniqueName="[Varderade_nyttor].[Min år 23]" caption="Min år 23" attribute="1" defaultMemberUniqueName="[Varderade_nyttor].[Min år 23].[All]" allUniqueName="[Varderade_nyttor].[Min år 23].[All]" dimensionUniqueName="[Varderade_nyttor]" displayFolder="" count="0" memberValueDatatype="5" unbalanced="0"/>
    <cacheHierarchy uniqueName="[Varderade_nyttor].[Min år 24]" caption="Min år 24" attribute="1" defaultMemberUniqueName="[Varderade_nyttor].[Min år 24].[All]" allUniqueName="[Varderade_nyttor].[Min år 24].[All]" dimensionUniqueName="[Varderade_nyttor]" displayFolder="" count="0" memberValueDatatype="5" unbalanced="0"/>
    <cacheHierarchy uniqueName="[Varderade_nyttor].[Min år 25]" caption="Min år 25" attribute="1" defaultMemberUniqueName="[Varderade_nyttor].[Min år 25].[All]" allUniqueName="[Varderade_nyttor].[Min år 25].[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Max år 7]" caption="Max år 7" attribute="1" defaultMemberUniqueName="[Varderade_nyttor].[Max år 7].[All]" allUniqueName="[Varderade_nyttor].[Max år 7].[All]" dimensionUniqueName="[Varderade_nyttor]" displayFolder="" count="0" memberValueDatatype="5" unbalanced="0"/>
    <cacheHierarchy uniqueName="[Varderade_nyttor].[Max år 8]" caption="Max år 8" attribute="1" defaultMemberUniqueName="[Varderade_nyttor].[Max år 8].[All]" allUniqueName="[Varderade_nyttor].[Max år 8].[All]" dimensionUniqueName="[Varderade_nyttor]" displayFolder="" count="0" memberValueDatatype="5" unbalanced="0"/>
    <cacheHierarchy uniqueName="[Varderade_nyttor].[Max år 9]" caption="Max år 9" attribute="1" defaultMemberUniqueName="[Varderade_nyttor].[Max år 9].[All]" allUniqueName="[Varderade_nyttor].[Max år 9].[All]" dimensionUniqueName="[Varderade_nyttor]" displayFolder="" count="0" memberValueDatatype="5" unbalanced="0"/>
    <cacheHierarchy uniqueName="[Varderade_nyttor].[Max år 10]" caption="Max år 10" attribute="1" defaultMemberUniqueName="[Varderade_nyttor].[Max år 10].[All]" allUniqueName="[Varderade_nyttor].[Max år 10].[All]" dimensionUniqueName="[Varderade_nyttor]" displayFolder="" count="0" memberValueDatatype="5" unbalanced="0"/>
    <cacheHierarchy uniqueName="[Varderade_nyttor].[Max år 11]" caption="Max år 11" attribute="1" defaultMemberUniqueName="[Varderade_nyttor].[Max år 11].[All]" allUniqueName="[Varderade_nyttor].[Max år 11].[All]" dimensionUniqueName="[Varderade_nyttor]" displayFolder="" count="0" memberValueDatatype="5" unbalanced="0"/>
    <cacheHierarchy uniqueName="[Varderade_nyttor].[Max år 12]" caption="Max år 12" attribute="1" defaultMemberUniqueName="[Varderade_nyttor].[Max år 12].[All]" allUniqueName="[Varderade_nyttor].[Max år 12].[All]" dimensionUniqueName="[Varderade_nyttor]" displayFolder="" count="0" memberValueDatatype="5" unbalanced="0"/>
    <cacheHierarchy uniqueName="[Varderade_nyttor].[Max år 13]" caption="Max år 13" attribute="1" defaultMemberUniqueName="[Varderade_nyttor].[Max år 13].[All]" allUniqueName="[Varderade_nyttor].[Max år 13].[All]" dimensionUniqueName="[Varderade_nyttor]" displayFolder="" count="0" memberValueDatatype="5" unbalanced="0"/>
    <cacheHierarchy uniqueName="[Varderade_nyttor].[Max år 14]" caption="Max år 14" attribute="1" defaultMemberUniqueName="[Varderade_nyttor].[Max år 14].[All]" allUniqueName="[Varderade_nyttor].[Max år 14].[All]" dimensionUniqueName="[Varderade_nyttor]" displayFolder="" count="0" memberValueDatatype="5" unbalanced="0"/>
    <cacheHierarchy uniqueName="[Varderade_nyttor].[Max år 15]" caption="Max år 15" attribute="1" defaultMemberUniqueName="[Varderade_nyttor].[Max år 15].[All]" allUniqueName="[Varderade_nyttor].[Max år 15].[All]" dimensionUniqueName="[Varderade_nyttor]" displayFolder="" count="0" memberValueDatatype="5" unbalanced="0"/>
    <cacheHierarchy uniqueName="[Varderade_nyttor].[Max år 16]" caption="Max år 16" attribute="1" defaultMemberUniqueName="[Varderade_nyttor].[Max år 16].[All]" allUniqueName="[Varderade_nyttor].[Max år 16].[All]" dimensionUniqueName="[Varderade_nyttor]" displayFolder="" count="0" memberValueDatatype="5" unbalanced="0"/>
    <cacheHierarchy uniqueName="[Varderade_nyttor].[Max år 17]" caption="Max år 17" attribute="1" defaultMemberUniqueName="[Varderade_nyttor].[Max år 17].[All]" allUniqueName="[Varderade_nyttor].[Max år 17].[All]" dimensionUniqueName="[Varderade_nyttor]" displayFolder="" count="0" memberValueDatatype="5" unbalanced="0"/>
    <cacheHierarchy uniqueName="[Varderade_nyttor].[Max år 18]" caption="Max år 18" attribute="1" defaultMemberUniqueName="[Varderade_nyttor].[Max år 18].[All]" allUniqueName="[Varderade_nyttor].[Max år 18].[All]" dimensionUniqueName="[Varderade_nyttor]" displayFolder="" count="0" memberValueDatatype="5" unbalanced="0"/>
    <cacheHierarchy uniqueName="[Varderade_nyttor].[Max år 19]" caption="Max år 19" attribute="1" defaultMemberUniqueName="[Varderade_nyttor].[Max år 19].[All]" allUniqueName="[Varderade_nyttor].[Max år 19].[All]" dimensionUniqueName="[Varderade_nyttor]" displayFolder="" count="0" memberValueDatatype="5" unbalanced="0"/>
    <cacheHierarchy uniqueName="[Varderade_nyttor].[Max år 20]" caption="Max år 20" attribute="1" defaultMemberUniqueName="[Varderade_nyttor].[Max år 20].[All]" allUniqueName="[Varderade_nyttor].[Max år 20].[All]" dimensionUniqueName="[Varderade_nyttor]" displayFolder="" count="0" memberValueDatatype="5" unbalanced="0"/>
    <cacheHierarchy uniqueName="[Varderade_nyttor].[Max år 21]" caption="Max år 21" attribute="1" defaultMemberUniqueName="[Varderade_nyttor].[Max år 21].[All]" allUniqueName="[Varderade_nyttor].[Max år 21].[All]" dimensionUniqueName="[Varderade_nyttor]" displayFolder="" count="0" memberValueDatatype="5" unbalanced="0"/>
    <cacheHierarchy uniqueName="[Varderade_nyttor].[Max år 22]" caption="Max år 22" attribute="1" defaultMemberUniqueName="[Varderade_nyttor].[Max år 22].[All]" allUniqueName="[Varderade_nyttor].[Max år 22].[All]" dimensionUniqueName="[Varderade_nyttor]" displayFolder="" count="0" memberValueDatatype="5" unbalanced="0"/>
    <cacheHierarchy uniqueName="[Varderade_nyttor].[Max år 23]" caption="Max år 23" attribute="1" defaultMemberUniqueName="[Varderade_nyttor].[Max år 23].[All]" allUniqueName="[Varderade_nyttor].[Max år 23].[All]" dimensionUniqueName="[Varderade_nyttor]" displayFolder="" count="0" memberValueDatatype="5" unbalanced="0"/>
    <cacheHierarchy uniqueName="[Varderade_nyttor].[Max år 24]" caption="Max år 24" attribute="1" defaultMemberUniqueName="[Varderade_nyttor].[Max år 24].[All]" allUniqueName="[Varderade_nyttor].[Max år 24].[All]" dimensionUniqueName="[Varderade_nyttor]" displayFolder="" count="0" memberValueDatatype="5" unbalanced="0"/>
    <cacheHierarchy uniqueName="[Varderade_nyttor].[Max år 25]" caption="Max år 25" attribute="1" defaultMemberUniqueName="[Varderade_nyttor].[Max år 25].[All]" allUniqueName="[Varderade_nyttor].[Max år 25].[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270"/>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271"/>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27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270"/>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271"/>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272"/>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273"/>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274"/>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275"/>
        </ext>
      </extLst>
    </cacheHierarchy>
    <cacheHierarchy uniqueName="[Measures].[Sum of Troligt år 7]" caption="Sum of Troligt år 7" measure="1" displayFolder="" measureGroup="Nyttor" count="0" hidden="1">
      <extLst>
        <ext xmlns:x15="http://schemas.microsoft.com/office/spreadsheetml/2010/11/main" uri="{B97F6D7D-B522-45F9-BDA1-12C45D357490}">
          <x15:cacheHierarchy aggregatedColumn="276"/>
        </ext>
      </extLst>
    </cacheHierarchy>
    <cacheHierarchy uniqueName="[Measures].[Sum of Troligt år 8]" caption="Sum of Troligt år 8" measure="1" displayFolder="" measureGroup="Nyttor" count="0" hidden="1">
      <extLst>
        <ext xmlns:x15="http://schemas.microsoft.com/office/spreadsheetml/2010/11/main" uri="{B97F6D7D-B522-45F9-BDA1-12C45D357490}">
          <x15:cacheHierarchy aggregatedColumn="277"/>
        </ext>
      </extLst>
    </cacheHierarchy>
    <cacheHierarchy uniqueName="[Measures].[Sum of Troligt år 9]" caption="Sum of Troligt år 9" measure="1" displayFolder="" measureGroup="Nyttor" count="0" hidden="1">
      <extLst>
        <ext xmlns:x15="http://schemas.microsoft.com/office/spreadsheetml/2010/11/main" uri="{B97F6D7D-B522-45F9-BDA1-12C45D357490}">
          <x15:cacheHierarchy aggregatedColumn="278"/>
        </ext>
      </extLst>
    </cacheHierarchy>
    <cacheHierarchy uniqueName="[Measures].[Sum of Troligt år 10]" caption="Sum of Troligt år 10" measure="1" displayFolder="" measureGroup="Nyttor" count="0" hidden="1">
      <extLst>
        <ext xmlns:x15="http://schemas.microsoft.com/office/spreadsheetml/2010/11/main" uri="{B97F6D7D-B522-45F9-BDA1-12C45D357490}">
          <x15:cacheHierarchy aggregatedColumn="279"/>
        </ext>
      </extLst>
    </cacheHierarchy>
    <cacheHierarchy uniqueName="[Measures].[Sum of Troligt år 11]" caption="Sum of Troligt år 11" measure="1" displayFolder="" measureGroup="Nyttor" count="0" hidden="1">
      <extLst>
        <ext xmlns:x15="http://schemas.microsoft.com/office/spreadsheetml/2010/11/main" uri="{B97F6D7D-B522-45F9-BDA1-12C45D357490}">
          <x15:cacheHierarchy aggregatedColumn="280"/>
        </ext>
      </extLst>
    </cacheHierarchy>
    <cacheHierarchy uniqueName="[Measures].[Sum of Troligt år 12]" caption="Sum of Troligt år 12" measure="1" displayFolder="" measureGroup="Nyttor" count="0" hidden="1">
      <extLst>
        <ext xmlns:x15="http://schemas.microsoft.com/office/spreadsheetml/2010/11/main" uri="{B97F6D7D-B522-45F9-BDA1-12C45D357490}">
          <x15:cacheHierarchy aggregatedColumn="281"/>
        </ext>
      </extLst>
    </cacheHierarchy>
    <cacheHierarchy uniqueName="[Measures].[Sum of Troligt år 13]" caption="Sum of Troligt år 13" measure="1" displayFolder="" measureGroup="Nyttor" count="0" hidden="1">
      <extLst>
        <ext xmlns:x15="http://schemas.microsoft.com/office/spreadsheetml/2010/11/main" uri="{B97F6D7D-B522-45F9-BDA1-12C45D357490}">
          <x15:cacheHierarchy aggregatedColumn="282"/>
        </ext>
      </extLst>
    </cacheHierarchy>
    <cacheHierarchy uniqueName="[Measures].[Sum of Troligt år 14]" caption="Sum of Troligt år 14" measure="1" displayFolder="" measureGroup="Nyttor" count="0" hidden="1">
      <extLst>
        <ext xmlns:x15="http://schemas.microsoft.com/office/spreadsheetml/2010/11/main" uri="{B97F6D7D-B522-45F9-BDA1-12C45D357490}">
          <x15:cacheHierarchy aggregatedColumn="283"/>
        </ext>
      </extLst>
    </cacheHierarchy>
    <cacheHierarchy uniqueName="[Measures].[Sum of Troligt år 15]" caption="Sum of Troligt år 15" measure="1" displayFolder="" measureGroup="Nyttor" count="0" hidden="1">
      <extLst>
        <ext xmlns:x15="http://schemas.microsoft.com/office/spreadsheetml/2010/11/main" uri="{B97F6D7D-B522-45F9-BDA1-12C45D357490}">
          <x15:cacheHierarchy aggregatedColumn="284"/>
        </ext>
      </extLst>
    </cacheHierarchy>
    <cacheHierarchy uniqueName="[Measures].[Sum of Troligt år 16]" caption="Sum of Troligt år 16" measure="1" displayFolder="" measureGroup="Nyttor" count="0" hidden="1">
      <extLst>
        <ext xmlns:x15="http://schemas.microsoft.com/office/spreadsheetml/2010/11/main" uri="{B97F6D7D-B522-45F9-BDA1-12C45D357490}">
          <x15:cacheHierarchy aggregatedColumn="285"/>
        </ext>
      </extLst>
    </cacheHierarchy>
    <cacheHierarchy uniqueName="[Measures].[Sum of Troligt år 17]" caption="Sum of Troligt år 17" measure="1" displayFolder="" measureGroup="Nyttor" count="0" hidden="1">
      <extLst>
        <ext xmlns:x15="http://schemas.microsoft.com/office/spreadsheetml/2010/11/main" uri="{B97F6D7D-B522-45F9-BDA1-12C45D357490}">
          <x15:cacheHierarchy aggregatedColumn="286"/>
        </ext>
      </extLst>
    </cacheHierarchy>
    <cacheHierarchy uniqueName="[Measures].[Sum of Troligt år 18]" caption="Sum of Troligt år 18" measure="1" displayFolder="" measureGroup="Nyttor" count="0" hidden="1">
      <extLst>
        <ext xmlns:x15="http://schemas.microsoft.com/office/spreadsheetml/2010/11/main" uri="{B97F6D7D-B522-45F9-BDA1-12C45D357490}">
          <x15:cacheHierarchy aggregatedColumn="287"/>
        </ext>
      </extLst>
    </cacheHierarchy>
    <cacheHierarchy uniqueName="[Measures].[Sum of Troligt år 19]" caption="Sum of Troligt år 19" measure="1" displayFolder="" measureGroup="Nyttor" count="0" hidden="1">
      <extLst>
        <ext xmlns:x15="http://schemas.microsoft.com/office/spreadsheetml/2010/11/main" uri="{B97F6D7D-B522-45F9-BDA1-12C45D357490}">
          <x15:cacheHierarchy aggregatedColumn="288"/>
        </ext>
      </extLst>
    </cacheHierarchy>
    <cacheHierarchy uniqueName="[Measures].[Sum of Troligt år 20]" caption="Sum of Troligt år 20" measure="1" displayFolder="" measureGroup="Nyttor" count="0" hidden="1">
      <extLst>
        <ext xmlns:x15="http://schemas.microsoft.com/office/spreadsheetml/2010/11/main" uri="{B97F6D7D-B522-45F9-BDA1-12C45D357490}">
          <x15:cacheHierarchy aggregatedColumn="289"/>
        </ext>
      </extLst>
    </cacheHierarchy>
    <cacheHierarchy uniqueName="[Measures].[Sum of Troligt år 21]" caption="Sum of Troligt år 21" measure="1" displayFolder="" measureGroup="Nyttor" count="0" hidden="1">
      <extLst>
        <ext xmlns:x15="http://schemas.microsoft.com/office/spreadsheetml/2010/11/main" uri="{B97F6D7D-B522-45F9-BDA1-12C45D357490}">
          <x15:cacheHierarchy aggregatedColumn="290"/>
        </ext>
      </extLst>
    </cacheHierarchy>
    <cacheHierarchy uniqueName="[Measures].[Sum of Troligt år 22]" caption="Sum of Troligt år 22" measure="1" displayFolder="" measureGroup="Nyttor" count="0" hidden="1">
      <extLst>
        <ext xmlns:x15="http://schemas.microsoft.com/office/spreadsheetml/2010/11/main" uri="{B97F6D7D-B522-45F9-BDA1-12C45D357490}">
          <x15:cacheHierarchy aggregatedColumn="291"/>
        </ext>
      </extLst>
    </cacheHierarchy>
    <cacheHierarchy uniqueName="[Measures].[Sum of Troligt år 23]" caption="Sum of Troligt år 23" measure="1" displayFolder="" measureGroup="Nyttor" count="0" hidden="1">
      <extLst>
        <ext xmlns:x15="http://schemas.microsoft.com/office/spreadsheetml/2010/11/main" uri="{B97F6D7D-B522-45F9-BDA1-12C45D357490}">
          <x15:cacheHierarchy aggregatedColumn="292"/>
        </ext>
      </extLst>
    </cacheHierarchy>
    <cacheHierarchy uniqueName="[Measures].[Sum of Troligt år 24]" caption="Sum of Troligt år 24" measure="1" displayFolder="" measureGroup="Nyttor" count="0" hidden="1">
      <extLst>
        <ext xmlns:x15="http://schemas.microsoft.com/office/spreadsheetml/2010/11/main" uri="{B97F6D7D-B522-45F9-BDA1-12C45D357490}">
          <x15:cacheHierarchy aggregatedColumn="293"/>
        </ext>
      </extLst>
    </cacheHierarchy>
    <cacheHierarchy uniqueName="[Measures].[Sum of Troligt år 25]" caption="Sum of Troligt år 25" measure="1" displayFolder="" measureGroup="Nyttor" count="0" hidden="1">
      <extLst>
        <ext xmlns:x15="http://schemas.microsoft.com/office/spreadsheetml/2010/11/main" uri="{B97F6D7D-B522-45F9-BDA1-12C45D357490}">
          <x15:cacheHierarchy aggregatedColumn="29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183"/>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84"/>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185"/>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186"/>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187"/>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188"/>
        </ext>
      </extLst>
    </cacheHierarchy>
    <cacheHierarchy uniqueName="[Measures].[Sum of Troligt år 7 2]" caption="Sum of Troligt år 7 2" measure="1" displayFolder="" measureGroup="Kostnader" count="0" hidden="1">
      <extLst>
        <ext xmlns:x15="http://schemas.microsoft.com/office/spreadsheetml/2010/11/main" uri="{B97F6D7D-B522-45F9-BDA1-12C45D357490}">
          <x15:cacheHierarchy aggregatedColumn="189"/>
        </ext>
      </extLst>
    </cacheHierarchy>
    <cacheHierarchy uniqueName="[Measures].[Sum of Troligt år 8 2]" caption="Sum of Troligt år 8 2" measure="1" displayFolder="" measureGroup="Kostnader" count="0" hidden="1">
      <extLst>
        <ext xmlns:x15="http://schemas.microsoft.com/office/spreadsheetml/2010/11/main" uri="{B97F6D7D-B522-45F9-BDA1-12C45D357490}">
          <x15:cacheHierarchy aggregatedColumn="190"/>
        </ext>
      </extLst>
    </cacheHierarchy>
    <cacheHierarchy uniqueName="[Measures].[Sum of Troligt år 9 2]" caption="Sum of Troligt år 9 2" measure="1" displayFolder="" measureGroup="Kostnader" count="0" hidden="1">
      <extLst>
        <ext xmlns:x15="http://schemas.microsoft.com/office/spreadsheetml/2010/11/main" uri="{B97F6D7D-B522-45F9-BDA1-12C45D357490}">
          <x15:cacheHierarchy aggregatedColumn="191"/>
        </ext>
      </extLst>
    </cacheHierarchy>
    <cacheHierarchy uniqueName="[Measures].[Sum of Troligt år 10 2]" caption="Sum of Troligt år 10 2" measure="1" displayFolder="" measureGroup="Kostnader" count="0" hidden="1">
      <extLst>
        <ext xmlns:x15="http://schemas.microsoft.com/office/spreadsheetml/2010/11/main" uri="{B97F6D7D-B522-45F9-BDA1-12C45D357490}">
          <x15:cacheHierarchy aggregatedColumn="192"/>
        </ext>
      </extLst>
    </cacheHierarchy>
    <cacheHierarchy uniqueName="[Measures].[Sum of Troligt år 11 2]" caption="Sum of Troligt år 11 2" measure="1" displayFolder="" measureGroup="Kostnader" count="0" hidden="1">
      <extLst>
        <ext xmlns:x15="http://schemas.microsoft.com/office/spreadsheetml/2010/11/main" uri="{B97F6D7D-B522-45F9-BDA1-12C45D357490}">
          <x15:cacheHierarchy aggregatedColumn="193"/>
        </ext>
      </extLst>
    </cacheHierarchy>
    <cacheHierarchy uniqueName="[Measures].[Sum of Troligt år 12 2]" caption="Sum of Troligt år 12 2" measure="1" displayFolder="" measureGroup="Kostnader" count="0" hidden="1">
      <extLst>
        <ext xmlns:x15="http://schemas.microsoft.com/office/spreadsheetml/2010/11/main" uri="{B97F6D7D-B522-45F9-BDA1-12C45D357490}">
          <x15:cacheHierarchy aggregatedColumn="194"/>
        </ext>
      </extLst>
    </cacheHierarchy>
    <cacheHierarchy uniqueName="[Measures].[Sum of Troligt år 13 2]" caption="Sum of Troligt år 13 2" measure="1" displayFolder="" measureGroup="Kostnader" count="0" hidden="1">
      <extLst>
        <ext xmlns:x15="http://schemas.microsoft.com/office/spreadsheetml/2010/11/main" uri="{B97F6D7D-B522-45F9-BDA1-12C45D357490}">
          <x15:cacheHierarchy aggregatedColumn="195"/>
        </ext>
      </extLst>
    </cacheHierarchy>
    <cacheHierarchy uniqueName="[Measures].[Sum of Troligt år 14 2]" caption="Sum of Troligt år 14 2" measure="1" displayFolder="" measureGroup="Kostnader" count="0" hidden="1">
      <extLst>
        <ext xmlns:x15="http://schemas.microsoft.com/office/spreadsheetml/2010/11/main" uri="{B97F6D7D-B522-45F9-BDA1-12C45D357490}">
          <x15:cacheHierarchy aggregatedColumn="196"/>
        </ext>
      </extLst>
    </cacheHierarchy>
    <cacheHierarchy uniqueName="[Measures].[Sum of Troligt år 15 2]" caption="Sum of Troligt år 15 2" measure="1" displayFolder="" measureGroup="Kostnader" count="0" hidden="1">
      <extLst>
        <ext xmlns:x15="http://schemas.microsoft.com/office/spreadsheetml/2010/11/main" uri="{B97F6D7D-B522-45F9-BDA1-12C45D357490}">
          <x15:cacheHierarchy aggregatedColumn="197"/>
        </ext>
      </extLst>
    </cacheHierarchy>
    <cacheHierarchy uniqueName="[Measures].[Sum of Troligt år 16 2]" caption="Sum of Troligt år 16 2" measure="1" displayFolder="" measureGroup="Kostnader" count="0" hidden="1">
      <extLst>
        <ext xmlns:x15="http://schemas.microsoft.com/office/spreadsheetml/2010/11/main" uri="{B97F6D7D-B522-45F9-BDA1-12C45D357490}">
          <x15:cacheHierarchy aggregatedColumn="198"/>
        </ext>
      </extLst>
    </cacheHierarchy>
    <cacheHierarchy uniqueName="[Measures].[Sum of Troligt år 17 2]" caption="Sum of Troligt år 17 2" measure="1" displayFolder="" measureGroup="Kostnader" count="0" hidden="1">
      <extLst>
        <ext xmlns:x15="http://schemas.microsoft.com/office/spreadsheetml/2010/11/main" uri="{B97F6D7D-B522-45F9-BDA1-12C45D357490}">
          <x15:cacheHierarchy aggregatedColumn="199"/>
        </ext>
      </extLst>
    </cacheHierarchy>
    <cacheHierarchy uniqueName="[Measures].[Sum of Troligt år 18 2]" caption="Sum of Troligt år 18 2" measure="1" displayFolder="" measureGroup="Kostnader" count="0" hidden="1">
      <extLst>
        <ext xmlns:x15="http://schemas.microsoft.com/office/spreadsheetml/2010/11/main" uri="{B97F6D7D-B522-45F9-BDA1-12C45D357490}">
          <x15:cacheHierarchy aggregatedColumn="200"/>
        </ext>
      </extLst>
    </cacheHierarchy>
    <cacheHierarchy uniqueName="[Measures].[Sum of Troligt år 19 2]" caption="Sum of Troligt år 19 2" measure="1" displayFolder="" measureGroup="Kostnader" count="0" hidden="1">
      <extLst>
        <ext xmlns:x15="http://schemas.microsoft.com/office/spreadsheetml/2010/11/main" uri="{B97F6D7D-B522-45F9-BDA1-12C45D357490}">
          <x15:cacheHierarchy aggregatedColumn="201"/>
        </ext>
      </extLst>
    </cacheHierarchy>
    <cacheHierarchy uniqueName="[Measures].[Sum of Troligt år 20 2]" caption="Sum of Troligt år 20 2" measure="1" displayFolder="" measureGroup="Kostnader" count="0" hidden="1">
      <extLst>
        <ext xmlns:x15="http://schemas.microsoft.com/office/spreadsheetml/2010/11/main" uri="{B97F6D7D-B522-45F9-BDA1-12C45D357490}">
          <x15:cacheHierarchy aggregatedColumn="202"/>
        </ext>
      </extLst>
    </cacheHierarchy>
    <cacheHierarchy uniqueName="[Measures].[Sum of Troligt år 21 2]" caption="Sum of Troligt år 21 2" measure="1" displayFolder="" measureGroup="Kostnader" count="0" hidden="1">
      <extLst>
        <ext xmlns:x15="http://schemas.microsoft.com/office/spreadsheetml/2010/11/main" uri="{B97F6D7D-B522-45F9-BDA1-12C45D357490}">
          <x15:cacheHierarchy aggregatedColumn="203"/>
        </ext>
      </extLst>
    </cacheHierarchy>
    <cacheHierarchy uniqueName="[Measures].[Sum of Troligt år 22 2]" caption="Sum of Troligt år 22 2" measure="1" displayFolder="" measureGroup="Kostnader" count="0" hidden="1">
      <extLst>
        <ext xmlns:x15="http://schemas.microsoft.com/office/spreadsheetml/2010/11/main" uri="{B97F6D7D-B522-45F9-BDA1-12C45D357490}">
          <x15:cacheHierarchy aggregatedColumn="204"/>
        </ext>
      </extLst>
    </cacheHierarchy>
    <cacheHierarchy uniqueName="[Measures].[Sum of Troligt år 23 2]" caption="Sum of Troligt år 23 2" measure="1" displayFolder="" measureGroup="Kostnader" count="0" hidden="1">
      <extLst>
        <ext xmlns:x15="http://schemas.microsoft.com/office/spreadsheetml/2010/11/main" uri="{B97F6D7D-B522-45F9-BDA1-12C45D357490}">
          <x15:cacheHierarchy aggregatedColumn="205"/>
        </ext>
      </extLst>
    </cacheHierarchy>
    <cacheHierarchy uniqueName="[Measures].[Sum of Troligt år 24 2]" caption="Sum of Troligt år 24 2" measure="1" displayFolder="" measureGroup="Kostnader" count="0" hidden="1">
      <extLst>
        <ext xmlns:x15="http://schemas.microsoft.com/office/spreadsheetml/2010/11/main" uri="{B97F6D7D-B522-45F9-BDA1-12C45D357490}">
          <x15:cacheHierarchy aggregatedColumn="206"/>
        </ext>
      </extLst>
    </cacheHierarchy>
    <cacheHierarchy uniqueName="[Measures].[Sum of Troligt år 25 2]" caption="Sum of Troligt år 25 2" measure="1" displayFolder="" measureGroup="Kostnader" count="0" hidden="1">
      <extLst>
        <ext xmlns:x15="http://schemas.microsoft.com/office/spreadsheetml/2010/11/main" uri="{B97F6D7D-B522-45F9-BDA1-12C45D357490}">
          <x15:cacheHierarchy aggregatedColumn="207"/>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29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208"/>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264"/>
        </ext>
      </extLst>
    </cacheHierarchy>
    <cacheHierarchy uniqueName="[Measures].[Count of Kostnad 2]" caption="Count of Kostnad 2" measure="1" displayFolder="" measureGroup="Kostnader" count="0" oneField="1" hidden="1">
      <fieldsUsage count="1">
        <fieldUsage x="0"/>
      </fieldsUsage>
      <extLst>
        <ext xmlns:x15="http://schemas.microsoft.com/office/spreadsheetml/2010/11/main" uri="{B97F6D7D-B522-45F9-BDA1-12C45D357490}">
          <x15:cacheHierarchy aggregatedColumn="177"/>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444"/>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445"/>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446"/>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447"/>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448"/>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449"/>
        </ext>
      </extLst>
    </cacheHierarchy>
    <cacheHierarchy uniqueName="[Measures].[Sum of Troligt år 7 3]" caption="Sum of Troligt år 7 3" measure="1" displayFolder="" measureGroup="Varderade_nyttor" count="0" hidden="1">
      <extLst>
        <ext xmlns:x15="http://schemas.microsoft.com/office/spreadsheetml/2010/11/main" uri="{B97F6D7D-B522-45F9-BDA1-12C45D357490}">
          <x15:cacheHierarchy aggregatedColumn="450"/>
        </ext>
      </extLst>
    </cacheHierarchy>
    <cacheHierarchy uniqueName="[Measures].[Sum of Troligt år 8 3]" caption="Sum of Troligt år 8 3" measure="1" displayFolder="" measureGroup="Varderade_nyttor" count="0" hidden="1">
      <extLst>
        <ext xmlns:x15="http://schemas.microsoft.com/office/spreadsheetml/2010/11/main" uri="{B97F6D7D-B522-45F9-BDA1-12C45D357490}">
          <x15:cacheHierarchy aggregatedColumn="451"/>
        </ext>
      </extLst>
    </cacheHierarchy>
    <cacheHierarchy uniqueName="[Measures].[Sum of Troligt år 9 3]" caption="Sum of Troligt år 9 3" measure="1" displayFolder="" measureGroup="Varderade_nyttor" count="0" hidden="1">
      <extLst>
        <ext xmlns:x15="http://schemas.microsoft.com/office/spreadsheetml/2010/11/main" uri="{B97F6D7D-B522-45F9-BDA1-12C45D357490}">
          <x15:cacheHierarchy aggregatedColumn="452"/>
        </ext>
      </extLst>
    </cacheHierarchy>
    <cacheHierarchy uniqueName="[Measures].[Sum of Troligt år 10 3]" caption="Sum of Troligt år 10 3" measure="1" displayFolder="" measureGroup="Varderade_nyttor" count="0" hidden="1">
      <extLst>
        <ext xmlns:x15="http://schemas.microsoft.com/office/spreadsheetml/2010/11/main" uri="{B97F6D7D-B522-45F9-BDA1-12C45D357490}">
          <x15:cacheHierarchy aggregatedColumn="453"/>
        </ext>
      </extLst>
    </cacheHierarchy>
    <cacheHierarchy uniqueName="[Measures].[Sum of Troligt år 11 3]" caption="Sum of Troligt år 11 3" measure="1" displayFolder="" measureGroup="Varderade_nyttor" count="0" hidden="1">
      <extLst>
        <ext xmlns:x15="http://schemas.microsoft.com/office/spreadsheetml/2010/11/main" uri="{B97F6D7D-B522-45F9-BDA1-12C45D357490}">
          <x15:cacheHierarchy aggregatedColumn="454"/>
        </ext>
      </extLst>
    </cacheHierarchy>
    <cacheHierarchy uniqueName="[Measures].[Sum of Troligt år 12 3]" caption="Sum of Troligt år 12 3" measure="1" displayFolder="" measureGroup="Varderade_nyttor" count="0" hidden="1">
      <extLst>
        <ext xmlns:x15="http://schemas.microsoft.com/office/spreadsheetml/2010/11/main" uri="{B97F6D7D-B522-45F9-BDA1-12C45D357490}">
          <x15:cacheHierarchy aggregatedColumn="455"/>
        </ext>
      </extLst>
    </cacheHierarchy>
    <cacheHierarchy uniqueName="[Measures].[Sum of Troligt år 13 3]" caption="Sum of Troligt år 13 3" measure="1" displayFolder="" measureGroup="Varderade_nyttor" count="0" hidden="1">
      <extLst>
        <ext xmlns:x15="http://schemas.microsoft.com/office/spreadsheetml/2010/11/main" uri="{B97F6D7D-B522-45F9-BDA1-12C45D357490}">
          <x15:cacheHierarchy aggregatedColumn="456"/>
        </ext>
      </extLst>
    </cacheHierarchy>
    <cacheHierarchy uniqueName="[Measures].[Sum of Troligt år 14 3]" caption="Sum of Troligt år 14 3" measure="1" displayFolder="" measureGroup="Varderade_nyttor" count="0" hidden="1">
      <extLst>
        <ext xmlns:x15="http://schemas.microsoft.com/office/spreadsheetml/2010/11/main" uri="{B97F6D7D-B522-45F9-BDA1-12C45D357490}">
          <x15:cacheHierarchy aggregatedColumn="457"/>
        </ext>
      </extLst>
    </cacheHierarchy>
    <cacheHierarchy uniqueName="[Measures].[Sum of Troligt år 15 3]" caption="Sum of Troligt år 15 3" measure="1" displayFolder="" measureGroup="Varderade_nyttor" count="0" hidden="1">
      <extLst>
        <ext xmlns:x15="http://schemas.microsoft.com/office/spreadsheetml/2010/11/main" uri="{B97F6D7D-B522-45F9-BDA1-12C45D357490}">
          <x15:cacheHierarchy aggregatedColumn="458"/>
        </ext>
      </extLst>
    </cacheHierarchy>
    <cacheHierarchy uniqueName="[Measures].[Sum of Troligt år 16 3]" caption="Sum of Troligt år 16 3" measure="1" displayFolder="" measureGroup="Varderade_nyttor" count="0" hidden="1">
      <extLst>
        <ext xmlns:x15="http://schemas.microsoft.com/office/spreadsheetml/2010/11/main" uri="{B97F6D7D-B522-45F9-BDA1-12C45D357490}">
          <x15:cacheHierarchy aggregatedColumn="459"/>
        </ext>
      </extLst>
    </cacheHierarchy>
    <cacheHierarchy uniqueName="[Measures].[Sum of Troligt år 17 3]" caption="Sum of Troligt år 17 3" measure="1" displayFolder="" measureGroup="Varderade_nyttor" count="0" hidden="1">
      <extLst>
        <ext xmlns:x15="http://schemas.microsoft.com/office/spreadsheetml/2010/11/main" uri="{B97F6D7D-B522-45F9-BDA1-12C45D357490}">
          <x15:cacheHierarchy aggregatedColumn="460"/>
        </ext>
      </extLst>
    </cacheHierarchy>
    <cacheHierarchy uniqueName="[Measures].[Sum of Troligt år 18 3]" caption="Sum of Troligt år 18 3" measure="1" displayFolder="" measureGroup="Varderade_nyttor" count="0" hidden="1">
      <extLst>
        <ext xmlns:x15="http://schemas.microsoft.com/office/spreadsheetml/2010/11/main" uri="{B97F6D7D-B522-45F9-BDA1-12C45D357490}">
          <x15:cacheHierarchy aggregatedColumn="461"/>
        </ext>
      </extLst>
    </cacheHierarchy>
    <cacheHierarchy uniqueName="[Measures].[Sum of Troligt år 19 3]" caption="Sum of Troligt år 19 3" measure="1" displayFolder="" measureGroup="Varderade_nyttor" count="0" hidden="1">
      <extLst>
        <ext xmlns:x15="http://schemas.microsoft.com/office/spreadsheetml/2010/11/main" uri="{B97F6D7D-B522-45F9-BDA1-12C45D357490}">
          <x15:cacheHierarchy aggregatedColumn="462"/>
        </ext>
      </extLst>
    </cacheHierarchy>
    <cacheHierarchy uniqueName="[Measures].[Sum of Troligt år 20 3]" caption="Sum of Troligt år 20 3" measure="1" displayFolder="" measureGroup="Varderade_nyttor" count="0" hidden="1">
      <extLst>
        <ext xmlns:x15="http://schemas.microsoft.com/office/spreadsheetml/2010/11/main" uri="{B97F6D7D-B522-45F9-BDA1-12C45D357490}">
          <x15:cacheHierarchy aggregatedColumn="463"/>
        </ext>
      </extLst>
    </cacheHierarchy>
    <cacheHierarchy uniqueName="[Measures].[Sum of Troligt år 21 3]" caption="Sum of Troligt år 21 3" measure="1" displayFolder="" measureGroup="Varderade_nyttor" count="0" hidden="1">
      <extLst>
        <ext xmlns:x15="http://schemas.microsoft.com/office/spreadsheetml/2010/11/main" uri="{B97F6D7D-B522-45F9-BDA1-12C45D357490}">
          <x15:cacheHierarchy aggregatedColumn="464"/>
        </ext>
      </extLst>
    </cacheHierarchy>
    <cacheHierarchy uniqueName="[Measures].[Sum of Troligt år 22 3]" caption="Sum of Troligt år 22 3" measure="1" displayFolder="" measureGroup="Varderade_nyttor" count="0" hidden="1">
      <extLst>
        <ext xmlns:x15="http://schemas.microsoft.com/office/spreadsheetml/2010/11/main" uri="{B97F6D7D-B522-45F9-BDA1-12C45D357490}">
          <x15:cacheHierarchy aggregatedColumn="465"/>
        </ext>
      </extLst>
    </cacheHierarchy>
    <cacheHierarchy uniqueName="[Measures].[Sum of Troligt år 23 3]" caption="Sum of Troligt år 23 3" measure="1" displayFolder="" measureGroup="Varderade_nyttor" count="0" hidden="1">
      <extLst>
        <ext xmlns:x15="http://schemas.microsoft.com/office/spreadsheetml/2010/11/main" uri="{B97F6D7D-B522-45F9-BDA1-12C45D357490}">
          <x15:cacheHierarchy aggregatedColumn="466"/>
        </ext>
      </extLst>
    </cacheHierarchy>
    <cacheHierarchy uniqueName="[Measures].[Sum of Troligt år 24 3]" caption="Sum of Troligt år 24 3" measure="1" displayFolder="" measureGroup="Varderade_nyttor" count="0" hidden="1">
      <extLst>
        <ext xmlns:x15="http://schemas.microsoft.com/office/spreadsheetml/2010/11/main" uri="{B97F6D7D-B522-45F9-BDA1-12C45D357490}">
          <x15:cacheHierarchy aggregatedColumn="467"/>
        </ext>
      </extLst>
    </cacheHierarchy>
    <cacheHierarchy uniqueName="[Measures].[Sum of Troligt år 25 3]" caption="Sum of Troligt år 25 3" measure="1" displayFolder="" measureGroup="Varderade_nyttor" count="0" hidden="1">
      <extLst>
        <ext xmlns:x15="http://schemas.microsoft.com/office/spreadsheetml/2010/11/main" uri="{B97F6D7D-B522-45F9-BDA1-12C45D357490}">
          <x15:cacheHierarchy aggregatedColumn="468"/>
        </ext>
      </extLst>
    </cacheHierarchy>
    <cacheHierarchy uniqueName="[Measures].[Sum of Summa 3]" caption="Sum of Summa 3" measure="1" displayFolder="" measureGroup="Varderade_nyttor" count="0" hidden="1">
      <extLst>
        <ext xmlns:x15="http://schemas.microsoft.com/office/spreadsheetml/2010/11/main" uri="{B97F6D7D-B522-45F9-BDA1-12C45D357490}">
          <x15:cacheHierarchy aggregatedColumn="469"/>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357"/>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358"/>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359"/>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360"/>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361"/>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362"/>
        </ext>
      </extLst>
    </cacheHierarchy>
    <cacheHierarchy uniqueName="[Measures].[Sum of Troligt år 8 4]" caption="Sum of Troligt år 8 4" measure="1" displayFolder="" measureGroup="Varderade_kostnader" count="0" hidden="1">
      <extLst>
        <ext xmlns:x15="http://schemas.microsoft.com/office/spreadsheetml/2010/11/main" uri="{B97F6D7D-B522-45F9-BDA1-12C45D357490}">
          <x15:cacheHierarchy aggregatedColumn="364"/>
        </ext>
      </extLst>
    </cacheHierarchy>
    <cacheHierarchy uniqueName="[Measures].[Sum of Troligt år 9 4]" caption="Sum of Troligt år 9 4" measure="1" displayFolder="" measureGroup="Varderade_kostnader" count="0" hidden="1">
      <extLst>
        <ext xmlns:x15="http://schemas.microsoft.com/office/spreadsheetml/2010/11/main" uri="{B97F6D7D-B522-45F9-BDA1-12C45D357490}">
          <x15:cacheHierarchy aggregatedColumn="365"/>
        </ext>
      </extLst>
    </cacheHierarchy>
    <cacheHierarchy uniqueName="[Measures].[Sum of Troligt år 7 4]" caption="Sum of Troligt år 7 4" measure="1" displayFolder="" measureGroup="Varderade_kostnader" count="0" hidden="1">
      <extLst>
        <ext xmlns:x15="http://schemas.microsoft.com/office/spreadsheetml/2010/11/main" uri="{B97F6D7D-B522-45F9-BDA1-12C45D357490}">
          <x15:cacheHierarchy aggregatedColumn="363"/>
        </ext>
      </extLst>
    </cacheHierarchy>
    <cacheHierarchy uniqueName="[Measures].[Sum of Troligt år 10 4]" caption="Sum of Troligt år 10 4" measure="1" displayFolder="" measureGroup="Varderade_kostnader" count="0" hidden="1">
      <extLst>
        <ext xmlns:x15="http://schemas.microsoft.com/office/spreadsheetml/2010/11/main" uri="{B97F6D7D-B522-45F9-BDA1-12C45D357490}">
          <x15:cacheHierarchy aggregatedColumn="366"/>
        </ext>
      </extLst>
    </cacheHierarchy>
    <cacheHierarchy uniqueName="[Measures].[Sum of Troligt år 11 4]" caption="Sum of Troligt år 11 4" measure="1" displayFolder="" measureGroup="Varderade_kostnader" count="0" hidden="1">
      <extLst>
        <ext xmlns:x15="http://schemas.microsoft.com/office/spreadsheetml/2010/11/main" uri="{B97F6D7D-B522-45F9-BDA1-12C45D357490}">
          <x15:cacheHierarchy aggregatedColumn="367"/>
        </ext>
      </extLst>
    </cacheHierarchy>
    <cacheHierarchy uniqueName="[Measures].[Sum of Troligt år 12 4]" caption="Sum of Troligt år 12 4" measure="1" displayFolder="" measureGroup="Varderade_kostnader" count="0" hidden="1">
      <extLst>
        <ext xmlns:x15="http://schemas.microsoft.com/office/spreadsheetml/2010/11/main" uri="{B97F6D7D-B522-45F9-BDA1-12C45D357490}">
          <x15:cacheHierarchy aggregatedColumn="368"/>
        </ext>
      </extLst>
    </cacheHierarchy>
    <cacheHierarchy uniqueName="[Measures].[Sum of Troligt år 13 4]" caption="Sum of Troligt år 13 4" measure="1" displayFolder="" measureGroup="Varderade_kostnader" count="0" hidden="1">
      <extLst>
        <ext xmlns:x15="http://schemas.microsoft.com/office/spreadsheetml/2010/11/main" uri="{B97F6D7D-B522-45F9-BDA1-12C45D357490}">
          <x15:cacheHierarchy aggregatedColumn="369"/>
        </ext>
      </extLst>
    </cacheHierarchy>
    <cacheHierarchy uniqueName="[Measures].[Sum of Troligt år 14 4]" caption="Sum of Troligt år 14 4" measure="1" displayFolder="" measureGroup="Varderade_kostnader" count="0" hidden="1">
      <extLst>
        <ext xmlns:x15="http://schemas.microsoft.com/office/spreadsheetml/2010/11/main" uri="{B97F6D7D-B522-45F9-BDA1-12C45D357490}">
          <x15:cacheHierarchy aggregatedColumn="370"/>
        </ext>
      </extLst>
    </cacheHierarchy>
    <cacheHierarchy uniqueName="[Measures].[Sum of Troligt år 15 4]" caption="Sum of Troligt år 15 4" measure="1" displayFolder="" measureGroup="Varderade_kostnader" count="0" hidden="1">
      <extLst>
        <ext xmlns:x15="http://schemas.microsoft.com/office/spreadsheetml/2010/11/main" uri="{B97F6D7D-B522-45F9-BDA1-12C45D357490}">
          <x15:cacheHierarchy aggregatedColumn="371"/>
        </ext>
      </extLst>
    </cacheHierarchy>
    <cacheHierarchy uniqueName="[Measures].[Sum of Troligt år 16 4]" caption="Sum of Troligt år 16 4" measure="1" displayFolder="" measureGroup="Varderade_kostnader" count="0" hidden="1">
      <extLst>
        <ext xmlns:x15="http://schemas.microsoft.com/office/spreadsheetml/2010/11/main" uri="{B97F6D7D-B522-45F9-BDA1-12C45D357490}">
          <x15:cacheHierarchy aggregatedColumn="372"/>
        </ext>
      </extLst>
    </cacheHierarchy>
    <cacheHierarchy uniqueName="[Measures].[Sum of Troligt år 17 4]" caption="Sum of Troligt år 17 4" measure="1" displayFolder="" measureGroup="Varderade_kostnader" count="0" hidden="1">
      <extLst>
        <ext xmlns:x15="http://schemas.microsoft.com/office/spreadsheetml/2010/11/main" uri="{B97F6D7D-B522-45F9-BDA1-12C45D357490}">
          <x15:cacheHierarchy aggregatedColumn="373"/>
        </ext>
      </extLst>
    </cacheHierarchy>
    <cacheHierarchy uniqueName="[Measures].[Sum of Troligt år 18 4]" caption="Sum of Troligt år 18 4" measure="1" displayFolder="" measureGroup="Varderade_kostnader" count="0" hidden="1">
      <extLst>
        <ext xmlns:x15="http://schemas.microsoft.com/office/spreadsheetml/2010/11/main" uri="{B97F6D7D-B522-45F9-BDA1-12C45D357490}">
          <x15:cacheHierarchy aggregatedColumn="374"/>
        </ext>
      </extLst>
    </cacheHierarchy>
    <cacheHierarchy uniqueName="[Measures].[Sum of Troligt år 19 4]" caption="Sum of Troligt år 19 4" measure="1" displayFolder="" measureGroup="Varderade_kostnader" count="0" hidden="1">
      <extLst>
        <ext xmlns:x15="http://schemas.microsoft.com/office/spreadsheetml/2010/11/main" uri="{B97F6D7D-B522-45F9-BDA1-12C45D357490}">
          <x15:cacheHierarchy aggregatedColumn="375"/>
        </ext>
      </extLst>
    </cacheHierarchy>
    <cacheHierarchy uniqueName="[Measures].[Sum of Troligt år 20 4]" caption="Sum of Troligt år 20 4" measure="1" displayFolder="" measureGroup="Varderade_kostnader" count="0" hidden="1">
      <extLst>
        <ext xmlns:x15="http://schemas.microsoft.com/office/spreadsheetml/2010/11/main" uri="{B97F6D7D-B522-45F9-BDA1-12C45D357490}">
          <x15:cacheHierarchy aggregatedColumn="376"/>
        </ext>
      </extLst>
    </cacheHierarchy>
    <cacheHierarchy uniqueName="[Measures].[Sum of Troligt år 21 4]" caption="Sum of Troligt år 21 4" measure="1" displayFolder="" measureGroup="Varderade_kostnader" count="0" hidden="1">
      <extLst>
        <ext xmlns:x15="http://schemas.microsoft.com/office/spreadsheetml/2010/11/main" uri="{B97F6D7D-B522-45F9-BDA1-12C45D357490}">
          <x15:cacheHierarchy aggregatedColumn="377"/>
        </ext>
      </extLst>
    </cacheHierarchy>
    <cacheHierarchy uniqueName="[Measures].[Sum of Troligt år 22 4]" caption="Sum of Troligt år 22 4" measure="1" displayFolder="" measureGroup="Varderade_kostnader" count="0" hidden="1">
      <extLst>
        <ext xmlns:x15="http://schemas.microsoft.com/office/spreadsheetml/2010/11/main" uri="{B97F6D7D-B522-45F9-BDA1-12C45D357490}">
          <x15:cacheHierarchy aggregatedColumn="378"/>
        </ext>
      </extLst>
    </cacheHierarchy>
    <cacheHierarchy uniqueName="[Measures].[Sum of Troligt år 23 4]" caption="Sum of Troligt år 23 4" measure="1" displayFolder="" measureGroup="Varderade_kostnader" count="0" hidden="1">
      <extLst>
        <ext xmlns:x15="http://schemas.microsoft.com/office/spreadsheetml/2010/11/main" uri="{B97F6D7D-B522-45F9-BDA1-12C45D357490}">
          <x15:cacheHierarchy aggregatedColumn="379"/>
        </ext>
      </extLst>
    </cacheHierarchy>
    <cacheHierarchy uniqueName="[Measures].[Sum of Troligt år 24 4]" caption="Sum of Troligt år 24 4" measure="1" displayFolder="" measureGroup="Varderade_kostnader" count="0" hidden="1">
      <extLst>
        <ext xmlns:x15="http://schemas.microsoft.com/office/spreadsheetml/2010/11/main" uri="{B97F6D7D-B522-45F9-BDA1-12C45D357490}">
          <x15:cacheHierarchy aggregatedColumn="380"/>
        </ext>
      </extLst>
    </cacheHierarchy>
    <cacheHierarchy uniqueName="[Measures].[Sum of Troligt år 25 4]" caption="Sum of Troligt år 25 4" measure="1" displayFolder="" measureGroup="Varderade_kostnader" count="0" hidden="1">
      <extLst>
        <ext xmlns:x15="http://schemas.microsoft.com/office/spreadsheetml/2010/11/main" uri="{B97F6D7D-B522-45F9-BDA1-12C45D357490}">
          <x15:cacheHierarchy aggregatedColumn="381"/>
        </ext>
      </extLst>
    </cacheHierarchy>
    <cacheHierarchy uniqueName="[Measures].[Sum of Summa 4]" caption="Sum of Summa 4" measure="1" displayFolder="" measureGroup="Varderade_kostnader" count="0" hidden="1">
      <extLst>
        <ext xmlns:x15="http://schemas.microsoft.com/office/spreadsheetml/2010/11/main" uri="{B97F6D7D-B522-45F9-BDA1-12C45D357490}">
          <x15:cacheHierarchy aggregatedColumn="382"/>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94"/>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495"/>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521"/>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408"/>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434"/>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382"/>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351"/>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ies>
  <kpis count="0"/>
  <dimensions count="7">
    <dimension name="Ej_varderade_kostnader" uniqueName="[Ej_varderade_kostnader]" caption="Ej_varderade_kostnader"/>
    <dimension name="Ej_varderade_nyttor" uniqueName="[Ej_varderade_nyttor]" caption="Ej_varderade_nyttor"/>
    <dimension name="Kostnader" uniqueName="[Kostnader]" caption="Kostnader"/>
    <dimension measure="1" name="Measures" uniqueName="[Measures]" caption="Measures"/>
    <dimension name="Nyttor" uniqueName="[Nyttor]" caption="Nyttor"/>
    <dimension name="Varderade_kostnader" uniqueName="[Varderade_kostnader]" caption="Varderade_kostnader"/>
    <dimension name="Varderade_nyttor" uniqueName="[Varderade_nyttor]" caption="Varderade_nyttor"/>
  </dimensions>
  <measureGroups count="6">
    <measureGroup name="Ej_varderade_kostnader" caption="Ej_varderade_kostnader"/>
    <measureGroup name="Ej_varderade_nyttor" caption="Ej_varderade_nyttor"/>
    <measureGroup name="Kostnader" caption="Kostnader"/>
    <measureGroup name="Nyttor" caption="Nyttor"/>
    <measureGroup name="Varderade_kostnader" caption="Varderade_kostnader"/>
    <measureGroup name="Varderade_nyttor" caption="Varderade_nyttor"/>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658453703705" backgroundQuery="1" createdVersion="8" refreshedVersion="8" minRefreshableVersion="3" recordCount="0" supportSubquery="1" supportAdvancedDrill="1" xr:uid="{CF9940CD-A91A-42F5-94B8-4F6DCA1A31DC}">
  <cacheSource type="external" connectionId="7"/>
  <cacheFields count="2">
    <cacheField name="[Nyttor].[Värdering].[Värdering]" caption="Värdering" numFmtId="0" hierarchy="267" level="1">
      <sharedItems count="1">
        <s v="Värderad"/>
      </sharedItems>
    </cacheField>
    <cacheField name="[Measures].[Count of Nytta 2]" caption="Count of Nytta 2" numFmtId="0" hierarchy="584" level="32767"/>
  </cacheFields>
  <cacheHierarchies count="646">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0" memberValueDatatype="130" unbalanced="0"/>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0"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Troligt år 7]" caption="Troligt år 7" attribute="1" defaultMemberUniqueName="[Ej_varderade_kostnader].[Troligt år 7].[All]" allUniqueName="[Ej_varderade_kostnader].[Troligt år 7].[All]" dimensionUniqueName="[Ej_varderade_kostnader]" displayFolder="" count="0" memberValueDatatype="5" unbalanced="0"/>
    <cacheHierarchy uniqueName="[Ej_varderade_kostnader].[Troligt år 8]" caption="Troligt år 8" attribute="1" defaultMemberUniqueName="[Ej_varderade_kostnader].[Troligt år 8].[All]" allUniqueName="[Ej_varderade_kostnader].[Troligt år 8].[All]" dimensionUniqueName="[Ej_varderade_kostnader]" displayFolder="" count="0" memberValueDatatype="5" unbalanced="0"/>
    <cacheHierarchy uniqueName="[Ej_varderade_kostnader].[Troligt år 9]" caption="Troligt år 9" attribute="1" defaultMemberUniqueName="[Ej_varderade_kostnader].[Troligt år 9].[All]" allUniqueName="[Ej_varderade_kostnader].[Troligt år 9].[All]" dimensionUniqueName="[Ej_varderade_kostnader]" displayFolder="" count="0" memberValueDatatype="5" unbalanced="0"/>
    <cacheHierarchy uniqueName="[Ej_varderade_kostnader].[Troligt år 10]" caption="Troligt år 10" attribute="1" defaultMemberUniqueName="[Ej_varderade_kostnader].[Troligt år 10].[All]" allUniqueName="[Ej_varderade_kostnader].[Troligt år 10].[All]" dimensionUniqueName="[Ej_varderade_kostnader]" displayFolder="" count="0" memberValueDatatype="5" unbalanced="0"/>
    <cacheHierarchy uniqueName="[Ej_varderade_kostnader].[Troligt år 11]" caption="Troligt år 11" attribute="1" defaultMemberUniqueName="[Ej_varderade_kostnader].[Troligt år 11].[All]" allUniqueName="[Ej_varderade_kostnader].[Troligt år 11].[All]" dimensionUniqueName="[Ej_varderade_kostnader]" displayFolder="" count="0" memberValueDatatype="5" unbalanced="0"/>
    <cacheHierarchy uniqueName="[Ej_varderade_kostnader].[Troligt år 12]" caption="Troligt år 12" attribute="1" defaultMemberUniqueName="[Ej_varderade_kostnader].[Troligt år 12].[All]" allUniqueName="[Ej_varderade_kostnader].[Troligt år 12].[All]" dimensionUniqueName="[Ej_varderade_kostnader]" displayFolder="" count="0" memberValueDatatype="5" unbalanced="0"/>
    <cacheHierarchy uniqueName="[Ej_varderade_kostnader].[Troligt år 13]" caption="Troligt år 13" attribute="1" defaultMemberUniqueName="[Ej_varderade_kostnader].[Troligt år 13].[All]" allUniqueName="[Ej_varderade_kostnader].[Troligt år 13].[All]" dimensionUniqueName="[Ej_varderade_kostnader]" displayFolder="" count="0" memberValueDatatype="5" unbalanced="0"/>
    <cacheHierarchy uniqueName="[Ej_varderade_kostnader].[Troligt år 14]" caption="Troligt år 14" attribute="1" defaultMemberUniqueName="[Ej_varderade_kostnader].[Troligt år 14].[All]" allUniqueName="[Ej_varderade_kostnader].[Troligt år 14].[All]" dimensionUniqueName="[Ej_varderade_kostnader]" displayFolder="" count="0" memberValueDatatype="5" unbalanced="0"/>
    <cacheHierarchy uniqueName="[Ej_varderade_kostnader].[Troligt år 15]" caption="Troligt år 15" attribute="1" defaultMemberUniqueName="[Ej_varderade_kostnader].[Troligt år 15].[All]" allUniqueName="[Ej_varderade_kostnader].[Troligt år 15].[All]" dimensionUniqueName="[Ej_varderade_kostnader]" displayFolder="" count="0" memberValueDatatype="5" unbalanced="0"/>
    <cacheHierarchy uniqueName="[Ej_varderade_kostnader].[Troligt år 16]" caption="Troligt år 16" attribute="1" defaultMemberUniqueName="[Ej_varderade_kostnader].[Troligt år 16].[All]" allUniqueName="[Ej_varderade_kostnader].[Troligt år 16].[All]" dimensionUniqueName="[Ej_varderade_kostnader]" displayFolder="" count="0" memberValueDatatype="5" unbalanced="0"/>
    <cacheHierarchy uniqueName="[Ej_varderade_kostnader].[Troligt år 17]" caption="Troligt år 17" attribute="1" defaultMemberUniqueName="[Ej_varderade_kostnader].[Troligt år 17].[All]" allUniqueName="[Ej_varderade_kostnader].[Troligt år 17].[All]" dimensionUniqueName="[Ej_varderade_kostnader]" displayFolder="" count="0" memberValueDatatype="5" unbalanced="0"/>
    <cacheHierarchy uniqueName="[Ej_varderade_kostnader].[Troligt år 18]" caption="Troligt år 18" attribute="1" defaultMemberUniqueName="[Ej_varderade_kostnader].[Troligt år 18].[All]" allUniqueName="[Ej_varderade_kostnader].[Troligt år 18].[All]" dimensionUniqueName="[Ej_varderade_kostnader]" displayFolder="" count="0" memberValueDatatype="5" unbalanced="0"/>
    <cacheHierarchy uniqueName="[Ej_varderade_kostnader].[Troligt år 19]" caption="Troligt år 19" attribute="1" defaultMemberUniqueName="[Ej_varderade_kostnader].[Troligt år 19].[All]" allUniqueName="[Ej_varderade_kostnader].[Troligt år 19].[All]" dimensionUniqueName="[Ej_varderade_kostnader]" displayFolder="" count="0" memberValueDatatype="5" unbalanced="0"/>
    <cacheHierarchy uniqueName="[Ej_varderade_kostnader].[Troligt år 20]" caption="Troligt år 20" attribute="1" defaultMemberUniqueName="[Ej_varderade_kostnader].[Troligt år 20].[All]" allUniqueName="[Ej_varderade_kostnader].[Troligt år 20].[All]" dimensionUniqueName="[Ej_varderade_kostnader]" displayFolder="" count="0" memberValueDatatype="5" unbalanced="0"/>
    <cacheHierarchy uniqueName="[Ej_varderade_kostnader].[Troligt år 21]" caption="Troligt år 21" attribute="1" defaultMemberUniqueName="[Ej_varderade_kostnader].[Troligt år 21].[All]" allUniqueName="[Ej_varderade_kostnader].[Troligt år 21].[All]" dimensionUniqueName="[Ej_varderade_kostnader]" displayFolder="" count="0" memberValueDatatype="5" unbalanced="0"/>
    <cacheHierarchy uniqueName="[Ej_varderade_kostnader].[Troligt år 22]" caption="Troligt år 22" attribute="1" defaultMemberUniqueName="[Ej_varderade_kostnader].[Troligt år 22].[All]" allUniqueName="[Ej_varderade_kostnader].[Troligt år 22].[All]" dimensionUniqueName="[Ej_varderade_kostnader]" displayFolder="" count="0" memberValueDatatype="5" unbalanced="0"/>
    <cacheHierarchy uniqueName="[Ej_varderade_kostnader].[Troligt år 23]" caption="Troligt år 23" attribute="1" defaultMemberUniqueName="[Ej_varderade_kostnader].[Troligt år 23].[All]" allUniqueName="[Ej_varderade_kostnader].[Troligt år 23].[All]" dimensionUniqueName="[Ej_varderade_kostnader]" displayFolder="" count="0" memberValueDatatype="5" unbalanced="0"/>
    <cacheHierarchy uniqueName="[Ej_varderade_kostnader].[Troligt år 24]" caption="Troligt år 24" attribute="1" defaultMemberUniqueName="[Ej_varderade_kostnader].[Troligt år 24].[All]" allUniqueName="[Ej_varderade_kostnader].[Troligt år 24].[All]" dimensionUniqueName="[Ej_varderade_kostnader]" displayFolder="" count="0" memberValueDatatype="5" unbalanced="0"/>
    <cacheHierarchy uniqueName="[Ej_varderade_kostnader].[Troligt år 25]" caption="Troligt år 25" attribute="1" defaultMemberUniqueName="[Ej_varderade_kostnader].[Troligt år 25].[All]" allUniqueName="[Ej_varderade_kostnader].[Troligt år 25].[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Min år 7]" caption="Min år 7" attribute="1" defaultMemberUniqueName="[Ej_varderade_kostnader].[Min år 7].[All]" allUniqueName="[Ej_varderade_kostnader].[Min år 7].[All]" dimensionUniqueName="[Ej_varderade_kostnader]" displayFolder="" count="0" memberValueDatatype="5" unbalanced="0"/>
    <cacheHierarchy uniqueName="[Ej_varderade_kostnader].[Min år 8]" caption="Min år 8" attribute="1" defaultMemberUniqueName="[Ej_varderade_kostnader].[Min år 8].[All]" allUniqueName="[Ej_varderade_kostnader].[Min år 8].[All]" dimensionUniqueName="[Ej_varderade_kostnader]" displayFolder="" count="0" memberValueDatatype="5" unbalanced="0"/>
    <cacheHierarchy uniqueName="[Ej_varderade_kostnader].[Min år 9]" caption="Min år 9" attribute="1" defaultMemberUniqueName="[Ej_varderade_kostnader].[Min år 9].[All]" allUniqueName="[Ej_varderade_kostnader].[Min år 9].[All]" dimensionUniqueName="[Ej_varderade_kostnader]" displayFolder="" count="0" memberValueDatatype="5" unbalanced="0"/>
    <cacheHierarchy uniqueName="[Ej_varderade_kostnader].[Min år 10]" caption="Min år 10" attribute="1" defaultMemberUniqueName="[Ej_varderade_kostnader].[Min år 10].[All]" allUniqueName="[Ej_varderade_kostnader].[Min år 10].[All]" dimensionUniqueName="[Ej_varderade_kostnader]" displayFolder="" count="0" memberValueDatatype="5" unbalanced="0"/>
    <cacheHierarchy uniqueName="[Ej_varderade_kostnader].[Min år 11]" caption="Min år 11" attribute="1" defaultMemberUniqueName="[Ej_varderade_kostnader].[Min år 11].[All]" allUniqueName="[Ej_varderade_kostnader].[Min år 11].[All]" dimensionUniqueName="[Ej_varderade_kostnader]" displayFolder="" count="0" memberValueDatatype="5" unbalanced="0"/>
    <cacheHierarchy uniqueName="[Ej_varderade_kostnader].[Min år 12]" caption="Min år 12" attribute="1" defaultMemberUniqueName="[Ej_varderade_kostnader].[Min år 12].[All]" allUniqueName="[Ej_varderade_kostnader].[Min år 12].[All]" dimensionUniqueName="[Ej_varderade_kostnader]" displayFolder="" count="0" memberValueDatatype="5" unbalanced="0"/>
    <cacheHierarchy uniqueName="[Ej_varderade_kostnader].[Min år 13]" caption="Min år 13" attribute="1" defaultMemberUniqueName="[Ej_varderade_kostnader].[Min år 13].[All]" allUniqueName="[Ej_varderade_kostnader].[Min år 13].[All]" dimensionUniqueName="[Ej_varderade_kostnader]" displayFolder="" count="0" memberValueDatatype="5" unbalanced="0"/>
    <cacheHierarchy uniqueName="[Ej_varderade_kostnader].[Min år 14]" caption="Min år 14" attribute="1" defaultMemberUniqueName="[Ej_varderade_kostnader].[Min år 14].[All]" allUniqueName="[Ej_varderade_kostnader].[Min år 14].[All]" dimensionUniqueName="[Ej_varderade_kostnader]" displayFolder="" count="0" memberValueDatatype="5" unbalanced="0"/>
    <cacheHierarchy uniqueName="[Ej_varderade_kostnader].[Min år 15]" caption="Min år 15" attribute="1" defaultMemberUniqueName="[Ej_varderade_kostnader].[Min år 15].[All]" allUniqueName="[Ej_varderade_kostnader].[Min år 15].[All]" dimensionUniqueName="[Ej_varderade_kostnader]" displayFolder="" count="0" memberValueDatatype="5" unbalanced="0"/>
    <cacheHierarchy uniqueName="[Ej_varderade_kostnader].[Min år 16]" caption="Min år 16" attribute="1" defaultMemberUniqueName="[Ej_varderade_kostnader].[Min år 16].[All]" allUniqueName="[Ej_varderade_kostnader].[Min år 16].[All]" dimensionUniqueName="[Ej_varderade_kostnader]" displayFolder="" count="0" memberValueDatatype="5" unbalanced="0"/>
    <cacheHierarchy uniqueName="[Ej_varderade_kostnader].[Min år 17]" caption="Min år 17" attribute="1" defaultMemberUniqueName="[Ej_varderade_kostnader].[Min år 17].[All]" allUniqueName="[Ej_varderade_kostnader].[Min år 17].[All]" dimensionUniqueName="[Ej_varderade_kostnader]" displayFolder="" count="0" memberValueDatatype="5" unbalanced="0"/>
    <cacheHierarchy uniqueName="[Ej_varderade_kostnader].[Min år 18]" caption="Min år 18" attribute="1" defaultMemberUniqueName="[Ej_varderade_kostnader].[Min år 18].[All]" allUniqueName="[Ej_varderade_kostnader].[Min år 18].[All]" dimensionUniqueName="[Ej_varderade_kostnader]" displayFolder="" count="0" memberValueDatatype="5" unbalanced="0"/>
    <cacheHierarchy uniqueName="[Ej_varderade_kostnader].[Min år 19]" caption="Min år 19" attribute="1" defaultMemberUniqueName="[Ej_varderade_kostnader].[Min år 19].[All]" allUniqueName="[Ej_varderade_kostnader].[Min år 19].[All]" dimensionUniqueName="[Ej_varderade_kostnader]" displayFolder="" count="0" memberValueDatatype="5" unbalanced="0"/>
    <cacheHierarchy uniqueName="[Ej_varderade_kostnader].[Min år 20]" caption="Min år 20" attribute="1" defaultMemberUniqueName="[Ej_varderade_kostnader].[Min år 20].[All]" allUniqueName="[Ej_varderade_kostnader].[Min år 20].[All]" dimensionUniqueName="[Ej_varderade_kostnader]" displayFolder="" count="0" memberValueDatatype="5" unbalanced="0"/>
    <cacheHierarchy uniqueName="[Ej_varderade_kostnader].[Min år 21]" caption="Min år 21" attribute="1" defaultMemberUniqueName="[Ej_varderade_kostnader].[Min år 21].[All]" allUniqueName="[Ej_varderade_kostnader].[Min år 21].[All]" dimensionUniqueName="[Ej_varderade_kostnader]" displayFolder="" count="0" memberValueDatatype="5" unbalanced="0"/>
    <cacheHierarchy uniqueName="[Ej_varderade_kostnader].[Min år 22]" caption="Min år 22" attribute="1" defaultMemberUniqueName="[Ej_varderade_kostnader].[Min år 22].[All]" allUniqueName="[Ej_varderade_kostnader].[Min år 22].[All]" dimensionUniqueName="[Ej_varderade_kostnader]" displayFolder="" count="0" memberValueDatatype="5" unbalanced="0"/>
    <cacheHierarchy uniqueName="[Ej_varderade_kostnader].[Min år 23]" caption="Min år 23" attribute="1" defaultMemberUniqueName="[Ej_varderade_kostnader].[Min år 23].[All]" allUniqueName="[Ej_varderade_kostnader].[Min år 23].[All]" dimensionUniqueName="[Ej_varderade_kostnader]" displayFolder="" count="0" memberValueDatatype="5" unbalanced="0"/>
    <cacheHierarchy uniqueName="[Ej_varderade_kostnader].[Min år 24]" caption="Min år 24" attribute="1" defaultMemberUniqueName="[Ej_varderade_kostnader].[Min år 24].[All]" allUniqueName="[Ej_varderade_kostnader].[Min år 24].[All]" dimensionUniqueName="[Ej_varderade_kostnader]" displayFolder="" count="0" memberValueDatatype="5" unbalanced="0"/>
    <cacheHierarchy uniqueName="[Ej_varderade_kostnader].[Min år 25]" caption="Min år 25" attribute="1" defaultMemberUniqueName="[Ej_varderade_kostnader].[Min år 25].[All]" allUniqueName="[Ej_varderade_kostnader].[Min år 25].[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Max år 7]" caption="Max år 7" attribute="1" defaultMemberUniqueName="[Ej_varderade_kostnader].[Max år 7].[All]" allUniqueName="[Ej_varderade_kostnader].[Max år 7].[All]" dimensionUniqueName="[Ej_varderade_kostnader]" displayFolder="" count="0" memberValueDatatype="5" unbalanced="0"/>
    <cacheHierarchy uniqueName="[Ej_varderade_kostnader].[Max år 8]" caption="Max år 8" attribute="1" defaultMemberUniqueName="[Ej_varderade_kostnader].[Max år 8].[All]" allUniqueName="[Ej_varderade_kostnader].[Max år 8].[All]" dimensionUniqueName="[Ej_varderade_kostnader]" displayFolder="" count="0" memberValueDatatype="5" unbalanced="0"/>
    <cacheHierarchy uniqueName="[Ej_varderade_kostnader].[Max år 9]" caption="Max år 9" attribute="1" defaultMemberUniqueName="[Ej_varderade_kostnader].[Max år 9].[All]" allUniqueName="[Ej_varderade_kostnader].[Max år 9].[All]" dimensionUniqueName="[Ej_varderade_kostnader]" displayFolder="" count="0" memberValueDatatype="5" unbalanced="0"/>
    <cacheHierarchy uniqueName="[Ej_varderade_kostnader].[Max år 10]" caption="Max år 10" attribute="1" defaultMemberUniqueName="[Ej_varderade_kostnader].[Max år 10].[All]" allUniqueName="[Ej_varderade_kostnader].[Max år 10].[All]" dimensionUniqueName="[Ej_varderade_kostnader]" displayFolder="" count="0" memberValueDatatype="5" unbalanced="0"/>
    <cacheHierarchy uniqueName="[Ej_varderade_kostnader].[Max år 11]" caption="Max år 11" attribute="1" defaultMemberUniqueName="[Ej_varderade_kostnader].[Max år 11].[All]" allUniqueName="[Ej_varderade_kostnader].[Max år 11].[All]" dimensionUniqueName="[Ej_varderade_kostnader]" displayFolder="" count="0" memberValueDatatype="5" unbalanced="0"/>
    <cacheHierarchy uniqueName="[Ej_varderade_kostnader].[Max år 12]" caption="Max år 12" attribute="1" defaultMemberUniqueName="[Ej_varderade_kostnader].[Max år 12].[All]" allUniqueName="[Ej_varderade_kostnader].[Max år 12].[All]" dimensionUniqueName="[Ej_varderade_kostnader]" displayFolder="" count="0" memberValueDatatype="5" unbalanced="0"/>
    <cacheHierarchy uniqueName="[Ej_varderade_kostnader].[Max år 13]" caption="Max år 13" attribute="1" defaultMemberUniqueName="[Ej_varderade_kostnader].[Max år 13].[All]" allUniqueName="[Ej_varderade_kostnader].[Max år 13].[All]" dimensionUniqueName="[Ej_varderade_kostnader]" displayFolder="" count="0" memberValueDatatype="5" unbalanced="0"/>
    <cacheHierarchy uniqueName="[Ej_varderade_kostnader].[Max år 14]" caption="Max år 14" attribute="1" defaultMemberUniqueName="[Ej_varderade_kostnader].[Max år 14].[All]" allUniqueName="[Ej_varderade_kostnader].[Max år 14].[All]" dimensionUniqueName="[Ej_varderade_kostnader]" displayFolder="" count="0" memberValueDatatype="5" unbalanced="0"/>
    <cacheHierarchy uniqueName="[Ej_varderade_kostnader].[Max år 15]" caption="Max år 15" attribute="1" defaultMemberUniqueName="[Ej_varderade_kostnader].[Max år 15].[All]" allUniqueName="[Ej_varderade_kostnader].[Max år 15].[All]" dimensionUniqueName="[Ej_varderade_kostnader]" displayFolder="" count="0" memberValueDatatype="5" unbalanced="0"/>
    <cacheHierarchy uniqueName="[Ej_varderade_kostnader].[Max år 16]" caption="Max år 16" attribute="1" defaultMemberUniqueName="[Ej_varderade_kostnader].[Max år 16].[All]" allUniqueName="[Ej_varderade_kostnader].[Max år 16].[All]" dimensionUniqueName="[Ej_varderade_kostnader]" displayFolder="" count="0" memberValueDatatype="5" unbalanced="0"/>
    <cacheHierarchy uniqueName="[Ej_varderade_kostnader].[Max år 17]" caption="Max år 17" attribute="1" defaultMemberUniqueName="[Ej_varderade_kostnader].[Max år 17].[All]" allUniqueName="[Ej_varderade_kostnader].[Max år 17].[All]" dimensionUniqueName="[Ej_varderade_kostnader]" displayFolder="" count="0" memberValueDatatype="5" unbalanced="0"/>
    <cacheHierarchy uniqueName="[Ej_varderade_kostnader].[Max år 18]" caption="Max år 18" attribute="1" defaultMemberUniqueName="[Ej_varderade_kostnader].[Max år 18].[All]" allUniqueName="[Ej_varderade_kostnader].[Max år 18].[All]" dimensionUniqueName="[Ej_varderade_kostnader]" displayFolder="" count="0" memberValueDatatype="5" unbalanced="0"/>
    <cacheHierarchy uniqueName="[Ej_varderade_kostnader].[Max år 19]" caption="Max år 19" attribute="1" defaultMemberUniqueName="[Ej_varderade_kostnader].[Max år 19].[All]" allUniqueName="[Ej_varderade_kostnader].[Max år 19].[All]" dimensionUniqueName="[Ej_varderade_kostnader]" displayFolder="" count="0" memberValueDatatype="5" unbalanced="0"/>
    <cacheHierarchy uniqueName="[Ej_varderade_kostnader].[Max år 20]" caption="Max år 20" attribute="1" defaultMemberUniqueName="[Ej_varderade_kostnader].[Max år 20].[All]" allUniqueName="[Ej_varderade_kostnader].[Max år 20].[All]" dimensionUniqueName="[Ej_varderade_kostnader]" displayFolder="" count="0" memberValueDatatype="5" unbalanced="0"/>
    <cacheHierarchy uniqueName="[Ej_varderade_kostnader].[Max år 21]" caption="Max år 21" attribute="1" defaultMemberUniqueName="[Ej_varderade_kostnader].[Max år 21].[All]" allUniqueName="[Ej_varderade_kostnader].[Max år 21].[All]" dimensionUniqueName="[Ej_varderade_kostnader]" displayFolder="" count="0" memberValueDatatype="5" unbalanced="0"/>
    <cacheHierarchy uniqueName="[Ej_varderade_kostnader].[Max år 22]" caption="Max år 22" attribute="1" defaultMemberUniqueName="[Ej_varderade_kostnader].[Max år 22].[All]" allUniqueName="[Ej_varderade_kostnader].[Max år 22].[All]" dimensionUniqueName="[Ej_varderade_kostnader]" displayFolder="" count="0" memberValueDatatype="5" unbalanced="0"/>
    <cacheHierarchy uniqueName="[Ej_varderade_kostnader].[Max år 23]" caption="Max år 23" attribute="1" defaultMemberUniqueName="[Ej_varderade_kostnader].[Max år 23].[All]" allUniqueName="[Ej_varderade_kostnader].[Max år 23].[All]" dimensionUniqueName="[Ej_varderade_kostnader]" displayFolder="" count="0" memberValueDatatype="5" unbalanced="0"/>
    <cacheHierarchy uniqueName="[Ej_varderade_kostnader].[Max år 24]" caption="Max år 24" attribute="1" defaultMemberUniqueName="[Ej_varderade_kostnader].[Max år 24].[All]" allUniqueName="[Ej_varderade_kostnader].[Max år 24].[All]" dimensionUniqueName="[Ej_varderade_kostnader]" displayFolder="" count="0" memberValueDatatype="5" unbalanced="0"/>
    <cacheHierarchy uniqueName="[Ej_varderade_kostnader].[Max år 25]" caption="Max år 25" attribute="1" defaultMemberUniqueName="[Ej_varderade_kostnader].[Max år 25].[All]" allUniqueName="[Ej_varderade_kostnader].[Max år 25].[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0"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0"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Troligt år 7]" caption="Troligt år 7" attribute="1" defaultMemberUniqueName="[Ej_varderade_nyttor].[Troligt år 7].[All]" allUniqueName="[Ej_varderade_nyttor].[Troligt år 7].[All]" dimensionUniqueName="[Ej_varderade_nyttor]" displayFolder="" count="0" memberValueDatatype="5" unbalanced="0"/>
    <cacheHierarchy uniqueName="[Ej_varderade_nyttor].[Troligt år 8]" caption="Troligt år 8" attribute="1" defaultMemberUniqueName="[Ej_varderade_nyttor].[Troligt år 8].[All]" allUniqueName="[Ej_varderade_nyttor].[Troligt år 8].[All]" dimensionUniqueName="[Ej_varderade_nyttor]" displayFolder="" count="0" memberValueDatatype="5" unbalanced="0"/>
    <cacheHierarchy uniqueName="[Ej_varderade_nyttor].[Troligt år 9]" caption="Troligt år 9" attribute="1" defaultMemberUniqueName="[Ej_varderade_nyttor].[Troligt år 9].[All]" allUniqueName="[Ej_varderade_nyttor].[Troligt år 9].[All]" dimensionUniqueName="[Ej_varderade_nyttor]" displayFolder="" count="0" memberValueDatatype="5" unbalanced="0"/>
    <cacheHierarchy uniqueName="[Ej_varderade_nyttor].[Troligt år 10]" caption="Troligt år 10" attribute="1" defaultMemberUniqueName="[Ej_varderade_nyttor].[Troligt år 10].[All]" allUniqueName="[Ej_varderade_nyttor].[Troligt år 10].[All]" dimensionUniqueName="[Ej_varderade_nyttor]" displayFolder="" count="0" memberValueDatatype="5" unbalanced="0"/>
    <cacheHierarchy uniqueName="[Ej_varderade_nyttor].[Troligt år 11]" caption="Troligt år 11" attribute="1" defaultMemberUniqueName="[Ej_varderade_nyttor].[Troligt år 11].[All]" allUniqueName="[Ej_varderade_nyttor].[Troligt år 11].[All]" dimensionUniqueName="[Ej_varderade_nyttor]" displayFolder="" count="0" memberValueDatatype="5" unbalanced="0"/>
    <cacheHierarchy uniqueName="[Ej_varderade_nyttor].[Troligt år 12]" caption="Troligt år 12" attribute="1" defaultMemberUniqueName="[Ej_varderade_nyttor].[Troligt år 12].[All]" allUniqueName="[Ej_varderade_nyttor].[Troligt år 12].[All]" dimensionUniqueName="[Ej_varderade_nyttor]" displayFolder="" count="0" memberValueDatatype="5" unbalanced="0"/>
    <cacheHierarchy uniqueName="[Ej_varderade_nyttor].[Troligt år 13]" caption="Troligt år 13" attribute="1" defaultMemberUniqueName="[Ej_varderade_nyttor].[Troligt år 13].[All]" allUniqueName="[Ej_varderade_nyttor].[Troligt år 13].[All]" dimensionUniqueName="[Ej_varderade_nyttor]" displayFolder="" count="0" memberValueDatatype="5" unbalanced="0"/>
    <cacheHierarchy uniqueName="[Ej_varderade_nyttor].[Troligt år 14]" caption="Troligt år 14" attribute="1" defaultMemberUniqueName="[Ej_varderade_nyttor].[Troligt år 14].[All]" allUniqueName="[Ej_varderade_nyttor].[Troligt år 14].[All]" dimensionUniqueName="[Ej_varderade_nyttor]" displayFolder="" count="0" memberValueDatatype="5" unbalanced="0"/>
    <cacheHierarchy uniqueName="[Ej_varderade_nyttor].[Troligt år 15]" caption="Troligt år 15" attribute="1" defaultMemberUniqueName="[Ej_varderade_nyttor].[Troligt år 15].[All]" allUniqueName="[Ej_varderade_nyttor].[Troligt år 15].[All]" dimensionUniqueName="[Ej_varderade_nyttor]" displayFolder="" count="0" memberValueDatatype="5" unbalanced="0"/>
    <cacheHierarchy uniqueName="[Ej_varderade_nyttor].[Troligt år 16]" caption="Troligt år 16" attribute="1" defaultMemberUniqueName="[Ej_varderade_nyttor].[Troligt år 16].[All]" allUniqueName="[Ej_varderade_nyttor].[Troligt år 16].[All]" dimensionUniqueName="[Ej_varderade_nyttor]" displayFolder="" count="0" memberValueDatatype="5" unbalanced="0"/>
    <cacheHierarchy uniqueName="[Ej_varderade_nyttor].[Troligt år 17]" caption="Troligt år 17" attribute="1" defaultMemberUniqueName="[Ej_varderade_nyttor].[Troligt år 17].[All]" allUniqueName="[Ej_varderade_nyttor].[Troligt år 17].[All]" dimensionUniqueName="[Ej_varderade_nyttor]" displayFolder="" count="0" memberValueDatatype="5" unbalanced="0"/>
    <cacheHierarchy uniqueName="[Ej_varderade_nyttor].[Troligt år 18]" caption="Troligt år 18" attribute="1" defaultMemberUniqueName="[Ej_varderade_nyttor].[Troligt år 18].[All]" allUniqueName="[Ej_varderade_nyttor].[Troligt år 18].[All]" dimensionUniqueName="[Ej_varderade_nyttor]" displayFolder="" count="0" memberValueDatatype="5" unbalanced="0"/>
    <cacheHierarchy uniqueName="[Ej_varderade_nyttor].[Troligt år 19]" caption="Troligt år 19" attribute="1" defaultMemberUniqueName="[Ej_varderade_nyttor].[Troligt år 19].[All]" allUniqueName="[Ej_varderade_nyttor].[Troligt år 19].[All]" dimensionUniqueName="[Ej_varderade_nyttor]" displayFolder="" count="0" memberValueDatatype="5" unbalanced="0"/>
    <cacheHierarchy uniqueName="[Ej_varderade_nyttor].[Troligt år 20]" caption="Troligt år 20" attribute="1" defaultMemberUniqueName="[Ej_varderade_nyttor].[Troligt år 20].[All]" allUniqueName="[Ej_varderade_nyttor].[Troligt år 20].[All]" dimensionUniqueName="[Ej_varderade_nyttor]" displayFolder="" count="0" memberValueDatatype="5" unbalanced="0"/>
    <cacheHierarchy uniqueName="[Ej_varderade_nyttor].[Troligt år 21]" caption="Troligt år 21" attribute="1" defaultMemberUniqueName="[Ej_varderade_nyttor].[Troligt år 21].[All]" allUniqueName="[Ej_varderade_nyttor].[Troligt år 21].[All]" dimensionUniqueName="[Ej_varderade_nyttor]" displayFolder="" count="0" memberValueDatatype="5" unbalanced="0"/>
    <cacheHierarchy uniqueName="[Ej_varderade_nyttor].[Troligt år 22]" caption="Troligt år 22" attribute="1" defaultMemberUniqueName="[Ej_varderade_nyttor].[Troligt år 22].[All]" allUniqueName="[Ej_varderade_nyttor].[Troligt år 22].[All]" dimensionUniqueName="[Ej_varderade_nyttor]" displayFolder="" count="0" memberValueDatatype="5" unbalanced="0"/>
    <cacheHierarchy uniqueName="[Ej_varderade_nyttor].[Troligt år 23]" caption="Troligt år 23" attribute="1" defaultMemberUniqueName="[Ej_varderade_nyttor].[Troligt år 23].[All]" allUniqueName="[Ej_varderade_nyttor].[Troligt år 23].[All]" dimensionUniqueName="[Ej_varderade_nyttor]" displayFolder="" count="0" memberValueDatatype="5" unbalanced="0"/>
    <cacheHierarchy uniqueName="[Ej_varderade_nyttor].[Troligt år 24]" caption="Troligt år 24" attribute="1" defaultMemberUniqueName="[Ej_varderade_nyttor].[Troligt år 24].[All]" allUniqueName="[Ej_varderade_nyttor].[Troligt år 24].[All]" dimensionUniqueName="[Ej_varderade_nyttor]" displayFolder="" count="0" memberValueDatatype="5" unbalanced="0"/>
    <cacheHierarchy uniqueName="[Ej_varderade_nyttor].[Troligt år 25]" caption="Troligt år 25" attribute="1" defaultMemberUniqueName="[Ej_varderade_nyttor].[Troligt år 25].[All]" allUniqueName="[Ej_varderade_nyttor].[Troligt år 25].[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Min år 7]" caption="Min år 7" attribute="1" defaultMemberUniqueName="[Ej_varderade_nyttor].[Min år 7].[All]" allUniqueName="[Ej_varderade_nyttor].[Min år 7].[All]" dimensionUniqueName="[Ej_varderade_nyttor]" displayFolder="" count="0" memberValueDatatype="5" unbalanced="0"/>
    <cacheHierarchy uniqueName="[Ej_varderade_nyttor].[Min år 8]" caption="Min år 8" attribute="1" defaultMemberUniqueName="[Ej_varderade_nyttor].[Min år 8].[All]" allUniqueName="[Ej_varderade_nyttor].[Min år 8].[All]" dimensionUniqueName="[Ej_varderade_nyttor]" displayFolder="" count="0" memberValueDatatype="5" unbalanced="0"/>
    <cacheHierarchy uniqueName="[Ej_varderade_nyttor].[Min år 9]" caption="Min år 9" attribute="1" defaultMemberUniqueName="[Ej_varderade_nyttor].[Min år 9].[All]" allUniqueName="[Ej_varderade_nyttor].[Min år 9].[All]" dimensionUniqueName="[Ej_varderade_nyttor]" displayFolder="" count="0" memberValueDatatype="5" unbalanced="0"/>
    <cacheHierarchy uniqueName="[Ej_varderade_nyttor].[Min år 10]" caption="Min år 10" attribute="1" defaultMemberUniqueName="[Ej_varderade_nyttor].[Min år 10].[All]" allUniqueName="[Ej_varderade_nyttor].[Min år 10].[All]" dimensionUniqueName="[Ej_varderade_nyttor]" displayFolder="" count="0" memberValueDatatype="5" unbalanced="0"/>
    <cacheHierarchy uniqueName="[Ej_varderade_nyttor].[Min år 11]" caption="Min år 11" attribute="1" defaultMemberUniqueName="[Ej_varderade_nyttor].[Min år 11].[All]" allUniqueName="[Ej_varderade_nyttor].[Min år 11].[All]" dimensionUniqueName="[Ej_varderade_nyttor]" displayFolder="" count="0" memberValueDatatype="5" unbalanced="0"/>
    <cacheHierarchy uniqueName="[Ej_varderade_nyttor].[Min år 12]" caption="Min år 12" attribute="1" defaultMemberUniqueName="[Ej_varderade_nyttor].[Min år 12].[All]" allUniqueName="[Ej_varderade_nyttor].[Min år 12].[All]" dimensionUniqueName="[Ej_varderade_nyttor]" displayFolder="" count="0" memberValueDatatype="5" unbalanced="0"/>
    <cacheHierarchy uniqueName="[Ej_varderade_nyttor].[Min år 13]" caption="Min år 13" attribute="1" defaultMemberUniqueName="[Ej_varderade_nyttor].[Min år 13].[All]" allUniqueName="[Ej_varderade_nyttor].[Min år 13].[All]" dimensionUniqueName="[Ej_varderade_nyttor]" displayFolder="" count="0" memberValueDatatype="5" unbalanced="0"/>
    <cacheHierarchy uniqueName="[Ej_varderade_nyttor].[Min år 14]" caption="Min år 14" attribute="1" defaultMemberUniqueName="[Ej_varderade_nyttor].[Min år 14].[All]" allUniqueName="[Ej_varderade_nyttor].[Min år 14].[All]" dimensionUniqueName="[Ej_varderade_nyttor]" displayFolder="" count="0" memberValueDatatype="5" unbalanced="0"/>
    <cacheHierarchy uniqueName="[Ej_varderade_nyttor].[Min år 15]" caption="Min år 15" attribute="1" defaultMemberUniqueName="[Ej_varderade_nyttor].[Min år 15].[All]" allUniqueName="[Ej_varderade_nyttor].[Min år 15].[All]" dimensionUniqueName="[Ej_varderade_nyttor]" displayFolder="" count="0" memberValueDatatype="5" unbalanced="0"/>
    <cacheHierarchy uniqueName="[Ej_varderade_nyttor].[Min år 16]" caption="Min år 16" attribute="1" defaultMemberUniqueName="[Ej_varderade_nyttor].[Min år 16].[All]" allUniqueName="[Ej_varderade_nyttor].[Min år 16].[All]" dimensionUniqueName="[Ej_varderade_nyttor]" displayFolder="" count="0" memberValueDatatype="5" unbalanced="0"/>
    <cacheHierarchy uniqueName="[Ej_varderade_nyttor].[Min år 17]" caption="Min år 17" attribute="1" defaultMemberUniqueName="[Ej_varderade_nyttor].[Min år 17].[All]" allUniqueName="[Ej_varderade_nyttor].[Min år 17].[All]" dimensionUniqueName="[Ej_varderade_nyttor]" displayFolder="" count="0" memberValueDatatype="5" unbalanced="0"/>
    <cacheHierarchy uniqueName="[Ej_varderade_nyttor].[Min år 18]" caption="Min år 18" attribute="1" defaultMemberUniqueName="[Ej_varderade_nyttor].[Min år 18].[All]" allUniqueName="[Ej_varderade_nyttor].[Min år 18].[All]" dimensionUniqueName="[Ej_varderade_nyttor]" displayFolder="" count="0" memberValueDatatype="5" unbalanced="0"/>
    <cacheHierarchy uniqueName="[Ej_varderade_nyttor].[Min år 19]" caption="Min år 19" attribute="1" defaultMemberUniqueName="[Ej_varderade_nyttor].[Min år 19].[All]" allUniqueName="[Ej_varderade_nyttor].[Min år 19].[All]" dimensionUniqueName="[Ej_varderade_nyttor]" displayFolder="" count="0" memberValueDatatype="5" unbalanced="0"/>
    <cacheHierarchy uniqueName="[Ej_varderade_nyttor].[Min år 20]" caption="Min år 20" attribute="1" defaultMemberUniqueName="[Ej_varderade_nyttor].[Min år 20].[All]" allUniqueName="[Ej_varderade_nyttor].[Min år 20].[All]" dimensionUniqueName="[Ej_varderade_nyttor]" displayFolder="" count="0" memberValueDatatype="5" unbalanced="0"/>
    <cacheHierarchy uniqueName="[Ej_varderade_nyttor].[Min år 21]" caption="Min år 21" attribute="1" defaultMemberUniqueName="[Ej_varderade_nyttor].[Min år 21].[All]" allUniqueName="[Ej_varderade_nyttor].[Min år 21].[All]" dimensionUniqueName="[Ej_varderade_nyttor]" displayFolder="" count="0" memberValueDatatype="5" unbalanced="0"/>
    <cacheHierarchy uniqueName="[Ej_varderade_nyttor].[Min år 22]" caption="Min år 22" attribute="1" defaultMemberUniqueName="[Ej_varderade_nyttor].[Min år 22].[All]" allUniqueName="[Ej_varderade_nyttor].[Min år 22].[All]" dimensionUniqueName="[Ej_varderade_nyttor]" displayFolder="" count="0" memberValueDatatype="5" unbalanced="0"/>
    <cacheHierarchy uniqueName="[Ej_varderade_nyttor].[Min år 23]" caption="Min år 23" attribute="1" defaultMemberUniqueName="[Ej_varderade_nyttor].[Min år 23].[All]" allUniqueName="[Ej_varderade_nyttor].[Min år 23].[All]" dimensionUniqueName="[Ej_varderade_nyttor]" displayFolder="" count="0" memberValueDatatype="5" unbalanced="0"/>
    <cacheHierarchy uniqueName="[Ej_varderade_nyttor].[Min år 24]" caption="Min år 24" attribute="1" defaultMemberUniqueName="[Ej_varderade_nyttor].[Min år 24].[All]" allUniqueName="[Ej_varderade_nyttor].[Min år 24].[All]" dimensionUniqueName="[Ej_varderade_nyttor]" displayFolder="" count="0" memberValueDatatype="5" unbalanced="0"/>
    <cacheHierarchy uniqueName="[Ej_varderade_nyttor].[Min år 25]" caption="Min år 25" attribute="1" defaultMemberUniqueName="[Ej_varderade_nyttor].[Min år 25].[All]" allUniqueName="[Ej_varderade_nyttor].[Min år 25].[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Max år 7]" caption="Max år 7" attribute="1" defaultMemberUniqueName="[Ej_varderade_nyttor].[Max år 7].[All]" allUniqueName="[Ej_varderade_nyttor].[Max år 7].[All]" dimensionUniqueName="[Ej_varderade_nyttor]" displayFolder="" count="0" memberValueDatatype="5" unbalanced="0"/>
    <cacheHierarchy uniqueName="[Ej_varderade_nyttor].[Max år 8]" caption="Max år 8" attribute="1" defaultMemberUniqueName="[Ej_varderade_nyttor].[Max år 8].[All]" allUniqueName="[Ej_varderade_nyttor].[Max år 8].[All]" dimensionUniqueName="[Ej_varderade_nyttor]" displayFolder="" count="0" memberValueDatatype="5" unbalanced="0"/>
    <cacheHierarchy uniqueName="[Ej_varderade_nyttor].[Max år 9]" caption="Max år 9" attribute="1" defaultMemberUniqueName="[Ej_varderade_nyttor].[Max år 9].[All]" allUniqueName="[Ej_varderade_nyttor].[Max år 9].[All]" dimensionUniqueName="[Ej_varderade_nyttor]" displayFolder="" count="0" memberValueDatatype="5" unbalanced="0"/>
    <cacheHierarchy uniqueName="[Ej_varderade_nyttor].[Max år 10]" caption="Max år 10" attribute="1" defaultMemberUniqueName="[Ej_varderade_nyttor].[Max år 10].[All]" allUniqueName="[Ej_varderade_nyttor].[Max år 10].[All]" dimensionUniqueName="[Ej_varderade_nyttor]" displayFolder="" count="0" memberValueDatatype="5" unbalanced="0"/>
    <cacheHierarchy uniqueName="[Ej_varderade_nyttor].[Max år 11]" caption="Max år 11" attribute="1" defaultMemberUniqueName="[Ej_varderade_nyttor].[Max år 11].[All]" allUniqueName="[Ej_varderade_nyttor].[Max år 11].[All]" dimensionUniqueName="[Ej_varderade_nyttor]" displayFolder="" count="0" memberValueDatatype="5" unbalanced="0"/>
    <cacheHierarchy uniqueName="[Ej_varderade_nyttor].[Max år 12]" caption="Max år 12" attribute="1" defaultMemberUniqueName="[Ej_varderade_nyttor].[Max år 12].[All]" allUniqueName="[Ej_varderade_nyttor].[Max år 12].[All]" dimensionUniqueName="[Ej_varderade_nyttor]" displayFolder="" count="0" memberValueDatatype="5" unbalanced="0"/>
    <cacheHierarchy uniqueName="[Ej_varderade_nyttor].[Max år 13]" caption="Max år 13" attribute="1" defaultMemberUniqueName="[Ej_varderade_nyttor].[Max år 13].[All]" allUniqueName="[Ej_varderade_nyttor].[Max år 13].[All]" dimensionUniqueName="[Ej_varderade_nyttor]" displayFolder="" count="0" memberValueDatatype="5" unbalanced="0"/>
    <cacheHierarchy uniqueName="[Ej_varderade_nyttor].[Max år 14]" caption="Max år 14" attribute="1" defaultMemberUniqueName="[Ej_varderade_nyttor].[Max år 14].[All]" allUniqueName="[Ej_varderade_nyttor].[Max år 14].[All]" dimensionUniqueName="[Ej_varderade_nyttor]" displayFolder="" count="0" memberValueDatatype="5" unbalanced="0"/>
    <cacheHierarchy uniqueName="[Ej_varderade_nyttor].[Max år 15]" caption="Max år 15" attribute="1" defaultMemberUniqueName="[Ej_varderade_nyttor].[Max år 15].[All]" allUniqueName="[Ej_varderade_nyttor].[Max år 15].[All]" dimensionUniqueName="[Ej_varderade_nyttor]" displayFolder="" count="0" memberValueDatatype="5" unbalanced="0"/>
    <cacheHierarchy uniqueName="[Ej_varderade_nyttor].[Max år 16]" caption="Max år 16" attribute="1" defaultMemberUniqueName="[Ej_varderade_nyttor].[Max år 16].[All]" allUniqueName="[Ej_varderade_nyttor].[Max år 16].[All]" dimensionUniqueName="[Ej_varderade_nyttor]" displayFolder="" count="0" memberValueDatatype="5" unbalanced="0"/>
    <cacheHierarchy uniqueName="[Ej_varderade_nyttor].[Max år 17]" caption="Max år 17" attribute="1" defaultMemberUniqueName="[Ej_varderade_nyttor].[Max år 17].[All]" allUniqueName="[Ej_varderade_nyttor].[Max år 17].[All]" dimensionUniqueName="[Ej_varderade_nyttor]" displayFolder="" count="0" memberValueDatatype="5" unbalanced="0"/>
    <cacheHierarchy uniqueName="[Ej_varderade_nyttor].[Max år 18]" caption="Max år 18" attribute="1" defaultMemberUniqueName="[Ej_varderade_nyttor].[Max år 18].[All]" allUniqueName="[Ej_varderade_nyttor].[Max år 18].[All]" dimensionUniqueName="[Ej_varderade_nyttor]" displayFolder="" count="0" memberValueDatatype="5" unbalanced="0"/>
    <cacheHierarchy uniqueName="[Ej_varderade_nyttor].[Max år 19]" caption="Max år 19" attribute="1" defaultMemberUniqueName="[Ej_varderade_nyttor].[Max år 19].[All]" allUniqueName="[Ej_varderade_nyttor].[Max år 19].[All]" dimensionUniqueName="[Ej_varderade_nyttor]" displayFolder="" count="0" memberValueDatatype="5" unbalanced="0"/>
    <cacheHierarchy uniqueName="[Ej_varderade_nyttor].[Max år 20]" caption="Max år 20" attribute="1" defaultMemberUniqueName="[Ej_varderade_nyttor].[Max år 20].[All]" allUniqueName="[Ej_varderade_nyttor].[Max år 20].[All]" dimensionUniqueName="[Ej_varderade_nyttor]" displayFolder="" count="0" memberValueDatatype="5" unbalanced="0"/>
    <cacheHierarchy uniqueName="[Ej_varderade_nyttor].[Max år 21]" caption="Max år 21" attribute="1" defaultMemberUniqueName="[Ej_varderade_nyttor].[Max år 21].[All]" allUniqueName="[Ej_varderade_nyttor].[Max år 21].[All]" dimensionUniqueName="[Ej_varderade_nyttor]" displayFolder="" count="0" memberValueDatatype="5" unbalanced="0"/>
    <cacheHierarchy uniqueName="[Ej_varderade_nyttor].[Max år 22]" caption="Max år 22" attribute="1" defaultMemberUniqueName="[Ej_varderade_nyttor].[Max år 22].[All]" allUniqueName="[Ej_varderade_nyttor].[Max år 22].[All]" dimensionUniqueName="[Ej_varderade_nyttor]" displayFolder="" count="0" memberValueDatatype="5" unbalanced="0"/>
    <cacheHierarchy uniqueName="[Ej_varderade_nyttor].[Max år 23]" caption="Max år 23" attribute="1" defaultMemberUniqueName="[Ej_varderade_nyttor].[Max år 23].[All]" allUniqueName="[Ej_varderade_nyttor].[Max år 23].[All]" dimensionUniqueName="[Ej_varderade_nyttor]" displayFolder="" count="0" memberValueDatatype="5" unbalanced="0"/>
    <cacheHierarchy uniqueName="[Ej_varderade_nyttor].[Max år 24]" caption="Max år 24" attribute="1" defaultMemberUniqueName="[Ej_varderade_nyttor].[Max år 24].[All]" allUniqueName="[Ej_varderade_nyttor].[Max år 24].[All]" dimensionUniqueName="[Ej_varderade_nyttor]" displayFolder="" count="0" memberValueDatatype="5" unbalanced="0"/>
    <cacheHierarchy uniqueName="[Ej_varderade_nyttor].[Max år 25]" caption="Max år 25" attribute="1" defaultMemberUniqueName="[Ej_varderade_nyttor].[Max år 25].[All]" allUniqueName="[Ej_varderade_nyttor].[Max år 25].[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0" memberValueDatatype="130" unbalanced="0"/>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Troligt år 7]" caption="Troligt år 7" attribute="1" defaultMemberUniqueName="[Kostnader].[Troligt år 7].[All]" allUniqueName="[Kostnader].[Troligt år 7].[All]" dimensionUniqueName="[Kostnader]" displayFolder="" count="0" memberValueDatatype="5" unbalanced="0"/>
    <cacheHierarchy uniqueName="[Kostnader].[Troligt år 8]" caption="Troligt år 8" attribute="1" defaultMemberUniqueName="[Kostnader].[Troligt år 8].[All]" allUniqueName="[Kostnader].[Troligt år 8].[All]" dimensionUniqueName="[Kostnader]" displayFolder="" count="0" memberValueDatatype="5" unbalanced="0"/>
    <cacheHierarchy uniqueName="[Kostnader].[Troligt år 9]" caption="Troligt år 9" attribute="1" defaultMemberUniqueName="[Kostnader].[Troligt år 9].[All]" allUniqueName="[Kostnader].[Troligt år 9].[All]" dimensionUniqueName="[Kostnader]" displayFolder="" count="0" memberValueDatatype="5" unbalanced="0"/>
    <cacheHierarchy uniqueName="[Kostnader].[Troligt år 10]" caption="Troligt år 10" attribute="1" defaultMemberUniqueName="[Kostnader].[Troligt år 10].[All]" allUniqueName="[Kostnader].[Troligt år 10].[All]" dimensionUniqueName="[Kostnader]" displayFolder="" count="0" memberValueDatatype="5" unbalanced="0"/>
    <cacheHierarchy uniqueName="[Kostnader].[Troligt år 11]" caption="Troligt år 11" attribute="1" defaultMemberUniqueName="[Kostnader].[Troligt år 11].[All]" allUniqueName="[Kostnader].[Troligt år 11].[All]" dimensionUniqueName="[Kostnader]" displayFolder="" count="0" memberValueDatatype="5" unbalanced="0"/>
    <cacheHierarchy uniqueName="[Kostnader].[Troligt år 12]" caption="Troligt år 12" attribute="1" defaultMemberUniqueName="[Kostnader].[Troligt år 12].[All]" allUniqueName="[Kostnader].[Troligt år 12].[All]" dimensionUniqueName="[Kostnader]" displayFolder="" count="0" memberValueDatatype="5" unbalanced="0"/>
    <cacheHierarchy uniqueName="[Kostnader].[Troligt år 13]" caption="Troligt år 13" attribute="1" defaultMemberUniqueName="[Kostnader].[Troligt år 13].[All]" allUniqueName="[Kostnader].[Troligt år 13].[All]" dimensionUniqueName="[Kostnader]" displayFolder="" count="0" memberValueDatatype="5" unbalanced="0"/>
    <cacheHierarchy uniqueName="[Kostnader].[Troligt år 14]" caption="Troligt år 14" attribute="1" defaultMemberUniqueName="[Kostnader].[Troligt år 14].[All]" allUniqueName="[Kostnader].[Troligt år 14].[All]" dimensionUniqueName="[Kostnader]" displayFolder="" count="0" memberValueDatatype="5" unbalanced="0"/>
    <cacheHierarchy uniqueName="[Kostnader].[Troligt år 15]" caption="Troligt år 15" attribute="1" defaultMemberUniqueName="[Kostnader].[Troligt år 15].[All]" allUniqueName="[Kostnader].[Troligt år 15].[All]" dimensionUniqueName="[Kostnader]" displayFolder="" count="0" memberValueDatatype="5" unbalanced="0"/>
    <cacheHierarchy uniqueName="[Kostnader].[Troligt år 16]" caption="Troligt år 16" attribute="1" defaultMemberUniqueName="[Kostnader].[Troligt år 16].[All]" allUniqueName="[Kostnader].[Troligt år 16].[All]" dimensionUniqueName="[Kostnader]" displayFolder="" count="0" memberValueDatatype="5" unbalanced="0"/>
    <cacheHierarchy uniqueName="[Kostnader].[Troligt år 17]" caption="Troligt år 17" attribute="1" defaultMemberUniqueName="[Kostnader].[Troligt år 17].[All]" allUniqueName="[Kostnader].[Troligt år 17].[All]" dimensionUniqueName="[Kostnader]" displayFolder="" count="0" memberValueDatatype="5" unbalanced="0"/>
    <cacheHierarchy uniqueName="[Kostnader].[Troligt år 18]" caption="Troligt år 18" attribute="1" defaultMemberUniqueName="[Kostnader].[Troligt år 18].[All]" allUniqueName="[Kostnader].[Troligt år 18].[All]" dimensionUniqueName="[Kostnader]" displayFolder="" count="0" memberValueDatatype="5" unbalanced="0"/>
    <cacheHierarchy uniqueName="[Kostnader].[Troligt år 19]" caption="Troligt år 19" attribute="1" defaultMemberUniqueName="[Kostnader].[Troligt år 19].[All]" allUniqueName="[Kostnader].[Troligt år 19].[All]" dimensionUniqueName="[Kostnader]" displayFolder="" count="0" memberValueDatatype="5" unbalanced="0"/>
    <cacheHierarchy uniqueName="[Kostnader].[Troligt år 20]" caption="Troligt år 20" attribute="1" defaultMemberUniqueName="[Kostnader].[Troligt år 20].[All]" allUniqueName="[Kostnader].[Troligt år 20].[All]" dimensionUniqueName="[Kostnader]" displayFolder="" count="0" memberValueDatatype="5" unbalanced="0"/>
    <cacheHierarchy uniqueName="[Kostnader].[Troligt år 21]" caption="Troligt år 21" attribute="1" defaultMemberUniqueName="[Kostnader].[Troligt år 21].[All]" allUniqueName="[Kostnader].[Troligt år 21].[All]" dimensionUniqueName="[Kostnader]" displayFolder="" count="0" memberValueDatatype="5" unbalanced="0"/>
    <cacheHierarchy uniqueName="[Kostnader].[Troligt år 22]" caption="Troligt år 22" attribute="1" defaultMemberUniqueName="[Kostnader].[Troligt år 22].[All]" allUniqueName="[Kostnader].[Troligt år 22].[All]" dimensionUniqueName="[Kostnader]" displayFolder="" count="0" memberValueDatatype="5" unbalanced="0"/>
    <cacheHierarchy uniqueName="[Kostnader].[Troligt år 23]" caption="Troligt år 23" attribute="1" defaultMemberUniqueName="[Kostnader].[Troligt år 23].[All]" allUniqueName="[Kostnader].[Troligt år 23].[All]" dimensionUniqueName="[Kostnader]" displayFolder="" count="0" memberValueDatatype="5" unbalanced="0"/>
    <cacheHierarchy uniqueName="[Kostnader].[Troligt år 24]" caption="Troligt år 24" attribute="1" defaultMemberUniqueName="[Kostnader].[Troligt år 24].[All]" allUniqueName="[Kostnader].[Troligt år 24].[All]" dimensionUniqueName="[Kostnader]" displayFolder="" count="0" memberValueDatatype="5" unbalanced="0"/>
    <cacheHierarchy uniqueName="[Kostnader].[Troligt år 25]" caption="Troligt år 25" attribute="1" defaultMemberUniqueName="[Kostnader].[Troligt år 25].[All]" allUniqueName="[Kostnader].[Troligt år 25].[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Min år 7]" caption="Min år 7" attribute="1" defaultMemberUniqueName="[Kostnader].[Min år 7].[All]" allUniqueName="[Kostnader].[Min år 7].[All]" dimensionUniqueName="[Kostnader]" displayFolder="" count="0" memberValueDatatype="5" unbalanced="0"/>
    <cacheHierarchy uniqueName="[Kostnader].[Min år 8]" caption="Min år 8" attribute="1" defaultMemberUniqueName="[Kostnader].[Min år 8].[All]" allUniqueName="[Kostnader].[Min år 8].[All]" dimensionUniqueName="[Kostnader]" displayFolder="" count="0" memberValueDatatype="5" unbalanced="0"/>
    <cacheHierarchy uniqueName="[Kostnader].[Min år 9]" caption="Min år 9" attribute="1" defaultMemberUniqueName="[Kostnader].[Min år 9].[All]" allUniqueName="[Kostnader].[Min år 9].[All]" dimensionUniqueName="[Kostnader]" displayFolder="" count="0" memberValueDatatype="5" unbalanced="0"/>
    <cacheHierarchy uniqueName="[Kostnader].[Min år 10]" caption="Min år 10" attribute="1" defaultMemberUniqueName="[Kostnader].[Min år 10].[All]" allUniqueName="[Kostnader].[Min år 10].[All]" dimensionUniqueName="[Kostnader]" displayFolder="" count="0" memberValueDatatype="5" unbalanced="0"/>
    <cacheHierarchy uniqueName="[Kostnader].[Min år 11]" caption="Min år 11" attribute="1" defaultMemberUniqueName="[Kostnader].[Min år 11].[All]" allUniqueName="[Kostnader].[Min år 11].[All]" dimensionUniqueName="[Kostnader]" displayFolder="" count="0" memberValueDatatype="5" unbalanced="0"/>
    <cacheHierarchy uniqueName="[Kostnader].[Min år 12]" caption="Min år 12" attribute="1" defaultMemberUniqueName="[Kostnader].[Min år 12].[All]" allUniqueName="[Kostnader].[Min år 12].[All]" dimensionUniqueName="[Kostnader]" displayFolder="" count="0" memberValueDatatype="5" unbalanced="0"/>
    <cacheHierarchy uniqueName="[Kostnader].[Min år 13]" caption="Min år 13" attribute="1" defaultMemberUniqueName="[Kostnader].[Min år 13].[All]" allUniqueName="[Kostnader].[Min år 13].[All]" dimensionUniqueName="[Kostnader]" displayFolder="" count="0" memberValueDatatype="5" unbalanced="0"/>
    <cacheHierarchy uniqueName="[Kostnader].[Min år 14]" caption="Min år 14" attribute="1" defaultMemberUniqueName="[Kostnader].[Min år 14].[All]" allUniqueName="[Kostnader].[Min år 14].[All]" dimensionUniqueName="[Kostnader]" displayFolder="" count="0" memberValueDatatype="5" unbalanced="0"/>
    <cacheHierarchy uniqueName="[Kostnader].[Min år 15]" caption="Min år 15" attribute="1" defaultMemberUniqueName="[Kostnader].[Min år 15].[All]" allUniqueName="[Kostnader].[Min år 15].[All]" dimensionUniqueName="[Kostnader]" displayFolder="" count="0" memberValueDatatype="5" unbalanced="0"/>
    <cacheHierarchy uniqueName="[Kostnader].[Min år 16]" caption="Min år 16" attribute="1" defaultMemberUniqueName="[Kostnader].[Min år 16].[All]" allUniqueName="[Kostnader].[Min år 16].[All]" dimensionUniqueName="[Kostnader]" displayFolder="" count="0" memberValueDatatype="5" unbalanced="0"/>
    <cacheHierarchy uniqueName="[Kostnader].[Min år 17]" caption="Min år 17" attribute="1" defaultMemberUniqueName="[Kostnader].[Min år 17].[All]" allUniqueName="[Kostnader].[Min år 17].[All]" dimensionUniqueName="[Kostnader]" displayFolder="" count="0" memberValueDatatype="5" unbalanced="0"/>
    <cacheHierarchy uniqueName="[Kostnader].[Min år 18]" caption="Min år 18" attribute="1" defaultMemberUniqueName="[Kostnader].[Min år 18].[All]" allUniqueName="[Kostnader].[Min år 18].[All]" dimensionUniqueName="[Kostnader]" displayFolder="" count="0" memberValueDatatype="5" unbalanced="0"/>
    <cacheHierarchy uniqueName="[Kostnader].[Min år 19]" caption="Min år 19" attribute="1" defaultMemberUniqueName="[Kostnader].[Min år 19].[All]" allUniqueName="[Kostnader].[Min år 19].[All]" dimensionUniqueName="[Kostnader]" displayFolder="" count="0" memberValueDatatype="5" unbalanced="0"/>
    <cacheHierarchy uniqueName="[Kostnader].[Min år 20]" caption="Min år 20" attribute="1" defaultMemberUniqueName="[Kostnader].[Min år 20].[All]" allUniqueName="[Kostnader].[Min år 20].[All]" dimensionUniqueName="[Kostnader]" displayFolder="" count="0" memberValueDatatype="5" unbalanced="0"/>
    <cacheHierarchy uniqueName="[Kostnader].[Min år 21]" caption="Min år 21" attribute="1" defaultMemberUniqueName="[Kostnader].[Min år 21].[All]" allUniqueName="[Kostnader].[Min år 21].[All]" dimensionUniqueName="[Kostnader]" displayFolder="" count="0" memberValueDatatype="5" unbalanced="0"/>
    <cacheHierarchy uniqueName="[Kostnader].[Min år 22]" caption="Min år 22" attribute="1" defaultMemberUniqueName="[Kostnader].[Min år 22].[All]" allUniqueName="[Kostnader].[Min år 22].[All]" dimensionUniqueName="[Kostnader]" displayFolder="" count="0" memberValueDatatype="5" unbalanced="0"/>
    <cacheHierarchy uniqueName="[Kostnader].[Min år 23]" caption="Min år 23" attribute="1" defaultMemberUniqueName="[Kostnader].[Min år 23].[All]" allUniqueName="[Kostnader].[Min år 23].[All]" dimensionUniqueName="[Kostnader]" displayFolder="" count="0" memberValueDatatype="5" unbalanced="0"/>
    <cacheHierarchy uniqueName="[Kostnader].[Min år 24]" caption="Min år 24" attribute="1" defaultMemberUniqueName="[Kostnader].[Min år 24].[All]" allUniqueName="[Kostnader].[Min år 24].[All]" dimensionUniqueName="[Kostnader]" displayFolder="" count="0" memberValueDatatype="5" unbalanced="0"/>
    <cacheHierarchy uniqueName="[Kostnader].[Min år 25]" caption="Min år 25" attribute="1" defaultMemberUniqueName="[Kostnader].[Min år 25].[All]" allUniqueName="[Kostnader].[Min år 25].[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Max år 7]" caption="Max år 7" attribute="1" defaultMemberUniqueName="[Kostnader].[Max år 7].[All]" allUniqueName="[Kostnader].[Max år 7].[All]" dimensionUniqueName="[Kostnader]" displayFolder="" count="0" memberValueDatatype="5" unbalanced="0"/>
    <cacheHierarchy uniqueName="[Kostnader].[Max år 8]" caption="Max år 8" attribute="1" defaultMemberUniqueName="[Kostnader].[Max år 8].[All]" allUniqueName="[Kostnader].[Max år 8].[All]" dimensionUniqueName="[Kostnader]" displayFolder="" count="0" memberValueDatatype="5" unbalanced="0"/>
    <cacheHierarchy uniqueName="[Kostnader].[Max år 9]" caption="Max år 9" attribute="1" defaultMemberUniqueName="[Kostnader].[Max år 9].[All]" allUniqueName="[Kostnader].[Max år 9].[All]" dimensionUniqueName="[Kostnader]" displayFolder="" count="0" memberValueDatatype="5" unbalanced="0"/>
    <cacheHierarchy uniqueName="[Kostnader].[Max år 10]" caption="Max år 10" attribute="1" defaultMemberUniqueName="[Kostnader].[Max år 10].[All]" allUniqueName="[Kostnader].[Max år 10].[All]" dimensionUniqueName="[Kostnader]" displayFolder="" count="0" memberValueDatatype="5" unbalanced="0"/>
    <cacheHierarchy uniqueName="[Kostnader].[Max år 11]" caption="Max år 11" attribute="1" defaultMemberUniqueName="[Kostnader].[Max år 11].[All]" allUniqueName="[Kostnader].[Max år 11].[All]" dimensionUniqueName="[Kostnader]" displayFolder="" count="0" memberValueDatatype="5" unbalanced="0"/>
    <cacheHierarchy uniqueName="[Kostnader].[Max år 12]" caption="Max år 12" attribute="1" defaultMemberUniqueName="[Kostnader].[Max år 12].[All]" allUniqueName="[Kostnader].[Max år 12].[All]" dimensionUniqueName="[Kostnader]" displayFolder="" count="0" memberValueDatatype="5" unbalanced="0"/>
    <cacheHierarchy uniqueName="[Kostnader].[Max år 13]" caption="Max år 13" attribute="1" defaultMemberUniqueName="[Kostnader].[Max år 13].[All]" allUniqueName="[Kostnader].[Max år 13].[All]" dimensionUniqueName="[Kostnader]" displayFolder="" count="0" memberValueDatatype="5" unbalanced="0"/>
    <cacheHierarchy uniqueName="[Kostnader].[Max år 14]" caption="Max år 14" attribute="1" defaultMemberUniqueName="[Kostnader].[Max år 14].[All]" allUniqueName="[Kostnader].[Max år 14].[All]" dimensionUniqueName="[Kostnader]" displayFolder="" count="0" memberValueDatatype="5" unbalanced="0"/>
    <cacheHierarchy uniqueName="[Kostnader].[Max år 15]" caption="Max år 15" attribute="1" defaultMemberUniqueName="[Kostnader].[Max år 15].[All]" allUniqueName="[Kostnader].[Max år 15].[All]" dimensionUniqueName="[Kostnader]" displayFolder="" count="0" memberValueDatatype="5" unbalanced="0"/>
    <cacheHierarchy uniqueName="[Kostnader].[Max år 16]" caption="Max år 16" attribute="1" defaultMemberUniqueName="[Kostnader].[Max år 16].[All]" allUniqueName="[Kostnader].[Max år 16].[All]" dimensionUniqueName="[Kostnader]" displayFolder="" count="0" memberValueDatatype="5" unbalanced="0"/>
    <cacheHierarchy uniqueName="[Kostnader].[Max år 17]" caption="Max år 17" attribute="1" defaultMemberUniqueName="[Kostnader].[Max år 17].[All]" allUniqueName="[Kostnader].[Max år 17].[All]" dimensionUniqueName="[Kostnader]" displayFolder="" count="0" memberValueDatatype="5" unbalanced="0"/>
    <cacheHierarchy uniqueName="[Kostnader].[Max år 18]" caption="Max år 18" attribute="1" defaultMemberUniqueName="[Kostnader].[Max år 18].[All]" allUniqueName="[Kostnader].[Max år 18].[All]" dimensionUniqueName="[Kostnader]" displayFolder="" count="0" memberValueDatatype="5" unbalanced="0"/>
    <cacheHierarchy uniqueName="[Kostnader].[Max år 19]" caption="Max år 19" attribute="1" defaultMemberUniqueName="[Kostnader].[Max år 19].[All]" allUniqueName="[Kostnader].[Max år 19].[All]" dimensionUniqueName="[Kostnader]" displayFolder="" count="0" memberValueDatatype="5" unbalanced="0"/>
    <cacheHierarchy uniqueName="[Kostnader].[Max år 20]" caption="Max år 20" attribute="1" defaultMemberUniqueName="[Kostnader].[Max år 20].[All]" allUniqueName="[Kostnader].[Max år 20].[All]" dimensionUniqueName="[Kostnader]" displayFolder="" count="0" memberValueDatatype="5" unbalanced="0"/>
    <cacheHierarchy uniqueName="[Kostnader].[Max år 21]" caption="Max år 21" attribute="1" defaultMemberUniqueName="[Kostnader].[Max år 21].[All]" allUniqueName="[Kostnader].[Max år 21].[All]" dimensionUniqueName="[Kostnader]" displayFolder="" count="0" memberValueDatatype="5" unbalanced="0"/>
    <cacheHierarchy uniqueName="[Kostnader].[Max år 22]" caption="Max år 22" attribute="1" defaultMemberUniqueName="[Kostnader].[Max år 22].[All]" allUniqueName="[Kostnader].[Max år 22].[All]" dimensionUniqueName="[Kostnader]" displayFolder="" count="0" memberValueDatatype="5" unbalanced="0"/>
    <cacheHierarchy uniqueName="[Kostnader].[Max år 23]" caption="Max år 23" attribute="1" defaultMemberUniqueName="[Kostnader].[Max år 23].[All]" allUniqueName="[Kostnader].[Max år 23].[All]" dimensionUniqueName="[Kostnader]" displayFolder="" count="0" memberValueDatatype="5" unbalanced="0"/>
    <cacheHierarchy uniqueName="[Kostnader].[Max år 24]" caption="Max år 24" attribute="1" defaultMemberUniqueName="[Kostnader].[Max år 24].[All]" allUniqueName="[Kostnader].[Max år 24].[All]" dimensionUniqueName="[Kostnader]" displayFolder="" count="0" memberValueDatatype="5" unbalanced="0"/>
    <cacheHierarchy uniqueName="[Kostnader].[Max år 25]" caption="Max år 25" attribute="1" defaultMemberUniqueName="[Kostnader].[Max år 25].[All]" allUniqueName="[Kostnader].[Max år 25].[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0" memberValueDatatype="130" unbalanced="0"/>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2" memberValueDatatype="130" unbalanced="0">
      <fieldsUsage count="2">
        <fieldUsage x="-1"/>
        <fieldUsage x="0"/>
      </fieldsUsage>
    </cacheHierarchy>
    <cacheHierarchy uniqueName="[Nyttor].[Bedömning]" caption="Bedömning" attribute="1" defaultMemberUniqueName="[Nyttor].[Bedömning].[All]" allUniqueName="[Nyttor].[Bedömning].[All]" dimensionUniqueName="[Nyttor]" displayFolder="" count="0" memberValueDatatype="130" unbalanced="0"/>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Troligt år 7]" caption="Troligt år 7" attribute="1" defaultMemberUniqueName="[Nyttor].[Troligt år 7].[All]" allUniqueName="[Nyttor].[Troligt år 7].[All]" dimensionUniqueName="[Nyttor]" displayFolder="" count="0" memberValueDatatype="5" unbalanced="0"/>
    <cacheHierarchy uniqueName="[Nyttor].[Troligt år 8]" caption="Troligt år 8" attribute="1" defaultMemberUniqueName="[Nyttor].[Troligt år 8].[All]" allUniqueName="[Nyttor].[Troligt år 8].[All]" dimensionUniqueName="[Nyttor]" displayFolder="" count="0" memberValueDatatype="5" unbalanced="0"/>
    <cacheHierarchy uniqueName="[Nyttor].[Troligt år 9]" caption="Troligt år 9" attribute="1" defaultMemberUniqueName="[Nyttor].[Troligt år 9].[All]" allUniqueName="[Nyttor].[Troligt år 9].[All]" dimensionUniqueName="[Nyttor]" displayFolder="" count="0" memberValueDatatype="5" unbalanced="0"/>
    <cacheHierarchy uniqueName="[Nyttor].[Troligt år 10]" caption="Troligt år 10" attribute="1" defaultMemberUniqueName="[Nyttor].[Troligt år 10].[All]" allUniqueName="[Nyttor].[Troligt år 10].[All]" dimensionUniqueName="[Nyttor]" displayFolder="" count="0" memberValueDatatype="5" unbalanced="0"/>
    <cacheHierarchy uniqueName="[Nyttor].[Troligt år 11]" caption="Troligt år 11" attribute="1" defaultMemberUniqueName="[Nyttor].[Troligt år 11].[All]" allUniqueName="[Nyttor].[Troligt år 11].[All]" dimensionUniqueName="[Nyttor]" displayFolder="" count="0" memberValueDatatype="5" unbalanced="0"/>
    <cacheHierarchy uniqueName="[Nyttor].[Troligt år 12]" caption="Troligt år 12" attribute="1" defaultMemberUniqueName="[Nyttor].[Troligt år 12].[All]" allUniqueName="[Nyttor].[Troligt år 12].[All]" dimensionUniqueName="[Nyttor]" displayFolder="" count="0" memberValueDatatype="5" unbalanced="0"/>
    <cacheHierarchy uniqueName="[Nyttor].[Troligt år 13]" caption="Troligt år 13" attribute="1" defaultMemberUniqueName="[Nyttor].[Troligt år 13].[All]" allUniqueName="[Nyttor].[Troligt år 13].[All]" dimensionUniqueName="[Nyttor]" displayFolder="" count="0" memberValueDatatype="5" unbalanced="0"/>
    <cacheHierarchy uniqueName="[Nyttor].[Troligt år 14]" caption="Troligt år 14" attribute="1" defaultMemberUniqueName="[Nyttor].[Troligt år 14].[All]" allUniqueName="[Nyttor].[Troligt år 14].[All]" dimensionUniqueName="[Nyttor]" displayFolder="" count="0" memberValueDatatype="5" unbalanced="0"/>
    <cacheHierarchy uniqueName="[Nyttor].[Troligt år 15]" caption="Troligt år 15" attribute="1" defaultMemberUniqueName="[Nyttor].[Troligt år 15].[All]" allUniqueName="[Nyttor].[Troligt år 15].[All]" dimensionUniqueName="[Nyttor]" displayFolder="" count="0" memberValueDatatype="5" unbalanced="0"/>
    <cacheHierarchy uniqueName="[Nyttor].[Troligt år 16]" caption="Troligt år 16" attribute="1" defaultMemberUniqueName="[Nyttor].[Troligt år 16].[All]" allUniqueName="[Nyttor].[Troligt år 16].[All]" dimensionUniqueName="[Nyttor]" displayFolder="" count="0" memberValueDatatype="5" unbalanced="0"/>
    <cacheHierarchy uniqueName="[Nyttor].[Troligt år 17]" caption="Troligt år 17" attribute="1" defaultMemberUniqueName="[Nyttor].[Troligt år 17].[All]" allUniqueName="[Nyttor].[Troligt år 17].[All]" dimensionUniqueName="[Nyttor]" displayFolder="" count="0" memberValueDatatype="5" unbalanced="0"/>
    <cacheHierarchy uniqueName="[Nyttor].[Troligt år 18]" caption="Troligt år 18" attribute="1" defaultMemberUniqueName="[Nyttor].[Troligt år 18].[All]" allUniqueName="[Nyttor].[Troligt år 18].[All]" dimensionUniqueName="[Nyttor]" displayFolder="" count="0" memberValueDatatype="5" unbalanced="0"/>
    <cacheHierarchy uniqueName="[Nyttor].[Troligt år 19]" caption="Troligt år 19" attribute="1" defaultMemberUniqueName="[Nyttor].[Troligt år 19].[All]" allUniqueName="[Nyttor].[Troligt år 19].[All]" dimensionUniqueName="[Nyttor]" displayFolder="" count="0" memberValueDatatype="5" unbalanced="0"/>
    <cacheHierarchy uniqueName="[Nyttor].[Troligt år 20]" caption="Troligt år 20" attribute="1" defaultMemberUniqueName="[Nyttor].[Troligt år 20].[All]" allUniqueName="[Nyttor].[Troligt år 20].[All]" dimensionUniqueName="[Nyttor]" displayFolder="" count="0" memberValueDatatype="5" unbalanced="0"/>
    <cacheHierarchy uniqueName="[Nyttor].[Troligt år 21]" caption="Troligt år 21" attribute="1" defaultMemberUniqueName="[Nyttor].[Troligt år 21].[All]" allUniqueName="[Nyttor].[Troligt år 21].[All]" dimensionUniqueName="[Nyttor]" displayFolder="" count="0" memberValueDatatype="5" unbalanced="0"/>
    <cacheHierarchy uniqueName="[Nyttor].[Troligt år 22]" caption="Troligt år 22" attribute="1" defaultMemberUniqueName="[Nyttor].[Troligt år 22].[All]" allUniqueName="[Nyttor].[Troligt år 22].[All]" dimensionUniqueName="[Nyttor]" displayFolder="" count="0" memberValueDatatype="5" unbalanced="0"/>
    <cacheHierarchy uniqueName="[Nyttor].[Troligt år 23]" caption="Troligt år 23" attribute="1" defaultMemberUniqueName="[Nyttor].[Troligt år 23].[All]" allUniqueName="[Nyttor].[Troligt år 23].[All]" dimensionUniqueName="[Nyttor]" displayFolder="" count="0" memberValueDatatype="5" unbalanced="0"/>
    <cacheHierarchy uniqueName="[Nyttor].[Troligt år 24]" caption="Troligt år 24" attribute="1" defaultMemberUniqueName="[Nyttor].[Troligt år 24].[All]" allUniqueName="[Nyttor].[Troligt år 24].[All]" dimensionUniqueName="[Nyttor]" displayFolder="" count="0" memberValueDatatype="5" unbalanced="0"/>
    <cacheHierarchy uniqueName="[Nyttor].[Troligt år 25]" caption="Troligt år 25" attribute="1" defaultMemberUniqueName="[Nyttor].[Troligt år 25].[All]" allUniqueName="[Nyttor].[Troligt år 25].[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Min år 7]" caption="Min år 7" attribute="1" defaultMemberUniqueName="[Nyttor].[Min år 7].[All]" allUniqueName="[Nyttor].[Min år 7].[All]" dimensionUniqueName="[Nyttor]" displayFolder="" count="0" memberValueDatatype="5" unbalanced="0"/>
    <cacheHierarchy uniqueName="[Nyttor].[Min år 8]" caption="Min år 8" attribute="1" defaultMemberUniqueName="[Nyttor].[Min år 8].[All]" allUniqueName="[Nyttor].[Min år 8].[All]" dimensionUniqueName="[Nyttor]" displayFolder="" count="0" memberValueDatatype="5" unbalanced="0"/>
    <cacheHierarchy uniqueName="[Nyttor].[Min år 9]" caption="Min år 9" attribute="1" defaultMemberUniqueName="[Nyttor].[Min år 9].[All]" allUniqueName="[Nyttor].[Min år 9].[All]" dimensionUniqueName="[Nyttor]" displayFolder="" count="0" memberValueDatatype="5" unbalanced="0"/>
    <cacheHierarchy uniqueName="[Nyttor].[Min år 10]" caption="Min år 10" attribute="1" defaultMemberUniqueName="[Nyttor].[Min år 10].[All]" allUniqueName="[Nyttor].[Min år 10].[All]" dimensionUniqueName="[Nyttor]" displayFolder="" count="0" memberValueDatatype="5" unbalanced="0"/>
    <cacheHierarchy uniqueName="[Nyttor].[Min år 11]" caption="Min år 11" attribute="1" defaultMemberUniqueName="[Nyttor].[Min år 11].[All]" allUniqueName="[Nyttor].[Min år 11].[All]" dimensionUniqueName="[Nyttor]" displayFolder="" count="0" memberValueDatatype="5" unbalanced="0"/>
    <cacheHierarchy uniqueName="[Nyttor].[Min år 12]" caption="Min år 12" attribute="1" defaultMemberUniqueName="[Nyttor].[Min år 12].[All]" allUniqueName="[Nyttor].[Min år 12].[All]" dimensionUniqueName="[Nyttor]" displayFolder="" count="0" memberValueDatatype="5" unbalanced="0"/>
    <cacheHierarchy uniqueName="[Nyttor].[Min år 13]" caption="Min år 13" attribute="1" defaultMemberUniqueName="[Nyttor].[Min år 13].[All]" allUniqueName="[Nyttor].[Min år 13].[All]" dimensionUniqueName="[Nyttor]" displayFolder="" count="0" memberValueDatatype="5" unbalanced="0"/>
    <cacheHierarchy uniqueName="[Nyttor].[Min år 14]" caption="Min år 14" attribute="1" defaultMemberUniqueName="[Nyttor].[Min år 14].[All]" allUniqueName="[Nyttor].[Min år 14].[All]" dimensionUniqueName="[Nyttor]" displayFolder="" count="0" memberValueDatatype="5" unbalanced="0"/>
    <cacheHierarchy uniqueName="[Nyttor].[Min år 15]" caption="Min år 15" attribute="1" defaultMemberUniqueName="[Nyttor].[Min år 15].[All]" allUniqueName="[Nyttor].[Min år 15].[All]" dimensionUniqueName="[Nyttor]" displayFolder="" count="0" memberValueDatatype="5" unbalanced="0"/>
    <cacheHierarchy uniqueName="[Nyttor].[Min år 16]" caption="Min år 16" attribute="1" defaultMemberUniqueName="[Nyttor].[Min år 16].[All]" allUniqueName="[Nyttor].[Min år 16].[All]" dimensionUniqueName="[Nyttor]" displayFolder="" count="0" memberValueDatatype="5" unbalanced="0"/>
    <cacheHierarchy uniqueName="[Nyttor].[Min år 17]" caption="Min år 17" attribute="1" defaultMemberUniqueName="[Nyttor].[Min år 17].[All]" allUniqueName="[Nyttor].[Min år 17].[All]" dimensionUniqueName="[Nyttor]" displayFolder="" count="0" memberValueDatatype="5" unbalanced="0"/>
    <cacheHierarchy uniqueName="[Nyttor].[Min år 18]" caption="Min år 18" attribute="1" defaultMemberUniqueName="[Nyttor].[Min år 18].[All]" allUniqueName="[Nyttor].[Min år 18].[All]" dimensionUniqueName="[Nyttor]" displayFolder="" count="0" memberValueDatatype="5" unbalanced="0"/>
    <cacheHierarchy uniqueName="[Nyttor].[Min år 19]" caption="Min år 19" attribute="1" defaultMemberUniqueName="[Nyttor].[Min år 19].[All]" allUniqueName="[Nyttor].[Min år 19].[All]" dimensionUniqueName="[Nyttor]" displayFolder="" count="0" memberValueDatatype="5" unbalanced="0"/>
    <cacheHierarchy uniqueName="[Nyttor].[Min år 20]" caption="Min år 20" attribute="1" defaultMemberUniqueName="[Nyttor].[Min år 20].[All]" allUniqueName="[Nyttor].[Min år 20].[All]" dimensionUniqueName="[Nyttor]" displayFolder="" count="0" memberValueDatatype="5" unbalanced="0"/>
    <cacheHierarchy uniqueName="[Nyttor].[Min år 21]" caption="Min år 21" attribute="1" defaultMemberUniqueName="[Nyttor].[Min år 21].[All]" allUniqueName="[Nyttor].[Min år 21].[All]" dimensionUniqueName="[Nyttor]" displayFolder="" count="0" memberValueDatatype="5" unbalanced="0"/>
    <cacheHierarchy uniqueName="[Nyttor].[Min år 22]" caption="Min år 22" attribute="1" defaultMemberUniqueName="[Nyttor].[Min år 22].[All]" allUniqueName="[Nyttor].[Min år 22].[All]" dimensionUniqueName="[Nyttor]" displayFolder="" count="0" memberValueDatatype="5" unbalanced="0"/>
    <cacheHierarchy uniqueName="[Nyttor].[Min år 23]" caption="Min år 23" attribute="1" defaultMemberUniqueName="[Nyttor].[Min år 23].[All]" allUniqueName="[Nyttor].[Min år 23].[All]" dimensionUniqueName="[Nyttor]" displayFolder="" count="0" memberValueDatatype="5" unbalanced="0"/>
    <cacheHierarchy uniqueName="[Nyttor].[Min år 24]" caption="Min år 24" attribute="1" defaultMemberUniqueName="[Nyttor].[Min år 24].[All]" allUniqueName="[Nyttor].[Min år 24].[All]" dimensionUniqueName="[Nyttor]" displayFolder="" count="0" memberValueDatatype="5" unbalanced="0"/>
    <cacheHierarchy uniqueName="[Nyttor].[Min år 25]" caption="Min år 25" attribute="1" defaultMemberUniqueName="[Nyttor].[Min år 25].[All]" allUniqueName="[Nyttor].[Min år 25].[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Max år 7]" caption="Max år 7" attribute="1" defaultMemberUniqueName="[Nyttor].[Max år 7].[All]" allUniqueName="[Nyttor].[Max år 7].[All]" dimensionUniqueName="[Nyttor]" displayFolder="" count="0" memberValueDatatype="5" unbalanced="0"/>
    <cacheHierarchy uniqueName="[Nyttor].[Max år 8]" caption="Max år 8" attribute="1" defaultMemberUniqueName="[Nyttor].[Max år 8].[All]" allUniqueName="[Nyttor].[Max år 8].[All]" dimensionUniqueName="[Nyttor]" displayFolder="" count="0" memberValueDatatype="5" unbalanced="0"/>
    <cacheHierarchy uniqueName="[Nyttor].[Max år 9]" caption="Max år 9" attribute="1" defaultMemberUniqueName="[Nyttor].[Max år 9].[All]" allUniqueName="[Nyttor].[Max år 9].[All]" dimensionUniqueName="[Nyttor]" displayFolder="" count="0" memberValueDatatype="5" unbalanced="0"/>
    <cacheHierarchy uniqueName="[Nyttor].[Max år 10]" caption="Max år 10" attribute="1" defaultMemberUniqueName="[Nyttor].[Max år 10].[All]" allUniqueName="[Nyttor].[Max år 10].[All]" dimensionUniqueName="[Nyttor]" displayFolder="" count="0" memberValueDatatype="5" unbalanced="0"/>
    <cacheHierarchy uniqueName="[Nyttor].[Max år 11]" caption="Max år 11" attribute="1" defaultMemberUniqueName="[Nyttor].[Max år 11].[All]" allUniqueName="[Nyttor].[Max år 11].[All]" dimensionUniqueName="[Nyttor]" displayFolder="" count="0" memberValueDatatype="5" unbalanced="0"/>
    <cacheHierarchy uniqueName="[Nyttor].[Max år 12]" caption="Max år 12" attribute="1" defaultMemberUniqueName="[Nyttor].[Max år 12].[All]" allUniqueName="[Nyttor].[Max år 12].[All]" dimensionUniqueName="[Nyttor]" displayFolder="" count="0" memberValueDatatype="5" unbalanced="0"/>
    <cacheHierarchy uniqueName="[Nyttor].[Max år 13]" caption="Max år 13" attribute="1" defaultMemberUniqueName="[Nyttor].[Max år 13].[All]" allUniqueName="[Nyttor].[Max år 13].[All]" dimensionUniqueName="[Nyttor]" displayFolder="" count="0" memberValueDatatype="5" unbalanced="0"/>
    <cacheHierarchy uniqueName="[Nyttor].[Max år 14]" caption="Max år 14" attribute="1" defaultMemberUniqueName="[Nyttor].[Max år 14].[All]" allUniqueName="[Nyttor].[Max år 14].[All]" dimensionUniqueName="[Nyttor]" displayFolder="" count="0" memberValueDatatype="5" unbalanced="0"/>
    <cacheHierarchy uniqueName="[Nyttor].[Max år 15]" caption="Max år 15" attribute="1" defaultMemberUniqueName="[Nyttor].[Max år 15].[All]" allUniqueName="[Nyttor].[Max år 15].[All]" dimensionUniqueName="[Nyttor]" displayFolder="" count="0" memberValueDatatype="5" unbalanced="0"/>
    <cacheHierarchy uniqueName="[Nyttor].[Max år 16]" caption="Max år 16" attribute="1" defaultMemberUniqueName="[Nyttor].[Max år 16].[All]" allUniqueName="[Nyttor].[Max år 16].[All]" dimensionUniqueName="[Nyttor]" displayFolder="" count="0" memberValueDatatype="5" unbalanced="0"/>
    <cacheHierarchy uniqueName="[Nyttor].[Max år 17]" caption="Max år 17" attribute="1" defaultMemberUniqueName="[Nyttor].[Max år 17].[All]" allUniqueName="[Nyttor].[Max år 17].[All]" dimensionUniqueName="[Nyttor]" displayFolder="" count="0" memberValueDatatype="5" unbalanced="0"/>
    <cacheHierarchy uniqueName="[Nyttor].[Max år 18]" caption="Max år 18" attribute="1" defaultMemberUniqueName="[Nyttor].[Max år 18].[All]" allUniqueName="[Nyttor].[Max år 18].[All]" dimensionUniqueName="[Nyttor]" displayFolder="" count="0" memberValueDatatype="5" unbalanced="0"/>
    <cacheHierarchy uniqueName="[Nyttor].[Max år 19]" caption="Max år 19" attribute="1" defaultMemberUniqueName="[Nyttor].[Max år 19].[All]" allUniqueName="[Nyttor].[Max år 19].[All]" dimensionUniqueName="[Nyttor]" displayFolder="" count="0" memberValueDatatype="5" unbalanced="0"/>
    <cacheHierarchy uniqueName="[Nyttor].[Max år 20]" caption="Max år 20" attribute="1" defaultMemberUniqueName="[Nyttor].[Max år 20].[All]" allUniqueName="[Nyttor].[Max år 20].[All]" dimensionUniqueName="[Nyttor]" displayFolder="" count="0" memberValueDatatype="5" unbalanced="0"/>
    <cacheHierarchy uniqueName="[Nyttor].[Max år 21]" caption="Max år 21" attribute="1" defaultMemberUniqueName="[Nyttor].[Max år 21].[All]" allUniqueName="[Nyttor].[Max år 21].[All]" dimensionUniqueName="[Nyttor]" displayFolder="" count="0" memberValueDatatype="5" unbalanced="0"/>
    <cacheHierarchy uniqueName="[Nyttor].[Max år 22]" caption="Max år 22" attribute="1" defaultMemberUniqueName="[Nyttor].[Max år 22].[All]" allUniqueName="[Nyttor].[Max år 22].[All]" dimensionUniqueName="[Nyttor]" displayFolder="" count="0" memberValueDatatype="5" unbalanced="0"/>
    <cacheHierarchy uniqueName="[Nyttor].[Max år 23]" caption="Max år 23" attribute="1" defaultMemberUniqueName="[Nyttor].[Max år 23].[All]" allUniqueName="[Nyttor].[Max år 23].[All]" dimensionUniqueName="[Nyttor]" displayFolder="" count="0" memberValueDatatype="5" unbalanced="0"/>
    <cacheHierarchy uniqueName="[Nyttor].[Max år 24]" caption="Max år 24" attribute="1" defaultMemberUniqueName="[Nyttor].[Max år 24].[All]" allUniqueName="[Nyttor].[Max år 24].[All]" dimensionUniqueName="[Nyttor]" displayFolder="" count="0" memberValueDatatype="5" unbalanced="0"/>
    <cacheHierarchy uniqueName="[Nyttor].[Max år 25]" caption="Max år 25" attribute="1" defaultMemberUniqueName="[Nyttor].[Max år 25].[All]" allUniqueName="[Nyttor].[Max år 25].[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0" memberValueDatatype="130" unbalanced="0"/>
    <cacheHierarchy uniqueName="[Varderade_kostnader].[Kategori]" caption="Kategori" attribute="1" defaultMemberUniqueName="[Varderade_kostnader].[Kategori].[All]" allUniqueName="[Varderade_kostnader].[Kategori].[All]" dimensionUniqueName="[Varderade_kostnader]" displayFolder="" count="0" memberValueDatatype="130" unbalanced="0"/>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Troligt år 7]" caption="Troligt år 7" attribute="1" defaultMemberUniqueName="[Varderade_kostnader].[Troligt år 7].[All]" allUniqueName="[Varderade_kostnader].[Troligt år 7].[All]" dimensionUniqueName="[Varderade_kostnader]" displayFolder="" count="0" memberValueDatatype="5" unbalanced="0"/>
    <cacheHierarchy uniqueName="[Varderade_kostnader].[Troligt år 8]" caption="Troligt år 8" attribute="1" defaultMemberUniqueName="[Varderade_kostnader].[Troligt år 8].[All]" allUniqueName="[Varderade_kostnader].[Troligt år 8].[All]" dimensionUniqueName="[Varderade_kostnader]" displayFolder="" count="0" memberValueDatatype="5" unbalanced="0"/>
    <cacheHierarchy uniqueName="[Varderade_kostnader].[Troligt år 9]" caption="Troligt år 9" attribute="1" defaultMemberUniqueName="[Varderade_kostnader].[Troligt år 9].[All]" allUniqueName="[Varderade_kostnader].[Troligt år 9].[All]" dimensionUniqueName="[Varderade_kostnader]" displayFolder="" count="0" memberValueDatatype="5" unbalanced="0"/>
    <cacheHierarchy uniqueName="[Varderade_kostnader].[Troligt år 10]" caption="Troligt år 10" attribute="1" defaultMemberUniqueName="[Varderade_kostnader].[Troligt år 10].[All]" allUniqueName="[Varderade_kostnader].[Troligt år 10].[All]" dimensionUniqueName="[Varderade_kostnader]" displayFolder="" count="0" memberValueDatatype="5" unbalanced="0"/>
    <cacheHierarchy uniqueName="[Varderade_kostnader].[Troligt år 11]" caption="Troligt år 11" attribute="1" defaultMemberUniqueName="[Varderade_kostnader].[Troligt år 11].[All]" allUniqueName="[Varderade_kostnader].[Troligt år 11].[All]" dimensionUniqueName="[Varderade_kostnader]" displayFolder="" count="0" memberValueDatatype="5" unbalanced="0"/>
    <cacheHierarchy uniqueName="[Varderade_kostnader].[Troligt år 12]" caption="Troligt år 12" attribute="1" defaultMemberUniqueName="[Varderade_kostnader].[Troligt år 12].[All]" allUniqueName="[Varderade_kostnader].[Troligt år 12].[All]" dimensionUniqueName="[Varderade_kostnader]" displayFolder="" count="0" memberValueDatatype="5" unbalanced="0"/>
    <cacheHierarchy uniqueName="[Varderade_kostnader].[Troligt år 13]" caption="Troligt år 13" attribute="1" defaultMemberUniqueName="[Varderade_kostnader].[Troligt år 13].[All]" allUniqueName="[Varderade_kostnader].[Troligt år 13].[All]" dimensionUniqueName="[Varderade_kostnader]" displayFolder="" count="0" memberValueDatatype="5" unbalanced="0"/>
    <cacheHierarchy uniqueName="[Varderade_kostnader].[Troligt år 14]" caption="Troligt år 14" attribute="1" defaultMemberUniqueName="[Varderade_kostnader].[Troligt år 14].[All]" allUniqueName="[Varderade_kostnader].[Troligt år 14].[All]" dimensionUniqueName="[Varderade_kostnader]" displayFolder="" count="0" memberValueDatatype="5" unbalanced="0"/>
    <cacheHierarchy uniqueName="[Varderade_kostnader].[Troligt år 15]" caption="Troligt år 15" attribute="1" defaultMemberUniqueName="[Varderade_kostnader].[Troligt år 15].[All]" allUniqueName="[Varderade_kostnader].[Troligt år 15].[All]" dimensionUniqueName="[Varderade_kostnader]" displayFolder="" count="0" memberValueDatatype="5" unbalanced="0"/>
    <cacheHierarchy uniqueName="[Varderade_kostnader].[Troligt år 16]" caption="Troligt år 16" attribute="1" defaultMemberUniqueName="[Varderade_kostnader].[Troligt år 16].[All]" allUniqueName="[Varderade_kostnader].[Troligt år 16].[All]" dimensionUniqueName="[Varderade_kostnader]" displayFolder="" count="0" memberValueDatatype="5" unbalanced="0"/>
    <cacheHierarchy uniqueName="[Varderade_kostnader].[Troligt år 17]" caption="Troligt år 17" attribute="1" defaultMemberUniqueName="[Varderade_kostnader].[Troligt år 17].[All]" allUniqueName="[Varderade_kostnader].[Troligt år 17].[All]" dimensionUniqueName="[Varderade_kostnader]" displayFolder="" count="0" memberValueDatatype="5" unbalanced="0"/>
    <cacheHierarchy uniqueName="[Varderade_kostnader].[Troligt år 18]" caption="Troligt år 18" attribute="1" defaultMemberUniqueName="[Varderade_kostnader].[Troligt år 18].[All]" allUniqueName="[Varderade_kostnader].[Troligt år 18].[All]" dimensionUniqueName="[Varderade_kostnader]" displayFolder="" count="0" memberValueDatatype="5" unbalanced="0"/>
    <cacheHierarchy uniqueName="[Varderade_kostnader].[Troligt år 19]" caption="Troligt år 19" attribute="1" defaultMemberUniqueName="[Varderade_kostnader].[Troligt år 19].[All]" allUniqueName="[Varderade_kostnader].[Troligt år 19].[All]" dimensionUniqueName="[Varderade_kostnader]" displayFolder="" count="0" memberValueDatatype="5" unbalanced="0"/>
    <cacheHierarchy uniqueName="[Varderade_kostnader].[Troligt år 20]" caption="Troligt år 20" attribute="1" defaultMemberUniqueName="[Varderade_kostnader].[Troligt år 20].[All]" allUniqueName="[Varderade_kostnader].[Troligt år 20].[All]" dimensionUniqueName="[Varderade_kostnader]" displayFolder="" count="0" memberValueDatatype="5" unbalanced="0"/>
    <cacheHierarchy uniqueName="[Varderade_kostnader].[Troligt år 21]" caption="Troligt år 21" attribute="1" defaultMemberUniqueName="[Varderade_kostnader].[Troligt år 21].[All]" allUniqueName="[Varderade_kostnader].[Troligt år 21].[All]" dimensionUniqueName="[Varderade_kostnader]" displayFolder="" count="0" memberValueDatatype="5" unbalanced="0"/>
    <cacheHierarchy uniqueName="[Varderade_kostnader].[Troligt år 22]" caption="Troligt år 22" attribute="1" defaultMemberUniqueName="[Varderade_kostnader].[Troligt år 22].[All]" allUniqueName="[Varderade_kostnader].[Troligt år 22].[All]" dimensionUniqueName="[Varderade_kostnader]" displayFolder="" count="0" memberValueDatatype="5" unbalanced="0"/>
    <cacheHierarchy uniqueName="[Varderade_kostnader].[Troligt år 23]" caption="Troligt år 23" attribute="1" defaultMemberUniqueName="[Varderade_kostnader].[Troligt år 23].[All]" allUniqueName="[Varderade_kostnader].[Troligt år 23].[All]" dimensionUniqueName="[Varderade_kostnader]" displayFolder="" count="0" memberValueDatatype="5" unbalanced="0"/>
    <cacheHierarchy uniqueName="[Varderade_kostnader].[Troligt år 24]" caption="Troligt år 24" attribute="1" defaultMemberUniqueName="[Varderade_kostnader].[Troligt år 24].[All]" allUniqueName="[Varderade_kostnader].[Troligt år 24].[All]" dimensionUniqueName="[Varderade_kostnader]" displayFolder="" count="0" memberValueDatatype="5" unbalanced="0"/>
    <cacheHierarchy uniqueName="[Varderade_kostnader].[Troligt år 25]" caption="Troligt år 25" attribute="1" defaultMemberUniqueName="[Varderade_kostnader].[Troligt år 25].[All]" allUniqueName="[Varderade_kostnader].[Troligt år 25].[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Min år 7]" caption="Min år 7" attribute="1" defaultMemberUniqueName="[Varderade_kostnader].[Min år 7].[All]" allUniqueName="[Varderade_kostnader].[Min år 7].[All]" dimensionUniqueName="[Varderade_kostnader]" displayFolder="" count="0" memberValueDatatype="5" unbalanced="0"/>
    <cacheHierarchy uniqueName="[Varderade_kostnader].[Min år 8]" caption="Min år 8" attribute="1" defaultMemberUniqueName="[Varderade_kostnader].[Min år 8].[All]" allUniqueName="[Varderade_kostnader].[Min år 8].[All]" dimensionUniqueName="[Varderade_kostnader]" displayFolder="" count="0" memberValueDatatype="5" unbalanced="0"/>
    <cacheHierarchy uniqueName="[Varderade_kostnader].[Min år 9]" caption="Min år 9" attribute="1" defaultMemberUniqueName="[Varderade_kostnader].[Min år 9].[All]" allUniqueName="[Varderade_kostnader].[Min år 9].[All]" dimensionUniqueName="[Varderade_kostnader]" displayFolder="" count="0" memberValueDatatype="5" unbalanced="0"/>
    <cacheHierarchy uniqueName="[Varderade_kostnader].[Min år 10]" caption="Min år 10" attribute="1" defaultMemberUniqueName="[Varderade_kostnader].[Min år 10].[All]" allUniqueName="[Varderade_kostnader].[Min år 10].[All]" dimensionUniqueName="[Varderade_kostnader]" displayFolder="" count="0" memberValueDatatype="5" unbalanced="0"/>
    <cacheHierarchy uniqueName="[Varderade_kostnader].[Min år 11]" caption="Min år 11" attribute="1" defaultMemberUniqueName="[Varderade_kostnader].[Min år 11].[All]" allUniqueName="[Varderade_kostnader].[Min år 11].[All]" dimensionUniqueName="[Varderade_kostnader]" displayFolder="" count="0" memberValueDatatype="5" unbalanced="0"/>
    <cacheHierarchy uniqueName="[Varderade_kostnader].[Min år 12]" caption="Min år 12" attribute="1" defaultMemberUniqueName="[Varderade_kostnader].[Min år 12].[All]" allUniqueName="[Varderade_kostnader].[Min år 12].[All]" dimensionUniqueName="[Varderade_kostnader]" displayFolder="" count="0" memberValueDatatype="5" unbalanced="0"/>
    <cacheHierarchy uniqueName="[Varderade_kostnader].[Min år 13]" caption="Min år 13" attribute="1" defaultMemberUniqueName="[Varderade_kostnader].[Min år 13].[All]" allUniqueName="[Varderade_kostnader].[Min år 13].[All]" dimensionUniqueName="[Varderade_kostnader]" displayFolder="" count="0" memberValueDatatype="5" unbalanced="0"/>
    <cacheHierarchy uniqueName="[Varderade_kostnader].[Min år 14]" caption="Min år 14" attribute="1" defaultMemberUniqueName="[Varderade_kostnader].[Min år 14].[All]" allUniqueName="[Varderade_kostnader].[Min år 14].[All]" dimensionUniqueName="[Varderade_kostnader]" displayFolder="" count="0" memberValueDatatype="5" unbalanced="0"/>
    <cacheHierarchy uniqueName="[Varderade_kostnader].[Min år 15]" caption="Min år 15" attribute="1" defaultMemberUniqueName="[Varderade_kostnader].[Min år 15].[All]" allUniqueName="[Varderade_kostnader].[Min år 15].[All]" dimensionUniqueName="[Varderade_kostnader]" displayFolder="" count="0" memberValueDatatype="5" unbalanced="0"/>
    <cacheHierarchy uniqueName="[Varderade_kostnader].[Min år 16]" caption="Min år 16" attribute="1" defaultMemberUniqueName="[Varderade_kostnader].[Min år 16].[All]" allUniqueName="[Varderade_kostnader].[Min år 16].[All]" dimensionUniqueName="[Varderade_kostnader]" displayFolder="" count="0" memberValueDatatype="5" unbalanced="0"/>
    <cacheHierarchy uniqueName="[Varderade_kostnader].[Min år 17]" caption="Min år 17" attribute="1" defaultMemberUniqueName="[Varderade_kostnader].[Min år 17].[All]" allUniqueName="[Varderade_kostnader].[Min år 17].[All]" dimensionUniqueName="[Varderade_kostnader]" displayFolder="" count="0" memberValueDatatype="5" unbalanced="0"/>
    <cacheHierarchy uniqueName="[Varderade_kostnader].[Min år 18]" caption="Min år 18" attribute="1" defaultMemberUniqueName="[Varderade_kostnader].[Min år 18].[All]" allUniqueName="[Varderade_kostnader].[Min år 18].[All]" dimensionUniqueName="[Varderade_kostnader]" displayFolder="" count="0" memberValueDatatype="5" unbalanced="0"/>
    <cacheHierarchy uniqueName="[Varderade_kostnader].[Min år 19]" caption="Min år 19" attribute="1" defaultMemberUniqueName="[Varderade_kostnader].[Min år 19].[All]" allUniqueName="[Varderade_kostnader].[Min år 19].[All]" dimensionUniqueName="[Varderade_kostnader]" displayFolder="" count="0" memberValueDatatype="5" unbalanced="0"/>
    <cacheHierarchy uniqueName="[Varderade_kostnader].[Min år 20]" caption="Min år 20" attribute="1" defaultMemberUniqueName="[Varderade_kostnader].[Min år 20].[All]" allUniqueName="[Varderade_kostnader].[Min år 20].[All]" dimensionUniqueName="[Varderade_kostnader]" displayFolder="" count="0" memberValueDatatype="5" unbalanced="0"/>
    <cacheHierarchy uniqueName="[Varderade_kostnader].[Min år 21]" caption="Min år 21" attribute="1" defaultMemberUniqueName="[Varderade_kostnader].[Min år 21].[All]" allUniqueName="[Varderade_kostnader].[Min år 21].[All]" dimensionUniqueName="[Varderade_kostnader]" displayFolder="" count="0" memberValueDatatype="5" unbalanced="0"/>
    <cacheHierarchy uniqueName="[Varderade_kostnader].[Min år 22]" caption="Min år 22" attribute="1" defaultMemberUniqueName="[Varderade_kostnader].[Min år 22].[All]" allUniqueName="[Varderade_kostnader].[Min år 22].[All]" dimensionUniqueName="[Varderade_kostnader]" displayFolder="" count="0" memberValueDatatype="5" unbalanced="0"/>
    <cacheHierarchy uniqueName="[Varderade_kostnader].[Min år 23]" caption="Min år 23" attribute="1" defaultMemberUniqueName="[Varderade_kostnader].[Min år 23].[All]" allUniqueName="[Varderade_kostnader].[Min år 23].[All]" dimensionUniqueName="[Varderade_kostnader]" displayFolder="" count="0" memberValueDatatype="5" unbalanced="0"/>
    <cacheHierarchy uniqueName="[Varderade_kostnader].[Min år 24]" caption="Min år 24" attribute="1" defaultMemberUniqueName="[Varderade_kostnader].[Min år 24].[All]" allUniqueName="[Varderade_kostnader].[Min år 24].[All]" dimensionUniqueName="[Varderade_kostnader]" displayFolder="" count="0" memberValueDatatype="5" unbalanced="0"/>
    <cacheHierarchy uniqueName="[Varderade_kostnader].[Min år 25]" caption="Min år 25" attribute="1" defaultMemberUniqueName="[Varderade_kostnader].[Min år 25].[All]" allUniqueName="[Varderade_kostnader].[Min år 25].[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Max år 7]" caption="Max år 7" attribute="1" defaultMemberUniqueName="[Varderade_kostnader].[Max år 7].[All]" allUniqueName="[Varderade_kostnader].[Max år 7].[All]" dimensionUniqueName="[Varderade_kostnader]" displayFolder="" count="0" memberValueDatatype="5" unbalanced="0"/>
    <cacheHierarchy uniqueName="[Varderade_kostnader].[Max år 8]" caption="Max år 8" attribute="1" defaultMemberUniqueName="[Varderade_kostnader].[Max år 8].[All]" allUniqueName="[Varderade_kostnader].[Max år 8].[All]" dimensionUniqueName="[Varderade_kostnader]" displayFolder="" count="0" memberValueDatatype="5" unbalanced="0"/>
    <cacheHierarchy uniqueName="[Varderade_kostnader].[Max år 9]" caption="Max år 9" attribute="1" defaultMemberUniqueName="[Varderade_kostnader].[Max år 9].[All]" allUniqueName="[Varderade_kostnader].[Max år 9].[All]" dimensionUniqueName="[Varderade_kostnader]" displayFolder="" count="0" memberValueDatatype="5" unbalanced="0"/>
    <cacheHierarchy uniqueName="[Varderade_kostnader].[Max år 10]" caption="Max år 10" attribute="1" defaultMemberUniqueName="[Varderade_kostnader].[Max år 10].[All]" allUniqueName="[Varderade_kostnader].[Max år 10].[All]" dimensionUniqueName="[Varderade_kostnader]" displayFolder="" count="0" memberValueDatatype="5" unbalanced="0"/>
    <cacheHierarchy uniqueName="[Varderade_kostnader].[Max år 11]" caption="Max år 11" attribute="1" defaultMemberUniqueName="[Varderade_kostnader].[Max år 11].[All]" allUniqueName="[Varderade_kostnader].[Max år 11].[All]" dimensionUniqueName="[Varderade_kostnader]" displayFolder="" count="0" memberValueDatatype="5" unbalanced="0"/>
    <cacheHierarchy uniqueName="[Varderade_kostnader].[Max år 12]" caption="Max år 12" attribute="1" defaultMemberUniqueName="[Varderade_kostnader].[Max år 12].[All]" allUniqueName="[Varderade_kostnader].[Max år 12].[All]" dimensionUniqueName="[Varderade_kostnader]" displayFolder="" count="0" memberValueDatatype="5" unbalanced="0"/>
    <cacheHierarchy uniqueName="[Varderade_kostnader].[Max år 13]" caption="Max år 13" attribute="1" defaultMemberUniqueName="[Varderade_kostnader].[Max år 13].[All]" allUniqueName="[Varderade_kostnader].[Max år 13].[All]" dimensionUniqueName="[Varderade_kostnader]" displayFolder="" count="0" memberValueDatatype="5" unbalanced="0"/>
    <cacheHierarchy uniqueName="[Varderade_kostnader].[Max år 14]" caption="Max år 14" attribute="1" defaultMemberUniqueName="[Varderade_kostnader].[Max år 14].[All]" allUniqueName="[Varderade_kostnader].[Max år 14].[All]" dimensionUniqueName="[Varderade_kostnader]" displayFolder="" count="0" memberValueDatatype="5" unbalanced="0"/>
    <cacheHierarchy uniqueName="[Varderade_kostnader].[Max år 15]" caption="Max år 15" attribute="1" defaultMemberUniqueName="[Varderade_kostnader].[Max år 15].[All]" allUniqueName="[Varderade_kostnader].[Max år 15].[All]" dimensionUniqueName="[Varderade_kostnader]" displayFolder="" count="0" memberValueDatatype="5" unbalanced="0"/>
    <cacheHierarchy uniqueName="[Varderade_kostnader].[Max år 16]" caption="Max år 16" attribute="1" defaultMemberUniqueName="[Varderade_kostnader].[Max år 16].[All]" allUniqueName="[Varderade_kostnader].[Max år 16].[All]" dimensionUniqueName="[Varderade_kostnader]" displayFolder="" count="0" memberValueDatatype="5" unbalanced="0"/>
    <cacheHierarchy uniqueName="[Varderade_kostnader].[Max år 17]" caption="Max år 17" attribute="1" defaultMemberUniqueName="[Varderade_kostnader].[Max år 17].[All]" allUniqueName="[Varderade_kostnader].[Max år 17].[All]" dimensionUniqueName="[Varderade_kostnader]" displayFolder="" count="0" memberValueDatatype="5" unbalanced="0"/>
    <cacheHierarchy uniqueName="[Varderade_kostnader].[Max år 18]" caption="Max år 18" attribute="1" defaultMemberUniqueName="[Varderade_kostnader].[Max år 18].[All]" allUniqueName="[Varderade_kostnader].[Max år 18].[All]" dimensionUniqueName="[Varderade_kostnader]" displayFolder="" count="0" memberValueDatatype="5" unbalanced="0"/>
    <cacheHierarchy uniqueName="[Varderade_kostnader].[Max år 19]" caption="Max år 19" attribute="1" defaultMemberUniqueName="[Varderade_kostnader].[Max år 19].[All]" allUniqueName="[Varderade_kostnader].[Max år 19].[All]" dimensionUniqueName="[Varderade_kostnader]" displayFolder="" count="0" memberValueDatatype="5" unbalanced="0"/>
    <cacheHierarchy uniqueName="[Varderade_kostnader].[Max år 20]" caption="Max år 20" attribute="1" defaultMemberUniqueName="[Varderade_kostnader].[Max år 20].[All]" allUniqueName="[Varderade_kostnader].[Max år 20].[All]" dimensionUniqueName="[Varderade_kostnader]" displayFolder="" count="0" memberValueDatatype="5" unbalanced="0"/>
    <cacheHierarchy uniqueName="[Varderade_kostnader].[Max år 21]" caption="Max år 21" attribute="1" defaultMemberUniqueName="[Varderade_kostnader].[Max år 21].[All]" allUniqueName="[Varderade_kostnader].[Max år 21].[All]" dimensionUniqueName="[Varderade_kostnader]" displayFolder="" count="0" memberValueDatatype="5" unbalanced="0"/>
    <cacheHierarchy uniqueName="[Varderade_kostnader].[Max år 22]" caption="Max år 22" attribute="1" defaultMemberUniqueName="[Varderade_kostnader].[Max år 22].[All]" allUniqueName="[Varderade_kostnader].[Max år 22].[All]" dimensionUniqueName="[Varderade_kostnader]" displayFolder="" count="0" memberValueDatatype="5" unbalanced="0"/>
    <cacheHierarchy uniqueName="[Varderade_kostnader].[Max år 23]" caption="Max år 23" attribute="1" defaultMemberUniqueName="[Varderade_kostnader].[Max år 23].[All]" allUniqueName="[Varderade_kostnader].[Max år 23].[All]" dimensionUniqueName="[Varderade_kostnader]" displayFolder="" count="0" memberValueDatatype="5" unbalanced="0"/>
    <cacheHierarchy uniqueName="[Varderade_kostnader].[Max år 24]" caption="Max år 24" attribute="1" defaultMemberUniqueName="[Varderade_kostnader].[Max år 24].[All]" allUniqueName="[Varderade_kostnader].[Max år 24].[All]" dimensionUniqueName="[Varderade_kostnader]" displayFolder="" count="0" memberValueDatatype="5" unbalanced="0"/>
    <cacheHierarchy uniqueName="[Varderade_kostnader].[Max år 25]" caption="Max år 25" attribute="1" defaultMemberUniqueName="[Varderade_kostnader].[Max år 25].[All]" allUniqueName="[Varderade_kostnader].[Max år 25].[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0" memberValueDatatype="130" unbalanced="0"/>
    <cacheHierarchy uniqueName="[Varderade_nyttor].[Kategori]" caption="Kategori" attribute="1" defaultMemberUniqueName="[Varderade_nyttor].[Kategori].[All]" allUniqueName="[Varderade_nyttor].[Kategori].[All]" dimensionUniqueName="[Varderade_nyttor]" displayFolder="" count="0" memberValueDatatype="130" unbalanced="0"/>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Troligt år 7]" caption="Troligt år 7" attribute="1" defaultMemberUniqueName="[Varderade_nyttor].[Troligt år 7].[All]" allUniqueName="[Varderade_nyttor].[Troligt år 7].[All]" dimensionUniqueName="[Varderade_nyttor]" displayFolder="" count="0" memberValueDatatype="5" unbalanced="0"/>
    <cacheHierarchy uniqueName="[Varderade_nyttor].[Troligt år 8]" caption="Troligt år 8" attribute="1" defaultMemberUniqueName="[Varderade_nyttor].[Troligt år 8].[All]" allUniqueName="[Varderade_nyttor].[Troligt år 8].[All]" dimensionUniqueName="[Varderade_nyttor]" displayFolder="" count="0" memberValueDatatype="5" unbalanced="0"/>
    <cacheHierarchy uniqueName="[Varderade_nyttor].[Troligt år 9]" caption="Troligt år 9" attribute="1" defaultMemberUniqueName="[Varderade_nyttor].[Troligt år 9].[All]" allUniqueName="[Varderade_nyttor].[Troligt år 9].[All]" dimensionUniqueName="[Varderade_nyttor]" displayFolder="" count="0" memberValueDatatype="5" unbalanced="0"/>
    <cacheHierarchy uniqueName="[Varderade_nyttor].[Troligt år 10]" caption="Troligt år 10" attribute="1" defaultMemberUniqueName="[Varderade_nyttor].[Troligt år 10].[All]" allUniqueName="[Varderade_nyttor].[Troligt år 10].[All]" dimensionUniqueName="[Varderade_nyttor]" displayFolder="" count="0" memberValueDatatype="5" unbalanced="0"/>
    <cacheHierarchy uniqueName="[Varderade_nyttor].[Troligt år 11]" caption="Troligt år 11" attribute="1" defaultMemberUniqueName="[Varderade_nyttor].[Troligt år 11].[All]" allUniqueName="[Varderade_nyttor].[Troligt år 11].[All]" dimensionUniqueName="[Varderade_nyttor]" displayFolder="" count="0" memberValueDatatype="5" unbalanced="0"/>
    <cacheHierarchy uniqueName="[Varderade_nyttor].[Troligt år 12]" caption="Troligt år 12" attribute="1" defaultMemberUniqueName="[Varderade_nyttor].[Troligt år 12].[All]" allUniqueName="[Varderade_nyttor].[Troligt år 12].[All]" dimensionUniqueName="[Varderade_nyttor]" displayFolder="" count="0" memberValueDatatype="5" unbalanced="0"/>
    <cacheHierarchy uniqueName="[Varderade_nyttor].[Troligt år 13]" caption="Troligt år 13" attribute="1" defaultMemberUniqueName="[Varderade_nyttor].[Troligt år 13].[All]" allUniqueName="[Varderade_nyttor].[Troligt år 13].[All]" dimensionUniqueName="[Varderade_nyttor]" displayFolder="" count="0" memberValueDatatype="5" unbalanced="0"/>
    <cacheHierarchy uniqueName="[Varderade_nyttor].[Troligt år 14]" caption="Troligt år 14" attribute="1" defaultMemberUniqueName="[Varderade_nyttor].[Troligt år 14].[All]" allUniqueName="[Varderade_nyttor].[Troligt år 14].[All]" dimensionUniqueName="[Varderade_nyttor]" displayFolder="" count="0" memberValueDatatype="5" unbalanced="0"/>
    <cacheHierarchy uniqueName="[Varderade_nyttor].[Troligt år 15]" caption="Troligt år 15" attribute="1" defaultMemberUniqueName="[Varderade_nyttor].[Troligt år 15].[All]" allUniqueName="[Varderade_nyttor].[Troligt år 15].[All]" dimensionUniqueName="[Varderade_nyttor]" displayFolder="" count="0" memberValueDatatype="5" unbalanced="0"/>
    <cacheHierarchy uniqueName="[Varderade_nyttor].[Troligt år 16]" caption="Troligt år 16" attribute="1" defaultMemberUniqueName="[Varderade_nyttor].[Troligt år 16].[All]" allUniqueName="[Varderade_nyttor].[Troligt år 16].[All]" dimensionUniqueName="[Varderade_nyttor]" displayFolder="" count="0" memberValueDatatype="5" unbalanced="0"/>
    <cacheHierarchy uniqueName="[Varderade_nyttor].[Troligt år 17]" caption="Troligt år 17" attribute="1" defaultMemberUniqueName="[Varderade_nyttor].[Troligt år 17].[All]" allUniqueName="[Varderade_nyttor].[Troligt år 17].[All]" dimensionUniqueName="[Varderade_nyttor]" displayFolder="" count="0" memberValueDatatype="5" unbalanced="0"/>
    <cacheHierarchy uniqueName="[Varderade_nyttor].[Troligt år 18]" caption="Troligt år 18" attribute="1" defaultMemberUniqueName="[Varderade_nyttor].[Troligt år 18].[All]" allUniqueName="[Varderade_nyttor].[Troligt år 18].[All]" dimensionUniqueName="[Varderade_nyttor]" displayFolder="" count="0" memberValueDatatype="5" unbalanced="0"/>
    <cacheHierarchy uniqueName="[Varderade_nyttor].[Troligt år 19]" caption="Troligt år 19" attribute="1" defaultMemberUniqueName="[Varderade_nyttor].[Troligt år 19].[All]" allUniqueName="[Varderade_nyttor].[Troligt år 19].[All]" dimensionUniqueName="[Varderade_nyttor]" displayFolder="" count="0" memberValueDatatype="5" unbalanced="0"/>
    <cacheHierarchy uniqueName="[Varderade_nyttor].[Troligt år 20]" caption="Troligt år 20" attribute="1" defaultMemberUniqueName="[Varderade_nyttor].[Troligt år 20].[All]" allUniqueName="[Varderade_nyttor].[Troligt år 20].[All]" dimensionUniqueName="[Varderade_nyttor]" displayFolder="" count="0" memberValueDatatype="5" unbalanced="0"/>
    <cacheHierarchy uniqueName="[Varderade_nyttor].[Troligt år 21]" caption="Troligt år 21" attribute="1" defaultMemberUniqueName="[Varderade_nyttor].[Troligt år 21].[All]" allUniqueName="[Varderade_nyttor].[Troligt år 21].[All]" dimensionUniqueName="[Varderade_nyttor]" displayFolder="" count="0" memberValueDatatype="5" unbalanced="0"/>
    <cacheHierarchy uniqueName="[Varderade_nyttor].[Troligt år 22]" caption="Troligt år 22" attribute="1" defaultMemberUniqueName="[Varderade_nyttor].[Troligt år 22].[All]" allUniqueName="[Varderade_nyttor].[Troligt år 22].[All]" dimensionUniqueName="[Varderade_nyttor]" displayFolder="" count="0" memberValueDatatype="5" unbalanced="0"/>
    <cacheHierarchy uniqueName="[Varderade_nyttor].[Troligt år 23]" caption="Troligt år 23" attribute="1" defaultMemberUniqueName="[Varderade_nyttor].[Troligt år 23].[All]" allUniqueName="[Varderade_nyttor].[Troligt år 23].[All]" dimensionUniqueName="[Varderade_nyttor]" displayFolder="" count="0" memberValueDatatype="5" unbalanced="0"/>
    <cacheHierarchy uniqueName="[Varderade_nyttor].[Troligt år 24]" caption="Troligt år 24" attribute="1" defaultMemberUniqueName="[Varderade_nyttor].[Troligt år 24].[All]" allUniqueName="[Varderade_nyttor].[Troligt år 24].[All]" dimensionUniqueName="[Varderade_nyttor]" displayFolder="" count="0" memberValueDatatype="5" unbalanced="0"/>
    <cacheHierarchy uniqueName="[Varderade_nyttor].[Troligt år 25]" caption="Troligt år 25" attribute="1" defaultMemberUniqueName="[Varderade_nyttor].[Troligt år 25].[All]" allUniqueName="[Varderade_nyttor].[Troligt år 25].[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Min år 7]" caption="Min år 7" attribute="1" defaultMemberUniqueName="[Varderade_nyttor].[Min år 7].[All]" allUniqueName="[Varderade_nyttor].[Min år 7].[All]" dimensionUniqueName="[Varderade_nyttor]" displayFolder="" count="0" memberValueDatatype="5" unbalanced="0"/>
    <cacheHierarchy uniqueName="[Varderade_nyttor].[Min år 8]" caption="Min år 8" attribute="1" defaultMemberUniqueName="[Varderade_nyttor].[Min år 8].[All]" allUniqueName="[Varderade_nyttor].[Min år 8].[All]" dimensionUniqueName="[Varderade_nyttor]" displayFolder="" count="0" memberValueDatatype="5" unbalanced="0"/>
    <cacheHierarchy uniqueName="[Varderade_nyttor].[Min år 9]" caption="Min år 9" attribute="1" defaultMemberUniqueName="[Varderade_nyttor].[Min år 9].[All]" allUniqueName="[Varderade_nyttor].[Min år 9].[All]" dimensionUniqueName="[Varderade_nyttor]" displayFolder="" count="0" memberValueDatatype="5" unbalanced="0"/>
    <cacheHierarchy uniqueName="[Varderade_nyttor].[Min år 10]" caption="Min år 10" attribute="1" defaultMemberUniqueName="[Varderade_nyttor].[Min år 10].[All]" allUniqueName="[Varderade_nyttor].[Min år 10].[All]" dimensionUniqueName="[Varderade_nyttor]" displayFolder="" count="0" memberValueDatatype="5" unbalanced="0"/>
    <cacheHierarchy uniqueName="[Varderade_nyttor].[Min år 11]" caption="Min år 11" attribute="1" defaultMemberUniqueName="[Varderade_nyttor].[Min år 11].[All]" allUniqueName="[Varderade_nyttor].[Min år 11].[All]" dimensionUniqueName="[Varderade_nyttor]" displayFolder="" count="0" memberValueDatatype="5" unbalanced="0"/>
    <cacheHierarchy uniqueName="[Varderade_nyttor].[Min år 12]" caption="Min år 12" attribute="1" defaultMemberUniqueName="[Varderade_nyttor].[Min år 12].[All]" allUniqueName="[Varderade_nyttor].[Min år 12].[All]" dimensionUniqueName="[Varderade_nyttor]" displayFolder="" count="0" memberValueDatatype="5" unbalanced="0"/>
    <cacheHierarchy uniqueName="[Varderade_nyttor].[Min år 13]" caption="Min år 13" attribute="1" defaultMemberUniqueName="[Varderade_nyttor].[Min år 13].[All]" allUniqueName="[Varderade_nyttor].[Min år 13].[All]" dimensionUniqueName="[Varderade_nyttor]" displayFolder="" count="0" memberValueDatatype="5" unbalanced="0"/>
    <cacheHierarchy uniqueName="[Varderade_nyttor].[Min år 14]" caption="Min år 14" attribute="1" defaultMemberUniqueName="[Varderade_nyttor].[Min år 14].[All]" allUniqueName="[Varderade_nyttor].[Min år 14].[All]" dimensionUniqueName="[Varderade_nyttor]" displayFolder="" count="0" memberValueDatatype="5" unbalanced="0"/>
    <cacheHierarchy uniqueName="[Varderade_nyttor].[Min år 15]" caption="Min år 15" attribute="1" defaultMemberUniqueName="[Varderade_nyttor].[Min år 15].[All]" allUniqueName="[Varderade_nyttor].[Min år 15].[All]" dimensionUniqueName="[Varderade_nyttor]" displayFolder="" count="0" memberValueDatatype="5" unbalanced="0"/>
    <cacheHierarchy uniqueName="[Varderade_nyttor].[Min år 16]" caption="Min år 16" attribute="1" defaultMemberUniqueName="[Varderade_nyttor].[Min år 16].[All]" allUniqueName="[Varderade_nyttor].[Min år 16].[All]" dimensionUniqueName="[Varderade_nyttor]" displayFolder="" count="0" memberValueDatatype="5" unbalanced="0"/>
    <cacheHierarchy uniqueName="[Varderade_nyttor].[Min år 17]" caption="Min år 17" attribute="1" defaultMemberUniqueName="[Varderade_nyttor].[Min år 17].[All]" allUniqueName="[Varderade_nyttor].[Min år 17].[All]" dimensionUniqueName="[Varderade_nyttor]" displayFolder="" count="0" memberValueDatatype="5" unbalanced="0"/>
    <cacheHierarchy uniqueName="[Varderade_nyttor].[Min år 18]" caption="Min år 18" attribute="1" defaultMemberUniqueName="[Varderade_nyttor].[Min år 18].[All]" allUniqueName="[Varderade_nyttor].[Min år 18].[All]" dimensionUniqueName="[Varderade_nyttor]" displayFolder="" count="0" memberValueDatatype="5" unbalanced="0"/>
    <cacheHierarchy uniqueName="[Varderade_nyttor].[Min år 19]" caption="Min år 19" attribute="1" defaultMemberUniqueName="[Varderade_nyttor].[Min år 19].[All]" allUniqueName="[Varderade_nyttor].[Min år 19].[All]" dimensionUniqueName="[Varderade_nyttor]" displayFolder="" count="0" memberValueDatatype="5" unbalanced="0"/>
    <cacheHierarchy uniqueName="[Varderade_nyttor].[Min år 20]" caption="Min år 20" attribute="1" defaultMemberUniqueName="[Varderade_nyttor].[Min år 20].[All]" allUniqueName="[Varderade_nyttor].[Min år 20].[All]" dimensionUniqueName="[Varderade_nyttor]" displayFolder="" count="0" memberValueDatatype="5" unbalanced="0"/>
    <cacheHierarchy uniqueName="[Varderade_nyttor].[Min år 21]" caption="Min år 21" attribute="1" defaultMemberUniqueName="[Varderade_nyttor].[Min år 21].[All]" allUniqueName="[Varderade_nyttor].[Min år 21].[All]" dimensionUniqueName="[Varderade_nyttor]" displayFolder="" count="0" memberValueDatatype="5" unbalanced="0"/>
    <cacheHierarchy uniqueName="[Varderade_nyttor].[Min år 22]" caption="Min år 22" attribute="1" defaultMemberUniqueName="[Varderade_nyttor].[Min år 22].[All]" allUniqueName="[Varderade_nyttor].[Min år 22].[All]" dimensionUniqueName="[Varderade_nyttor]" displayFolder="" count="0" memberValueDatatype="5" unbalanced="0"/>
    <cacheHierarchy uniqueName="[Varderade_nyttor].[Min år 23]" caption="Min år 23" attribute="1" defaultMemberUniqueName="[Varderade_nyttor].[Min år 23].[All]" allUniqueName="[Varderade_nyttor].[Min år 23].[All]" dimensionUniqueName="[Varderade_nyttor]" displayFolder="" count="0" memberValueDatatype="5" unbalanced="0"/>
    <cacheHierarchy uniqueName="[Varderade_nyttor].[Min år 24]" caption="Min år 24" attribute="1" defaultMemberUniqueName="[Varderade_nyttor].[Min år 24].[All]" allUniqueName="[Varderade_nyttor].[Min år 24].[All]" dimensionUniqueName="[Varderade_nyttor]" displayFolder="" count="0" memberValueDatatype="5" unbalanced="0"/>
    <cacheHierarchy uniqueName="[Varderade_nyttor].[Min år 25]" caption="Min år 25" attribute="1" defaultMemberUniqueName="[Varderade_nyttor].[Min år 25].[All]" allUniqueName="[Varderade_nyttor].[Min år 25].[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Max år 7]" caption="Max år 7" attribute="1" defaultMemberUniqueName="[Varderade_nyttor].[Max år 7].[All]" allUniqueName="[Varderade_nyttor].[Max år 7].[All]" dimensionUniqueName="[Varderade_nyttor]" displayFolder="" count="0" memberValueDatatype="5" unbalanced="0"/>
    <cacheHierarchy uniqueName="[Varderade_nyttor].[Max år 8]" caption="Max år 8" attribute="1" defaultMemberUniqueName="[Varderade_nyttor].[Max år 8].[All]" allUniqueName="[Varderade_nyttor].[Max år 8].[All]" dimensionUniqueName="[Varderade_nyttor]" displayFolder="" count="0" memberValueDatatype="5" unbalanced="0"/>
    <cacheHierarchy uniqueName="[Varderade_nyttor].[Max år 9]" caption="Max år 9" attribute="1" defaultMemberUniqueName="[Varderade_nyttor].[Max år 9].[All]" allUniqueName="[Varderade_nyttor].[Max år 9].[All]" dimensionUniqueName="[Varderade_nyttor]" displayFolder="" count="0" memberValueDatatype="5" unbalanced="0"/>
    <cacheHierarchy uniqueName="[Varderade_nyttor].[Max år 10]" caption="Max år 10" attribute="1" defaultMemberUniqueName="[Varderade_nyttor].[Max år 10].[All]" allUniqueName="[Varderade_nyttor].[Max år 10].[All]" dimensionUniqueName="[Varderade_nyttor]" displayFolder="" count="0" memberValueDatatype="5" unbalanced="0"/>
    <cacheHierarchy uniqueName="[Varderade_nyttor].[Max år 11]" caption="Max år 11" attribute="1" defaultMemberUniqueName="[Varderade_nyttor].[Max år 11].[All]" allUniqueName="[Varderade_nyttor].[Max år 11].[All]" dimensionUniqueName="[Varderade_nyttor]" displayFolder="" count="0" memberValueDatatype="5" unbalanced="0"/>
    <cacheHierarchy uniqueName="[Varderade_nyttor].[Max år 12]" caption="Max år 12" attribute="1" defaultMemberUniqueName="[Varderade_nyttor].[Max år 12].[All]" allUniqueName="[Varderade_nyttor].[Max år 12].[All]" dimensionUniqueName="[Varderade_nyttor]" displayFolder="" count="0" memberValueDatatype="5" unbalanced="0"/>
    <cacheHierarchy uniqueName="[Varderade_nyttor].[Max år 13]" caption="Max år 13" attribute="1" defaultMemberUniqueName="[Varderade_nyttor].[Max år 13].[All]" allUniqueName="[Varderade_nyttor].[Max år 13].[All]" dimensionUniqueName="[Varderade_nyttor]" displayFolder="" count="0" memberValueDatatype="5" unbalanced="0"/>
    <cacheHierarchy uniqueName="[Varderade_nyttor].[Max år 14]" caption="Max år 14" attribute="1" defaultMemberUniqueName="[Varderade_nyttor].[Max år 14].[All]" allUniqueName="[Varderade_nyttor].[Max år 14].[All]" dimensionUniqueName="[Varderade_nyttor]" displayFolder="" count="0" memberValueDatatype="5" unbalanced="0"/>
    <cacheHierarchy uniqueName="[Varderade_nyttor].[Max år 15]" caption="Max år 15" attribute="1" defaultMemberUniqueName="[Varderade_nyttor].[Max år 15].[All]" allUniqueName="[Varderade_nyttor].[Max år 15].[All]" dimensionUniqueName="[Varderade_nyttor]" displayFolder="" count="0" memberValueDatatype="5" unbalanced="0"/>
    <cacheHierarchy uniqueName="[Varderade_nyttor].[Max år 16]" caption="Max år 16" attribute="1" defaultMemberUniqueName="[Varderade_nyttor].[Max år 16].[All]" allUniqueName="[Varderade_nyttor].[Max år 16].[All]" dimensionUniqueName="[Varderade_nyttor]" displayFolder="" count="0" memberValueDatatype="5" unbalanced="0"/>
    <cacheHierarchy uniqueName="[Varderade_nyttor].[Max år 17]" caption="Max år 17" attribute="1" defaultMemberUniqueName="[Varderade_nyttor].[Max år 17].[All]" allUniqueName="[Varderade_nyttor].[Max år 17].[All]" dimensionUniqueName="[Varderade_nyttor]" displayFolder="" count="0" memberValueDatatype="5" unbalanced="0"/>
    <cacheHierarchy uniqueName="[Varderade_nyttor].[Max år 18]" caption="Max år 18" attribute="1" defaultMemberUniqueName="[Varderade_nyttor].[Max år 18].[All]" allUniqueName="[Varderade_nyttor].[Max år 18].[All]" dimensionUniqueName="[Varderade_nyttor]" displayFolder="" count="0" memberValueDatatype="5" unbalanced="0"/>
    <cacheHierarchy uniqueName="[Varderade_nyttor].[Max år 19]" caption="Max år 19" attribute="1" defaultMemberUniqueName="[Varderade_nyttor].[Max år 19].[All]" allUniqueName="[Varderade_nyttor].[Max år 19].[All]" dimensionUniqueName="[Varderade_nyttor]" displayFolder="" count="0" memberValueDatatype="5" unbalanced="0"/>
    <cacheHierarchy uniqueName="[Varderade_nyttor].[Max år 20]" caption="Max år 20" attribute="1" defaultMemberUniqueName="[Varderade_nyttor].[Max år 20].[All]" allUniqueName="[Varderade_nyttor].[Max år 20].[All]" dimensionUniqueName="[Varderade_nyttor]" displayFolder="" count="0" memberValueDatatype="5" unbalanced="0"/>
    <cacheHierarchy uniqueName="[Varderade_nyttor].[Max år 21]" caption="Max år 21" attribute="1" defaultMemberUniqueName="[Varderade_nyttor].[Max år 21].[All]" allUniqueName="[Varderade_nyttor].[Max år 21].[All]" dimensionUniqueName="[Varderade_nyttor]" displayFolder="" count="0" memberValueDatatype="5" unbalanced="0"/>
    <cacheHierarchy uniqueName="[Varderade_nyttor].[Max år 22]" caption="Max år 22" attribute="1" defaultMemberUniqueName="[Varderade_nyttor].[Max år 22].[All]" allUniqueName="[Varderade_nyttor].[Max år 22].[All]" dimensionUniqueName="[Varderade_nyttor]" displayFolder="" count="0" memberValueDatatype="5" unbalanced="0"/>
    <cacheHierarchy uniqueName="[Varderade_nyttor].[Max år 23]" caption="Max år 23" attribute="1" defaultMemberUniqueName="[Varderade_nyttor].[Max år 23].[All]" allUniqueName="[Varderade_nyttor].[Max år 23].[All]" dimensionUniqueName="[Varderade_nyttor]" displayFolder="" count="0" memberValueDatatype="5" unbalanced="0"/>
    <cacheHierarchy uniqueName="[Varderade_nyttor].[Max år 24]" caption="Max år 24" attribute="1" defaultMemberUniqueName="[Varderade_nyttor].[Max år 24].[All]" allUniqueName="[Varderade_nyttor].[Max år 24].[All]" dimensionUniqueName="[Varderade_nyttor]" displayFolder="" count="0" memberValueDatatype="5" unbalanced="0"/>
    <cacheHierarchy uniqueName="[Varderade_nyttor].[Max år 25]" caption="Max år 25" attribute="1" defaultMemberUniqueName="[Varderade_nyttor].[Max år 25].[All]" allUniqueName="[Varderade_nyttor].[Max år 25].[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270"/>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271"/>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27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270"/>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271"/>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272"/>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273"/>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274"/>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275"/>
        </ext>
      </extLst>
    </cacheHierarchy>
    <cacheHierarchy uniqueName="[Measures].[Sum of Troligt år 7]" caption="Sum of Troligt år 7" measure="1" displayFolder="" measureGroup="Nyttor" count="0" hidden="1">
      <extLst>
        <ext xmlns:x15="http://schemas.microsoft.com/office/spreadsheetml/2010/11/main" uri="{B97F6D7D-B522-45F9-BDA1-12C45D357490}">
          <x15:cacheHierarchy aggregatedColumn="276"/>
        </ext>
      </extLst>
    </cacheHierarchy>
    <cacheHierarchy uniqueName="[Measures].[Sum of Troligt år 8]" caption="Sum of Troligt år 8" measure="1" displayFolder="" measureGroup="Nyttor" count="0" hidden="1">
      <extLst>
        <ext xmlns:x15="http://schemas.microsoft.com/office/spreadsheetml/2010/11/main" uri="{B97F6D7D-B522-45F9-BDA1-12C45D357490}">
          <x15:cacheHierarchy aggregatedColumn="277"/>
        </ext>
      </extLst>
    </cacheHierarchy>
    <cacheHierarchy uniqueName="[Measures].[Sum of Troligt år 9]" caption="Sum of Troligt år 9" measure="1" displayFolder="" measureGroup="Nyttor" count="0" hidden="1">
      <extLst>
        <ext xmlns:x15="http://schemas.microsoft.com/office/spreadsheetml/2010/11/main" uri="{B97F6D7D-B522-45F9-BDA1-12C45D357490}">
          <x15:cacheHierarchy aggregatedColumn="278"/>
        </ext>
      </extLst>
    </cacheHierarchy>
    <cacheHierarchy uniqueName="[Measures].[Sum of Troligt år 10]" caption="Sum of Troligt år 10" measure="1" displayFolder="" measureGroup="Nyttor" count="0" hidden="1">
      <extLst>
        <ext xmlns:x15="http://schemas.microsoft.com/office/spreadsheetml/2010/11/main" uri="{B97F6D7D-B522-45F9-BDA1-12C45D357490}">
          <x15:cacheHierarchy aggregatedColumn="279"/>
        </ext>
      </extLst>
    </cacheHierarchy>
    <cacheHierarchy uniqueName="[Measures].[Sum of Troligt år 11]" caption="Sum of Troligt år 11" measure="1" displayFolder="" measureGroup="Nyttor" count="0" hidden="1">
      <extLst>
        <ext xmlns:x15="http://schemas.microsoft.com/office/spreadsheetml/2010/11/main" uri="{B97F6D7D-B522-45F9-BDA1-12C45D357490}">
          <x15:cacheHierarchy aggregatedColumn="280"/>
        </ext>
      </extLst>
    </cacheHierarchy>
    <cacheHierarchy uniqueName="[Measures].[Sum of Troligt år 12]" caption="Sum of Troligt år 12" measure="1" displayFolder="" measureGroup="Nyttor" count="0" hidden="1">
      <extLst>
        <ext xmlns:x15="http://schemas.microsoft.com/office/spreadsheetml/2010/11/main" uri="{B97F6D7D-B522-45F9-BDA1-12C45D357490}">
          <x15:cacheHierarchy aggregatedColumn="281"/>
        </ext>
      </extLst>
    </cacheHierarchy>
    <cacheHierarchy uniqueName="[Measures].[Sum of Troligt år 13]" caption="Sum of Troligt år 13" measure="1" displayFolder="" measureGroup="Nyttor" count="0" hidden="1">
      <extLst>
        <ext xmlns:x15="http://schemas.microsoft.com/office/spreadsheetml/2010/11/main" uri="{B97F6D7D-B522-45F9-BDA1-12C45D357490}">
          <x15:cacheHierarchy aggregatedColumn="282"/>
        </ext>
      </extLst>
    </cacheHierarchy>
    <cacheHierarchy uniqueName="[Measures].[Sum of Troligt år 14]" caption="Sum of Troligt år 14" measure="1" displayFolder="" measureGroup="Nyttor" count="0" hidden="1">
      <extLst>
        <ext xmlns:x15="http://schemas.microsoft.com/office/spreadsheetml/2010/11/main" uri="{B97F6D7D-B522-45F9-BDA1-12C45D357490}">
          <x15:cacheHierarchy aggregatedColumn="283"/>
        </ext>
      </extLst>
    </cacheHierarchy>
    <cacheHierarchy uniqueName="[Measures].[Sum of Troligt år 15]" caption="Sum of Troligt år 15" measure="1" displayFolder="" measureGroup="Nyttor" count="0" hidden="1">
      <extLst>
        <ext xmlns:x15="http://schemas.microsoft.com/office/spreadsheetml/2010/11/main" uri="{B97F6D7D-B522-45F9-BDA1-12C45D357490}">
          <x15:cacheHierarchy aggregatedColumn="284"/>
        </ext>
      </extLst>
    </cacheHierarchy>
    <cacheHierarchy uniqueName="[Measures].[Sum of Troligt år 16]" caption="Sum of Troligt år 16" measure="1" displayFolder="" measureGroup="Nyttor" count="0" hidden="1">
      <extLst>
        <ext xmlns:x15="http://schemas.microsoft.com/office/spreadsheetml/2010/11/main" uri="{B97F6D7D-B522-45F9-BDA1-12C45D357490}">
          <x15:cacheHierarchy aggregatedColumn="285"/>
        </ext>
      </extLst>
    </cacheHierarchy>
    <cacheHierarchy uniqueName="[Measures].[Sum of Troligt år 17]" caption="Sum of Troligt år 17" measure="1" displayFolder="" measureGroup="Nyttor" count="0" hidden="1">
      <extLst>
        <ext xmlns:x15="http://schemas.microsoft.com/office/spreadsheetml/2010/11/main" uri="{B97F6D7D-B522-45F9-BDA1-12C45D357490}">
          <x15:cacheHierarchy aggregatedColumn="286"/>
        </ext>
      </extLst>
    </cacheHierarchy>
    <cacheHierarchy uniqueName="[Measures].[Sum of Troligt år 18]" caption="Sum of Troligt år 18" measure="1" displayFolder="" measureGroup="Nyttor" count="0" hidden="1">
      <extLst>
        <ext xmlns:x15="http://schemas.microsoft.com/office/spreadsheetml/2010/11/main" uri="{B97F6D7D-B522-45F9-BDA1-12C45D357490}">
          <x15:cacheHierarchy aggregatedColumn="287"/>
        </ext>
      </extLst>
    </cacheHierarchy>
    <cacheHierarchy uniqueName="[Measures].[Sum of Troligt år 19]" caption="Sum of Troligt år 19" measure="1" displayFolder="" measureGroup="Nyttor" count="0" hidden="1">
      <extLst>
        <ext xmlns:x15="http://schemas.microsoft.com/office/spreadsheetml/2010/11/main" uri="{B97F6D7D-B522-45F9-BDA1-12C45D357490}">
          <x15:cacheHierarchy aggregatedColumn="288"/>
        </ext>
      </extLst>
    </cacheHierarchy>
    <cacheHierarchy uniqueName="[Measures].[Sum of Troligt år 20]" caption="Sum of Troligt år 20" measure="1" displayFolder="" measureGroup="Nyttor" count="0" hidden="1">
      <extLst>
        <ext xmlns:x15="http://schemas.microsoft.com/office/spreadsheetml/2010/11/main" uri="{B97F6D7D-B522-45F9-BDA1-12C45D357490}">
          <x15:cacheHierarchy aggregatedColumn="289"/>
        </ext>
      </extLst>
    </cacheHierarchy>
    <cacheHierarchy uniqueName="[Measures].[Sum of Troligt år 21]" caption="Sum of Troligt år 21" measure="1" displayFolder="" measureGroup="Nyttor" count="0" hidden="1">
      <extLst>
        <ext xmlns:x15="http://schemas.microsoft.com/office/spreadsheetml/2010/11/main" uri="{B97F6D7D-B522-45F9-BDA1-12C45D357490}">
          <x15:cacheHierarchy aggregatedColumn="290"/>
        </ext>
      </extLst>
    </cacheHierarchy>
    <cacheHierarchy uniqueName="[Measures].[Sum of Troligt år 22]" caption="Sum of Troligt år 22" measure="1" displayFolder="" measureGroup="Nyttor" count="0" hidden="1">
      <extLst>
        <ext xmlns:x15="http://schemas.microsoft.com/office/spreadsheetml/2010/11/main" uri="{B97F6D7D-B522-45F9-BDA1-12C45D357490}">
          <x15:cacheHierarchy aggregatedColumn="291"/>
        </ext>
      </extLst>
    </cacheHierarchy>
    <cacheHierarchy uniqueName="[Measures].[Sum of Troligt år 23]" caption="Sum of Troligt år 23" measure="1" displayFolder="" measureGroup="Nyttor" count="0" hidden="1">
      <extLst>
        <ext xmlns:x15="http://schemas.microsoft.com/office/spreadsheetml/2010/11/main" uri="{B97F6D7D-B522-45F9-BDA1-12C45D357490}">
          <x15:cacheHierarchy aggregatedColumn="292"/>
        </ext>
      </extLst>
    </cacheHierarchy>
    <cacheHierarchy uniqueName="[Measures].[Sum of Troligt år 24]" caption="Sum of Troligt år 24" measure="1" displayFolder="" measureGroup="Nyttor" count="0" hidden="1">
      <extLst>
        <ext xmlns:x15="http://schemas.microsoft.com/office/spreadsheetml/2010/11/main" uri="{B97F6D7D-B522-45F9-BDA1-12C45D357490}">
          <x15:cacheHierarchy aggregatedColumn="293"/>
        </ext>
      </extLst>
    </cacheHierarchy>
    <cacheHierarchy uniqueName="[Measures].[Sum of Troligt år 25]" caption="Sum of Troligt år 25" measure="1" displayFolder="" measureGroup="Nyttor" count="0" hidden="1">
      <extLst>
        <ext xmlns:x15="http://schemas.microsoft.com/office/spreadsheetml/2010/11/main" uri="{B97F6D7D-B522-45F9-BDA1-12C45D357490}">
          <x15:cacheHierarchy aggregatedColumn="29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183"/>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84"/>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185"/>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186"/>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187"/>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188"/>
        </ext>
      </extLst>
    </cacheHierarchy>
    <cacheHierarchy uniqueName="[Measures].[Sum of Troligt år 7 2]" caption="Sum of Troligt år 7 2" measure="1" displayFolder="" measureGroup="Kostnader" count="0" hidden="1">
      <extLst>
        <ext xmlns:x15="http://schemas.microsoft.com/office/spreadsheetml/2010/11/main" uri="{B97F6D7D-B522-45F9-BDA1-12C45D357490}">
          <x15:cacheHierarchy aggregatedColumn="189"/>
        </ext>
      </extLst>
    </cacheHierarchy>
    <cacheHierarchy uniqueName="[Measures].[Sum of Troligt år 8 2]" caption="Sum of Troligt år 8 2" measure="1" displayFolder="" measureGroup="Kostnader" count="0" hidden="1">
      <extLst>
        <ext xmlns:x15="http://schemas.microsoft.com/office/spreadsheetml/2010/11/main" uri="{B97F6D7D-B522-45F9-BDA1-12C45D357490}">
          <x15:cacheHierarchy aggregatedColumn="190"/>
        </ext>
      </extLst>
    </cacheHierarchy>
    <cacheHierarchy uniqueName="[Measures].[Sum of Troligt år 9 2]" caption="Sum of Troligt år 9 2" measure="1" displayFolder="" measureGroup="Kostnader" count="0" hidden="1">
      <extLst>
        <ext xmlns:x15="http://schemas.microsoft.com/office/spreadsheetml/2010/11/main" uri="{B97F6D7D-B522-45F9-BDA1-12C45D357490}">
          <x15:cacheHierarchy aggregatedColumn="191"/>
        </ext>
      </extLst>
    </cacheHierarchy>
    <cacheHierarchy uniqueName="[Measures].[Sum of Troligt år 10 2]" caption="Sum of Troligt år 10 2" measure="1" displayFolder="" measureGroup="Kostnader" count="0" hidden="1">
      <extLst>
        <ext xmlns:x15="http://schemas.microsoft.com/office/spreadsheetml/2010/11/main" uri="{B97F6D7D-B522-45F9-BDA1-12C45D357490}">
          <x15:cacheHierarchy aggregatedColumn="192"/>
        </ext>
      </extLst>
    </cacheHierarchy>
    <cacheHierarchy uniqueName="[Measures].[Sum of Troligt år 11 2]" caption="Sum of Troligt år 11 2" measure="1" displayFolder="" measureGroup="Kostnader" count="0" hidden="1">
      <extLst>
        <ext xmlns:x15="http://schemas.microsoft.com/office/spreadsheetml/2010/11/main" uri="{B97F6D7D-B522-45F9-BDA1-12C45D357490}">
          <x15:cacheHierarchy aggregatedColumn="193"/>
        </ext>
      </extLst>
    </cacheHierarchy>
    <cacheHierarchy uniqueName="[Measures].[Sum of Troligt år 12 2]" caption="Sum of Troligt år 12 2" measure="1" displayFolder="" measureGroup="Kostnader" count="0" hidden="1">
      <extLst>
        <ext xmlns:x15="http://schemas.microsoft.com/office/spreadsheetml/2010/11/main" uri="{B97F6D7D-B522-45F9-BDA1-12C45D357490}">
          <x15:cacheHierarchy aggregatedColumn="194"/>
        </ext>
      </extLst>
    </cacheHierarchy>
    <cacheHierarchy uniqueName="[Measures].[Sum of Troligt år 13 2]" caption="Sum of Troligt år 13 2" measure="1" displayFolder="" measureGroup="Kostnader" count="0" hidden="1">
      <extLst>
        <ext xmlns:x15="http://schemas.microsoft.com/office/spreadsheetml/2010/11/main" uri="{B97F6D7D-B522-45F9-BDA1-12C45D357490}">
          <x15:cacheHierarchy aggregatedColumn="195"/>
        </ext>
      </extLst>
    </cacheHierarchy>
    <cacheHierarchy uniqueName="[Measures].[Sum of Troligt år 14 2]" caption="Sum of Troligt år 14 2" measure="1" displayFolder="" measureGroup="Kostnader" count="0" hidden="1">
      <extLst>
        <ext xmlns:x15="http://schemas.microsoft.com/office/spreadsheetml/2010/11/main" uri="{B97F6D7D-B522-45F9-BDA1-12C45D357490}">
          <x15:cacheHierarchy aggregatedColumn="196"/>
        </ext>
      </extLst>
    </cacheHierarchy>
    <cacheHierarchy uniqueName="[Measures].[Sum of Troligt år 15 2]" caption="Sum of Troligt år 15 2" measure="1" displayFolder="" measureGroup="Kostnader" count="0" hidden="1">
      <extLst>
        <ext xmlns:x15="http://schemas.microsoft.com/office/spreadsheetml/2010/11/main" uri="{B97F6D7D-B522-45F9-BDA1-12C45D357490}">
          <x15:cacheHierarchy aggregatedColumn="197"/>
        </ext>
      </extLst>
    </cacheHierarchy>
    <cacheHierarchy uniqueName="[Measures].[Sum of Troligt år 16 2]" caption="Sum of Troligt år 16 2" measure="1" displayFolder="" measureGroup="Kostnader" count="0" hidden="1">
      <extLst>
        <ext xmlns:x15="http://schemas.microsoft.com/office/spreadsheetml/2010/11/main" uri="{B97F6D7D-B522-45F9-BDA1-12C45D357490}">
          <x15:cacheHierarchy aggregatedColumn="198"/>
        </ext>
      </extLst>
    </cacheHierarchy>
    <cacheHierarchy uniqueName="[Measures].[Sum of Troligt år 17 2]" caption="Sum of Troligt år 17 2" measure="1" displayFolder="" measureGroup="Kostnader" count="0" hidden="1">
      <extLst>
        <ext xmlns:x15="http://schemas.microsoft.com/office/spreadsheetml/2010/11/main" uri="{B97F6D7D-B522-45F9-BDA1-12C45D357490}">
          <x15:cacheHierarchy aggregatedColumn="199"/>
        </ext>
      </extLst>
    </cacheHierarchy>
    <cacheHierarchy uniqueName="[Measures].[Sum of Troligt år 18 2]" caption="Sum of Troligt år 18 2" measure="1" displayFolder="" measureGroup="Kostnader" count="0" hidden="1">
      <extLst>
        <ext xmlns:x15="http://schemas.microsoft.com/office/spreadsheetml/2010/11/main" uri="{B97F6D7D-B522-45F9-BDA1-12C45D357490}">
          <x15:cacheHierarchy aggregatedColumn="200"/>
        </ext>
      </extLst>
    </cacheHierarchy>
    <cacheHierarchy uniqueName="[Measures].[Sum of Troligt år 19 2]" caption="Sum of Troligt år 19 2" measure="1" displayFolder="" measureGroup="Kostnader" count="0" hidden="1">
      <extLst>
        <ext xmlns:x15="http://schemas.microsoft.com/office/spreadsheetml/2010/11/main" uri="{B97F6D7D-B522-45F9-BDA1-12C45D357490}">
          <x15:cacheHierarchy aggregatedColumn="201"/>
        </ext>
      </extLst>
    </cacheHierarchy>
    <cacheHierarchy uniqueName="[Measures].[Sum of Troligt år 20 2]" caption="Sum of Troligt år 20 2" measure="1" displayFolder="" measureGroup="Kostnader" count="0" hidden="1">
      <extLst>
        <ext xmlns:x15="http://schemas.microsoft.com/office/spreadsheetml/2010/11/main" uri="{B97F6D7D-B522-45F9-BDA1-12C45D357490}">
          <x15:cacheHierarchy aggregatedColumn="202"/>
        </ext>
      </extLst>
    </cacheHierarchy>
    <cacheHierarchy uniqueName="[Measures].[Sum of Troligt år 21 2]" caption="Sum of Troligt år 21 2" measure="1" displayFolder="" measureGroup="Kostnader" count="0" hidden="1">
      <extLst>
        <ext xmlns:x15="http://schemas.microsoft.com/office/spreadsheetml/2010/11/main" uri="{B97F6D7D-B522-45F9-BDA1-12C45D357490}">
          <x15:cacheHierarchy aggregatedColumn="203"/>
        </ext>
      </extLst>
    </cacheHierarchy>
    <cacheHierarchy uniqueName="[Measures].[Sum of Troligt år 22 2]" caption="Sum of Troligt år 22 2" measure="1" displayFolder="" measureGroup="Kostnader" count="0" hidden="1">
      <extLst>
        <ext xmlns:x15="http://schemas.microsoft.com/office/spreadsheetml/2010/11/main" uri="{B97F6D7D-B522-45F9-BDA1-12C45D357490}">
          <x15:cacheHierarchy aggregatedColumn="204"/>
        </ext>
      </extLst>
    </cacheHierarchy>
    <cacheHierarchy uniqueName="[Measures].[Sum of Troligt år 23 2]" caption="Sum of Troligt år 23 2" measure="1" displayFolder="" measureGroup="Kostnader" count="0" hidden="1">
      <extLst>
        <ext xmlns:x15="http://schemas.microsoft.com/office/spreadsheetml/2010/11/main" uri="{B97F6D7D-B522-45F9-BDA1-12C45D357490}">
          <x15:cacheHierarchy aggregatedColumn="205"/>
        </ext>
      </extLst>
    </cacheHierarchy>
    <cacheHierarchy uniqueName="[Measures].[Sum of Troligt år 24 2]" caption="Sum of Troligt år 24 2" measure="1" displayFolder="" measureGroup="Kostnader" count="0" hidden="1">
      <extLst>
        <ext xmlns:x15="http://schemas.microsoft.com/office/spreadsheetml/2010/11/main" uri="{B97F6D7D-B522-45F9-BDA1-12C45D357490}">
          <x15:cacheHierarchy aggregatedColumn="206"/>
        </ext>
      </extLst>
    </cacheHierarchy>
    <cacheHierarchy uniqueName="[Measures].[Sum of Troligt år 25 2]" caption="Sum of Troligt år 25 2" measure="1" displayFolder="" measureGroup="Kostnader" count="0" hidden="1">
      <extLst>
        <ext xmlns:x15="http://schemas.microsoft.com/office/spreadsheetml/2010/11/main" uri="{B97F6D7D-B522-45F9-BDA1-12C45D357490}">
          <x15:cacheHierarchy aggregatedColumn="207"/>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29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208"/>
        </ext>
      </extLst>
    </cacheHierarchy>
    <cacheHierarchy uniqueName="[Measures].[Count of Nytta 2]" caption="Count of Nytta 2" measure="1" displayFolder="" measureGroup="Nyttor" count="0" oneField="1" hidden="1">
      <fieldsUsage count="1">
        <fieldUsage x="1"/>
      </fieldsUsage>
      <extLst>
        <ext xmlns:x15="http://schemas.microsoft.com/office/spreadsheetml/2010/11/main" uri="{B97F6D7D-B522-45F9-BDA1-12C45D357490}">
          <x15:cacheHierarchy aggregatedColumn="264"/>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177"/>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444"/>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445"/>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446"/>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447"/>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448"/>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449"/>
        </ext>
      </extLst>
    </cacheHierarchy>
    <cacheHierarchy uniqueName="[Measures].[Sum of Troligt år 7 3]" caption="Sum of Troligt år 7 3" measure="1" displayFolder="" measureGroup="Varderade_nyttor" count="0" hidden="1">
      <extLst>
        <ext xmlns:x15="http://schemas.microsoft.com/office/spreadsheetml/2010/11/main" uri="{B97F6D7D-B522-45F9-BDA1-12C45D357490}">
          <x15:cacheHierarchy aggregatedColumn="450"/>
        </ext>
      </extLst>
    </cacheHierarchy>
    <cacheHierarchy uniqueName="[Measures].[Sum of Troligt år 8 3]" caption="Sum of Troligt år 8 3" measure="1" displayFolder="" measureGroup="Varderade_nyttor" count="0" hidden="1">
      <extLst>
        <ext xmlns:x15="http://schemas.microsoft.com/office/spreadsheetml/2010/11/main" uri="{B97F6D7D-B522-45F9-BDA1-12C45D357490}">
          <x15:cacheHierarchy aggregatedColumn="451"/>
        </ext>
      </extLst>
    </cacheHierarchy>
    <cacheHierarchy uniqueName="[Measures].[Sum of Troligt år 9 3]" caption="Sum of Troligt år 9 3" measure="1" displayFolder="" measureGroup="Varderade_nyttor" count="0" hidden="1">
      <extLst>
        <ext xmlns:x15="http://schemas.microsoft.com/office/spreadsheetml/2010/11/main" uri="{B97F6D7D-B522-45F9-BDA1-12C45D357490}">
          <x15:cacheHierarchy aggregatedColumn="452"/>
        </ext>
      </extLst>
    </cacheHierarchy>
    <cacheHierarchy uniqueName="[Measures].[Sum of Troligt år 10 3]" caption="Sum of Troligt år 10 3" measure="1" displayFolder="" measureGroup="Varderade_nyttor" count="0" hidden="1">
      <extLst>
        <ext xmlns:x15="http://schemas.microsoft.com/office/spreadsheetml/2010/11/main" uri="{B97F6D7D-B522-45F9-BDA1-12C45D357490}">
          <x15:cacheHierarchy aggregatedColumn="453"/>
        </ext>
      </extLst>
    </cacheHierarchy>
    <cacheHierarchy uniqueName="[Measures].[Sum of Troligt år 11 3]" caption="Sum of Troligt år 11 3" measure="1" displayFolder="" measureGroup="Varderade_nyttor" count="0" hidden="1">
      <extLst>
        <ext xmlns:x15="http://schemas.microsoft.com/office/spreadsheetml/2010/11/main" uri="{B97F6D7D-B522-45F9-BDA1-12C45D357490}">
          <x15:cacheHierarchy aggregatedColumn="454"/>
        </ext>
      </extLst>
    </cacheHierarchy>
    <cacheHierarchy uniqueName="[Measures].[Sum of Troligt år 12 3]" caption="Sum of Troligt år 12 3" measure="1" displayFolder="" measureGroup="Varderade_nyttor" count="0" hidden="1">
      <extLst>
        <ext xmlns:x15="http://schemas.microsoft.com/office/spreadsheetml/2010/11/main" uri="{B97F6D7D-B522-45F9-BDA1-12C45D357490}">
          <x15:cacheHierarchy aggregatedColumn="455"/>
        </ext>
      </extLst>
    </cacheHierarchy>
    <cacheHierarchy uniqueName="[Measures].[Sum of Troligt år 13 3]" caption="Sum of Troligt år 13 3" measure="1" displayFolder="" measureGroup="Varderade_nyttor" count="0" hidden="1">
      <extLst>
        <ext xmlns:x15="http://schemas.microsoft.com/office/spreadsheetml/2010/11/main" uri="{B97F6D7D-B522-45F9-BDA1-12C45D357490}">
          <x15:cacheHierarchy aggregatedColumn="456"/>
        </ext>
      </extLst>
    </cacheHierarchy>
    <cacheHierarchy uniqueName="[Measures].[Sum of Troligt år 14 3]" caption="Sum of Troligt år 14 3" measure="1" displayFolder="" measureGroup="Varderade_nyttor" count="0" hidden="1">
      <extLst>
        <ext xmlns:x15="http://schemas.microsoft.com/office/spreadsheetml/2010/11/main" uri="{B97F6D7D-B522-45F9-BDA1-12C45D357490}">
          <x15:cacheHierarchy aggregatedColumn="457"/>
        </ext>
      </extLst>
    </cacheHierarchy>
    <cacheHierarchy uniqueName="[Measures].[Sum of Troligt år 15 3]" caption="Sum of Troligt år 15 3" measure="1" displayFolder="" measureGroup="Varderade_nyttor" count="0" hidden="1">
      <extLst>
        <ext xmlns:x15="http://schemas.microsoft.com/office/spreadsheetml/2010/11/main" uri="{B97F6D7D-B522-45F9-BDA1-12C45D357490}">
          <x15:cacheHierarchy aggregatedColumn="458"/>
        </ext>
      </extLst>
    </cacheHierarchy>
    <cacheHierarchy uniqueName="[Measures].[Sum of Troligt år 16 3]" caption="Sum of Troligt år 16 3" measure="1" displayFolder="" measureGroup="Varderade_nyttor" count="0" hidden="1">
      <extLst>
        <ext xmlns:x15="http://schemas.microsoft.com/office/spreadsheetml/2010/11/main" uri="{B97F6D7D-B522-45F9-BDA1-12C45D357490}">
          <x15:cacheHierarchy aggregatedColumn="459"/>
        </ext>
      </extLst>
    </cacheHierarchy>
    <cacheHierarchy uniqueName="[Measures].[Sum of Troligt år 17 3]" caption="Sum of Troligt år 17 3" measure="1" displayFolder="" measureGroup="Varderade_nyttor" count="0" hidden="1">
      <extLst>
        <ext xmlns:x15="http://schemas.microsoft.com/office/spreadsheetml/2010/11/main" uri="{B97F6D7D-B522-45F9-BDA1-12C45D357490}">
          <x15:cacheHierarchy aggregatedColumn="460"/>
        </ext>
      </extLst>
    </cacheHierarchy>
    <cacheHierarchy uniqueName="[Measures].[Sum of Troligt år 18 3]" caption="Sum of Troligt år 18 3" measure="1" displayFolder="" measureGroup="Varderade_nyttor" count="0" hidden="1">
      <extLst>
        <ext xmlns:x15="http://schemas.microsoft.com/office/spreadsheetml/2010/11/main" uri="{B97F6D7D-B522-45F9-BDA1-12C45D357490}">
          <x15:cacheHierarchy aggregatedColumn="461"/>
        </ext>
      </extLst>
    </cacheHierarchy>
    <cacheHierarchy uniqueName="[Measures].[Sum of Troligt år 19 3]" caption="Sum of Troligt år 19 3" measure="1" displayFolder="" measureGroup="Varderade_nyttor" count="0" hidden="1">
      <extLst>
        <ext xmlns:x15="http://schemas.microsoft.com/office/spreadsheetml/2010/11/main" uri="{B97F6D7D-B522-45F9-BDA1-12C45D357490}">
          <x15:cacheHierarchy aggregatedColumn="462"/>
        </ext>
      </extLst>
    </cacheHierarchy>
    <cacheHierarchy uniqueName="[Measures].[Sum of Troligt år 20 3]" caption="Sum of Troligt år 20 3" measure="1" displayFolder="" measureGroup="Varderade_nyttor" count="0" hidden="1">
      <extLst>
        <ext xmlns:x15="http://schemas.microsoft.com/office/spreadsheetml/2010/11/main" uri="{B97F6D7D-B522-45F9-BDA1-12C45D357490}">
          <x15:cacheHierarchy aggregatedColumn="463"/>
        </ext>
      </extLst>
    </cacheHierarchy>
    <cacheHierarchy uniqueName="[Measures].[Sum of Troligt år 21 3]" caption="Sum of Troligt år 21 3" measure="1" displayFolder="" measureGroup="Varderade_nyttor" count="0" hidden="1">
      <extLst>
        <ext xmlns:x15="http://schemas.microsoft.com/office/spreadsheetml/2010/11/main" uri="{B97F6D7D-B522-45F9-BDA1-12C45D357490}">
          <x15:cacheHierarchy aggregatedColumn="464"/>
        </ext>
      </extLst>
    </cacheHierarchy>
    <cacheHierarchy uniqueName="[Measures].[Sum of Troligt år 22 3]" caption="Sum of Troligt år 22 3" measure="1" displayFolder="" measureGroup="Varderade_nyttor" count="0" hidden="1">
      <extLst>
        <ext xmlns:x15="http://schemas.microsoft.com/office/spreadsheetml/2010/11/main" uri="{B97F6D7D-B522-45F9-BDA1-12C45D357490}">
          <x15:cacheHierarchy aggregatedColumn="465"/>
        </ext>
      </extLst>
    </cacheHierarchy>
    <cacheHierarchy uniqueName="[Measures].[Sum of Troligt år 23 3]" caption="Sum of Troligt år 23 3" measure="1" displayFolder="" measureGroup="Varderade_nyttor" count="0" hidden="1">
      <extLst>
        <ext xmlns:x15="http://schemas.microsoft.com/office/spreadsheetml/2010/11/main" uri="{B97F6D7D-B522-45F9-BDA1-12C45D357490}">
          <x15:cacheHierarchy aggregatedColumn="466"/>
        </ext>
      </extLst>
    </cacheHierarchy>
    <cacheHierarchy uniqueName="[Measures].[Sum of Troligt år 24 3]" caption="Sum of Troligt år 24 3" measure="1" displayFolder="" measureGroup="Varderade_nyttor" count="0" hidden="1">
      <extLst>
        <ext xmlns:x15="http://schemas.microsoft.com/office/spreadsheetml/2010/11/main" uri="{B97F6D7D-B522-45F9-BDA1-12C45D357490}">
          <x15:cacheHierarchy aggregatedColumn="467"/>
        </ext>
      </extLst>
    </cacheHierarchy>
    <cacheHierarchy uniqueName="[Measures].[Sum of Troligt år 25 3]" caption="Sum of Troligt år 25 3" measure="1" displayFolder="" measureGroup="Varderade_nyttor" count="0" hidden="1">
      <extLst>
        <ext xmlns:x15="http://schemas.microsoft.com/office/spreadsheetml/2010/11/main" uri="{B97F6D7D-B522-45F9-BDA1-12C45D357490}">
          <x15:cacheHierarchy aggregatedColumn="468"/>
        </ext>
      </extLst>
    </cacheHierarchy>
    <cacheHierarchy uniqueName="[Measures].[Sum of Summa 3]" caption="Sum of Summa 3" measure="1" displayFolder="" measureGroup="Varderade_nyttor" count="0" hidden="1">
      <extLst>
        <ext xmlns:x15="http://schemas.microsoft.com/office/spreadsheetml/2010/11/main" uri="{B97F6D7D-B522-45F9-BDA1-12C45D357490}">
          <x15:cacheHierarchy aggregatedColumn="469"/>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357"/>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358"/>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359"/>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360"/>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361"/>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362"/>
        </ext>
      </extLst>
    </cacheHierarchy>
    <cacheHierarchy uniqueName="[Measures].[Sum of Troligt år 8 4]" caption="Sum of Troligt år 8 4" measure="1" displayFolder="" measureGroup="Varderade_kostnader" count="0" hidden="1">
      <extLst>
        <ext xmlns:x15="http://schemas.microsoft.com/office/spreadsheetml/2010/11/main" uri="{B97F6D7D-B522-45F9-BDA1-12C45D357490}">
          <x15:cacheHierarchy aggregatedColumn="364"/>
        </ext>
      </extLst>
    </cacheHierarchy>
    <cacheHierarchy uniqueName="[Measures].[Sum of Troligt år 9 4]" caption="Sum of Troligt år 9 4" measure="1" displayFolder="" measureGroup="Varderade_kostnader" count="0" hidden="1">
      <extLst>
        <ext xmlns:x15="http://schemas.microsoft.com/office/spreadsheetml/2010/11/main" uri="{B97F6D7D-B522-45F9-BDA1-12C45D357490}">
          <x15:cacheHierarchy aggregatedColumn="365"/>
        </ext>
      </extLst>
    </cacheHierarchy>
    <cacheHierarchy uniqueName="[Measures].[Sum of Troligt år 7 4]" caption="Sum of Troligt år 7 4" measure="1" displayFolder="" measureGroup="Varderade_kostnader" count="0" hidden="1">
      <extLst>
        <ext xmlns:x15="http://schemas.microsoft.com/office/spreadsheetml/2010/11/main" uri="{B97F6D7D-B522-45F9-BDA1-12C45D357490}">
          <x15:cacheHierarchy aggregatedColumn="363"/>
        </ext>
      </extLst>
    </cacheHierarchy>
    <cacheHierarchy uniqueName="[Measures].[Sum of Troligt år 10 4]" caption="Sum of Troligt år 10 4" measure="1" displayFolder="" measureGroup="Varderade_kostnader" count="0" hidden="1">
      <extLst>
        <ext xmlns:x15="http://schemas.microsoft.com/office/spreadsheetml/2010/11/main" uri="{B97F6D7D-B522-45F9-BDA1-12C45D357490}">
          <x15:cacheHierarchy aggregatedColumn="366"/>
        </ext>
      </extLst>
    </cacheHierarchy>
    <cacheHierarchy uniqueName="[Measures].[Sum of Troligt år 11 4]" caption="Sum of Troligt år 11 4" measure="1" displayFolder="" measureGroup="Varderade_kostnader" count="0" hidden="1">
      <extLst>
        <ext xmlns:x15="http://schemas.microsoft.com/office/spreadsheetml/2010/11/main" uri="{B97F6D7D-B522-45F9-BDA1-12C45D357490}">
          <x15:cacheHierarchy aggregatedColumn="367"/>
        </ext>
      </extLst>
    </cacheHierarchy>
    <cacheHierarchy uniqueName="[Measures].[Sum of Troligt år 12 4]" caption="Sum of Troligt år 12 4" measure="1" displayFolder="" measureGroup="Varderade_kostnader" count="0" hidden="1">
      <extLst>
        <ext xmlns:x15="http://schemas.microsoft.com/office/spreadsheetml/2010/11/main" uri="{B97F6D7D-B522-45F9-BDA1-12C45D357490}">
          <x15:cacheHierarchy aggregatedColumn="368"/>
        </ext>
      </extLst>
    </cacheHierarchy>
    <cacheHierarchy uniqueName="[Measures].[Sum of Troligt år 13 4]" caption="Sum of Troligt år 13 4" measure="1" displayFolder="" measureGroup="Varderade_kostnader" count="0" hidden="1">
      <extLst>
        <ext xmlns:x15="http://schemas.microsoft.com/office/spreadsheetml/2010/11/main" uri="{B97F6D7D-B522-45F9-BDA1-12C45D357490}">
          <x15:cacheHierarchy aggregatedColumn="369"/>
        </ext>
      </extLst>
    </cacheHierarchy>
    <cacheHierarchy uniqueName="[Measures].[Sum of Troligt år 14 4]" caption="Sum of Troligt år 14 4" measure="1" displayFolder="" measureGroup="Varderade_kostnader" count="0" hidden="1">
      <extLst>
        <ext xmlns:x15="http://schemas.microsoft.com/office/spreadsheetml/2010/11/main" uri="{B97F6D7D-B522-45F9-BDA1-12C45D357490}">
          <x15:cacheHierarchy aggregatedColumn="370"/>
        </ext>
      </extLst>
    </cacheHierarchy>
    <cacheHierarchy uniqueName="[Measures].[Sum of Troligt år 15 4]" caption="Sum of Troligt år 15 4" measure="1" displayFolder="" measureGroup="Varderade_kostnader" count="0" hidden="1">
      <extLst>
        <ext xmlns:x15="http://schemas.microsoft.com/office/spreadsheetml/2010/11/main" uri="{B97F6D7D-B522-45F9-BDA1-12C45D357490}">
          <x15:cacheHierarchy aggregatedColumn="371"/>
        </ext>
      </extLst>
    </cacheHierarchy>
    <cacheHierarchy uniqueName="[Measures].[Sum of Troligt år 16 4]" caption="Sum of Troligt år 16 4" measure="1" displayFolder="" measureGroup="Varderade_kostnader" count="0" hidden="1">
      <extLst>
        <ext xmlns:x15="http://schemas.microsoft.com/office/spreadsheetml/2010/11/main" uri="{B97F6D7D-B522-45F9-BDA1-12C45D357490}">
          <x15:cacheHierarchy aggregatedColumn="372"/>
        </ext>
      </extLst>
    </cacheHierarchy>
    <cacheHierarchy uniqueName="[Measures].[Sum of Troligt år 17 4]" caption="Sum of Troligt år 17 4" measure="1" displayFolder="" measureGroup="Varderade_kostnader" count="0" hidden="1">
      <extLst>
        <ext xmlns:x15="http://schemas.microsoft.com/office/spreadsheetml/2010/11/main" uri="{B97F6D7D-B522-45F9-BDA1-12C45D357490}">
          <x15:cacheHierarchy aggregatedColumn="373"/>
        </ext>
      </extLst>
    </cacheHierarchy>
    <cacheHierarchy uniqueName="[Measures].[Sum of Troligt år 18 4]" caption="Sum of Troligt år 18 4" measure="1" displayFolder="" measureGroup="Varderade_kostnader" count="0" hidden="1">
      <extLst>
        <ext xmlns:x15="http://schemas.microsoft.com/office/spreadsheetml/2010/11/main" uri="{B97F6D7D-B522-45F9-BDA1-12C45D357490}">
          <x15:cacheHierarchy aggregatedColumn="374"/>
        </ext>
      </extLst>
    </cacheHierarchy>
    <cacheHierarchy uniqueName="[Measures].[Sum of Troligt år 19 4]" caption="Sum of Troligt år 19 4" measure="1" displayFolder="" measureGroup="Varderade_kostnader" count="0" hidden="1">
      <extLst>
        <ext xmlns:x15="http://schemas.microsoft.com/office/spreadsheetml/2010/11/main" uri="{B97F6D7D-B522-45F9-BDA1-12C45D357490}">
          <x15:cacheHierarchy aggregatedColumn="375"/>
        </ext>
      </extLst>
    </cacheHierarchy>
    <cacheHierarchy uniqueName="[Measures].[Sum of Troligt år 20 4]" caption="Sum of Troligt år 20 4" measure="1" displayFolder="" measureGroup="Varderade_kostnader" count="0" hidden="1">
      <extLst>
        <ext xmlns:x15="http://schemas.microsoft.com/office/spreadsheetml/2010/11/main" uri="{B97F6D7D-B522-45F9-BDA1-12C45D357490}">
          <x15:cacheHierarchy aggregatedColumn="376"/>
        </ext>
      </extLst>
    </cacheHierarchy>
    <cacheHierarchy uniqueName="[Measures].[Sum of Troligt år 21 4]" caption="Sum of Troligt år 21 4" measure="1" displayFolder="" measureGroup="Varderade_kostnader" count="0" hidden="1">
      <extLst>
        <ext xmlns:x15="http://schemas.microsoft.com/office/spreadsheetml/2010/11/main" uri="{B97F6D7D-B522-45F9-BDA1-12C45D357490}">
          <x15:cacheHierarchy aggregatedColumn="377"/>
        </ext>
      </extLst>
    </cacheHierarchy>
    <cacheHierarchy uniqueName="[Measures].[Sum of Troligt år 22 4]" caption="Sum of Troligt år 22 4" measure="1" displayFolder="" measureGroup="Varderade_kostnader" count="0" hidden="1">
      <extLst>
        <ext xmlns:x15="http://schemas.microsoft.com/office/spreadsheetml/2010/11/main" uri="{B97F6D7D-B522-45F9-BDA1-12C45D357490}">
          <x15:cacheHierarchy aggregatedColumn="378"/>
        </ext>
      </extLst>
    </cacheHierarchy>
    <cacheHierarchy uniqueName="[Measures].[Sum of Troligt år 23 4]" caption="Sum of Troligt år 23 4" measure="1" displayFolder="" measureGroup="Varderade_kostnader" count="0" hidden="1">
      <extLst>
        <ext xmlns:x15="http://schemas.microsoft.com/office/spreadsheetml/2010/11/main" uri="{B97F6D7D-B522-45F9-BDA1-12C45D357490}">
          <x15:cacheHierarchy aggregatedColumn="379"/>
        </ext>
      </extLst>
    </cacheHierarchy>
    <cacheHierarchy uniqueName="[Measures].[Sum of Troligt år 24 4]" caption="Sum of Troligt år 24 4" measure="1" displayFolder="" measureGroup="Varderade_kostnader" count="0" hidden="1">
      <extLst>
        <ext xmlns:x15="http://schemas.microsoft.com/office/spreadsheetml/2010/11/main" uri="{B97F6D7D-B522-45F9-BDA1-12C45D357490}">
          <x15:cacheHierarchy aggregatedColumn="380"/>
        </ext>
      </extLst>
    </cacheHierarchy>
    <cacheHierarchy uniqueName="[Measures].[Sum of Troligt år 25 4]" caption="Sum of Troligt år 25 4" measure="1" displayFolder="" measureGroup="Varderade_kostnader" count="0" hidden="1">
      <extLst>
        <ext xmlns:x15="http://schemas.microsoft.com/office/spreadsheetml/2010/11/main" uri="{B97F6D7D-B522-45F9-BDA1-12C45D357490}">
          <x15:cacheHierarchy aggregatedColumn="381"/>
        </ext>
      </extLst>
    </cacheHierarchy>
    <cacheHierarchy uniqueName="[Measures].[Sum of Summa 4]" caption="Sum of Summa 4" measure="1" displayFolder="" measureGroup="Varderade_kostnader" count="0" hidden="1">
      <extLst>
        <ext xmlns:x15="http://schemas.microsoft.com/office/spreadsheetml/2010/11/main" uri="{B97F6D7D-B522-45F9-BDA1-12C45D357490}">
          <x15:cacheHierarchy aggregatedColumn="382"/>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94"/>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495"/>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521"/>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408"/>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434"/>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382"/>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351"/>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ies>
  <kpis count="0"/>
  <dimensions count="7">
    <dimension name="Ej_varderade_kostnader" uniqueName="[Ej_varderade_kostnader]" caption="Ej_varderade_kostnader"/>
    <dimension name="Ej_varderade_nyttor" uniqueName="[Ej_varderade_nyttor]" caption="Ej_varderade_nyttor"/>
    <dimension name="Kostnader" uniqueName="[Kostnader]" caption="Kostnader"/>
    <dimension measure="1" name="Measures" uniqueName="[Measures]" caption="Measures"/>
    <dimension name="Nyttor" uniqueName="[Nyttor]" caption="Nyttor"/>
    <dimension name="Varderade_kostnader" uniqueName="[Varderade_kostnader]" caption="Varderade_kostnader"/>
    <dimension name="Varderade_nyttor" uniqueName="[Varderade_nyttor]" caption="Varderade_nyttor"/>
  </dimensions>
  <measureGroups count="6">
    <measureGroup name="Ej_varderade_kostnader" caption="Ej_varderade_kostnader"/>
    <measureGroup name="Ej_varderade_nyttor" caption="Ej_varderade_nyttor"/>
    <measureGroup name="Kostnader" caption="Kostnader"/>
    <measureGroup name="Nyttor" caption="Nyttor"/>
    <measureGroup name="Varderade_kostnader" caption="Varderade_kostnader"/>
    <measureGroup name="Varderade_nyttor" caption="Varderade_nyttor"/>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658455671299" backgroundQuery="1" createdVersion="8" refreshedVersion="8" minRefreshableVersion="3" recordCount="0" supportSubquery="1" supportAdvancedDrill="1" xr:uid="{F49FD7D8-C45E-47CA-A00F-82B17B65D70E}">
  <cacheSource type="external" connectionId="7"/>
  <cacheFields count="5">
    <cacheField name="[Measures].[Sum of Summa 3]" caption="Sum of Summa 3" numFmtId="0" hierarchy="611" level="32767"/>
    <cacheField name="[Measures].[Sum of Summa min]" caption="Sum of Summa min" numFmtId="0" hierarchy="639" level="32767"/>
    <cacheField name="[Measures].[Sum of Summa max]" caption="Sum of Summa max" numFmtId="0" hierarchy="640" level="32767"/>
    <cacheField name="[Varderade_nyttor].[Kategori].[Kategori]" caption="Kategori" numFmtId="0" hierarchy="440" level="1">
      <sharedItems containsSemiMixedTypes="0" containsNonDate="0" containsString="0"/>
    </cacheField>
    <cacheField name="[Varderade_nyttor].[Intressent].[Intressent]" caption="Intressent" numFmtId="0" hierarchy="439" level="1">
      <sharedItems containsSemiMixedTypes="0" containsNonDate="0" containsString="0"/>
    </cacheField>
  </cacheFields>
  <cacheHierarchies count="646">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0" memberValueDatatype="130" unbalanced="0"/>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0"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Troligt år 7]" caption="Troligt år 7" attribute="1" defaultMemberUniqueName="[Ej_varderade_kostnader].[Troligt år 7].[All]" allUniqueName="[Ej_varderade_kostnader].[Troligt år 7].[All]" dimensionUniqueName="[Ej_varderade_kostnader]" displayFolder="" count="0" memberValueDatatype="5" unbalanced="0"/>
    <cacheHierarchy uniqueName="[Ej_varderade_kostnader].[Troligt år 8]" caption="Troligt år 8" attribute="1" defaultMemberUniqueName="[Ej_varderade_kostnader].[Troligt år 8].[All]" allUniqueName="[Ej_varderade_kostnader].[Troligt år 8].[All]" dimensionUniqueName="[Ej_varderade_kostnader]" displayFolder="" count="0" memberValueDatatype="5" unbalanced="0"/>
    <cacheHierarchy uniqueName="[Ej_varderade_kostnader].[Troligt år 9]" caption="Troligt år 9" attribute="1" defaultMemberUniqueName="[Ej_varderade_kostnader].[Troligt år 9].[All]" allUniqueName="[Ej_varderade_kostnader].[Troligt år 9].[All]" dimensionUniqueName="[Ej_varderade_kostnader]" displayFolder="" count="0" memberValueDatatype="5" unbalanced="0"/>
    <cacheHierarchy uniqueName="[Ej_varderade_kostnader].[Troligt år 10]" caption="Troligt år 10" attribute="1" defaultMemberUniqueName="[Ej_varderade_kostnader].[Troligt år 10].[All]" allUniqueName="[Ej_varderade_kostnader].[Troligt år 10].[All]" dimensionUniqueName="[Ej_varderade_kostnader]" displayFolder="" count="0" memberValueDatatype="5" unbalanced="0"/>
    <cacheHierarchy uniqueName="[Ej_varderade_kostnader].[Troligt år 11]" caption="Troligt år 11" attribute="1" defaultMemberUniqueName="[Ej_varderade_kostnader].[Troligt år 11].[All]" allUniqueName="[Ej_varderade_kostnader].[Troligt år 11].[All]" dimensionUniqueName="[Ej_varderade_kostnader]" displayFolder="" count="0" memberValueDatatype="5" unbalanced="0"/>
    <cacheHierarchy uniqueName="[Ej_varderade_kostnader].[Troligt år 12]" caption="Troligt år 12" attribute="1" defaultMemberUniqueName="[Ej_varderade_kostnader].[Troligt år 12].[All]" allUniqueName="[Ej_varderade_kostnader].[Troligt år 12].[All]" dimensionUniqueName="[Ej_varderade_kostnader]" displayFolder="" count="0" memberValueDatatype="5" unbalanced="0"/>
    <cacheHierarchy uniqueName="[Ej_varderade_kostnader].[Troligt år 13]" caption="Troligt år 13" attribute="1" defaultMemberUniqueName="[Ej_varderade_kostnader].[Troligt år 13].[All]" allUniqueName="[Ej_varderade_kostnader].[Troligt år 13].[All]" dimensionUniqueName="[Ej_varderade_kostnader]" displayFolder="" count="0" memberValueDatatype="5" unbalanced="0"/>
    <cacheHierarchy uniqueName="[Ej_varderade_kostnader].[Troligt år 14]" caption="Troligt år 14" attribute="1" defaultMemberUniqueName="[Ej_varderade_kostnader].[Troligt år 14].[All]" allUniqueName="[Ej_varderade_kostnader].[Troligt år 14].[All]" dimensionUniqueName="[Ej_varderade_kostnader]" displayFolder="" count="0" memberValueDatatype="5" unbalanced="0"/>
    <cacheHierarchy uniqueName="[Ej_varderade_kostnader].[Troligt år 15]" caption="Troligt år 15" attribute="1" defaultMemberUniqueName="[Ej_varderade_kostnader].[Troligt år 15].[All]" allUniqueName="[Ej_varderade_kostnader].[Troligt år 15].[All]" dimensionUniqueName="[Ej_varderade_kostnader]" displayFolder="" count="0" memberValueDatatype="5" unbalanced="0"/>
    <cacheHierarchy uniqueName="[Ej_varderade_kostnader].[Troligt år 16]" caption="Troligt år 16" attribute="1" defaultMemberUniqueName="[Ej_varderade_kostnader].[Troligt år 16].[All]" allUniqueName="[Ej_varderade_kostnader].[Troligt år 16].[All]" dimensionUniqueName="[Ej_varderade_kostnader]" displayFolder="" count="0" memberValueDatatype="5" unbalanced="0"/>
    <cacheHierarchy uniqueName="[Ej_varderade_kostnader].[Troligt år 17]" caption="Troligt år 17" attribute="1" defaultMemberUniqueName="[Ej_varderade_kostnader].[Troligt år 17].[All]" allUniqueName="[Ej_varderade_kostnader].[Troligt år 17].[All]" dimensionUniqueName="[Ej_varderade_kostnader]" displayFolder="" count="0" memberValueDatatype="5" unbalanced="0"/>
    <cacheHierarchy uniqueName="[Ej_varderade_kostnader].[Troligt år 18]" caption="Troligt år 18" attribute="1" defaultMemberUniqueName="[Ej_varderade_kostnader].[Troligt år 18].[All]" allUniqueName="[Ej_varderade_kostnader].[Troligt år 18].[All]" dimensionUniqueName="[Ej_varderade_kostnader]" displayFolder="" count="0" memberValueDatatype="5" unbalanced="0"/>
    <cacheHierarchy uniqueName="[Ej_varderade_kostnader].[Troligt år 19]" caption="Troligt år 19" attribute="1" defaultMemberUniqueName="[Ej_varderade_kostnader].[Troligt år 19].[All]" allUniqueName="[Ej_varderade_kostnader].[Troligt år 19].[All]" dimensionUniqueName="[Ej_varderade_kostnader]" displayFolder="" count="0" memberValueDatatype="5" unbalanced="0"/>
    <cacheHierarchy uniqueName="[Ej_varderade_kostnader].[Troligt år 20]" caption="Troligt år 20" attribute="1" defaultMemberUniqueName="[Ej_varderade_kostnader].[Troligt år 20].[All]" allUniqueName="[Ej_varderade_kostnader].[Troligt år 20].[All]" dimensionUniqueName="[Ej_varderade_kostnader]" displayFolder="" count="0" memberValueDatatype="5" unbalanced="0"/>
    <cacheHierarchy uniqueName="[Ej_varderade_kostnader].[Troligt år 21]" caption="Troligt år 21" attribute="1" defaultMemberUniqueName="[Ej_varderade_kostnader].[Troligt år 21].[All]" allUniqueName="[Ej_varderade_kostnader].[Troligt år 21].[All]" dimensionUniqueName="[Ej_varderade_kostnader]" displayFolder="" count="0" memberValueDatatype="5" unbalanced="0"/>
    <cacheHierarchy uniqueName="[Ej_varderade_kostnader].[Troligt år 22]" caption="Troligt år 22" attribute="1" defaultMemberUniqueName="[Ej_varderade_kostnader].[Troligt år 22].[All]" allUniqueName="[Ej_varderade_kostnader].[Troligt år 22].[All]" dimensionUniqueName="[Ej_varderade_kostnader]" displayFolder="" count="0" memberValueDatatype="5" unbalanced="0"/>
    <cacheHierarchy uniqueName="[Ej_varderade_kostnader].[Troligt år 23]" caption="Troligt år 23" attribute="1" defaultMemberUniqueName="[Ej_varderade_kostnader].[Troligt år 23].[All]" allUniqueName="[Ej_varderade_kostnader].[Troligt år 23].[All]" dimensionUniqueName="[Ej_varderade_kostnader]" displayFolder="" count="0" memberValueDatatype="5" unbalanced="0"/>
    <cacheHierarchy uniqueName="[Ej_varderade_kostnader].[Troligt år 24]" caption="Troligt år 24" attribute="1" defaultMemberUniqueName="[Ej_varderade_kostnader].[Troligt år 24].[All]" allUniqueName="[Ej_varderade_kostnader].[Troligt år 24].[All]" dimensionUniqueName="[Ej_varderade_kostnader]" displayFolder="" count="0" memberValueDatatype="5" unbalanced="0"/>
    <cacheHierarchy uniqueName="[Ej_varderade_kostnader].[Troligt år 25]" caption="Troligt år 25" attribute="1" defaultMemberUniqueName="[Ej_varderade_kostnader].[Troligt år 25].[All]" allUniqueName="[Ej_varderade_kostnader].[Troligt år 25].[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Min år 7]" caption="Min år 7" attribute="1" defaultMemberUniqueName="[Ej_varderade_kostnader].[Min år 7].[All]" allUniqueName="[Ej_varderade_kostnader].[Min år 7].[All]" dimensionUniqueName="[Ej_varderade_kostnader]" displayFolder="" count="0" memberValueDatatype="5" unbalanced="0"/>
    <cacheHierarchy uniqueName="[Ej_varderade_kostnader].[Min år 8]" caption="Min år 8" attribute="1" defaultMemberUniqueName="[Ej_varderade_kostnader].[Min år 8].[All]" allUniqueName="[Ej_varderade_kostnader].[Min år 8].[All]" dimensionUniqueName="[Ej_varderade_kostnader]" displayFolder="" count="0" memberValueDatatype="5" unbalanced="0"/>
    <cacheHierarchy uniqueName="[Ej_varderade_kostnader].[Min år 9]" caption="Min år 9" attribute="1" defaultMemberUniqueName="[Ej_varderade_kostnader].[Min år 9].[All]" allUniqueName="[Ej_varderade_kostnader].[Min år 9].[All]" dimensionUniqueName="[Ej_varderade_kostnader]" displayFolder="" count="0" memberValueDatatype="5" unbalanced="0"/>
    <cacheHierarchy uniqueName="[Ej_varderade_kostnader].[Min år 10]" caption="Min år 10" attribute="1" defaultMemberUniqueName="[Ej_varderade_kostnader].[Min år 10].[All]" allUniqueName="[Ej_varderade_kostnader].[Min år 10].[All]" dimensionUniqueName="[Ej_varderade_kostnader]" displayFolder="" count="0" memberValueDatatype="5" unbalanced="0"/>
    <cacheHierarchy uniqueName="[Ej_varderade_kostnader].[Min år 11]" caption="Min år 11" attribute="1" defaultMemberUniqueName="[Ej_varderade_kostnader].[Min år 11].[All]" allUniqueName="[Ej_varderade_kostnader].[Min år 11].[All]" dimensionUniqueName="[Ej_varderade_kostnader]" displayFolder="" count="0" memberValueDatatype="5" unbalanced="0"/>
    <cacheHierarchy uniqueName="[Ej_varderade_kostnader].[Min år 12]" caption="Min år 12" attribute="1" defaultMemberUniqueName="[Ej_varderade_kostnader].[Min år 12].[All]" allUniqueName="[Ej_varderade_kostnader].[Min år 12].[All]" dimensionUniqueName="[Ej_varderade_kostnader]" displayFolder="" count="0" memberValueDatatype="5" unbalanced="0"/>
    <cacheHierarchy uniqueName="[Ej_varderade_kostnader].[Min år 13]" caption="Min år 13" attribute="1" defaultMemberUniqueName="[Ej_varderade_kostnader].[Min år 13].[All]" allUniqueName="[Ej_varderade_kostnader].[Min år 13].[All]" dimensionUniqueName="[Ej_varderade_kostnader]" displayFolder="" count="0" memberValueDatatype="5" unbalanced="0"/>
    <cacheHierarchy uniqueName="[Ej_varderade_kostnader].[Min år 14]" caption="Min år 14" attribute="1" defaultMemberUniqueName="[Ej_varderade_kostnader].[Min år 14].[All]" allUniqueName="[Ej_varderade_kostnader].[Min år 14].[All]" dimensionUniqueName="[Ej_varderade_kostnader]" displayFolder="" count="0" memberValueDatatype="5" unbalanced="0"/>
    <cacheHierarchy uniqueName="[Ej_varderade_kostnader].[Min år 15]" caption="Min år 15" attribute="1" defaultMemberUniqueName="[Ej_varderade_kostnader].[Min år 15].[All]" allUniqueName="[Ej_varderade_kostnader].[Min år 15].[All]" dimensionUniqueName="[Ej_varderade_kostnader]" displayFolder="" count="0" memberValueDatatype="5" unbalanced="0"/>
    <cacheHierarchy uniqueName="[Ej_varderade_kostnader].[Min år 16]" caption="Min år 16" attribute="1" defaultMemberUniqueName="[Ej_varderade_kostnader].[Min år 16].[All]" allUniqueName="[Ej_varderade_kostnader].[Min år 16].[All]" dimensionUniqueName="[Ej_varderade_kostnader]" displayFolder="" count="0" memberValueDatatype="5" unbalanced="0"/>
    <cacheHierarchy uniqueName="[Ej_varderade_kostnader].[Min år 17]" caption="Min år 17" attribute="1" defaultMemberUniqueName="[Ej_varderade_kostnader].[Min år 17].[All]" allUniqueName="[Ej_varderade_kostnader].[Min år 17].[All]" dimensionUniqueName="[Ej_varderade_kostnader]" displayFolder="" count="0" memberValueDatatype="5" unbalanced="0"/>
    <cacheHierarchy uniqueName="[Ej_varderade_kostnader].[Min år 18]" caption="Min år 18" attribute="1" defaultMemberUniqueName="[Ej_varderade_kostnader].[Min år 18].[All]" allUniqueName="[Ej_varderade_kostnader].[Min år 18].[All]" dimensionUniqueName="[Ej_varderade_kostnader]" displayFolder="" count="0" memberValueDatatype="5" unbalanced="0"/>
    <cacheHierarchy uniqueName="[Ej_varderade_kostnader].[Min år 19]" caption="Min år 19" attribute="1" defaultMemberUniqueName="[Ej_varderade_kostnader].[Min år 19].[All]" allUniqueName="[Ej_varderade_kostnader].[Min år 19].[All]" dimensionUniqueName="[Ej_varderade_kostnader]" displayFolder="" count="0" memberValueDatatype="5" unbalanced="0"/>
    <cacheHierarchy uniqueName="[Ej_varderade_kostnader].[Min år 20]" caption="Min år 20" attribute="1" defaultMemberUniqueName="[Ej_varderade_kostnader].[Min år 20].[All]" allUniqueName="[Ej_varderade_kostnader].[Min år 20].[All]" dimensionUniqueName="[Ej_varderade_kostnader]" displayFolder="" count="0" memberValueDatatype="5" unbalanced="0"/>
    <cacheHierarchy uniqueName="[Ej_varderade_kostnader].[Min år 21]" caption="Min år 21" attribute="1" defaultMemberUniqueName="[Ej_varderade_kostnader].[Min år 21].[All]" allUniqueName="[Ej_varderade_kostnader].[Min år 21].[All]" dimensionUniqueName="[Ej_varderade_kostnader]" displayFolder="" count="0" memberValueDatatype="5" unbalanced="0"/>
    <cacheHierarchy uniqueName="[Ej_varderade_kostnader].[Min år 22]" caption="Min år 22" attribute="1" defaultMemberUniqueName="[Ej_varderade_kostnader].[Min år 22].[All]" allUniqueName="[Ej_varderade_kostnader].[Min år 22].[All]" dimensionUniqueName="[Ej_varderade_kostnader]" displayFolder="" count="0" memberValueDatatype="5" unbalanced="0"/>
    <cacheHierarchy uniqueName="[Ej_varderade_kostnader].[Min år 23]" caption="Min år 23" attribute="1" defaultMemberUniqueName="[Ej_varderade_kostnader].[Min år 23].[All]" allUniqueName="[Ej_varderade_kostnader].[Min år 23].[All]" dimensionUniqueName="[Ej_varderade_kostnader]" displayFolder="" count="0" memberValueDatatype="5" unbalanced="0"/>
    <cacheHierarchy uniqueName="[Ej_varderade_kostnader].[Min år 24]" caption="Min år 24" attribute="1" defaultMemberUniqueName="[Ej_varderade_kostnader].[Min år 24].[All]" allUniqueName="[Ej_varderade_kostnader].[Min år 24].[All]" dimensionUniqueName="[Ej_varderade_kostnader]" displayFolder="" count="0" memberValueDatatype="5" unbalanced="0"/>
    <cacheHierarchy uniqueName="[Ej_varderade_kostnader].[Min år 25]" caption="Min år 25" attribute="1" defaultMemberUniqueName="[Ej_varderade_kostnader].[Min år 25].[All]" allUniqueName="[Ej_varderade_kostnader].[Min år 25].[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Max år 7]" caption="Max år 7" attribute="1" defaultMemberUniqueName="[Ej_varderade_kostnader].[Max år 7].[All]" allUniqueName="[Ej_varderade_kostnader].[Max år 7].[All]" dimensionUniqueName="[Ej_varderade_kostnader]" displayFolder="" count="0" memberValueDatatype="5" unbalanced="0"/>
    <cacheHierarchy uniqueName="[Ej_varderade_kostnader].[Max år 8]" caption="Max år 8" attribute="1" defaultMemberUniqueName="[Ej_varderade_kostnader].[Max år 8].[All]" allUniqueName="[Ej_varderade_kostnader].[Max år 8].[All]" dimensionUniqueName="[Ej_varderade_kostnader]" displayFolder="" count="0" memberValueDatatype="5" unbalanced="0"/>
    <cacheHierarchy uniqueName="[Ej_varderade_kostnader].[Max år 9]" caption="Max år 9" attribute="1" defaultMemberUniqueName="[Ej_varderade_kostnader].[Max år 9].[All]" allUniqueName="[Ej_varderade_kostnader].[Max år 9].[All]" dimensionUniqueName="[Ej_varderade_kostnader]" displayFolder="" count="0" memberValueDatatype="5" unbalanced="0"/>
    <cacheHierarchy uniqueName="[Ej_varderade_kostnader].[Max år 10]" caption="Max år 10" attribute="1" defaultMemberUniqueName="[Ej_varderade_kostnader].[Max år 10].[All]" allUniqueName="[Ej_varderade_kostnader].[Max år 10].[All]" dimensionUniqueName="[Ej_varderade_kostnader]" displayFolder="" count="0" memberValueDatatype="5" unbalanced="0"/>
    <cacheHierarchy uniqueName="[Ej_varderade_kostnader].[Max år 11]" caption="Max år 11" attribute="1" defaultMemberUniqueName="[Ej_varderade_kostnader].[Max år 11].[All]" allUniqueName="[Ej_varderade_kostnader].[Max år 11].[All]" dimensionUniqueName="[Ej_varderade_kostnader]" displayFolder="" count="0" memberValueDatatype="5" unbalanced="0"/>
    <cacheHierarchy uniqueName="[Ej_varderade_kostnader].[Max år 12]" caption="Max år 12" attribute="1" defaultMemberUniqueName="[Ej_varderade_kostnader].[Max år 12].[All]" allUniqueName="[Ej_varderade_kostnader].[Max år 12].[All]" dimensionUniqueName="[Ej_varderade_kostnader]" displayFolder="" count="0" memberValueDatatype="5" unbalanced="0"/>
    <cacheHierarchy uniqueName="[Ej_varderade_kostnader].[Max år 13]" caption="Max år 13" attribute="1" defaultMemberUniqueName="[Ej_varderade_kostnader].[Max år 13].[All]" allUniqueName="[Ej_varderade_kostnader].[Max år 13].[All]" dimensionUniqueName="[Ej_varderade_kostnader]" displayFolder="" count="0" memberValueDatatype="5" unbalanced="0"/>
    <cacheHierarchy uniqueName="[Ej_varderade_kostnader].[Max år 14]" caption="Max år 14" attribute="1" defaultMemberUniqueName="[Ej_varderade_kostnader].[Max år 14].[All]" allUniqueName="[Ej_varderade_kostnader].[Max år 14].[All]" dimensionUniqueName="[Ej_varderade_kostnader]" displayFolder="" count="0" memberValueDatatype="5" unbalanced="0"/>
    <cacheHierarchy uniqueName="[Ej_varderade_kostnader].[Max år 15]" caption="Max år 15" attribute="1" defaultMemberUniqueName="[Ej_varderade_kostnader].[Max år 15].[All]" allUniqueName="[Ej_varderade_kostnader].[Max år 15].[All]" dimensionUniqueName="[Ej_varderade_kostnader]" displayFolder="" count="0" memberValueDatatype="5" unbalanced="0"/>
    <cacheHierarchy uniqueName="[Ej_varderade_kostnader].[Max år 16]" caption="Max år 16" attribute="1" defaultMemberUniqueName="[Ej_varderade_kostnader].[Max år 16].[All]" allUniqueName="[Ej_varderade_kostnader].[Max år 16].[All]" dimensionUniqueName="[Ej_varderade_kostnader]" displayFolder="" count="0" memberValueDatatype="5" unbalanced="0"/>
    <cacheHierarchy uniqueName="[Ej_varderade_kostnader].[Max år 17]" caption="Max år 17" attribute="1" defaultMemberUniqueName="[Ej_varderade_kostnader].[Max år 17].[All]" allUniqueName="[Ej_varderade_kostnader].[Max år 17].[All]" dimensionUniqueName="[Ej_varderade_kostnader]" displayFolder="" count="0" memberValueDatatype="5" unbalanced="0"/>
    <cacheHierarchy uniqueName="[Ej_varderade_kostnader].[Max år 18]" caption="Max år 18" attribute="1" defaultMemberUniqueName="[Ej_varderade_kostnader].[Max år 18].[All]" allUniqueName="[Ej_varderade_kostnader].[Max år 18].[All]" dimensionUniqueName="[Ej_varderade_kostnader]" displayFolder="" count="0" memberValueDatatype="5" unbalanced="0"/>
    <cacheHierarchy uniqueName="[Ej_varderade_kostnader].[Max år 19]" caption="Max år 19" attribute="1" defaultMemberUniqueName="[Ej_varderade_kostnader].[Max år 19].[All]" allUniqueName="[Ej_varderade_kostnader].[Max år 19].[All]" dimensionUniqueName="[Ej_varderade_kostnader]" displayFolder="" count="0" memberValueDatatype="5" unbalanced="0"/>
    <cacheHierarchy uniqueName="[Ej_varderade_kostnader].[Max år 20]" caption="Max år 20" attribute="1" defaultMemberUniqueName="[Ej_varderade_kostnader].[Max år 20].[All]" allUniqueName="[Ej_varderade_kostnader].[Max år 20].[All]" dimensionUniqueName="[Ej_varderade_kostnader]" displayFolder="" count="0" memberValueDatatype="5" unbalanced="0"/>
    <cacheHierarchy uniqueName="[Ej_varderade_kostnader].[Max år 21]" caption="Max år 21" attribute="1" defaultMemberUniqueName="[Ej_varderade_kostnader].[Max år 21].[All]" allUniqueName="[Ej_varderade_kostnader].[Max år 21].[All]" dimensionUniqueName="[Ej_varderade_kostnader]" displayFolder="" count="0" memberValueDatatype="5" unbalanced="0"/>
    <cacheHierarchy uniqueName="[Ej_varderade_kostnader].[Max år 22]" caption="Max år 22" attribute="1" defaultMemberUniqueName="[Ej_varderade_kostnader].[Max år 22].[All]" allUniqueName="[Ej_varderade_kostnader].[Max år 22].[All]" dimensionUniqueName="[Ej_varderade_kostnader]" displayFolder="" count="0" memberValueDatatype="5" unbalanced="0"/>
    <cacheHierarchy uniqueName="[Ej_varderade_kostnader].[Max år 23]" caption="Max år 23" attribute="1" defaultMemberUniqueName="[Ej_varderade_kostnader].[Max år 23].[All]" allUniqueName="[Ej_varderade_kostnader].[Max år 23].[All]" dimensionUniqueName="[Ej_varderade_kostnader]" displayFolder="" count="0" memberValueDatatype="5" unbalanced="0"/>
    <cacheHierarchy uniqueName="[Ej_varderade_kostnader].[Max år 24]" caption="Max år 24" attribute="1" defaultMemberUniqueName="[Ej_varderade_kostnader].[Max år 24].[All]" allUniqueName="[Ej_varderade_kostnader].[Max år 24].[All]" dimensionUniqueName="[Ej_varderade_kostnader]" displayFolder="" count="0" memberValueDatatype="5" unbalanced="0"/>
    <cacheHierarchy uniqueName="[Ej_varderade_kostnader].[Max år 25]" caption="Max år 25" attribute="1" defaultMemberUniqueName="[Ej_varderade_kostnader].[Max år 25].[All]" allUniqueName="[Ej_varderade_kostnader].[Max år 25].[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0"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0"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Troligt år 7]" caption="Troligt år 7" attribute="1" defaultMemberUniqueName="[Ej_varderade_nyttor].[Troligt år 7].[All]" allUniqueName="[Ej_varderade_nyttor].[Troligt år 7].[All]" dimensionUniqueName="[Ej_varderade_nyttor]" displayFolder="" count="0" memberValueDatatype="5" unbalanced="0"/>
    <cacheHierarchy uniqueName="[Ej_varderade_nyttor].[Troligt år 8]" caption="Troligt år 8" attribute="1" defaultMemberUniqueName="[Ej_varderade_nyttor].[Troligt år 8].[All]" allUniqueName="[Ej_varderade_nyttor].[Troligt år 8].[All]" dimensionUniqueName="[Ej_varderade_nyttor]" displayFolder="" count="0" memberValueDatatype="5" unbalanced="0"/>
    <cacheHierarchy uniqueName="[Ej_varderade_nyttor].[Troligt år 9]" caption="Troligt år 9" attribute="1" defaultMemberUniqueName="[Ej_varderade_nyttor].[Troligt år 9].[All]" allUniqueName="[Ej_varderade_nyttor].[Troligt år 9].[All]" dimensionUniqueName="[Ej_varderade_nyttor]" displayFolder="" count="0" memberValueDatatype="5" unbalanced="0"/>
    <cacheHierarchy uniqueName="[Ej_varderade_nyttor].[Troligt år 10]" caption="Troligt år 10" attribute="1" defaultMemberUniqueName="[Ej_varderade_nyttor].[Troligt år 10].[All]" allUniqueName="[Ej_varderade_nyttor].[Troligt år 10].[All]" dimensionUniqueName="[Ej_varderade_nyttor]" displayFolder="" count="0" memberValueDatatype="5" unbalanced="0"/>
    <cacheHierarchy uniqueName="[Ej_varderade_nyttor].[Troligt år 11]" caption="Troligt år 11" attribute="1" defaultMemberUniqueName="[Ej_varderade_nyttor].[Troligt år 11].[All]" allUniqueName="[Ej_varderade_nyttor].[Troligt år 11].[All]" dimensionUniqueName="[Ej_varderade_nyttor]" displayFolder="" count="0" memberValueDatatype="5" unbalanced="0"/>
    <cacheHierarchy uniqueName="[Ej_varderade_nyttor].[Troligt år 12]" caption="Troligt år 12" attribute="1" defaultMemberUniqueName="[Ej_varderade_nyttor].[Troligt år 12].[All]" allUniqueName="[Ej_varderade_nyttor].[Troligt år 12].[All]" dimensionUniqueName="[Ej_varderade_nyttor]" displayFolder="" count="0" memberValueDatatype="5" unbalanced="0"/>
    <cacheHierarchy uniqueName="[Ej_varderade_nyttor].[Troligt år 13]" caption="Troligt år 13" attribute="1" defaultMemberUniqueName="[Ej_varderade_nyttor].[Troligt år 13].[All]" allUniqueName="[Ej_varderade_nyttor].[Troligt år 13].[All]" dimensionUniqueName="[Ej_varderade_nyttor]" displayFolder="" count="0" memberValueDatatype="5" unbalanced="0"/>
    <cacheHierarchy uniqueName="[Ej_varderade_nyttor].[Troligt år 14]" caption="Troligt år 14" attribute="1" defaultMemberUniqueName="[Ej_varderade_nyttor].[Troligt år 14].[All]" allUniqueName="[Ej_varderade_nyttor].[Troligt år 14].[All]" dimensionUniqueName="[Ej_varderade_nyttor]" displayFolder="" count="0" memberValueDatatype="5" unbalanced="0"/>
    <cacheHierarchy uniqueName="[Ej_varderade_nyttor].[Troligt år 15]" caption="Troligt år 15" attribute="1" defaultMemberUniqueName="[Ej_varderade_nyttor].[Troligt år 15].[All]" allUniqueName="[Ej_varderade_nyttor].[Troligt år 15].[All]" dimensionUniqueName="[Ej_varderade_nyttor]" displayFolder="" count="0" memberValueDatatype="5" unbalanced="0"/>
    <cacheHierarchy uniqueName="[Ej_varderade_nyttor].[Troligt år 16]" caption="Troligt år 16" attribute="1" defaultMemberUniqueName="[Ej_varderade_nyttor].[Troligt år 16].[All]" allUniqueName="[Ej_varderade_nyttor].[Troligt år 16].[All]" dimensionUniqueName="[Ej_varderade_nyttor]" displayFolder="" count="0" memberValueDatatype="5" unbalanced="0"/>
    <cacheHierarchy uniqueName="[Ej_varderade_nyttor].[Troligt år 17]" caption="Troligt år 17" attribute="1" defaultMemberUniqueName="[Ej_varderade_nyttor].[Troligt år 17].[All]" allUniqueName="[Ej_varderade_nyttor].[Troligt år 17].[All]" dimensionUniqueName="[Ej_varderade_nyttor]" displayFolder="" count="0" memberValueDatatype="5" unbalanced="0"/>
    <cacheHierarchy uniqueName="[Ej_varderade_nyttor].[Troligt år 18]" caption="Troligt år 18" attribute="1" defaultMemberUniqueName="[Ej_varderade_nyttor].[Troligt år 18].[All]" allUniqueName="[Ej_varderade_nyttor].[Troligt år 18].[All]" dimensionUniqueName="[Ej_varderade_nyttor]" displayFolder="" count="0" memberValueDatatype="5" unbalanced="0"/>
    <cacheHierarchy uniqueName="[Ej_varderade_nyttor].[Troligt år 19]" caption="Troligt år 19" attribute="1" defaultMemberUniqueName="[Ej_varderade_nyttor].[Troligt år 19].[All]" allUniqueName="[Ej_varderade_nyttor].[Troligt år 19].[All]" dimensionUniqueName="[Ej_varderade_nyttor]" displayFolder="" count="0" memberValueDatatype="5" unbalanced="0"/>
    <cacheHierarchy uniqueName="[Ej_varderade_nyttor].[Troligt år 20]" caption="Troligt år 20" attribute="1" defaultMemberUniqueName="[Ej_varderade_nyttor].[Troligt år 20].[All]" allUniqueName="[Ej_varderade_nyttor].[Troligt år 20].[All]" dimensionUniqueName="[Ej_varderade_nyttor]" displayFolder="" count="0" memberValueDatatype="5" unbalanced="0"/>
    <cacheHierarchy uniqueName="[Ej_varderade_nyttor].[Troligt år 21]" caption="Troligt år 21" attribute="1" defaultMemberUniqueName="[Ej_varderade_nyttor].[Troligt år 21].[All]" allUniqueName="[Ej_varderade_nyttor].[Troligt år 21].[All]" dimensionUniqueName="[Ej_varderade_nyttor]" displayFolder="" count="0" memberValueDatatype="5" unbalanced="0"/>
    <cacheHierarchy uniqueName="[Ej_varderade_nyttor].[Troligt år 22]" caption="Troligt år 22" attribute="1" defaultMemberUniqueName="[Ej_varderade_nyttor].[Troligt år 22].[All]" allUniqueName="[Ej_varderade_nyttor].[Troligt år 22].[All]" dimensionUniqueName="[Ej_varderade_nyttor]" displayFolder="" count="0" memberValueDatatype="5" unbalanced="0"/>
    <cacheHierarchy uniqueName="[Ej_varderade_nyttor].[Troligt år 23]" caption="Troligt år 23" attribute="1" defaultMemberUniqueName="[Ej_varderade_nyttor].[Troligt år 23].[All]" allUniqueName="[Ej_varderade_nyttor].[Troligt år 23].[All]" dimensionUniqueName="[Ej_varderade_nyttor]" displayFolder="" count="0" memberValueDatatype="5" unbalanced="0"/>
    <cacheHierarchy uniqueName="[Ej_varderade_nyttor].[Troligt år 24]" caption="Troligt år 24" attribute="1" defaultMemberUniqueName="[Ej_varderade_nyttor].[Troligt år 24].[All]" allUniqueName="[Ej_varderade_nyttor].[Troligt år 24].[All]" dimensionUniqueName="[Ej_varderade_nyttor]" displayFolder="" count="0" memberValueDatatype="5" unbalanced="0"/>
    <cacheHierarchy uniqueName="[Ej_varderade_nyttor].[Troligt år 25]" caption="Troligt år 25" attribute="1" defaultMemberUniqueName="[Ej_varderade_nyttor].[Troligt år 25].[All]" allUniqueName="[Ej_varderade_nyttor].[Troligt år 25].[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Min år 7]" caption="Min år 7" attribute="1" defaultMemberUniqueName="[Ej_varderade_nyttor].[Min år 7].[All]" allUniqueName="[Ej_varderade_nyttor].[Min år 7].[All]" dimensionUniqueName="[Ej_varderade_nyttor]" displayFolder="" count="0" memberValueDatatype="5" unbalanced="0"/>
    <cacheHierarchy uniqueName="[Ej_varderade_nyttor].[Min år 8]" caption="Min år 8" attribute="1" defaultMemberUniqueName="[Ej_varderade_nyttor].[Min år 8].[All]" allUniqueName="[Ej_varderade_nyttor].[Min år 8].[All]" dimensionUniqueName="[Ej_varderade_nyttor]" displayFolder="" count="0" memberValueDatatype="5" unbalanced="0"/>
    <cacheHierarchy uniqueName="[Ej_varderade_nyttor].[Min år 9]" caption="Min år 9" attribute="1" defaultMemberUniqueName="[Ej_varderade_nyttor].[Min år 9].[All]" allUniqueName="[Ej_varderade_nyttor].[Min år 9].[All]" dimensionUniqueName="[Ej_varderade_nyttor]" displayFolder="" count="0" memberValueDatatype="5" unbalanced="0"/>
    <cacheHierarchy uniqueName="[Ej_varderade_nyttor].[Min år 10]" caption="Min år 10" attribute="1" defaultMemberUniqueName="[Ej_varderade_nyttor].[Min år 10].[All]" allUniqueName="[Ej_varderade_nyttor].[Min år 10].[All]" dimensionUniqueName="[Ej_varderade_nyttor]" displayFolder="" count="0" memberValueDatatype="5" unbalanced="0"/>
    <cacheHierarchy uniqueName="[Ej_varderade_nyttor].[Min år 11]" caption="Min år 11" attribute="1" defaultMemberUniqueName="[Ej_varderade_nyttor].[Min år 11].[All]" allUniqueName="[Ej_varderade_nyttor].[Min år 11].[All]" dimensionUniqueName="[Ej_varderade_nyttor]" displayFolder="" count="0" memberValueDatatype="5" unbalanced="0"/>
    <cacheHierarchy uniqueName="[Ej_varderade_nyttor].[Min år 12]" caption="Min år 12" attribute="1" defaultMemberUniqueName="[Ej_varderade_nyttor].[Min år 12].[All]" allUniqueName="[Ej_varderade_nyttor].[Min år 12].[All]" dimensionUniqueName="[Ej_varderade_nyttor]" displayFolder="" count="0" memberValueDatatype="5" unbalanced="0"/>
    <cacheHierarchy uniqueName="[Ej_varderade_nyttor].[Min år 13]" caption="Min år 13" attribute="1" defaultMemberUniqueName="[Ej_varderade_nyttor].[Min år 13].[All]" allUniqueName="[Ej_varderade_nyttor].[Min år 13].[All]" dimensionUniqueName="[Ej_varderade_nyttor]" displayFolder="" count="0" memberValueDatatype="5" unbalanced="0"/>
    <cacheHierarchy uniqueName="[Ej_varderade_nyttor].[Min år 14]" caption="Min år 14" attribute="1" defaultMemberUniqueName="[Ej_varderade_nyttor].[Min år 14].[All]" allUniqueName="[Ej_varderade_nyttor].[Min år 14].[All]" dimensionUniqueName="[Ej_varderade_nyttor]" displayFolder="" count="0" memberValueDatatype="5" unbalanced="0"/>
    <cacheHierarchy uniqueName="[Ej_varderade_nyttor].[Min år 15]" caption="Min år 15" attribute="1" defaultMemberUniqueName="[Ej_varderade_nyttor].[Min år 15].[All]" allUniqueName="[Ej_varderade_nyttor].[Min år 15].[All]" dimensionUniqueName="[Ej_varderade_nyttor]" displayFolder="" count="0" memberValueDatatype="5" unbalanced="0"/>
    <cacheHierarchy uniqueName="[Ej_varderade_nyttor].[Min år 16]" caption="Min år 16" attribute="1" defaultMemberUniqueName="[Ej_varderade_nyttor].[Min år 16].[All]" allUniqueName="[Ej_varderade_nyttor].[Min år 16].[All]" dimensionUniqueName="[Ej_varderade_nyttor]" displayFolder="" count="0" memberValueDatatype="5" unbalanced="0"/>
    <cacheHierarchy uniqueName="[Ej_varderade_nyttor].[Min år 17]" caption="Min år 17" attribute="1" defaultMemberUniqueName="[Ej_varderade_nyttor].[Min år 17].[All]" allUniqueName="[Ej_varderade_nyttor].[Min år 17].[All]" dimensionUniqueName="[Ej_varderade_nyttor]" displayFolder="" count="0" memberValueDatatype="5" unbalanced="0"/>
    <cacheHierarchy uniqueName="[Ej_varderade_nyttor].[Min år 18]" caption="Min år 18" attribute="1" defaultMemberUniqueName="[Ej_varderade_nyttor].[Min år 18].[All]" allUniqueName="[Ej_varderade_nyttor].[Min år 18].[All]" dimensionUniqueName="[Ej_varderade_nyttor]" displayFolder="" count="0" memberValueDatatype="5" unbalanced="0"/>
    <cacheHierarchy uniqueName="[Ej_varderade_nyttor].[Min år 19]" caption="Min år 19" attribute="1" defaultMemberUniqueName="[Ej_varderade_nyttor].[Min år 19].[All]" allUniqueName="[Ej_varderade_nyttor].[Min år 19].[All]" dimensionUniqueName="[Ej_varderade_nyttor]" displayFolder="" count="0" memberValueDatatype="5" unbalanced="0"/>
    <cacheHierarchy uniqueName="[Ej_varderade_nyttor].[Min år 20]" caption="Min år 20" attribute="1" defaultMemberUniqueName="[Ej_varderade_nyttor].[Min år 20].[All]" allUniqueName="[Ej_varderade_nyttor].[Min år 20].[All]" dimensionUniqueName="[Ej_varderade_nyttor]" displayFolder="" count="0" memberValueDatatype="5" unbalanced="0"/>
    <cacheHierarchy uniqueName="[Ej_varderade_nyttor].[Min år 21]" caption="Min år 21" attribute="1" defaultMemberUniqueName="[Ej_varderade_nyttor].[Min år 21].[All]" allUniqueName="[Ej_varderade_nyttor].[Min år 21].[All]" dimensionUniqueName="[Ej_varderade_nyttor]" displayFolder="" count="0" memberValueDatatype="5" unbalanced="0"/>
    <cacheHierarchy uniqueName="[Ej_varderade_nyttor].[Min år 22]" caption="Min år 22" attribute="1" defaultMemberUniqueName="[Ej_varderade_nyttor].[Min år 22].[All]" allUniqueName="[Ej_varderade_nyttor].[Min år 22].[All]" dimensionUniqueName="[Ej_varderade_nyttor]" displayFolder="" count="0" memberValueDatatype="5" unbalanced="0"/>
    <cacheHierarchy uniqueName="[Ej_varderade_nyttor].[Min år 23]" caption="Min år 23" attribute="1" defaultMemberUniqueName="[Ej_varderade_nyttor].[Min år 23].[All]" allUniqueName="[Ej_varderade_nyttor].[Min år 23].[All]" dimensionUniqueName="[Ej_varderade_nyttor]" displayFolder="" count="0" memberValueDatatype="5" unbalanced="0"/>
    <cacheHierarchy uniqueName="[Ej_varderade_nyttor].[Min år 24]" caption="Min år 24" attribute="1" defaultMemberUniqueName="[Ej_varderade_nyttor].[Min år 24].[All]" allUniqueName="[Ej_varderade_nyttor].[Min år 24].[All]" dimensionUniqueName="[Ej_varderade_nyttor]" displayFolder="" count="0" memberValueDatatype="5" unbalanced="0"/>
    <cacheHierarchy uniqueName="[Ej_varderade_nyttor].[Min år 25]" caption="Min år 25" attribute="1" defaultMemberUniqueName="[Ej_varderade_nyttor].[Min år 25].[All]" allUniqueName="[Ej_varderade_nyttor].[Min år 25].[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Max år 7]" caption="Max år 7" attribute="1" defaultMemberUniqueName="[Ej_varderade_nyttor].[Max år 7].[All]" allUniqueName="[Ej_varderade_nyttor].[Max år 7].[All]" dimensionUniqueName="[Ej_varderade_nyttor]" displayFolder="" count="0" memberValueDatatype="5" unbalanced="0"/>
    <cacheHierarchy uniqueName="[Ej_varderade_nyttor].[Max år 8]" caption="Max år 8" attribute="1" defaultMemberUniqueName="[Ej_varderade_nyttor].[Max år 8].[All]" allUniqueName="[Ej_varderade_nyttor].[Max år 8].[All]" dimensionUniqueName="[Ej_varderade_nyttor]" displayFolder="" count="0" memberValueDatatype="5" unbalanced="0"/>
    <cacheHierarchy uniqueName="[Ej_varderade_nyttor].[Max år 9]" caption="Max år 9" attribute="1" defaultMemberUniqueName="[Ej_varderade_nyttor].[Max år 9].[All]" allUniqueName="[Ej_varderade_nyttor].[Max år 9].[All]" dimensionUniqueName="[Ej_varderade_nyttor]" displayFolder="" count="0" memberValueDatatype="5" unbalanced="0"/>
    <cacheHierarchy uniqueName="[Ej_varderade_nyttor].[Max år 10]" caption="Max år 10" attribute="1" defaultMemberUniqueName="[Ej_varderade_nyttor].[Max år 10].[All]" allUniqueName="[Ej_varderade_nyttor].[Max år 10].[All]" dimensionUniqueName="[Ej_varderade_nyttor]" displayFolder="" count="0" memberValueDatatype="5" unbalanced="0"/>
    <cacheHierarchy uniqueName="[Ej_varderade_nyttor].[Max år 11]" caption="Max år 11" attribute="1" defaultMemberUniqueName="[Ej_varderade_nyttor].[Max år 11].[All]" allUniqueName="[Ej_varderade_nyttor].[Max år 11].[All]" dimensionUniqueName="[Ej_varderade_nyttor]" displayFolder="" count="0" memberValueDatatype="5" unbalanced="0"/>
    <cacheHierarchy uniqueName="[Ej_varderade_nyttor].[Max år 12]" caption="Max år 12" attribute="1" defaultMemberUniqueName="[Ej_varderade_nyttor].[Max år 12].[All]" allUniqueName="[Ej_varderade_nyttor].[Max år 12].[All]" dimensionUniqueName="[Ej_varderade_nyttor]" displayFolder="" count="0" memberValueDatatype="5" unbalanced="0"/>
    <cacheHierarchy uniqueName="[Ej_varderade_nyttor].[Max år 13]" caption="Max år 13" attribute="1" defaultMemberUniqueName="[Ej_varderade_nyttor].[Max år 13].[All]" allUniqueName="[Ej_varderade_nyttor].[Max år 13].[All]" dimensionUniqueName="[Ej_varderade_nyttor]" displayFolder="" count="0" memberValueDatatype="5" unbalanced="0"/>
    <cacheHierarchy uniqueName="[Ej_varderade_nyttor].[Max år 14]" caption="Max år 14" attribute="1" defaultMemberUniqueName="[Ej_varderade_nyttor].[Max år 14].[All]" allUniqueName="[Ej_varderade_nyttor].[Max år 14].[All]" dimensionUniqueName="[Ej_varderade_nyttor]" displayFolder="" count="0" memberValueDatatype="5" unbalanced="0"/>
    <cacheHierarchy uniqueName="[Ej_varderade_nyttor].[Max år 15]" caption="Max år 15" attribute="1" defaultMemberUniqueName="[Ej_varderade_nyttor].[Max år 15].[All]" allUniqueName="[Ej_varderade_nyttor].[Max år 15].[All]" dimensionUniqueName="[Ej_varderade_nyttor]" displayFolder="" count="0" memberValueDatatype="5" unbalanced="0"/>
    <cacheHierarchy uniqueName="[Ej_varderade_nyttor].[Max år 16]" caption="Max år 16" attribute="1" defaultMemberUniqueName="[Ej_varderade_nyttor].[Max år 16].[All]" allUniqueName="[Ej_varderade_nyttor].[Max år 16].[All]" dimensionUniqueName="[Ej_varderade_nyttor]" displayFolder="" count="0" memberValueDatatype="5" unbalanced="0"/>
    <cacheHierarchy uniqueName="[Ej_varderade_nyttor].[Max år 17]" caption="Max år 17" attribute="1" defaultMemberUniqueName="[Ej_varderade_nyttor].[Max år 17].[All]" allUniqueName="[Ej_varderade_nyttor].[Max år 17].[All]" dimensionUniqueName="[Ej_varderade_nyttor]" displayFolder="" count="0" memberValueDatatype="5" unbalanced="0"/>
    <cacheHierarchy uniqueName="[Ej_varderade_nyttor].[Max år 18]" caption="Max år 18" attribute="1" defaultMemberUniqueName="[Ej_varderade_nyttor].[Max år 18].[All]" allUniqueName="[Ej_varderade_nyttor].[Max år 18].[All]" dimensionUniqueName="[Ej_varderade_nyttor]" displayFolder="" count="0" memberValueDatatype="5" unbalanced="0"/>
    <cacheHierarchy uniqueName="[Ej_varderade_nyttor].[Max år 19]" caption="Max år 19" attribute="1" defaultMemberUniqueName="[Ej_varderade_nyttor].[Max år 19].[All]" allUniqueName="[Ej_varderade_nyttor].[Max år 19].[All]" dimensionUniqueName="[Ej_varderade_nyttor]" displayFolder="" count="0" memberValueDatatype="5" unbalanced="0"/>
    <cacheHierarchy uniqueName="[Ej_varderade_nyttor].[Max år 20]" caption="Max år 20" attribute="1" defaultMemberUniqueName="[Ej_varderade_nyttor].[Max år 20].[All]" allUniqueName="[Ej_varderade_nyttor].[Max år 20].[All]" dimensionUniqueName="[Ej_varderade_nyttor]" displayFolder="" count="0" memberValueDatatype="5" unbalanced="0"/>
    <cacheHierarchy uniqueName="[Ej_varderade_nyttor].[Max år 21]" caption="Max år 21" attribute="1" defaultMemberUniqueName="[Ej_varderade_nyttor].[Max år 21].[All]" allUniqueName="[Ej_varderade_nyttor].[Max år 21].[All]" dimensionUniqueName="[Ej_varderade_nyttor]" displayFolder="" count="0" memberValueDatatype="5" unbalanced="0"/>
    <cacheHierarchy uniqueName="[Ej_varderade_nyttor].[Max år 22]" caption="Max år 22" attribute="1" defaultMemberUniqueName="[Ej_varderade_nyttor].[Max år 22].[All]" allUniqueName="[Ej_varderade_nyttor].[Max år 22].[All]" dimensionUniqueName="[Ej_varderade_nyttor]" displayFolder="" count="0" memberValueDatatype="5" unbalanced="0"/>
    <cacheHierarchy uniqueName="[Ej_varderade_nyttor].[Max år 23]" caption="Max år 23" attribute="1" defaultMemberUniqueName="[Ej_varderade_nyttor].[Max år 23].[All]" allUniqueName="[Ej_varderade_nyttor].[Max år 23].[All]" dimensionUniqueName="[Ej_varderade_nyttor]" displayFolder="" count="0" memberValueDatatype="5" unbalanced="0"/>
    <cacheHierarchy uniqueName="[Ej_varderade_nyttor].[Max år 24]" caption="Max år 24" attribute="1" defaultMemberUniqueName="[Ej_varderade_nyttor].[Max år 24].[All]" allUniqueName="[Ej_varderade_nyttor].[Max år 24].[All]" dimensionUniqueName="[Ej_varderade_nyttor]" displayFolder="" count="0" memberValueDatatype="5" unbalanced="0"/>
    <cacheHierarchy uniqueName="[Ej_varderade_nyttor].[Max år 25]" caption="Max år 25" attribute="1" defaultMemberUniqueName="[Ej_varderade_nyttor].[Max år 25].[All]" allUniqueName="[Ej_varderade_nyttor].[Max år 25].[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0" memberValueDatatype="130" unbalanced="0"/>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Troligt år 7]" caption="Troligt år 7" attribute="1" defaultMemberUniqueName="[Kostnader].[Troligt år 7].[All]" allUniqueName="[Kostnader].[Troligt år 7].[All]" dimensionUniqueName="[Kostnader]" displayFolder="" count="0" memberValueDatatype="5" unbalanced="0"/>
    <cacheHierarchy uniqueName="[Kostnader].[Troligt år 8]" caption="Troligt år 8" attribute="1" defaultMemberUniqueName="[Kostnader].[Troligt år 8].[All]" allUniqueName="[Kostnader].[Troligt år 8].[All]" dimensionUniqueName="[Kostnader]" displayFolder="" count="0" memberValueDatatype="5" unbalanced="0"/>
    <cacheHierarchy uniqueName="[Kostnader].[Troligt år 9]" caption="Troligt år 9" attribute="1" defaultMemberUniqueName="[Kostnader].[Troligt år 9].[All]" allUniqueName="[Kostnader].[Troligt år 9].[All]" dimensionUniqueName="[Kostnader]" displayFolder="" count="0" memberValueDatatype="5" unbalanced="0"/>
    <cacheHierarchy uniqueName="[Kostnader].[Troligt år 10]" caption="Troligt år 10" attribute="1" defaultMemberUniqueName="[Kostnader].[Troligt år 10].[All]" allUniqueName="[Kostnader].[Troligt år 10].[All]" dimensionUniqueName="[Kostnader]" displayFolder="" count="0" memberValueDatatype="5" unbalanced="0"/>
    <cacheHierarchy uniqueName="[Kostnader].[Troligt år 11]" caption="Troligt år 11" attribute="1" defaultMemberUniqueName="[Kostnader].[Troligt år 11].[All]" allUniqueName="[Kostnader].[Troligt år 11].[All]" dimensionUniqueName="[Kostnader]" displayFolder="" count="0" memberValueDatatype="5" unbalanced="0"/>
    <cacheHierarchy uniqueName="[Kostnader].[Troligt år 12]" caption="Troligt år 12" attribute="1" defaultMemberUniqueName="[Kostnader].[Troligt år 12].[All]" allUniqueName="[Kostnader].[Troligt år 12].[All]" dimensionUniqueName="[Kostnader]" displayFolder="" count="0" memberValueDatatype="5" unbalanced="0"/>
    <cacheHierarchy uniqueName="[Kostnader].[Troligt år 13]" caption="Troligt år 13" attribute="1" defaultMemberUniqueName="[Kostnader].[Troligt år 13].[All]" allUniqueName="[Kostnader].[Troligt år 13].[All]" dimensionUniqueName="[Kostnader]" displayFolder="" count="0" memberValueDatatype="5" unbalanced="0"/>
    <cacheHierarchy uniqueName="[Kostnader].[Troligt år 14]" caption="Troligt år 14" attribute="1" defaultMemberUniqueName="[Kostnader].[Troligt år 14].[All]" allUniqueName="[Kostnader].[Troligt år 14].[All]" dimensionUniqueName="[Kostnader]" displayFolder="" count="0" memberValueDatatype="5" unbalanced="0"/>
    <cacheHierarchy uniqueName="[Kostnader].[Troligt år 15]" caption="Troligt år 15" attribute="1" defaultMemberUniqueName="[Kostnader].[Troligt år 15].[All]" allUniqueName="[Kostnader].[Troligt år 15].[All]" dimensionUniqueName="[Kostnader]" displayFolder="" count="0" memberValueDatatype="5" unbalanced="0"/>
    <cacheHierarchy uniqueName="[Kostnader].[Troligt år 16]" caption="Troligt år 16" attribute="1" defaultMemberUniqueName="[Kostnader].[Troligt år 16].[All]" allUniqueName="[Kostnader].[Troligt år 16].[All]" dimensionUniqueName="[Kostnader]" displayFolder="" count="0" memberValueDatatype="5" unbalanced="0"/>
    <cacheHierarchy uniqueName="[Kostnader].[Troligt år 17]" caption="Troligt år 17" attribute="1" defaultMemberUniqueName="[Kostnader].[Troligt år 17].[All]" allUniqueName="[Kostnader].[Troligt år 17].[All]" dimensionUniqueName="[Kostnader]" displayFolder="" count="0" memberValueDatatype="5" unbalanced="0"/>
    <cacheHierarchy uniqueName="[Kostnader].[Troligt år 18]" caption="Troligt år 18" attribute="1" defaultMemberUniqueName="[Kostnader].[Troligt år 18].[All]" allUniqueName="[Kostnader].[Troligt år 18].[All]" dimensionUniqueName="[Kostnader]" displayFolder="" count="0" memberValueDatatype="5" unbalanced="0"/>
    <cacheHierarchy uniqueName="[Kostnader].[Troligt år 19]" caption="Troligt år 19" attribute="1" defaultMemberUniqueName="[Kostnader].[Troligt år 19].[All]" allUniqueName="[Kostnader].[Troligt år 19].[All]" dimensionUniqueName="[Kostnader]" displayFolder="" count="0" memberValueDatatype="5" unbalanced="0"/>
    <cacheHierarchy uniqueName="[Kostnader].[Troligt år 20]" caption="Troligt år 20" attribute="1" defaultMemberUniqueName="[Kostnader].[Troligt år 20].[All]" allUniqueName="[Kostnader].[Troligt år 20].[All]" dimensionUniqueName="[Kostnader]" displayFolder="" count="0" memberValueDatatype="5" unbalanced="0"/>
    <cacheHierarchy uniqueName="[Kostnader].[Troligt år 21]" caption="Troligt år 21" attribute="1" defaultMemberUniqueName="[Kostnader].[Troligt år 21].[All]" allUniqueName="[Kostnader].[Troligt år 21].[All]" dimensionUniqueName="[Kostnader]" displayFolder="" count="0" memberValueDatatype="5" unbalanced="0"/>
    <cacheHierarchy uniqueName="[Kostnader].[Troligt år 22]" caption="Troligt år 22" attribute="1" defaultMemberUniqueName="[Kostnader].[Troligt år 22].[All]" allUniqueName="[Kostnader].[Troligt år 22].[All]" dimensionUniqueName="[Kostnader]" displayFolder="" count="0" memberValueDatatype="5" unbalanced="0"/>
    <cacheHierarchy uniqueName="[Kostnader].[Troligt år 23]" caption="Troligt år 23" attribute="1" defaultMemberUniqueName="[Kostnader].[Troligt år 23].[All]" allUniqueName="[Kostnader].[Troligt år 23].[All]" dimensionUniqueName="[Kostnader]" displayFolder="" count="0" memberValueDatatype="5" unbalanced="0"/>
    <cacheHierarchy uniqueName="[Kostnader].[Troligt år 24]" caption="Troligt år 24" attribute="1" defaultMemberUniqueName="[Kostnader].[Troligt år 24].[All]" allUniqueName="[Kostnader].[Troligt år 24].[All]" dimensionUniqueName="[Kostnader]" displayFolder="" count="0" memberValueDatatype="5" unbalanced="0"/>
    <cacheHierarchy uniqueName="[Kostnader].[Troligt år 25]" caption="Troligt år 25" attribute="1" defaultMemberUniqueName="[Kostnader].[Troligt år 25].[All]" allUniqueName="[Kostnader].[Troligt år 25].[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Min år 7]" caption="Min år 7" attribute="1" defaultMemberUniqueName="[Kostnader].[Min år 7].[All]" allUniqueName="[Kostnader].[Min år 7].[All]" dimensionUniqueName="[Kostnader]" displayFolder="" count="0" memberValueDatatype="5" unbalanced="0"/>
    <cacheHierarchy uniqueName="[Kostnader].[Min år 8]" caption="Min år 8" attribute="1" defaultMemberUniqueName="[Kostnader].[Min år 8].[All]" allUniqueName="[Kostnader].[Min år 8].[All]" dimensionUniqueName="[Kostnader]" displayFolder="" count="0" memberValueDatatype="5" unbalanced="0"/>
    <cacheHierarchy uniqueName="[Kostnader].[Min år 9]" caption="Min år 9" attribute="1" defaultMemberUniqueName="[Kostnader].[Min år 9].[All]" allUniqueName="[Kostnader].[Min år 9].[All]" dimensionUniqueName="[Kostnader]" displayFolder="" count="0" memberValueDatatype="5" unbalanced="0"/>
    <cacheHierarchy uniqueName="[Kostnader].[Min år 10]" caption="Min år 10" attribute="1" defaultMemberUniqueName="[Kostnader].[Min år 10].[All]" allUniqueName="[Kostnader].[Min år 10].[All]" dimensionUniqueName="[Kostnader]" displayFolder="" count="0" memberValueDatatype="5" unbalanced="0"/>
    <cacheHierarchy uniqueName="[Kostnader].[Min år 11]" caption="Min år 11" attribute="1" defaultMemberUniqueName="[Kostnader].[Min år 11].[All]" allUniqueName="[Kostnader].[Min år 11].[All]" dimensionUniqueName="[Kostnader]" displayFolder="" count="0" memberValueDatatype="5" unbalanced="0"/>
    <cacheHierarchy uniqueName="[Kostnader].[Min år 12]" caption="Min år 12" attribute="1" defaultMemberUniqueName="[Kostnader].[Min år 12].[All]" allUniqueName="[Kostnader].[Min år 12].[All]" dimensionUniqueName="[Kostnader]" displayFolder="" count="0" memberValueDatatype="5" unbalanced="0"/>
    <cacheHierarchy uniqueName="[Kostnader].[Min år 13]" caption="Min år 13" attribute="1" defaultMemberUniqueName="[Kostnader].[Min år 13].[All]" allUniqueName="[Kostnader].[Min år 13].[All]" dimensionUniqueName="[Kostnader]" displayFolder="" count="0" memberValueDatatype="5" unbalanced="0"/>
    <cacheHierarchy uniqueName="[Kostnader].[Min år 14]" caption="Min år 14" attribute="1" defaultMemberUniqueName="[Kostnader].[Min år 14].[All]" allUniqueName="[Kostnader].[Min år 14].[All]" dimensionUniqueName="[Kostnader]" displayFolder="" count="0" memberValueDatatype="5" unbalanced="0"/>
    <cacheHierarchy uniqueName="[Kostnader].[Min år 15]" caption="Min år 15" attribute="1" defaultMemberUniqueName="[Kostnader].[Min år 15].[All]" allUniqueName="[Kostnader].[Min år 15].[All]" dimensionUniqueName="[Kostnader]" displayFolder="" count="0" memberValueDatatype="5" unbalanced="0"/>
    <cacheHierarchy uniqueName="[Kostnader].[Min år 16]" caption="Min år 16" attribute="1" defaultMemberUniqueName="[Kostnader].[Min år 16].[All]" allUniqueName="[Kostnader].[Min år 16].[All]" dimensionUniqueName="[Kostnader]" displayFolder="" count="0" memberValueDatatype="5" unbalanced="0"/>
    <cacheHierarchy uniqueName="[Kostnader].[Min år 17]" caption="Min år 17" attribute="1" defaultMemberUniqueName="[Kostnader].[Min år 17].[All]" allUniqueName="[Kostnader].[Min år 17].[All]" dimensionUniqueName="[Kostnader]" displayFolder="" count="0" memberValueDatatype="5" unbalanced="0"/>
    <cacheHierarchy uniqueName="[Kostnader].[Min år 18]" caption="Min år 18" attribute="1" defaultMemberUniqueName="[Kostnader].[Min år 18].[All]" allUniqueName="[Kostnader].[Min år 18].[All]" dimensionUniqueName="[Kostnader]" displayFolder="" count="0" memberValueDatatype="5" unbalanced="0"/>
    <cacheHierarchy uniqueName="[Kostnader].[Min år 19]" caption="Min år 19" attribute="1" defaultMemberUniqueName="[Kostnader].[Min år 19].[All]" allUniqueName="[Kostnader].[Min år 19].[All]" dimensionUniqueName="[Kostnader]" displayFolder="" count="0" memberValueDatatype="5" unbalanced="0"/>
    <cacheHierarchy uniqueName="[Kostnader].[Min år 20]" caption="Min år 20" attribute="1" defaultMemberUniqueName="[Kostnader].[Min år 20].[All]" allUniqueName="[Kostnader].[Min år 20].[All]" dimensionUniqueName="[Kostnader]" displayFolder="" count="0" memberValueDatatype="5" unbalanced="0"/>
    <cacheHierarchy uniqueName="[Kostnader].[Min år 21]" caption="Min år 21" attribute="1" defaultMemberUniqueName="[Kostnader].[Min år 21].[All]" allUniqueName="[Kostnader].[Min år 21].[All]" dimensionUniqueName="[Kostnader]" displayFolder="" count="0" memberValueDatatype="5" unbalanced="0"/>
    <cacheHierarchy uniqueName="[Kostnader].[Min år 22]" caption="Min år 22" attribute="1" defaultMemberUniqueName="[Kostnader].[Min år 22].[All]" allUniqueName="[Kostnader].[Min år 22].[All]" dimensionUniqueName="[Kostnader]" displayFolder="" count="0" memberValueDatatype="5" unbalanced="0"/>
    <cacheHierarchy uniqueName="[Kostnader].[Min år 23]" caption="Min år 23" attribute="1" defaultMemberUniqueName="[Kostnader].[Min år 23].[All]" allUniqueName="[Kostnader].[Min år 23].[All]" dimensionUniqueName="[Kostnader]" displayFolder="" count="0" memberValueDatatype="5" unbalanced="0"/>
    <cacheHierarchy uniqueName="[Kostnader].[Min år 24]" caption="Min år 24" attribute="1" defaultMemberUniqueName="[Kostnader].[Min år 24].[All]" allUniqueName="[Kostnader].[Min år 24].[All]" dimensionUniqueName="[Kostnader]" displayFolder="" count="0" memberValueDatatype="5" unbalanced="0"/>
    <cacheHierarchy uniqueName="[Kostnader].[Min år 25]" caption="Min år 25" attribute="1" defaultMemberUniqueName="[Kostnader].[Min år 25].[All]" allUniqueName="[Kostnader].[Min år 25].[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Max år 7]" caption="Max år 7" attribute="1" defaultMemberUniqueName="[Kostnader].[Max år 7].[All]" allUniqueName="[Kostnader].[Max år 7].[All]" dimensionUniqueName="[Kostnader]" displayFolder="" count="0" memberValueDatatype="5" unbalanced="0"/>
    <cacheHierarchy uniqueName="[Kostnader].[Max år 8]" caption="Max år 8" attribute="1" defaultMemberUniqueName="[Kostnader].[Max år 8].[All]" allUniqueName="[Kostnader].[Max år 8].[All]" dimensionUniqueName="[Kostnader]" displayFolder="" count="0" memberValueDatatype="5" unbalanced="0"/>
    <cacheHierarchy uniqueName="[Kostnader].[Max år 9]" caption="Max år 9" attribute="1" defaultMemberUniqueName="[Kostnader].[Max år 9].[All]" allUniqueName="[Kostnader].[Max år 9].[All]" dimensionUniqueName="[Kostnader]" displayFolder="" count="0" memberValueDatatype="5" unbalanced="0"/>
    <cacheHierarchy uniqueName="[Kostnader].[Max år 10]" caption="Max år 10" attribute="1" defaultMemberUniqueName="[Kostnader].[Max år 10].[All]" allUniqueName="[Kostnader].[Max år 10].[All]" dimensionUniqueName="[Kostnader]" displayFolder="" count="0" memberValueDatatype="5" unbalanced="0"/>
    <cacheHierarchy uniqueName="[Kostnader].[Max år 11]" caption="Max år 11" attribute="1" defaultMemberUniqueName="[Kostnader].[Max år 11].[All]" allUniqueName="[Kostnader].[Max år 11].[All]" dimensionUniqueName="[Kostnader]" displayFolder="" count="0" memberValueDatatype="5" unbalanced="0"/>
    <cacheHierarchy uniqueName="[Kostnader].[Max år 12]" caption="Max år 12" attribute="1" defaultMemberUniqueName="[Kostnader].[Max år 12].[All]" allUniqueName="[Kostnader].[Max år 12].[All]" dimensionUniqueName="[Kostnader]" displayFolder="" count="0" memberValueDatatype="5" unbalanced="0"/>
    <cacheHierarchy uniqueName="[Kostnader].[Max år 13]" caption="Max år 13" attribute="1" defaultMemberUniqueName="[Kostnader].[Max år 13].[All]" allUniqueName="[Kostnader].[Max år 13].[All]" dimensionUniqueName="[Kostnader]" displayFolder="" count="0" memberValueDatatype="5" unbalanced="0"/>
    <cacheHierarchy uniqueName="[Kostnader].[Max år 14]" caption="Max år 14" attribute="1" defaultMemberUniqueName="[Kostnader].[Max år 14].[All]" allUniqueName="[Kostnader].[Max år 14].[All]" dimensionUniqueName="[Kostnader]" displayFolder="" count="0" memberValueDatatype="5" unbalanced="0"/>
    <cacheHierarchy uniqueName="[Kostnader].[Max år 15]" caption="Max år 15" attribute="1" defaultMemberUniqueName="[Kostnader].[Max år 15].[All]" allUniqueName="[Kostnader].[Max år 15].[All]" dimensionUniqueName="[Kostnader]" displayFolder="" count="0" memberValueDatatype="5" unbalanced="0"/>
    <cacheHierarchy uniqueName="[Kostnader].[Max år 16]" caption="Max år 16" attribute="1" defaultMemberUniqueName="[Kostnader].[Max år 16].[All]" allUniqueName="[Kostnader].[Max år 16].[All]" dimensionUniqueName="[Kostnader]" displayFolder="" count="0" memberValueDatatype="5" unbalanced="0"/>
    <cacheHierarchy uniqueName="[Kostnader].[Max år 17]" caption="Max år 17" attribute="1" defaultMemberUniqueName="[Kostnader].[Max år 17].[All]" allUniqueName="[Kostnader].[Max år 17].[All]" dimensionUniqueName="[Kostnader]" displayFolder="" count="0" memberValueDatatype="5" unbalanced="0"/>
    <cacheHierarchy uniqueName="[Kostnader].[Max år 18]" caption="Max år 18" attribute="1" defaultMemberUniqueName="[Kostnader].[Max år 18].[All]" allUniqueName="[Kostnader].[Max år 18].[All]" dimensionUniqueName="[Kostnader]" displayFolder="" count="0" memberValueDatatype="5" unbalanced="0"/>
    <cacheHierarchy uniqueName="[Kostnader].[Max år 19]" caption="Max år 19" attribute="1" defaultMemberUniqueName="[Kostnader].[Max år 19].[All]" allUniqueName="[Kostnader].[Max år 19].[All]" dimensionUniqueName="[Kostnader]" displayFolder="" count="0" memberValueDatatype="5" unbalanced="0"/>
    <cacheHierarchy uniqueName="[Kostnader].[Max år 20]" caption="Max år 20" attribute="1" defaultMemberUniqueName="[Kostnader].[Max år 20].[All]" allUniqueName="[Kostnader].[Max år 20].[All]" dimensionUniqueName="[Kostnader]" displayFolder="" count="0" memberValueDatatype="5" unbalanced="0"/>
    <cacheHierarchy uniqueName="[Kostnader].[Max år 21]" caption="Max år 21" attribute="1" defaultMemberUniqueName="[Kostnader].[Max år 21].[All]" allUniqueName="[Kostnader].[Max år 21].[All]" dimensionUniqueName="[Kostnader]" displayFolder="" count="0" memberValueDatatype="5" unbalanced="0"/>
    <cacheHierarchy uniqueName="[Kostnader].[Max år 22]" caption="Max år 22" attribute="1" defaultMemberUniqueName="[Kostnader].[Max år 22].[All]" allUniqueName="[Kostnader].[Max år 22].[All]" dimensionUniqueName="[Kostnader]" displayFolder="" count="0" memberValueDatatype="5" unbalanced="0"/>
    <cacheHierarchy uniqueName="[Kostnader].[Max år 23]" caption="Max år 23" attribute="1" defaultMemberUniqueName="[Kostnader].[Max år 23].[All]" allUniqueName="[Kostnader].[Max år 23].[All]" dimensionUniqueName="[Kostnader]" displayFolder="" count="0" memberValueDatatype="5" unbalanced="0"/>
    <cacheHierarchy uniqueName="[Kostnader].[Max år 24]" caption="Max år 24" attribute="1" defaultMemberUniqueName="[Kostnader].[Max år 24].[All]" allUniqueName="[Kostnader].[Max år 24].[All]" dimensionUniqueName="[Kostnader]" displayFolder="" count="0" memberValueDatatype="5" unbalanced="0"/>
    <cacheHierarchy uniqueName="[Kostnader].[Max år 25]" caption="Max år 25" attribute="1" defaultMemberUniqueName="[Kostnader].[Max år 25].[All]" allUniqueName="[Kostnader].[Max år 25].[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0" memberValueDatatype="130" unbalanced="0"/>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0" memberValueDatatype="130" unbalanced="0"/>
    <cacheHierarchy uniqueName="[Nyttor].[Bedömning]" caption="Bedömning" attribute="1" defaultMemberUniqueName="[Nyttor].[Bedömning].[All]" allUniqueName="[Nyttor].[Bedömning].[All]" dimensionUniqueName="[Nyttor]" displayFolder="" count="0" memberValueDatatype="130" unbalanced="0"/>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Troligt år 7]" caption="Troligt år 7" attribute="1" defaultMemberUniqueName="[Nyttor].[Troligt år 7].[All]" allUniqueName="[Nyttor].[Troligt år 7].[All]" dimensionUniqueName="[Nyttor]" displayFolder="" count="0" memberValueDatatype="5" unbalanced="0"/>
    <cacheHierarchy uniqueName="[Nyttor].[Troligt år 8]" caption="Troligt år 8" attribute="1" defaultMemberUniqueName="[Nyttor].[Troligt år 8].[All]" allUniqueName="[Nyttor].[Troligt år 8].[All]" dimensionUniqueName="[Nyttor]" displayFolder="" count="0" memberValueDatatype="5" unbalanced="0"/>
    <cacheHierarchy uniqueName="[Nyttor].[Troligt år 9]" caption="Troligt år 9" attribute="1" defaultMemberUniqueName="[Nyttor].[Troligt år 9].[All]" allUniqueName="[Nyttor].[Troligt år 9].[All]" dimensionUniqueName="[Nyttor]" displayFolder="" count="0" memberValueDatatype="5" unbalanced="0"/>
    <cacheHierarchy uniqueName="[Nyttor].[Troligt år 10]" caption="Troligt år 10" attribute="1" defaultMemberUniqueName="[Nyttor].[Troligt år 10].[All]" allUniqueName="[Nyttor].[Troligt år 10].[All]" dimensionUniqueName="[Nyttor]" displayFolder="" count="0" memberValueDatatype="5" unbalanced="0"/>
    <cacheHierarchy uniqueName="[Nyttor].[Troligt år 11]" caption="Troligt år 11" attribute="1" defaultMemberUniqueName="[Nyttor].[Troligt år 11].[All]" allUniqueName="[Nyttor].[Troligt år 11].[All]" dimensionUniqueName="[Nyttor]" displayFolder="" count="0" memberValueDatatype="5" unbalanced="0"/>
    <cacheHierarchy uniqueName="[Nyttor].[Troligt år 12]" caption="Troligt år 12" attribute="1" defaultMemberUniqueName="[Nyttor].[Troligt år 12].[All]" allUniqueName="[Nyttor].[Troligt år 12].[All]" dimensionUniqueName="[Nyttor]" displayFolder="" count="0" memberValueDatatype="5" unbalanced="0"/>
    <cacheHierarchy uniqueName="[Nyttor].[Troligt år 13]" caption="Troligt år 13" attribute="1" defaultMemberUniqueName="[Nyttor].[Troligt år 13].[All]" allUniqueName="[Nyttor].[Troligt år 13].[All]" dimensionUniqueName="[Nyttor]" displayFolder="" count="0" memberValueDatatype="5" unbalanced="0"/>
    <cacheHierarchy uniqueName="[Nyttor].[Troligt år 14]" caption="Troligt år 14" attribute="1" defaultMemberUniqueName="[Nyttor].[Troligt år 14].[All]" allUniqueName="[Nyttor].[Troligt år 14].[All]" dimensionUniqueName="[Nyttor]" displayFolder="" count="0" memberValueDatatype="5" unbalanced="0"/>
    <cacheHierarchy uniqueName="[Nyttor].[Troligt år 15]" caption="Troligt år 15" attribute="1" defaultMemberUniqueName="[Nyttor].[Troligt år 15].[All]" allUniqueName="[Nyttor].[Troligt år 15].[All]" dimensionUniqueName="[Nyttor]" displayFolder="" count="0" memberValueDatatype="5" unbalanced="0"/>
    <cacheHierarchy uniqueName="[Nyttor].[Troligt år 16]" caption="Troligt år 16" attribute="1" defaultMemberUniqueName="[Nyttor].[Troligt år 16].[All]" allUniqueName="[Nyttor].[Troligt år 16].[All]" dimensionUniqueName="[Nyttor]" displayFolder="" count="0" memberValueDatatype="5" unbalanced="0"/>
    <cacheHierarchy uniqueName="[Nyttor].[Troligt år 17]" caption="Troligt år 17" attribute="1" defaultMemberUniqueName="[Nyttor].[Troligt år 17].[All]" allUniqueName="[Nyttor].[Troligt år 17].[All]" dimensionUniqueName="[Nyttor]" displayFolder="" count="0" memberValueDatatype="5" unbalanced="0"/>
    <cacheHierarchy uniqueName="[Nyttor].[Troligt år 18]" caption="Troligt år 18" attribute="1" defaultMemberUniqueName="[Nyttor].[Troligt år 18].[All]" allUniqueName="[Nyttor].[Troligt år 18].[All]" dimensionUniqueName="[Nyttor]" displayFolder="" count="0" memberValueDatatype="5" unbalanced="0"/>
    <cacheHierarchy uniqueName="[Nyttor].[Troligt år 19]" caption="Troligt år 19" attribute="1" defaultMemberUniqueName="[Nyttor].[Troligt år 19].[All]" allUniqueName="[Nyttor].[Troligt år 19].[All]" dimensionUniqueName="[Nyttor]" displayFolder="" count="0" memberValueDatatype="5" unbalanced="0"/>
    <cacheHierarchy uniqueName="[Nyttor].[Troligt år 20]" caption="Troligt år 20" attribute="1" defaultMemberUniqueName="[Nyttor].[Troligt år 20].[All]" allUniqueName="[Nyttor].[Troligt år 20].[All]" dimensionUniqueName="[Nyttor]" displayFolder="" count="0" memberValueDatatype="5" unbalanced="0"/>
    <cacheHierarchy uniqueName="[Nyttor].[Troligt år 21]" caption="Troligt år 21" attribute="1" defaultMemberUniqueName="[Nyttor].[Troligt år 21].[All]" allUniqueName="[Nyttor].[Troligt år 21].[All]" dimensionUniqueName="[Nyttor]" displayFolder="" count="0" memberValueDatatype="5" unbalanced="0"/>
    <cacheHierarchy uniqueName="[Nyttor].[Troligt år 22]" caption="Troligt år 22" attribute="1" defaultMemberUniqueName="[Nyttor].[Troligt år 22].[All]" allUniqueName="[Nyttor].[Troligt år 22].[All]" dimensionUniqueName="[Nyttor]" displayFolder="" count="0" memberValueDatatype="5" unbalanced="0"/>
    <cacheHierarchy uniqueName="[Nyttor].[Troligt år 23]" caption="Troligt år 23" attribute="1" defaultMemberUniqueName="[Nyttor].[Troligt år 23].[All]" allUniqueName="[Nyttor].[Troligt år 23].[All]" dimensionUniqueName="[Nyttor]" displayFolder="" count="0" memberValueDatatype="5" unbalanced="0"/>
    <cacheHierarchy uniqueName="[Nyttor].[Troligt år 24]" caption="Troligt år 24" attribute="1" defaultMemberUniqueName="[Nyttor].[Troligt år 24].[All]" allUniqueName="[Nyttor].[Troligt år 24].[All]" dimensionUniqueName="[Nyttor]" displayFolder="" count="0" memberValueDatatype="5" unbalanced="0"/>
    <cacheHierarchy uniqueName="[Nyttor].[Troligt år 25]" caption="Troligt år 25" attribute="1" defaultMemberUniqueName="[Nyttor].[Troligt år 25].[All]" allUniqueName="[Nyttor].[Troligt år 25].[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Min år 7]" caption="Min år 7" attribute="1" defaultMemberUniqueName="[Nyttor].[Min år 7].[All]" allUniqueName="[Nyttor].[Min år 7].[All]" dimensionUniqueName="[Nyttor]" displayFolder="" count="0" memberValueDatatype="5" unbalanced="0"/>
    <cacheHierarchy uniqueName="[Nyttor].[Min år 8]" caption="Min år 8" attribute="1" defaultMemberUniqueName="[Nyttor].[Min år 8].[All]" allUniqueName="[Nyttor].[Min år 8].[All]" dimensionUniqueName="[Nyttor]" displayFolder="" count="0" memberValueDatatype="5" unbalanced="0"/>
    <cacheHierarchy uniqueName="[Nyttor].[Min år 9]" caption="Min år 9" attribute="1" defaultMemberUniqueName="[Nyttor].[Min år 9].[All]" allUniqueName="[Nyttor].[Min år 9].[All]" dimensionUniqueName="[Nyttor]" displayFolder="" count="0" memberValueDatatype="5" unbalanced="0"/>
    <cacheHierarchy uniqueName="[Nyttor].[Min år 10]" caption="Min år 10" attribute="1" defaultMemberUniqueName="[Nyttor].[Min år 10].[All]" allUniqueName="[Nyttor].[Min år 10].[All]" dimensionUniqueName="[Nyttor]" displayFolder="" count="0" memberValueDatatype="5" unbalanced="0"/>
    <cacheHierarchy uniqueName="[Nyttor].[Min år 11]" caption="Min år 11" attribute="1" defaultMemberUniqueName="[Nyttor].[Min år 11].[All]" allUniqueName="[Nyttor].[Min år 11].[All]" dimensionUniqueName="[Nyttor]" displayFolder="" count="0" memberValueDatatype="5" unbalanced="0"/>
    <cacheHierarchy uniqueName="[Nyttor].[Min år 12]" caption="Min år 12" attribute="1" defaultMemberUniqueName="[Nyttor].[Min år 12].[All]" allUniqueName="[Nyttor].[Min år 12].[All]" dimensionUniqueName="[Nyttor]" displayFolder="" count="0" memberValueDatatype="5" unbalanced="0"/>
    <cacheHierarchy uniqueName="[Nyttor].[Min år 13]" caption="Min år 13" attribute="1" defaultMemberUniqueName="[Nyttor].[Min år 13].[All]" allUniqueName="[Nyttor].[Min år 13].[All]" dimensionUniqueName="[Nyttor]" displayFolder="" count="0" memberValueDatatype="5" unbalanced="0"/>
    <cacheHierarchy uniqueName="[Nyttor].[Min år 14]" caption="Min år 14" attribute="1" defaultMemberUniqueName="[Nyttor].[Min år 14].[All]" allUniqueName="[Nyttor].[Min år 14].[All]" dimensionUniqueName="[Nyttor]" displayFolder="" count="0" memberValueDatatype="5" unbalanced="0"/>
    <cacheHierarchy uniqueName="[Nyttor].[Min år 15]" caption="Min år 15" attribute="1" defaultMemberUniqueName="[Nyttor].[Min år 15].[All]" allUniqueName="[Nyttor].[Min år 15].[All]" dimensionUniqueName="[Nyttor]" displayFolder="" count="0" memberValueDatatype="5" unbalanced="0"/>
    <cacheHierarchy uniqueName="[Nyttor].[Min år 16]" caption="Min år 16" attribute="1" defaultMemberUniqueName="[Nyttor].[Min år 16].[All]" allUniqueName="[Nyttor].[Min år 16].[All]" dimensionUniqueName="[Nyttor]" displayFolder="" count="0" memberValueDatatype="5" unbalanced="0"/>
    <cacheHierarchy uniqueName="[Nyttor].[Min år 17]" caption="Min år 17" attribute="1" defaultMemberUniqueName="[Nyttor].[Min år 17].[All]" allUniqueName="[Nyttor].[Min år 17].[All]" dimensionUniqueName="[Nyttor]" displayFolder="" count="0" memberValueDatatype="5" unbalanced="0"/>
    <cacheHierarchy uniqueName="[Nyttor].[Min år 18]" caption="Min år 18" attribute="1" defaultMemberUniqueName="[Nyttor].[Min år 18].[All]" allUniqueName="[Nyttor].[Min år 18].[All]" dimensionUniqueName="[Nyttor]" displayFolder="" count="0" memberValueDatatype="5" unbalanced="0"/>
    <cacheHierarchy uniqueName="[Nyttor].[Min år 19]" caption="Min år 19" attribute="1" defaultMemberUniqueName="[Nyttor].[Min år 19].[All]" allUniqueName="[Nyttor].[Min år 19].[All]" dimensionUniqueName="[Nyttor]" displayFolder="" count="0" memberValueDatatype="5" unbalanced="0"/>
    <cacheHierarchy uniqueName="[Nyttor].[Min år 20]" caption="Min år 20" attribute="1" defaultMemberUniqueName="[Nyttor].[Min år 20].[All]" allUniqueName="[Nyttor].[Min år 20].[All]" dimensionUniqueName="[Nyttor]" displayFolder="" count="0" memberValueDatatype="5" unbalanced="0"/>
    <cacheHierarchy uniqueName="[Nyttor].[Min år 21]" caption="Min år 21" attribute="1" defaultMemberUniqueName="[Nyttor].[Min år 21].[All]" allUniqueName="[Nyttor].[Min år 21].[All]" dimensionUniqueName="[Nyttor]" displayFolder="" count="0" memberValueDatatype="5" unbalanced="0"/>
    <cacheHierarchy uniqueName="[Nyttor].[Min år 22]" caption="Min år 22" attribute="1" defaultMemberUniqueName="[Nyttor].[Min år 22].[All]" allUniqueName="[Nyttor].[Min år 22].[All]" dimensionUniqueName="[Nyttor]" displayFolder="" count="0" memberValueDatatype="5" unbalanced="0"/>
    <cacheHierarchy uniqueName="[Nyttor].[Min år 23]" caption="Min år 23" attribute="1" defaultMemberUniqueName="[Nyttor].[Min år 23].[All]" allUniqueName="[Nyttor].[Min år 23].[All]" dimensionUniqueName="[Nyttor]" displayFolder="" count="0" memberValueDatatype="5" unbalanced="0"/>
    <cacheHierarchy uniqueName="[Nyttor].[Min år 24]" caption="Min år 24" attribute="1" defaultMemberUniqueName="[Nyttor].[Min år 24].[All]" allUniqueName="[Nyttor].[Min år 24].[All]" dimensionUniqueName="[Nyttor]" displayFolder="" count="0" memberValueDatatype="5" unbalanced="0"/>
    <cacheHierarchy uniqueName="[Nyttor].[Min år 25]" caption="Min år 25" attribute="1" defaultMemberUniqueName="[Nyttor].[Min år 25].[All]" allUniqueName="[Nyttor].[Min år 25].[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Max år 7]" caption="Max år 7" attribute="1" defaultMemberUniqueName="[Nyttor].[Max år 7].[All]" allUniqueName="[Nyttor].[Max år 7].[All]" dimensionUniqueName="[Nyttor]" displayFolder="" count="0" memberValueDatatype="5" unbalanced="0"/>
    <cacheHierarchy uniqueName="[Nyttor].[Max år 8]" caption="Max år 8" attribute="1" defaultMemberUniqueName="[Nyttor].[Max år 8].[All]" allUniqueName="[Nyttor].[Max år 8].[All]" dimensionUniqueName="[Nyttor]" displayFolder="" count="0" memberValueDatatype="5" unbalanced="0"/>
    <cacheHierarchy uniqueName="[Nyttor].[Max år 9]" caption="Max år 9" attribute="1" defaultMemberUniqueName="[Nyttor].[Max år 9].[All]" allUniqueName="[Nyttor].[Max år 9].[All]" dimensionUniqueName="[Nyttor]" displayFolder="" count="0" memberValueDatatype="5" unbalanced="0"/>
    <cacheHierarchy uniqueName="[Nyttor].[Max år 10]" caption="Max år 10" attribute="1" defaultMemberUniqueName="[Nyttor].[Max år 10].[All]" allUniqueName="[Nyttor].[Max år 10].[All]" dimensionUniqueName="[Nyttor]" displayFolder="" count="0" memberValueDatatype="5" unbalanced="0"/>
    <cacheHierarchy uniqueName="[Nyttor].[Max år 11]" caption="Max år 11" attribute="1" defaultMemberUniqueName="[Nyttor].[Max år 11].[All]" allUniqueName="[Nyttor].[Max år 11].[All]" dimensionUniqueName="[Nyttor]" displayFolder="" count="0" memberValueDatatype="5" unbalanced="0"/>
    <cacheHierarchy uniqueName="[Nyttor].[Max år 12]" caption="Max år 12" attribute="1" defaultMemberUniqueName="[Nyttor].[Max år 12].[All]" allUniqueName="[Nyttor].[Max år 12].[All]" dimensionUniqueName="[Nyttor]" displayFolder="" count="0" memberValueDatatype="5" unbalanced="0"/>
    <cacheHierarchy uniqueName="[Nyttor].[Max år 13]" caption="Max år 13" attribute="1" defaultMemberUniqueName="[Nyttor].[Max år 13].[All]" allUniqueName="[Nyttor].[Max år 13].[All]" dimensionUniqueName="[Nyttor]" displayFolder="" count="0" memberValueDatatype="5" unbalanced="0"/>
    <cacheHierarchy uniqueName="[Nyttor].[Max år 14]" caption="Max år 14" attribute="1" defaultMemberUniqueName="[Nyttor].[Max år 14].[All]" allUniqueName="[Nyttor].[Max år 14].[All]" dimensionUniqueName="[Nyttor]" displayFolder="" count="0" memberValueDatatype="5" unbalanced="0"/>
    <cacheHierarchy uniqueName="[Nyttor].[Max år 15]" caption="Max år 15" attribute="1" defaultMemberUniqueName="[Nyttor].[Max år 15].[All]" allUniqueName="[Nyttor].[Max år 15].[All]" dimensionUniqueName="[Nyttor]" displayFolder="" count="0" memberValueDatatype="5" unbalanced="0"/>
    <cacheHierarchy uniqueName="[Nyttor].[Max år 16]" caption="Max år 16" attribute="1" defaultMemberUniqueName="[Nyttor].[Max år 16].[All]" allUniqueName="[Nyttor].[Max år 16].[All]" dimensionUniqueName="[Nyttor]" displayFolder="" count="0" memberValueDatatype="5" unbalanced="0"/>
    <cacheHierarchy uniqueName="[Nyttor].[Max år 17]" caption="Max år 17" attribute="1" defaultMemberUniqueName="[Nyttor].[Max år 17].[All]" allUniqueName="[Nyttor].[Max år 17].[All]" dimensionUniqueName="[Nyttor]" displayFolder="" count="0" memberValueDatatype="5" unbalanced="0"/>
    <cacheHierarchy uniqueName="[Nyttor].[Max år 18]" caption="Max år 18" attribute="1" defaultMemberUniqueName="[Nyttor].[Max år 18].[All]" allUniqueName="[Nyttor].[Max år 18].[All]" dimensionUniqueName="[Nyttor]" displayFolder="" count="0" memberValueDatatype="5" unbalanced="0"/>
    <cacheHierarchy uniqueName="[Nyttor].[Max år 19]" caption="Max år 19" attribute="1" defaultMemberUniqueName="[Nyttor].[Max år 19].[All]" allUniqueName="[Nyttor].[Max år 19].[All]" dimensionUniqueName="[Nyttor]" displayFolder="" count="0" memberValueDatatype="5" unbalanced="0"/>
    <cacheHierarchy uniqueName="[Nyttor].[Max år 20]" caption="Max år 20" attribute="1" defaultMemberUniqueName="[Nyttor].[Max år 20].[All]" allUniqueName="[Nyttor].[Max år 20].[All]" dimensionUniqueName="[Nyttor]" displayFolder="" count="0" memberValueDatatype="5" unbalanced="0"/>
    <cacheHierarchy uniqueName="[Nyttor].[Max år 21]" caption="Max år 21" attribute="1" defaultMemberUniqueName="[Nyttor].[Max år 21].[All]" allUniqueName="[Nyttor].[Max år 21].[All]" dimensionUniqueName="[Nyttor]" displayFolder="" count="0" memberValueDatatype="5" unbalanced="0"/>
    <cacheHierarchy uniqueName="[Nyttor].[Max år 22]" caption="Max år 22" attribute="1" defaultMemberUniqueName="[Nyttor].[Max år 22].[All]" allUniqueName="[Nyttor].[Max år 22].[All]" dimensionUniqueName="[Nyttor]" displayFolder="" count="0" memberValueDatatype="5" unbalanced="0"/>
    <cacheHierarchy uniqueName="[Nyttor].[Max år 23]" caption="Max år 23" attribute="1" defaultMemberUniqueName="[Nyttor].[Max år 23].[All]" allUniqueName="[Nyttor].[Max år 23].[All]" dimensionUniqueName="[Nyttor]" displayFolder="" count="0" memberValueDatatype="5" unbalanced="0"/>
    <cacheHierarchy uniqueName="[Nyttor].[Max år 24]" caption="Max år 24" attribute="1" defaultMemberUniqueName="[Nyttor].[Max år 24].[All]" allUniqueName="[Nyttor].[Max år 24].[All]" dimensionUniqueName="[Nyttor]" displayFolder="" count="0" memberValueDatatype="5" unbalanced="0"/>
    <cacheHierarchy uniqueName="[Nyttor].[Max år 25]" caption="Max år 25" attribute="1" defaultMemberUniqueName="[Nyttor].[Max år 25].[All]" allUniqueName="[Nyttor].[Max år 25].[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0" memberValueDatatype="130" unbalanced="0"/>
    <cacheHierarchy uniqueName="[Varderade_kostnader].[Kategori]" caption="Kategori" attribute="1" defaultMemberUniqueName="[Varderade_kostnader].[Kategori].[All]" allUniqueName="[Varderade_kostnader].[Kategori].[All]" dimensionUniqueName="[Varderade_kostnader]" displayFolder="" count="0" memberValueDatatype="130" unbalanced="0"/>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Troligt år 7]" caption="Troligt år 7" attribute="1" defaultMemberUniqueName="[Varderade_kostnader].[Troligt år 7].[All]" allUniqueName="[Varderade_kostnader].[Troligt år 7].[All]" dimensionUniqueName="[Varderade_kostnader]" displayFolder="" count="0" memberValueDatatype="5" unbalanced="0"/>
    <cacheHierarchy uniqueName="[Varderade_kostnader].[Troligt år 8]" caption="Troligt år 8" attribute="1" defaultMemberUniqueName="[Varderade_kostnader].[Troligt år 8].[All]" allUniqueName="[Varderade_kostnader].[Troligt år 8].[All]" dimensionUniqueName="[Varderade_kostnader]" displayFolder="" count="0" memberValueDatatype="5" unbalanced="0"/>
    <cacheHierarchy uniqueName="[Varderade_kostnader].[Troligt år 9]" caption="Troligt år 9" attribute="1" defaultMemberUniqueName="[Varderade_kostnader].[Troligt år 9].[All]" allUniqueName="[Varderade_kostnader].[Troligt år 9].[All]" dimensionUniqueName="[Varderade_kostnader]" displayFolder="" count="0" memberValueDatatype="5" unbalanced="0"/>
    <cacheHierarchy uniqueName="[Varderade_kostnader].[Troligt år 10]" caption="Troligt år 10" attribute="1" defaultMemberUniqueName="[Varderade_kostnader].[Troligt år 10].[All]" allUniqueName="[Varderade_kostnader].[Troligt år 10].[All]" dimensionUniqueName="[Varderade_kostnader]" displayFolder="" count="0" memberValueDatatype="5" unbalanced="0"/>
    <cacheHierarchy uniqueName="[Varderade_kostnader].[Troligt år 11]" caption="Troligt år 11" attribute="1" defaultMemberUniqueName="[Varderade_kostnader].[Troligt år 11].[All]" allUniqueName="[Varderade_kostnader].[Troligt år 11].[All]" dimensionUniqueName="[Varderade_kostnader]" displayFolder="" count="0" memberValueDatatype="5" unbalanced="0"/>
    <cacheHierarchy uniqueName="[Varderade_kostnader].[Troligt år 12]" caption="Troligt år 12" attribute="1" defaultMemberUniqueName="[Varderade_kostnader].[Troligt år 12].[All]" allUniqueName="[Varderade_kostnader].[Troligt år 12].[All]" dimensionUniqueName="[Varderade_kostnader]" displayFolder="" count="0" memberValueDatatype="5" unbalanced="0"/>
    <cacheHierarchy uniqueName="[Varderade_kostnader].[Troligt år 13]" caption="Troligt år 13" attribute="1" defaultMemberUniqueName="[Varderade_kostnader].[Troligt år 13].[All]" allUniqueName="[Varderade_kostnader].[Troligt år 13].[All]" dimensionUniqueName="[Varderade_kostnader]" displayFolder="" count="0" memberValueDatatype="5" unbalanced="0"/>
    <cacheHierarchy uniqueName="[Varderade_kostnader].[Troligt år 14]" caption="Troligt år 14" attribute="1" defaultMemberUniqueName="[Varderade_kostnader].[Troligt år 14].[All]" allUniqueName="[Varderade_kostnader].[Troligt år 14].[All]" dimensionUniqueName="[Varderade_kostnader]" displayFolder="" count="0" memberValueDatatype="5" unbalanced="0"/>
    <cacheHierarchy uniqueName="[Varderade_kostnader].[Troligt år 15]" caption="Troligt år 15" attribute="1" defaultMemberUniqueName="[Varderade_kostnader].[Troligt år 15].[All]" allUniqueName="[Varderade_kostnader].[Troligt år 15].[All]" dimensionUniqueName="[Varderade_kostnader]" displayFolder="" count="0" memberValueDatatype="5" unbalanced="0"/>
    <cacheHierarchy uniqueName="[Varderade_kostnader].[Troligt år 16]" caption="Troligt år 16" attribute="1" defaultMemberUniqueName="[Varderade_kostnader].[Troligt år 16].[All]" allUniqueName="[Varderade_kostnader].[Troligt år 16].[All]" dimensionUniqueName="[Varderade_kostnader]" displayFolder="" count="0" memberValueDatatype="5" unbalanced="0"/>
    <cacheHierarchy uniqueName="[Varderade_kostnader].[Troligt år 17]" caption="Troligt år 17" attribute="1" defaultMemberUniqueName="[Varderade_kostnader].[Troligt år 17].[All]" allUniqueName="[Varderade_kostnader].[Troligt år 17].[All]" dimensionUniqueName="[Varderade_kostnader]" displayFolder="" count="0" memberValueDatatype="5" unbalanced="0"/>
    <cacheHierarchy uniqueName="[Varderade_kostnader].[Troligt år 18]" caption="Troligt år 18" attribute="1" defaultMemberUniqueName="[Varderade_kostnader].[Troligt år 18].[All]" allUniqueName="[Varderade_kostnader].[Troligt år 18].[All]" dimensionUniqueName="[Varderade_kostnader]" displayFolder="" count="0" memberValueDatatype="5" unbalanced="0"/>
    <cacheHierarchy uniqueName="[Varderade_kostnader].[Troligt år 19]" caption="Troligt år 19" attribute="1" defaultMemberUniqueName="[Varderade_kostnader].[Troligt år 19].[All]" allUniqueName="[Varderade_kostnader].[Troligt år 19].[All]" dimensionUniqueName="[Varderade_kostnader]" displayFolder="" count="0" memberValueDatatype="5" unbalanced="0"/>
    <cacheHierarchy uniqueName="[Varderade_kostnader].[Troligt år 20]" caption="Troligt år 20" attribute="1" defaultMemberUniqueName="[Varderade_kostnader].[Troligt år 20].[All]" allUniqueName="[Varderade_kostnader].[Troligt år 20].[All]" dimensionUniqueName="[Varderade_kostnader]" displayFolder="" count="0" memberValueDatatype="5" unbalanced="0"/>
    <cacheHierarchy uniqueName="[Varderade_kostnader].[Troligt år 21]" caption="Troligt år 21" attribute="1" defaultMemberUniqueName="[Varderade_kostnader].[Troligt år 21].[All]" allUniqueName="[Varderade_kostnader].[Troligt år 21].[All]" dimensionUniqueName="[Varderade_kostnader]" displayFolder="" count="0" memberValueDatatype="5" unbalanced="0"/>
    <cacheHierarchy uniqueName="[Varderade_kostnader].[Troligt år 22]" caption="Troligt år 22" attribute="1" defaultMemberUniqueName="[Varderade_kostnader].[Troligt år 22].[All]" allUniqueName="[Varderade_kostnader].[Troligt år 22].[All]" dimensionUniqueName="[Varderade_kostnader]" displayFolder="" count="0" memberValueDatatype="5" unbalanced="0"/>
    <cacheHierarchy uniqueName="[Varderade_kostnader].[Troligt år 23]" caption="Troligt år 23" attribute="1" defaultMemberUniqueName="[Varderade_kostnader].[Troligt år 23].[All]" allUniqueName="[Varderade_kostnader].[Troligt år 23].[All]" dimensionUniqueName="[Varderade_kostnader]" displayFolder="" count="0" memberValueDatatype="5" unbalanced="0"/>
    <cacheHierarchy uniqueName="[Varderade_kostnader].[Troligt år 24]" caption="Troligt år 24" attribute="1" defaultMemberUniqueName="[Varderade_kostnader].[Troligt år 24].[All]" allUniqueName="[Varderade_kostnader].[Troligt år 24].[All]" dimensionUniqueName="[Varderade_kostnader]" displayFolder="" count="0" memberValueDatatype="5" unbalanced="0"/>
    <cacheHierarchy uniqueName="[Varderade_kostnader].[Troligt år 25]" caption="Troligt år 25" attribute="1" defaultMemberUniqueName="[Varderade_kostnader].[Troligt år 25].[All]" allUniqueName="[Varderade_kostnader].[Troligt år 25].[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Min år 7]" caption="Min år 7" attribute="1" defaultMemberUniqueName="[Varderade_kostnader].[Min år 7].[All]" allUniqueName="[Varderade_kostnader].[Min år 7].[All]" dimensionUniqueName="[Varderade_kostnader]" displayFolder="" count="0" memberValueDatatype="5" unbalanced="0"/>
    <cacheHierarchy uniqueName="[Varderade_kostnader].[Min år 8]" caption="Min år 8" attribute="1" defaultMemberUniqueName="[Varderade_kostnader].[Min år 8].[All]" allUniqueName="[Varderade_kostnader].[Min år 8].[All]" dimensionUniqueName="[Varderade_kostnader]" displayFolder="" count="0" memberValueDatatype="5" unbalanced="0"/>
    <cacheHierarchy uniqueName="[Varderade_kostnader].[Min år 9]" caption="Min år 9" attribute="1" defaultMemberUniqueName="[Varderade_kostnader].[Min år 9].[All]" allUniqueName="[Varderade_kostnader].[Min år 9].[All]" dimensionUniqueName="[Varderade_kostnader]" displayFolder="" count="0" memberValueDatatype="5" unbalanced="0"/>
    <cacheHierarchy uniqueName="[Varderade_kostnader].[Min år 10]" caption="Min år 10" attribute="1" defaultMemberUniqueName="[Varderade_kostnader].[Min år 10].[All]" allUniqueName="[Varderade_kostnader].[Min år 10].[All]" dimensionUniqueName="[Varderade_kostnader]" displayFolder="" count="0" memberValueDatatype="5" unbalanced="0"/>
    <cacheHierarchy uniqueName="[Varderade_kostnader].[Min år 11]" caption="Min år 11" attribute="1" defaultMemberUniqueName="[Varderade_kostnader].[Min år 11].[All]" allUniqueName="[Varderade_kostnader].[Min år 11].[All]" dimensionUniqueName="[Varderade_kostnader]" displayFolder="" count="0" memberValueDatatype="5" unbalanced="0"/>
    <cacheHierarchy uniqueName="[Varderade_kostnader].[Min år 12]" caption="Min år 12" attribute="1" defaultMemberUniqueName="[Varderade_kostnader].[Min år 12].[All]" allUniqueName="[Varderade_kostnader].[Min år 12].[All]" dimensionUniqueName="[Varderade_kostnader]" displayFolder="" count="0" memberValueDatatype="5" unbalanced="0"/>
    <cacheHierarchy uniqueName="[Varderade_kostnader].[Min år 13]" caption="Min år 13" attribute="1" defaultMemberUniqueName="[Varderade_kostnader].[Min år 13].[All]" allUniqueName="[Varderade_kostnader].[Min år 13].[All]" dimensionUniqueName="[Varderade_kostnader]" displayFolder="" count="0" memberValueDatatype="5" unbalanced="0"/>
    <cacheHierarchy uniqueName="[Varderade_kostnader].[Min år 14]" caption="Min år 14" attribute="1" defaultMemberUniqueName="[Varderade_kostnader].[Min år 14].[All]" allUniqueName="[Varderade_kostnader].[Min år 14].[All]" dimensionUniqueName="[Varderade_kostnader]" displayFolder="" count="0" memberValueDatatype="5" unbalanced="0"/>
    <cacheHierarchy uniqueName="[Varderade_kostnader].[Min år 15]" caption="Min år 15" attribute="1" defaultMemberUniqueName="[Varderade_kostnader].[Min år 15].[All]" allUniqueName="[Varderade_kostnader].[Min år 15].[All]" dimensionUniqueName="[Varderade_kostnader]" displayFolder="" count="0" memberValueDatatype="5" unbalanced="0"/>
    <cacheHierarchy uniqueName="[Varderade_kostnader].[Min år 16]" caption="Min år 16" attribute="1" defaultMemberUniqueName="[Varderade_kostnader].[Min år 16].[All]" allUniqueName="[Varderade_kostnader].[Min år 16].[All]" dimensionUniqueName="[Varderade_kostnader]" displayFolder="" count="0" memberValueDatatype="5" unbalanced="0"/>
    <cacheHierarchy uniqueName="[Varderade_kostnader].[Min år 17]" caption="Min år 17" attribute="1" defaultMemberUniqueName="[Varderade_kostnader].[Min år 17].[All]" allUniqueName="[Varderade_kostnader].[Min år 17].[All]" dimensionUniqueName="[Varderade_kostnader]" displayFolder="" count="0" memberValueDatatype="5" unbalanced="0"/>
    <cacheHierarchy uniqueName="[Varderade_kostnader].[Min år 18]" caption="Min år 18" attribute="1" defaultMemberUniqueName="[Varderade_kostnader].[Min år 18].[All]" allUniqueName="[Varderade_kostnader].[Min år 18].[All]" dimensionUniqueName="[Varderade_kostnader]" displayFolder="" count="0" memberValueDatatype="5" unbalanced="0"/>
    <cacheHierarchy uniqueName="[Varderade_kostnader].[Min år 19]" caption="Min år 19" attribute="1" defaultMemberUniqueName="[Varderade_kostnader].[Min år 19].[All]" allUniqueName="[Varderade_kostnader].[Min år 19].[All]" dimensionUniqueName="[Varderade_kostnader]" displayFolder="" count="0" memberValueDatatype="5" unbalanced="0"/>
    <cacheHierarchy uniqueName="[Varderade_kostnader].[Min år 20]" caption="Min år 20" attribute="1" defaultMemberUniqueName="[Varderade_kostnader].[Min år 20].[All]" allUniqueName="[Varderade_kostnader].[Min år 20].[All]" dimensionUniqueName="[Varderade_kostnader]" displayFolder="" count="0" memberValueDatatype="5" unbalanced="0"/>
    <cacheHierarchy uniqueName="[Varderade_kostnader].[Min år 21]" caption="Min år 21" attribute="1" defaultMemberUniqueName="[Varderade_kostnader].[Min år 21].[All]" allUniqueName="[Varderade_kostnader].[Min år 21].[All]" dimensionUniqueName="[Varderade_kostnader]" displayFolder="" count="0" memberValueDatatype="5" unbalanced="0"/>
    <cacheHierarchy uniqueName="[Varderade_kostnader].[Min år 22]" caption="Min år 22" attribute="1" defaultMemberUniqueName="[Varderade_kostnader].[Min år 22].[All]" allUniqueName="[Varderade_kostnader].[Min år 22].[All]" dimensionUniqueName="[Varderade_kostnader]" displayFolder="" count="0" memberValueDatatype="5" unbalanced="0"/>
    <cacheHierarchy uniqueName="[Varderade_kostnader].[Min år 23]" caption="Min år 23" attribute="1" defaultMemberUniqueName="[Varderade_kostnader].[Min år 23].[All]" allUniqueName="[Varderade_kostnader].[Min år 23].[All]" dimensionUniqueName="[Varderade_kostnader]" displayFolder="" count="0" memberValueDatatype="5" unbalanced="0"/>
    <cacheHierarchy uniqueName="[Varderade_kostnader].[Min år 24]" caption="Min år 24" attribute="1" defaultMemberUniqueName="[Varderade_kostnader].[Min år 24].[All]" allUniqueName="[Varderade_kostnader].[Min år 24].[All]" dimensionUniqueName="[Varderade_kostnader]" displayFolder="" count="0" memberValueDatatype="5" unbalanced="0"/>
    <cacheHierarchy uniqueName="[Varderade_kostnader].[Min år 25]" caption="Min år 25" attribute="1" defaultMemberUniqueName="[Varderade_kostnader].[Min år 25].[All]" allUniqueName="[Varderade_kostnader].[Min år 25].[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Max år 7]" caption="Max år 7" attribute="1" defaultMemberUniqueName="[Varderade_kostnader].[Max år 7].[All]" allUniqueName="[Varderade_kostnader].[Max år 7].[All]" dimensionUniqueName="[Varderade_kostnader]" displayFolder="" count="0" memberValueDatatype="5" unbalanced="0"/>
    <cacheHierarchy uniqueName="[Varderade_kostnader].[Max år 8]" caption="Max år 8" attribute="1" defaultMemberUniqueName="[Varderade_kostnader].[Max år 8].[All]" allUniqueName="[Varderade_kostnader].[Max år 8].[All]" dimensionUniqueName="[Varderade_kostnader]" displayFolder="" count="0" memberValueDatatype="5" unbalanced="0"/>
    <cacheHierarchy uniqueName="[Varderade_kostnader].[Max år 9]" caption="Max år 9" attribute="1" defaultMemberUniqueName="[Varderade_kostnader].[Max år 9].[All]" allUniqueName="[Varderade_kostnader].[Max år 9].[All]" dimensionUniqueName="[Varderade_kostnader]" displayFolder="" count="0" memberValueDatatype="5" unbalanced="0"/>
    <cacheHierarchy uniqueName="[Varderade_kostnader].[Max år 10]" caption="Max år 10" attribute="1" defaultMemberUniqueName="[Varderade_kostnader].[Max år 10].[All]" allUniqueName="[Varderade_kostnader].[Max år 10].[All]" dimensionUniqueName="[Varderade_kostnader]" displayFolder="" count="0" memberValueDatatype="5" unbalanced="0"/>
    <cacheHierarchy uniqueName="[Varderade_kostnader].[Max år 11]" caption="Max år 11" attribute="1" defaultMemberUniqueName="[Varderade_kostnader].[Max år 11].[All]" allUniqueName="[Varderade_kostnader].[Max år 11].[All]" dimensionUniqueName="[Varderade_kostnader]" displayFolder="" count="0" memberValueDatatype="5" unbalanced="0"/>
    <cacheHierarchy uniqueName="[Varderade_kostnader].[Max år 12]" caption="Max år 12" attribute="1" defaultMemberUniqueName="[Varderade_kostnader].[Max år 12].[All]" allUniqueName="[Varderade_kostnader].[Max år 12].[All]" dimensionUniqueName="[Varderade_kostnader]" displayFolder="" count="0" memberValueDatatype="5" unbalanced="0"/>
    <cacheHierarchy uniqueName="[Varderade_kostnader].[Max år 13]" caption="Max år 13" attribute="1" defaultMemberUniqueName="[Varderade_kostnader].[Max år 13].[All]" allUniqueName="[Varderade_kostnader].[Max år 13].[All]" dimensionUniqueName="[Varderade_kostnader]" displayFolder="" count="0" memberValueDatatype="5" unbalanced="0"/>
    <cacheHierarchy uniqueName="[Varderade_kostnader].[Max år 14]" caption="Max år 14" attribute="1" defaultMemberUniqueName="[Varderade_kostnader].[Max år 14].[All]" allUniqueName="[Varderade_kostnader].[Max år 14].[All]" dimensionUniqueName="[Varderade_kostnader]" displayFolder="" count="0" memberValueDatatype="5" unbalanced="0"/>
    <cacheHierarchy uniqueName="[Varderade_kostnader].[Max år 15]" caption="Max år 15" attribute="1" defaultMemberUniqueName="[Varderade_kostnader].[Max år 15].[All]" allUniqueName="[Varderade_kostnader].[Max år 15].[All]" dimensionUniqueName="[Varderade_kostnader]" displayFolder="" count="0" memberValueDatatype="5" unbalanced="0"/>
    <cacheHierarchy uniqueName="[Varderade_kostnader].[Max år 16]" caption="Max år 16" attribute="1" defaultMemberUniqueName="[Varderade_kostnader].[Max år 16].[All]" allUniqueName="[Varderade_kostnader].[Max år 16].[All]" dimensionUniqueName="[Varderade_kostnader]" displayFolder="" count="0" memberValueDatatype="5" unbalanced="0"/>
    <cacheHierarchy uniqueName="[Varderade_kostnader].[Max år 17]" caption="Max år 17" attribute="1" defaultMemberUniqueName="[Varderade_kostnader].[Max år 17].[All]" allUniqueName="[Varderade_kostnader].[Max år 17].[All]" dimensionUniqueName="[Varderade_kostnader]" displayFolder="" count="0" memberValueDatatype="5" unbalanced="0"/>
    <cacheHierarchy uniqueName="[Varderade_kostnader].[Max år 18]" caption="Max år 18" attribute="1" defaultMemberUniqueName="[Varderade_kostnader].[Max år 18].[All]" allUniqueName="[Varderade_kostnader].[Max år 18].[All]" dimensionUniqueName="[Varderade_kostnader]" displayFolder="" count="0" memberValueDatatype="5" unbalanced="0"/>
    <cacheHierarchy uniqueName="[Varderade_kostnader].[Max år 19]" caption="Max år 19" attribute="1" defaultMemberUniqueName="[Varderade_kostnader].[Max år 19].[All]" allUniqueName="[Varderade_kostnader].[Max år 19].[All]" dimensionUniqueName="[Varderade_kostnader]" displayFolder="" count="0" memberValueDatatype="5" unbalanced="0"/>
    <cacheHierarchy uniqueName="[Varderade_kostnader].[Max år 20]" caption="Max år 20" attribute="1" defaultMemberUniqueName="[Varderade_kostnader].[Max år 20].[All]" allUniqueName="[Varderade_kostnader].[Max år 20].[All]" dimensionUniqueName="[Varderade_kostnader]" displayFolder="" count="0" memberValueDatatype="5" unbalanced="0"/>
    <cacheHierarchy uniqueName="[Varderade_kostnader].[Max år 21]" caption="Max år 21" attribute="1" defaultMemberUniqueName="[Varderade_kostnader].[Max år 21].[All]" allUniqueName="[Varderade_kostnader].[Max år 21].[All]" dimensionUniqueName="[Varderade_kostnader]" displayFolder="" count="0" memberValueDatatype="5" unbalanced="0"/>
    <cacheHierarchy uniqueName="[Varderade_kostnader].[Max år 22]" caption="Max år 22" attribute="1" defaultMemberUniqueName="[Varderade_kostnader].[Max år 22].[All]" allUniqueName="[Varderade_kostnader].[Max år 22].[All]" dimensionUniqueName="[Varderade_kostnader]" displayFolder="" count="0" memberValueDatatype="5" unbalanced="0"/>
    <cacheHierarchy uniqueName="[Varderade_kostnader].[Max år 23]" caption="Max år 23" attribute="1" defaultMemberUniqueName="[Varderade_kostnader].[Max år 23].[All]" allUniqueName="[Varderade_kostnader].[Max år 23].[All]" dimensionUniqueName="[Varderade_kostnader]" displayFolder="" count="0" memberValueDatatype="5" unbalanced="0"/>
    <cacheHierarchy uniqueName="[Varderade_kostnader].[Max år 24]" caption="Max år 24" attribute="1" defaultMemberUniqueName="[Varderade_kostnader].[Max år 24].[All]" allUniqueName="[Varderade_kostnader].[Max år 24].[All]" dimensionUniqueName="[Varderade_kostnader]" displayFolder="" count="0" memberValueDatatype="5" unbalanced="0"/>
    <cacheHierarchy uniqueName="[Varderade_kostnader].[Max år 25]" caption="Max år 25" attribute="1" defaultMemberUniqueName="[Varderade_kostnader].[Max år 25].[All]" allUniqueName="[Varderade_kostnader].[Max år 25].[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2" memberValueDatatype="130" unbalanced="0">
      <fieldsUsage count="2">
        <fieldUsage x="-1"/>
        <fieldUsage x="4"/>
      </fieldsUsage>
    </cacheHierarchy>
    <cacheHierarchy uniqueName="[Varderade_nyttor].[Kategori]" caption="Kategori" attribute="1" defaultMemberUniqueName="[Varderade_nyttor].[Kategori].[All]" allUniqueName="[Varderade_nyttor].[Kategori].[All]" dimensionUniqueName="[Varderade_nyttor]" displayFolder="" count="2" memberValueDatatype="130" unbalanced="0">
      <fieldsUsage count="2">
        <fieldUsage x="-1"/>
        <fieldUsage x="3"/>
      </fieldsUsage>
    </cacheHierarchy>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Troligt år 7]" caption="Troligt år 7" attribute="1" defaultMemberUniqueName="[Varderade_nyttor].[Troligt år 7].[All]" allUniqueName="[Varderade_nyttor].[Troligt år 7].[All]" dimensionUniqueName="[Varderade_nyttor]" displayFolder="" count="0" memberValueDatatype="5" unbalanced="0"/>
    <cacheHierarchy uniqueName="[Varderade_nyttor].[Troligt år 8]" caption="Troligt år 8" attribute="1" defaultMemberUniqueName="[Varderade_nyttor].[Troligt år 8].[All]" allUniqueName="[Varderade_nyttor].[Troligt år 8].[All]" dimensionUniqueName="[Varderade_nyttor]" displayFolder="" count="0" memberValueDatatype="5" unbalanced="0"/>
    <cacheHierarchy uniqueName="[Varderade_nyttor].[Troligt år 9]" caption="Troligt år 9" attribute="1" defaultMemberUniqueName="[Varderade_nyttor].[Troligt år 9].[All]" allUniqueName="[Varderade_nyttor].[Troligt år 9].[All]" dimensionUniqueName="[Varderade_nyttor]" displayFolder="" count="0" memberValueDatatype="5" unbalanced="0"/>
    <cacheHierarchy uniqueName="[Varderade_nyttor].[Troligt år 10]" caption="Troligt år 10" attribute="1" defaultMemberUniqueName="[Varderade_nyttor].[Troligt år 10].[All]" allUniqueName="[Varderade_nyttor].[Troligt år 10].[All]" dimensionUniqueName="[Varderade_nyttor]" displayFolder="" count="0" memberValueDatatype="5" unbalanced="0"/>
    <cacheHierarchy uniqueName="[Varderade_nyttor].[Troligt år 11]" caption="Troligt år 11" attribute="1" defaultMemberUniqueName="[Varderade_nyttor].[Troligt år 11].[All]" allUniqueName="[Varderade_nyttor].[Troligt år 11].[All]" dimensionUniqueName="[Varderade_nyttor]" displayFolder="" count="0" memberValueDatatype="5" unbalanced="0"/>
    <cacheHierarchy uniqueName="[Varderade_nyttor].[Troligt år 12]" caption="Troligt år 12" attribute="1" defaultMemberUniqueName="[Varderade_nyttor].[Troligt år 12].[All]" allUniqueName="[Varderade_nyttor].[Troligt år 12].[All]" dimensionUniqueName="[Varderade_nyttor]" displayFolder="" count="0" memberValueDatatype="5" unbalanced="0"/>
    <cacheHierarchy uniqueName="[Varderade_nyttor].[Troligt år 13]" caption="Troligt år 13" attribute="1" defaultMemberUniqueName="[Varderade_nyttor].[Troligt år 13].[All]" allUniqueName="[Varderade_nyttor].[Troligt år 13].[All]" dimensionUniqueName="[Varderade_nyttor]" displayFolder="" count="0" memberValueDatatype="5" unbalanced="0"/>
    <cacheHierarchy uniqueName="[Varderade_nyttor].[Troligt år 14]" caption="Troligt år 14" attribute="1" defaultMemberUniqueName="[Varderade_nyttor].[Troligt år 14].[All]" allUniqueName="[Varderade_nyttor].[Troligt år 14].[All]" dimensionUniqueName="[Varderade_nyttor]" displayFolder="" count="0" memberValueDatatype="5" unbalanced="0"/>
    <cacheHierarchy uniqueName="[Varderade_nyttor].[Troligt år 15]" caption="Troligt år 15" attribute="1" defaultMemberUniqueName="[Varderade_nyttor].[Troligt år 15].[All]" allUniqueName="[Varderade_nyttor].[Troligt år 15].[All]" dimensionUniqueName="[Varderade_nyttor]" displayFolder="" count="0" memberValueDatatype="5" unbalanced="0"/>
    <cacheHierarchy uniqueName="[Varderade_nyttor].[Troligt år 16]" caption="Troligt år 16" attribute="1" defaultMemberUniqueName="[Varderade_nyttor].[Troligt år 16].[All]" allUniqueName="[Varderade_nyttor].[Troligt år 16].[All]" dimensionUniqueName="[Varderade_nyttor]" displayFolder="" count="0" memberValueDatatype="5" unbalanced="0"/>
    <cacheHierarchy uniqueName="[Varderade_nyttor].[Troligt år 17]" caption="Troligt år 17" attribute="1" defaultMemberUniqueName="[Varderade_nyttor].[Troligt år 17].[All]" allUniqueName="[Varderade_nyttor].[Troligt år 17].[All]" dimensionUniqueName="[Varderade_nyttor]" displayFolder="" count="0" memberValueDatatype="5" unbalanced="0"/>
    <cacheHierarchy uniqueName="[Varderade_nyttor].[Troligt år 18]" caption="Troligt år 18" attribute="1" defaultMemberUniqueName="[Varderade_nyttor].[Troligt år 18].[All]" allUniqueName="[Varderade_nyttor].[Troligt år 18].[All]" dimensionUniqueName="[Varderade_nyttor]" displayFolder="" count="0" memberValueDatatype="5" unbalanced="0"/>
    <cacheHierarchy uniqueName="[Varderade_nyttor].[Troligt år 19]" caption="Troligt år 19" attribute="1" defaultMemberUniqueName="[Varderade_nyttor].[Troligt år 19].[All]" allUniqueName="[Varderade_nyttor].[Troligt år 19].[All]" dimensionUniqueName="[Varderade_nyttor]" displayFolder="" count="0" memberValueDatatype="5" unbalanced="0"/>
    <cacheHierarchy uniqueName="[Varderade_nyttor].[Troligt år 20]" caption="Troligt år 20" attribute="1" defaultMemberUniqueName="[Varderade_nyttor].[Troligt år 20].[All]" allUniqueName="[Varderade_nyttor].[Troligt år 20].[All]" dimensionUniqueName="[Varderade_nyttor]" displayFolder="" count="0" memberValueDatatype="5" unbalanced="0"/>
    <cacheHierarchy uniqueName="[Varderade_nyttor].[Troligt år 21]" caption="Troligt år 21" attribute="1" defaultMemberUniqueName="[Varderade_nyttor].[Troligt år 21].[All]" allUniqueName="[Varderade_nyttor].[Troligt år 21].[All]" dimensionUniqueName="[Varderade_nyttor]" displayFolder="" count="0" memberValueDatatype="5" unbalanced="0"/>
    <cacheHierarchy uniqueName="[Varderade_nyttor].[Troligt år 22]" caption="Troligt år 22" attribute="1" defaultMemberUniqueName="[Varderade_nyttor].[Troligt år 22].[All]" allUniqueName="[Varderade_nyttor].[Troligt år 22].[All]" dimensionUniqueName="[Varderade_nyttor]" displayFolder="" count="0" memberValueDatatype="5" unbalanced="0"/>
    <cacheHierarchy uniqueName="[Varderade_nyttor].[Troligt år 23]" caption="Troligt år 23" attribute="1" defaultMemberUniqueName="[Varderade_nyttor].[Troligt år 23].[All]" allUniqueName="[Varderade_nyttor].[Troligt år 23].[All]" dimensionUniqueName="[Varderade_nyttor]" displayFolder="" count="0" memberValueDatatype="5" unbalanced="0"/>
    <cacheHierarchy uniqueName="[Varderade_nyttor].[Troligt år 24]" caption="Troligt år 24" attribute="1" defaultMemberUniqueName="[Varderade_nyttor].[Troligt år 24].[All]" allUniqueName="[Varderade_nyttor].[Troligt år 24].[All]" dimensionUniqueName="[Varderade_nyttor]" displayFolder="" count="0" memberValueDatatype="5" unbalanced="0"/>
    <cacheHierarchy uniqueName="[Varderade_nyttor].[Troligt år 25]" caption="Troligt år 25" attribute="1" defaultMemberUniqueName="[Varderade_nyttor].[Troligt år 25].[All]" allUniqueName="[Varderade_nyttor].[Troligt år 25].[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Min år 7]" caption="Min år 7" attribute="1" defaultMemberUniqueName="[Varderade_nyttor].[Min år 7].[All]" allUniqueName="[Varderade_nyttor].[Min år 7].[All]" dimensionUniqueName="[Varderade_nyttor]" displayFolder="" count="0" memberValueDatatype="5" unbalanced="0"/>
    <cacheHierarchy uniqueName="[Varderade_nyttor].[Min år 8]" caption="Min år 8" attribute="1" defaultMemberUniqueName="[Varderade_nyttor].[Min år 8].[All]" allUniqueName="[Varderade_nyttor].[Min år 8].[All]" dimensionUniqueName="[Varderade_nyttor]" displayFolder="" count="0" memberValueDatatype="5" unbalanced="0"/>
    <cacheHierarchy uniqueName="[Varderade_nyttor].[Min år 9]" caption="Min år 9" attribute="1" defaultMemberUniqueName="[Varderade_nyttor].[Min år 9].[All]" allUniqueName="[Varderade_nyttor].[Min år 9].[All]" dimensionUniqueName="[Varderade_nyttor]" displayFolder="" count="0" memberValueDatatype="5" unbalanced="0"/>
    <cacheHierarchy uniqueName="[Varderade_nyttor].[Min år 10]" caption="Min år 10" attribute="1" defaultMemberUniqueName="[Varderade_nyttor].[Min år 10].[All]" allUniqueName="[Varderade_nyttor].[Min år 10].[All]" dimensionUniqueName="[Varderade_nyttor]" displayFolder="" count="0" memberValueDatatype="5" unbalanced="0"/>
    <cacheHierarchy uniqueName="[Varderade_nyttor].[Min år 11]" caption="Min år 11" attribute="1" defaultMemberUniqueName="[Varderade_nyttor].[Min år 11].[All]" allUniqueName="[Varderade_nyttor].[Min år 11].[All]" dimensionUniqueName="[Varderade_nyttor]" displayFolder="" count="0" memberValueDatatype="5" unbalanced="0"/>
    <cacheHierarchy uniqueName="[Varderade_nyttor].[Min år 12]" caption="Min år 12" attribute="1" defaultMemberUniqueName="[Varderade_nyttor].[Min år 12].[All]" allUniqueName="[Varderade_nyttor].[Min år 12].[All]" dimensionUniqueName="[Varderade_nyttor]" displayFolder="" count="0" memberValueDatatype="5" unbalanced="0"/>
    <cacheHierarchy uniqueName="[Varderade_nyttor].[Min år 13]" caption="Min år 13" attribute="1" defaultMemberUniqueName="[Varderade_nyttor].[Min år 13].[All]" allUniqueName="[Varderade_nyttor].[Min år 13].[All]" dimensionUniqueName="[Varderade_nyttor]" displayFolder="" count="0" memberValueDatatype="5" unbalanced="0"/>
    <cacheHierarchy uniqueName="[Varderade_nyttor].[Min år 14]" caption="Min år 14" attribute="1" defaultMemberUniqueName="[Varderade_nyttor].[Min år 14].[All]" allUniqueName="[Varderade_nyttor].[Min år 14].[All]" dimensionUniqueName="[Varderade_nyttor]" displayFolder="" count="0" memberValueDatatype="5" unbalanced="0"/>
    <cacheHierarchy uniqueName="[Varderade_nyttor].[Min år 15]" caption="Min år 15" attribute="1" defaultMemberUniqueName="[Varderade_nyttor].[Min år 15].[All]" allUniqueName="[Varderade_nyttor].[Min år 15].[All]" dimensionUniqueName="[Varderade_nyttor]" displayFolder="" count="0" memberValueDatatype="5" unbalanced="0"/>
    <cacheHierarchy uniqueName="[Varderade_nyttor].[Min år 16]" caption="Min år 16" attribute="1" defaultMemberUniqueName="[Varderade_nyttor].[Min år 16].[All]" allUniqueName="[Varderade_nyttor].[Min år 16].[All]" dimensionUniqueName="[Varderade_nyttor]" displayFolder="" count="0" memberValueDatatype="5" unbalanced="0"/>
    <cacheHierarchy uniqueName="[Varderade_nyttor].[Min år 17]" caption="Min år 17" attribute="1" defaultMemberUniqueName="[Varderade_nyttor].[Min år 17].[All]" allUniqueName="[Varderade_nyttor].[Min år 17].[All]" dimensionUniqueName="[Varderade_nyttor]" displayFolder="" count="0" memberValueDatatype="5" unbalanced="0"/>
    <cacheHierarchy uniqueName="[Varderade_nyttor].[Min år 18]" caption="Min år 18" attribute="1" defaultMemberUniqueName="[Varderade_nyttor].[Min år 18].[All]" allUniqueName="[Varderade_nyttor].[Min år 18].[All]" dimensionUniqueName="[Varderade_nyttor]" displayFolder="" count="0" memberValueDatatype="5" unbalanced="0"/>
    <cacheHierarchy uniqueName="[Varderade_nyttor].[Min år 19]" caption="Min år 19" attribute="1" defaultMemberUniqueName="[Varderade_nyttor].[Min år 19].[All]" allUniqueName="[Varderade_nyttor].[Min år 19].[All]" dimensionUniqueName="[Varderade_nyttor]" displayFolder="" count="0" memberValueDatatype="5" unbalanced="0"/>
    <cacheHierarchy uniqueName="[Varderade_nyttor].[Min år 20]" caption="Min år 20" attribute="1" defaultMemberUniqueName="[Varderade_nyttor].[Min år 20].[All]" allUniqueName="[Varderade_nyttor].[Min år 20].[All]" dimensionUniqueName="[Varderade_nyttor]" displayFolder="" count="0" memberValueDatatype="5" unbalanced="0"/>
    <cacheHierarchy uniqueName="[Varderade_nyttor].[Min år 21]" caption="Min år 21" attribute="1" defaultMemberUniqueName="[Varderade_nyttor].[Min år 21].[All]" allUniqueName="[Varderade_nyttor].[Min år 21].[All]" dimensionUniqueName="[Varderade_nyttor]" displayFolder="" count="0" memberValueDatatype="5" unbalanced="0"/>
    <cacheHierarchy uniqueName="[Varderade_nyttor].[Min år 22]" caption="Min år 22" attribute="1" defaultMemberUniqueName="[Varderade_nyttor].[Min år 22].[All]" allUniqueName="[Varderade_nyttor].[Min år 22].[All]" dimensionUniqueName="[Varderade_nyttor]" displayFolder="" count="0" memberValueDatatype="5" unbalanced="0"/>
    <cacheHierarchy uniqueName="[Varderade_nyttor].[Min år 23]" caption="Min år 23" attribute="1" defaultMemberUniqueName="[Varderade_nyttor].[Min år 23].[All]" allUniqueName="[Varderade_nyttor].[Min år 23].[All]" dimensionUniqueName="[Varderade_nyttor]" displayFolder="" count="0" memberValueDatatype="5" unbalanced="0"/>
    <cacheHierarchy uniqueName="[Varderade_nyttor].[Min år 24]" caption="Min år 24" attribute="1" defaultMemberUniqueName="[Varderade_nyttor].[Min år 24].[All]" allUniqueName="[Varderade_nyttor].[Min år 24].[All]" dimensionUniqueName="[Varderade_nyttor]" displayFolder="" count="0" memberValueDatatype="5" unbalanced="0"/>
    <cacheHierarchy uniqueName="[Varderade_nyttor].[Min år 25]" caption="Min år 25" attribute="1" defaultMemberUniqueName="[Varderade_nyttor].[Min år 25].[All]" allUniqueName="[Varderade_nyttor].[Min år 25].[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Max år 7]" caption="Max år 7" attribute="1" defaultMemberUniqueName="[Varderade_nyttor].[Max år 7].[All]" allUniqueName="[Varderade_nyttor].[Max år 7].[All]" dimensionUniqueName="[Varderade_nyttor]" displayFolder="" count="0" memberValueDatatype="5" unbalanced="0"/>
    <cacheHierarchy uniqueName="[Varderade_nyttor].[Max år 8]" caption="Max år 8" attribute="1" defaultMemberUniqueName="[Varderade_nyttor].[Max år 8].[All]" allUniqueName="[Varderade_nyttor].[Max år 8].[All]" dimensionUniqueName="[Varderade_nyttor]" displayFolder="" count="0" memberValueDatatype="5" unbalanced="0"/>
    <cacheHierarchy uniqueName="[Varderade_nyttor].[Max år 9]" caption="Max år 9" attribute="1" defaultMemberUniqueName="[Varderade_nyttor].[Max år 9].[All]" allUniqueName="[Varderade_nyttor].[Max år 9].[All]" dimensionUniqueName="[Varderade_nyttor]" displayFolder="" count="0" memberValueDatatype="5" unbalanced="0"/>
    <cacheHierarchy uniqueName="[Varderade_nyttor].[Max år 10]" caption="Max år 10" attribute="1" defaultMemberUniqueName="[Varderade_nyttor].[Max år 10].[All]" allUniqueName="[Varderade_nyttor].[Max år 10].[All]" dimensionUniqueName="[Varderade_nyttor]" displayFolder="" count="0" memberValueDatatype="5" unbalanced="0"/>
    <cacheHierarchy uniqueName="[Varderade_nyttor].[Max år 11]" caption="Max år 11" attribute="1" defaultMemberUniqueName="[Varderade_nyttor].[Max år 11].[All]" allUniqueName="[Varderade_nyttor].[Max år 11].[All]" dimensionUniqueName="[Varderade_nyttor]" displayFolder="" count="0" memberValueDatatype="5" unbalanced="0"/>
    <cacheHierarchy uniqueName="[Varderade_nyttor].[Max år 12]" caption="Max år 12" attribute="1" defaultMemberUniqueName="[Varderade_nyttor].[Max år 12].[All]" allUniqueName="[Varderade_nyttor].[Max år 12].[All]" dimensionUniqueName="[Varderade_nyttor]" displayFolder="" count="0" memberValueDatatype="5" unbalanced="0"/>
    <cacheHierarchy uniqueName="[Varderade_nyttor].[Max år 13]" caption="Max år 13" attribute="1" defaultMemberUniqueName="[Varderade_nyttor].[Max år 13].[All]" allUniqueName="[Varderade_nyttor].[Max år 13].[All]" dimensionUniqueName="[Varderade_nyttor]" displayFolder="" count="0" memberValueDatatype="5" unbalanced="0"/>
    <cacheHierarchy uniqueName="[Varderade_nyttor].[Max år 14]" caption="Max år 14" attribute="1" defaultMemberUniqueName="[Varderade_nyttor].[Max år 14].[All]" allUniqueName="[Varderade_nyttor].[Max år 14].[All]" dimensionUniqueName="[Varderade_nyttor]" displayFolder="" count="0" memberValueDatatype="5" unbalanced="0"/>
    <cacheHierarchy uniqueName="[Varderade_nyttor].[Max år 15]" caption="Max år 15" attribute="1" defaultMemberUniqueName="[Varderade_nyttor].[Max år 15].[All]" allUniqueName="[Varderade_nyttor].[Max år 15].[All]" dimensionUniqueName="[Varderade_nyttor]" displayFolder="" count="0" memberValueDatatype="5" unbalanced="0"/>
    <cacheHierarchy uniqueName="[Varderade_nyttor].[Max år 16]" caption="Max år 16" attribute="1" defaultMemberUniqueName="[Varderade_nyttor].[Max år 16].[All]" allUniqueName="[Varderade_nyttor].[Max år 16].[All]" dimensionUniqueName="[Varderade_nyttor]" displayFolder="" count="0" memberValueDatatype="5" unbalanced="0"/>
    <cacheHierarchy uniqueName="[Varderade_nyttor].[Max år 17]" caption="Max år 17" attribute="1" defaultMemberUniqueName="[Varderade_nyttor].[Max år 17].[All]" allUniqueName="[Varderade_nyttor].[Max år 17].[All]" dimensionUniqueName="[Varderade_nyttor]" displayFolder="" count="0" memberValueDatatype="5" unbalanced="0"/>
    <cacheHierarchy uniqueName="[Varderade_nyttor].[Max år 18]" caption="Max år 18" attribute="1" defaultMemberUniqueName="[Varderade_nyttor].[Max år 18].[All]" allUniqueName="[Varderade_nyttor].[Max år 18].[All]" dimensionUniqueName="[Varderade_nyttor]" displayFolder="" count="0" memberValueDatatype="5" unbalanced="0"/>
    <cacheHierarchy uniqueName="[Varderade_nyttor].[Max år 19]" caption="Max år 19" attribute="1" defaultMemberUniqueName="[Varderade_nyttor].[Max år 19].[All]" allUniqueName="[Varderade_nyttor].[Max år 19].[All]" dimensionUniqueName="[Varderade_nyttor]" displayFolder="" count="0" memberValueDatatype="5" unbalanced="0"/>
    <cacheHierarchy uniqueName="[Varderade_nyttor].[Max år 20]" caption="Max år 20" attribute="1" defaultMemberUniqueName="[Varderade_nyttor].[Max år 20].[All]" allUniqueName="[Varderade_nyttor].[Max år 20].[All]" dimensionUniqueName="[Varderade_nyttor]" displayFolder="" count="0" memberValueDatatype="5" unbalanced="0"/>
    <cacheHierarchy uniqueName="[Varderade_nyttor].[Max år 21]" caption="Max år 21" attribute="1" defaultMemberUniqueName="[Varderade_nyttor].[Max år 21].[All]" allUniqueName="[Varderade_nyttor].[Max år 21].[All]" dimensionUniqueName="[Varderade_nyttor]" displayFolder="" count="0" memberValueDatatype="5" unbalanced="0"/>
    <cacheHierarchy uniqueName="[Varderade_nyttor].[Max år 22]" caption="Max år 22" attribute="1" defaultMemberUniqueName="[Varderade_nyttor].[Max år 22].[All]" allUniqueName="[Varderade_nyttor].[Max år 22].[All]" dimensionUniqueName="[Varderade_nyttor]" displayFolder="" count="0" memberValueDatatype="5" unbalanced="0"/>
    <cacheHierarchy uniqueName="[Varderade_nyttor].[Max år 23]" caption="Max år 23" attribute="1" defaultMemberUniqueName="[Varderade_nyttor].[Max år 23].[All]" allUniqueName="[Varderade_nyttor].[Max år 23].[All]" dimensionUniqueName="[Varderade_nyttor]" displayFolder="" count="0" memberValueDatatype="5" unbalanced="0"/>
    <cacheHierarchy uniqueName="[Varderade_nyttor].[Max år 24]" caption="Max år 24" attribute="1" defaultMemberUniqueName="[Varderade_nyttor].[Max år 24].[All]" allUniqueName="[Varderade_nyttor].[Max år 24].[All]" dimensionUniqueName="[Varderade_nyttor]" displayFolder="" count="0" memberValueDatatype="5" unbalanced="0"/>
    <cacheHierarchy uniqueName="[Varderade_nyttor].[Max år 25]" caption="Max år 25" attribute="1" defaultMemberUniqueName="[Varderade_nyttor].[Max år 25].[All]" allUniqueName="[Varderade_nyttor].[Max år 25].[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270"/>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271"/>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27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270"/>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271"/>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272"/>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273"/>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274"/>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275"/>
        </ext>
      </extLst>
    </cacheHierarchy>
    <cacheHierarchy uniqueName="[Measures].[Sum of Troligt år 7]" caption="Sum of Troligt år 7" measure="1" displayFolder="" measureGroup="Nyttor" count="0" hidden="1">
      <extLst>
        <ext xmlns:x15="http://schemas.microsoft.com/office/spreadsheetml/2010/11/main" uri="{B97F6D7D-B522-45F9-BDA1-12C45D357490}">
          <x15:cacheHierarchy aggregatedColumn="276"/>
        </ext>
      </extLst>
    </cacheHierarchy>
    <cacheHierarchy uniqueName="[Measures].[Sum of Troligt år 8]" caption="Sum of Troligt år 8" measure="1" displayFolder="" measureGroup="Nyttor" count="0" hidden="1">
      <extLst>
        <ext xmlns:x15="http://schemas.microsoft.com/office/spreadsheetml/2010/11/main" uri="{B97F6D7D-B522-45F9-BDA1-12C45D357490}">
          <x15:cacheHierarchy aggregatedColumn="277"/>
        </ext>
      </extLst>
    </cacheHierarchy>
    <cacheHierarchy uniqueName="[Measures].[Sum of Troligt år 9]" caption="Sum of Troligt år 9" measure="1" displayFolder="" measureGroup="Nyttor" count="0" hidden="1">
      <extLst>
        <ext xmlns:x15="http://schemas.microsoft.com/office/spreadsheetml/2010/11/main" uri="{B97F6D7D-B522-45F9-BDA1-12C45D357490}">
          <x15:cacheHierarchy aggregatedColumn="278"/>
        </ext>
      </extLst>
    </cacheHierarchy>
    <cacheHierarchy uniqueName="[Measures].[Sum of Troligt år 10]" caption="Sum of Troligt år 10" measure="1" displayFolder="" measureGroup="Nyttor" count="0" hidden="1">
      <extLst>
        <ext xmlns:x15="http://schemas.microsoft.com/office/spreadsheetml/2010/11/main" uri="{B97F6D7D-B522-45F9-BDA1-12C45D357490}">
          <x15:cacheHierarchy aggregatedColumn="279"/>
        </ext>
      </extLst>
    </cacheHierarchy>
    <cacheHierarchy uniqueName="[Measures].[Sum of Troligt år 11]" caption="Sum of Troligt år 11" measure="1" displayFolder="" measureGroup="Nyttor" count="0" hidden="1">
      <extLst>
        <ext xmlns:x15="http://schemas.microsoft.com/office/spreadsheetml/2010/11/main" uri="{B97F6D7D-B522-45F9-BDA1-12C45D357490}">
          <x15:cacheHierarchy aggregatedColumn="280"/>
        </ext>
      </extLst>
    </cacheHierarchy>
    <cacheHierarchy uniqueName="[Measures].[Sum of Troligt år 12]" caption="Sum of Troligt år 12" measure="1" displayFolder="" measureGroup="Nyttor" count="0" hidden="1">
      <extLst>
        <ext xmlns:x15="http://schemas.microsoft.com/office/spreadsheetml/2010/11/main" uri="{B97F6D7D-B522-45F9-BDA1-12C45D357490}">
          <x15:cacheHierarchy aggregatedColumn="281"/>
        </ext>
      </extLst>
    </cacheHierarchy>
    <cacheHierarchy uniqueName="[Measures].[Sum of Troligt år 13]" caption="Sum of Troligt år 13" measure="1" displayFolder="" measureGroup="Nyttor" count="0" hidden="1">
      <extLst>
        <ext xmlns:x15="http://schemas.microsoft.com/office/spreadsheetml/2010/11/main" uri="{B97F6D7D-B522-45F9-BDA1-12C45D357490}">
          <x15:cacheHierarchy aggregatedColumn="282"/>
        </ext>
      </extLst>
    </cacheHierarchy>
    <cacheHierarchy uniqueName="[Measures].[Sum of Troligt år 14]" caption="Sum of Troligt år 14" measure="1" displayFolder="" measureGroup="Nyttor" count="0" hidden="1">
      <extLst>
        <ext xmlns:x15="http://schemas.microsoft.com/office/spreadsheetml/2010/11/main" uri="{B97F6D7D-B522-45F9-BDA1-12C45D357490}">
          <x15:cacheHierarchy aggregatedColumn="283"/>
        </ext>
      </extLst>
    </cacheHierarchy>
    <cacheHierarchy uniqueName="[Measures].[Sum of Troligt år 15]" caption="Sum of Troligt år 15" measure="1" displayFolder="" measureGroup="Nyttor" count="0" hidden="1">
      <extLst>
        <ext xmlns:x15="http://schemas.microsoft.com/office/spreadsheetml/2010/11/main" uri="{B97F6D7D-B522-45F9-BDA1-12C45D357490}">
          <x15:cacheHierarchy aggregatedColumn="284"/>
        </ext>
      </extLst>
    </cacheHierarchy>
    <cacheHierarchy uniqueName="[Measures].[Sum of Troligt år 16]" caption="Sum of Troligt år 16" measure="1" displayFolder="" measureGroup="Nyttor" count="0" hidden="1">
      <extLst>
        <ext xmlns:x15="http://schemas.microsoft.com/office/spreadsheetml/2010/11/main" uri="{B97F6D7D-B522-45F9-BDA1-12C45D357490}">
          <x15:cacheHierarchy aggregatedColumn="285"/>
        </ext>
      </extLst>
    </cacheHierarchy>
    <cacheHierarchy uniqueName="[Measures].[Sum of Troligt år 17]" caption="Sum of Troligt år 17" measure="1" displayFolder="" measureGroup="Nyttor" count="0" hidden="1">
      <extLst>
        <ext xmlns:x15="http://schemas.microsoft.com/office/spreadsheetml/2010/11/main" uri="{B97F6D7D-B522-45F9-BDA1-12C45D357490}">
          <x15:cacheHierarchy aggregatedColumn="286"/>
        </ext>
      </extLst>
    </cacheHierarchy>
    <cacheHierarchy uniqueName="[Measures].[Sum of Troligt år 18]" caption="Sum of Troligt år 18" measure="1" displayFolder="" measureGroup="Nyttor" count="0" hidden="1">
      <extLst>
        <ext xmlns:x15="http://schemas.microsoft.com/office/spreadsheetml/2010/11/main" uri="{B97F6D7D-B522-45F9-BDA1-12C45D357490}">
          <x15:cacheHierarchy aggregatedColumn="287"/>
        </ext>
      </extLst>
    </cacheHierarchy>
    <cacheHierarchy uniqueName="[Measures].[Sum of Troligt år 19]" caption="Sum of Troligt år 19" measure="1" displayFolder="" measureGroup="Nyttor" count="0" hidden="1">
      <extLst>
        <ext xmlns:x15="http://schemas.microsoft.com/office/spreadsheetml/2010/11/main" uri="{B97F6D7D-B522-45F9-BDA1-12C45D357490}">
          <x15:cacheHierarchy aggregatedColumn="288"/>
        </ext>
      </extLst>
    </cacheHierarchy>
    <cacheHierarchy uniqueName="[Measures].[Sum of Troligt år 20]" caption="Sum of Troligt år 20" measure="1" displayFolder="" measureGroup="Nyttor" count="0" hidden="1">
      <extLst>
        <ext xmlns:x15="http://schemas.microsoft.com/office/spreadsheetml/2010/11/main" uri="{B97F6D7D-B522-45F9-BDA1-12C45D357490}">
          <x15:cacheHierarchy aggregatedColumn="289"/>
        </ext>
      </extLst>
    </cacheHierarchy>
    <cacheHierarchy uniqueName="[Measures].[Sum of Troligt år 21]" caption="Sum of Troligt år 21" measure="1" displayFolder="" measureGroup="Nyttor" count="0" hidden="1">
      <extLst>
        <ext xmlns:x15="http://schemas.microsoft.com/office/spreadsheetml/2010/11/main" uri="{B97F6D7D-B522-45F9-BDA1-12C45D357490}">
          <x15:cacheHierarchy aggregatedColumn="290"/>
        </ext>
      </extLst>
    </cacheHierarchy>
    <cacheHierarchy uniqueName="[Measures].[Sum of Troligt år 22]" caption="Sum of Troligt år 22" measure="1" displayFolder="" measureGroup="Nyttor" count="0" hidden="1">
      <extLst>
        <ext xmlns:x15="http://schemas.microsoft.com/office/spreadsheetml/2010/11/main" uri="{B97F6D7D-B522-45F9-BDA1-12C45D357490}">
          <x15:cacheHierarchy aggregatedColumn="291"/>
        </ext>
      </extLst>
    </cacheHierarchy>
    <cacheHierarchy uniqueName="[Measures].[Sum of Troligt år 23]" caption="Sum of Troligt år 23" measure="1" displayFolder="" measureGroup="Nyttor" count="0" hidden="1">
      <extLst>
        <ext xmlns:x15="http://schemas.microsoft.com/office/spreadsheetml/2010/11/main" uri="{B97F6D7D-B522-45F9-BDA1-12C45D357490}">
          <x15:cacheHierarchy aggregatedColumn="292"/>
        </ext>
      </extLst>
    </cacheHierarchy>
    <cacheHierarchy uniqueName="[Measures].[Sum of Troligt år 24]" caption="Sum of Troligt år 24" measure="1" displayFolder="" measureGroup="Nyttor" count="0" hidden="1">
      <extLst>
        <ext xmlns:x15="http://schemas.microsoft.com/office/spreadsheetml/2010/11/main" uri="{B97F6D7D-B522-45F9-BDA1-12C45D357490}">
          <x15:cacheHierarchy aggregatedColumn="293"/>
        </ext>
      </extLst>
    </cacheHierarchy>
    <cacheHierarchy uniqueName="[Measures].[Sum of Troligt år 25]" caption="Sum of Troligt år 25" measure="1" displayFolder="" measureGroup="Nyttor" count="0" hidden="1">
      <extLst>
        <ext xmlns:x15="http://schemas.microsoft.com/office/spreadsheetml/2010/11/main" uri="{B97F6D7D-B522-45F9-BDA1-12C45D357490}">
          <x15:cacheHierarchy aggregatedColumn="29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183"/>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84"/>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185"/>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186"/>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187"/>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188"/>
        </ext>
      </extLst>
    </cacheHierarchy>
    <cacheHierarchy uniqueName="[Measures].[Sum of Troligt år 7 2]" caption="Sum of Troligt år 7 2" measure="1" displayFolder="" measureGroup="Kostnader" count="0" hidden="1">
      <extLst>
        <ext xmlns:x15="http://schemas.microsoft.com/office/spreadsheetml/2010/11/main" uri="{B97F6D7D-B522-45F9-BDA1-12C45D357490}">
          <x15:cacheHierarchy aggregatedColumn="189"/>
        </ext>
      </extLst>
    </cacheHierarchy>
    <cacheHierarchy uniqueName="[Measures].[Sum of Troligt år 8 2]" caption="Sum of Troligt år 8 2" measure="1" displayFolder="" measureGroup="Kostnader" count="0" hidden="1">
      <extLst>
        <ext xmlns:x15="http://schemas.microsoft.com/office/spreadsheetml/2010/11/main" uri="{B97F6D7D-B522-45F9-BDA1-12C45D357490}">
          <x15:cacheHierarchy aggregatedColumn="190"/>
        </ext>
      </extLst>
    </cacheHierarchy>
    <cacheHierarchy uniqueName="[Measures].[Sum of Troligt år 9 2]" caption="Sum of Troligt år 9 2" measure="1" displayFolder="" measureGroup="Kostnader" count="0" hidden="1">
      <extLst>
        <ext xmlns:x15="http://schemas.microsoft.com/office/spreadsheetml/2010/11/main" uri="{B97F6D7D-B522-45F9-BDA1-12C45D357490}">
          <x15:cacheHierarchy aggregatedColumn="191"/>
        </ext>
      </extLst>
    </cacheHierarchy>
    <cacheHierarchy uniqueName="[Measures].[Sum of Troligt år 10 2]" caption="Sum of Troligt år 10 2" measure="1" displayFolder="" measureGroup="Kostnader" count="0" hidden="1">
      <extLst>
        <ext xmlns:x15="http://schemas.microsoft.com/office/spreadsheetml/2010/11/main" uri="{B97F6D7D-B522-45F9-BDA1-12C45D357490}">
          <x15:cacheHierarchy aggregatedColumn="192"/>
        </ext>
      </extLst>
    </cacheHierarchy>
    <cacheHierarchy uniqueName="[Measures].[Sum of Troligt år 11 2]" caption="Sum of Troligt år 11 2" measure="1" displayFolder="" measureGroup="Kostnader" count="0" hidden="1">
      <extLst>
        <ext xmlns:x15="http://schemas.microsoft.com/office/spreadsheetml/2010/11/main" uri="{B97F6D7D-B522-45F9-BDA1-12C45D357490}">
          <x15:cacheHierarchy aggregatedColumn="193"/>
        </ext>
      </extLst>
    </cacheHierarchy>
    <cacheHierarchy uniqueName="[Measures].[Sum of Troligt år 12 2]" caption="Sum of Troligt år 12 2" measure="1" displayFolder="" measureGroup="Kostnader" count="0" hidden="1">
      <extLst>
        <ext xmlns:x15="http://schemas.microsoft.com/office/spreadsheetml/2010/11/main" uri="{B97F6D7D-B522-45F9-BDA1-12C45D357490}">
          <x15:cacheHierarchy aggregatedColumn="194"/>
        </ext>
      </extLst>
    </cacheHierarchy>
    <cacheHierarchy uniqueName="[Measures].[Sum of Troligt år 13 2]" caption="Sum of Troligt år 13 2" measure="1" displayFolder="" measureGroup="Kostnader" count="0" hidden="1">
      <extLst>
        <ext xmlns:x15="http://schemas.microsoft.com/office/spreadsheetml/2010/11/main" uri="{B97F6D7D-B522-45F9-BDA1-12C45D357490}">
          <x15:cacheHierarchy aggregatedColumn="195"/>
        </ext>
      </extLst>
    </cacheHierarchy>
    <cacheHierarchy uniqueName="[Measures].[Sum of Troligt år 14 2]" caption="Sum of Troligt år 14 2" measure="1" displayFolder="" measureGroup="Kostnader" count="0" hidden="1">
      <extLst>
        <ext xmlns:x15="http://schemas.microsoft.com/office/spreadsheetml/2010/11/main" uri="{B97F6D7D-B522-45F9-BDA1-12C45D357490}">
          <x15:cacheHierarchy aggregatedColumn="196"/>
        </ext>
      </extLst>
    </cacheHierarchy>
    <cacheHierarchy uniqueName="[Measures].[Sum of Troligt år 15 2]" caption="Sum of Troligt år 15 2" measure="1" displayFolder="" measureGroup="Kostnader" count="0" hidden="1">
      <extLst>
        <ext xmlns:x15="http://schemas.microsoft.com/office/spreadsheetml/2010/11/main" uri="{B97F6D7D-B522-45F9-BDA1-12C45D357490}">
          <x15:cacheHierarchy aggregatedColumn="197"/>
        </ext>
      </extLst>
    </cacheHierarchy>
    <cacheHierarchy uniqueName="[Measures].[Sum of Troligt år 16 2]" caption="Sum of Troligt år 16 2" measure="1" displayFolder="" measureGroup="Kostnader" count="0" hidden="1">
      <extLst>
        <ext xmlns:x15="http://schemas.microsoft.com/office/spreadsheetml/2010/11/main" uri="{B97F6D7D-B522-45F9-BDA1-12C45D357490}">
          <x15:cacheHierarchy aggregatedColumn="198"/>
        </ext>
      </extLst>
    </cacheHierarchy>
    <cacheHierarchy uniqueName="[Measures].[Sum of Troligt år 17 2]" caption="Sum of Troligt år 17 2" measure="1" displayFolder="" measureGroup="Kostnader" count="0" hidden="1">
      <extLst>
        <ext xmlns:x15="http://schemas.microsoft.com/office/spreadsheetml/2010/11/main" uri="{B97F6D7D-B522-45F9-BDA1-12C45D357490}">
          <x15:cacheHierarchy aggregatedColumn="199"/>
        </ext>
      </extLst>
    </cacheHierarchy>
    <cacheHierarchy uniqueName="[Measures].[Sum of Troligt år 18 2]" caption="Sum of Troligt år 18 2" measure="1" displayFolder="" measureGroup="Kostnader" count="0" hidden="1">
      <extLst>
        <ext xmlns:x15="http://schemas.microsoft.com/office/spreadsheetml/2010/11/main" uri="{B97F6D7D-B522-45F9-BDA1-12C45D357490}">
          <x15:cacheHierarchy aggregatedColumn="200"/>
        </ext>
      </extLst>
    </cacheHierarchy>
    <cacheHierarchy uniqueName="[Measures].[Sum of Troligt år 19 2]" caption="Sum of Troligt år 19 2" measure="1" displayFolder="" measureGroup="Kostnader" count="0" hidden="1">
      <extLst>
        <ext xmlns:x15="http://schemas.microsoft.com/office/spreadsheetml/2010/11/main" uri="{B97F6D7D-B522-45F9-BDA1-12C45D357490}">
          <x15:cacheHierarchy aggregatedColumn="201"/>
        </ext>
      </extLst>
    </cacheHierarchy>
    <cacheHierarchy uniqueName="[Measures].[Sum of Troligt år 20 2]" caption="Sum of Troligt år 20 2" measure="1" displayFolder="" measureGroup="Kostnader" count="0" hidden="1">
      <extLst>
        <ext xmlns:x15="http://schemas.microsoft.com/office/spreadsheetml/2010/11/main" uri="{B97F6D7D-B522-45F9-BDA1-12C45D357490}">
          <x15:cacheHierarchy aggregatedColumn="202"/>
        </ext>
      </extLst>
    </cacheHierarchy>
    <cacheHierarchy uniqueName="[Measures].[Sum of Troligt år 21 2]" caption="Sum of Troligt år 21 2" measure="1" displayFolder="" measureGroup="Kostnader" count="0" hidden="1">
      <extLst>
        <ext xmlns:x15="http://schemas.microsoft.com/office/spreadsheetml/2010/11/main" uri="{B97F6D7D-B522-45F9-BDA1-12C45D357490}">
          <x15:cacheHierarchy aggregatedColumn="203"/>
        </ext>
      </extLst>
    </cacheHierarchy>
    <cacheHierarchy uniqueName="[Measures].[Sum of Troligt år 22 2]" caption="Sum of Troligt år 22 2" measure="1" displayFolder="" measureGroup="Kostnader" count="0" hidden="1">
      <extLst>
        <ext xmlns:x15="http://schemas.microsoft.com/office/spreadsheetml/2010/11/main" uri="{B97F6D7D-B522-45F9-BDA1-12C45D357490}">
          <x15:cacheHierarchy aggregatedColumn="204"/>
        </ext>
      </extLst>
    </cacheHierarchy>
    <cacheHierarchy uniqueName="[Measures].[Sum of Troligt år 23 2]" caption="Sum of Troligt år 23 2" measure="1" displayFolder="" measureGroup="Kostnader" count="0" hidden="1">
      <extLst>
        <ext xmlns:x15="http://schemas.microsoft.com/office/spreadsheetml/2010/11/main" uri="{B97F6D7D-B522-45F9-BDA1-12C45D357490}">
          <x15:cacheHierarchy aggregatedColumn="205"/>
        </ext>
      </extLst>
    </cacheHierarchy>
    <cacheHierarchy uniqueName="[Measures].[Sum of Troligt år 24 2]" caption="Sum of Troligt år 24 2" measure="1" displayFolder="" measureGroup="Kostnader" count="0" hidden="1">
      <extLst>
        <ext xmlns:x15="http://schemas.microsoft.com/office/spreadsheetml/2010/11/main" uri="{B97F6D7D-B522-45F9-BDA1-12C45D357490}">
          <x15:cacheHierarchy aggregatedColumn="206"/>
        </ext>
      </extLst>
    </cacheHierarchy>
    <cacheHierarchy uniqueName="[Measures].[Sum of Troligt år 25 2]" caption="Sum of Troligt år 25 2" measure="1" displayFolder="" measureGroup="Kostnader" count="0" hidden="1">
      <extLst>
        <ext xmlns:x15="http://schemas.microsoft.com/office/spreadsheetml/2010/11/main" uri="{B97F6D7D-B522-45F9-BDA1-12C45D357490}">
          <x15:cacheHierarchy aggregatedColumn="207"/>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29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208"/>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264"/>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177"/>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444"/>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445"/>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446"/>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447"/>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448"/>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449"/>
        </ext>
      </extLst>
    </cacheHierarchy>
    <cacheHierarchy uniqueName="[Measures].[Sum of Troligt år 7 3]" caption="Sum of Troligt år 7 3" measure="1" displayFolder="" measureGroup="Varderade_nyttor" count="0" hidden="1">
      <extLst>
        <ext xmlns:x15="http://schemas.microsoft.com/office/spreadsheetml/2010/11/main" uri="{B97F6D7D-B522-45F9-BDA1-12C45D357490}">
          <x15:cacheHierarchy aggregatedColumn="450"/>
        </ext>
      </extLst>
    </cacheHierarchy>
    <cacheHierarchy uniqueName="[Measures].[Sum of Troligt år 8 3]" caption="Sum of Troligt år 8 3" measure="1" displayFolder="" measureGroup="Varderade_nyttor" count="0" hidden="1">
      <extLst>
        <ext xmlns:x15="http://schemas.microsoft.com/office/spreadsheetml/2010/11/main" uri="{B97F6D7D-B522-45F9-BDA1-12C45D357490}">
          <x15:cacheHierarchy aggregatedColumn="451"/>
        </ext>
      </extLst>
    </cacheHierarchy>
    <cacheHierarchy uniqueName="[Measures].[Sum of Troligt år 9 3]" caption="Sum of Troligt år 9 3" measure="1" displayFolder="" measureGroup="Varderade_nyttor" count="0" hidden="1">
      <extLst>
        <ext xmlns:x15="http://schemas.microsoft.com/office/spreadsheetml/2010/11/main" uri="{B97F6D7D-B522-45F9-BDA1-12C45D357490}">
          <x15:cacheHierarchy aggregatedColumn="452"/>
        </ext>
      </extLst>
    </cacheHierarchy>
    <cacheHierarchy uniqueName="[Measures].[Sum of Troligt år 10 3]" caption="Sum of Troligt år 10 3" measure="1" displayFolder="" measureGroup="Varderade_nyttor" count="0" hidden="1">
      <extLst>
        <ext xmlns:x15="http://schemas.microsoft.com/office/spreadsheetml/2010/11/main" uri="{B97F6D7D-B522-45F9-BDA1-12C45D357490}">
          <x15:cacheHierarchy aggregatedColumn="453"/>
        </ext>
      </extLst>
    </cacheHierarchy>
    <cacheHierarchy uniqueName="[Measures].[Sum of Troligt år 11 3]" caption="Sum of Troligt år 11 3" measure="1" displayFolder="" measureGroup="Varderade_nyttor" count="0" hidden="1">
      <extLst>
        <ext xmlns:x15="http://schemas.microsoft.com/office/spreadsheetml/2010/11/main" uri="{B97F6D7D-B522-45F9-BDA1-12C45D357490}">
          <x15:cacheHierarchy aggregatedColumn="454"/>
        </ext>
      </extLst>
    </cacheHierarchy>
    <cacheHierarchy uniqueName="[Measures].[Sum of Troligt år 12 3]" caption="Sum of Troligt år 12 3" measure="1" displayFolder="" measureGroup="Varderade_nyttor" count="0" hidden="1">
      <extLst>
        <ext xmlns:x15="http://schemas.microsoft.com/office/spreadsheetml/2010/11/main" uri="{B97F6D7D-B522-45F9-BDA1-12C45D357490}">
          <x15:cacheHierarchy aggregatedColumn="455"/>
        </ext>
      </extLst>
    </cacheHierarchy>
    <cacheHierarchy uniqueName="[Measures].[Sum of Troligt år 13 3]" caption="Sum of Troligt år 13 3" measure="1" displayFolder="" measureGroup="Varderade_nyttor" count="0" hidden="1">
      <extLst>
        <ext xmlns:x15="http://schemas.microsoft.com/office/spreadsheetml/2010/11/main" uri="{B97F6D7D-B522-45F9-BDA1-12C45D357490}">
          <x15:cacheHierarchy aggregatedColumn="456"/>
        </ext>
      </extLst>
    </cacheHierarchy>
    <cacheHierarchy uniqueName="[Measures].[Sum of Troligt år 14 3]" caption="Sum of Troligt år 14 3" measure="1" displayFolder="" measureGroup="Varderade_nyttor" count="0" hidden="1">
      <extLst>
        <ext xmlns:x15="http://schemas.microsoft.com/office/spreadsheetml/2010/11/main" uri="{B97F6D7D-B522-45F9-BDA1-12C45D357490}">
          <x15:cacheHierarchy aggregatedColumn="457"/>
        </ext>
      </extLst>
    </cacheHierarchy>
    <cacheHierarchy uniqueName="[Measures].[Sum of Troligt år 15 3]" caption="Sum of Troligt år 15 3" measure="1" displayFolder="" measureGroup="Varderade_nyttor" count="0" hidden="1">
      <extLst>
        <ext xmlns:x15="http://schemas.microsoft.com/office/spreadsheetml/2010/11/main" uri="{B97F6D7D-B522-45F9-BDA1-12C45D357490}">
          <x15:cacheHierarchy aggregatedColumn="458"/>
        </ext>
      </extLst>
    </cacheHierarchy>
    <cacheHierarchy uniqueName="[Measures].[Sum of Troligt år 16 3]" caption="Sum of Troligt år 16 3" measure="1" displayFolder="" measureGroup="Varderade_nyttor" count="0" hidden="1">
      <extLst>
        <ext xmlns:x15="http://schemas.microsoft.com/office/spreadsheetml/2010/11/main" uri="{B97F6D7D-B522-45F9-BDA1-12C45D357490}">
          <x15:cacheHierarchy aggregatedColumn="459"/>
        </ext>
      </extLst>
    </cacheHierarchy>
    <cacheHierarchy uniqueName="[Measures].[Sum of Troligt år 17 3]" caption="Sum of Troligt år 17 3" measure="1" displayFolder="" measureGroup="Varderade_nyttor" count="0" hidden="1">
      <extLst>
        <ext xmlns:x15="http://schemas.microsoft.com/office/spreadsheetml/2010/11/main" uri="{B97F6D7D-B522-45F9-BDA1-12C45D357490}">
          <x15:cacheHierarchy aggregatedColumn="460"/>
        </ext>
      </extLst>
    </cacheHierarchy>
    <cacheHierarchy uniqueName="[Measures].[Sum of Troligt år 18 3]" caption="Sum of Troligt år 18 3" measure="1" displayFolder="" measureGroup="Varderade_nyttor" count="0" hidden="1">
      <extLst>
        <ext xmlns:x15="http://schemas.microsoft.com/office/spreadsheetml/2010/11/main" uri="{B97F6D7D-B522-45F9-BDA1-12C45D357490}">
          <x15:cacheHierarchy aggregatedColumn="461"/>
        </ext>
      </extLst>
    </cacheHierarchy>
    <cacheHierarchy uniqueName="[Measures].[Sum of Troligt år 19 3]" caption="Sum of Troligt år 19 3" measure="1" displayFolder="" measureGroup="Varderade_nyttor" count="0" hidden="1">
      <extLst>
        <ext xmlns:x15="http://schemas.microsoft.com/office/spreadsheetml/2010/11/main" uri="{B97F6D7D-B522-45F9-BDA1-12C45D357490}">
          <x15:cacheHierarchy aggregatedColumn="462"/>
        </ext>
      </extLst>
    </cacheHierarchy>
    <cacheHierarchy uniqueName="[Measures].[Sum of Troligt år 20 3]" caption="Sum of Troligt år 20 3" measure="1" displayFolder="" measureGroup="Varderade_nyttor" count="0" hidden="1">
      <extLst>
        <ext xmlns:x15="http://schemas.microsoft.com/office/spreadsheetml/2010/11/main" uri="{B97F6D7D-B522-45F9-BDA1-12C45D357490}">
          <x15:cacheHierarchy aggregatedColumn="463"/>
        </ext>
      </extLst>
    </cacheHierarchy>
    <cacheHierarchy uniqueName="[Measures].[Sum of Troligt år 21 3]" caption="Sum of Troligt år 21 3" measure="1" displayFolder="" measureGroup="Varderade_nyttor" count="0" hidden="1">
      <extLst>
        <ext xmlns:x15="http://schemas.microsoft.com/office/spreadsheetml/2010/11/main" uri="{B97F6D7D-B522-45F9-BDA1-12C45D357490}">
          <x15:cacheHierarchy aggregatedColumn="464"/>
        </ext>
      </extLst>
    </cacheHierarchy>
    <cacheHierarchy uniqueName="[Measures].[Sum of Troligt år 22 3]" caption="Sum of Troligt år 22 3" measure="1" displayFolder="" measureGroup="Varderade_nyttor" count="0" hidden="1">
      <extLst>
        <ext xmlns:x15="http://schemas.microsoft.com/office/spreadsheetml/2010/11/main" uri="{B97F6D7D-B522-45F9-BDA1-12C45D357490}">
          <x15:cacheHierarchy aggregatedColumn="465"/>
        </ext>
      </extLst>
    </cacheHierarchy>
    <cacheHierarchy uniqueName="[Measures].[Sum of Troligt år 23 3]" caption="Sum of Troligt år 23 3" measure="1" displayFolder="" measureGroup="Varderade_nyttor" count="0" hidden="1">
      <extLst>
        <ext xmlns:x15="http://schemas.microsoft.com/office/spreadsheetml/2010/11/main" uri="{B97F6D7D-B522-45F9-BDA1-12C45D357490}">
          <x15:cacheHierarchy aggregatedColumn="466"/>
        </ext>
      </extLst>
    </cacheHierarchy>
    <cacheHierarchy uniqueName="[Measures].[Sum of Troligt år 24 3]" caption="Sum of Troligt år 24 3" measure="1" displayFolder="" measureGroup="Varderade_nyttor" count="0" hidden="1">
      <extLst>
        <ext xmlns:x15="http://schemas.microsoft.com/office/spreadsheetml/2010/11/main" uri="{B97F6D7D-B522-45F9-BDA1-12C45D357490}">
          <x15:cacheHierarchy aggregatedColumn="467"/>
        </ext>
      </extLst>
    </cacheHierarchy>
    <cacheHierarchy uniqueName="[Measures].[Sum of Troligt år 25 3]" caption="Sum of Troligt år 25 3" measure="1" displayFolder="" measureGroup="Varderade_nyttor" count="0" hidden="1">
      <extLst>
        <ext xmlns:x15="http://schemas.microsoft.com/office/spreadsheetml/2010/11/main" uri="{B97F6D7D-B522-45F9-BDA1-12C45D357490}">
          <x15:cacheHierarchy aggregatedColumn="468"/>
        </ext>
      </extLst>
    </cacheHierarchy>
    <cacheHierarchy uniqueName="[Measures].[Sum of Summa 3]" caption="Sum of Summa 3" measure="1" displayFolder="" measureGroup="Varderade_nyttor" count="0" oneField="1" hidden="1">
      <fieldsUsage count="1">
        <fieldUsage x="0"/>
      </fieldsUsage>
      <extLst>
        <ext xmlns:x15="http://schemas.microsoft.com/office/spreadsheetml/2010/11/main" uri="{B97F6D7D-B522-45F9-BDA1-12C45D357490}">
          <x15:cacheHierarchy aggregatedColumn="469"/>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357"/>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358"/>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359"/>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360"/>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361"/>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362"/>
        </ext>
      </extLst>
    </cacheHierarchy>
    <cacheHierarchy uniqueName="[Measures].[Sum of Troligt år 8 4]" caption="Sum of Troligt år 8 4" measure="1" displayFolder="" measureGroup="Varderade_kostnader" count="0" hidden="1">
      <extLst>
        <ext xmlns:x15="http://schemas.microsoft.com/office/spreadsheetml/2010/11/main" uri="{B97F6D7D-B522-45F9-BDA1-12C45D357490}">
          <x15:cacheHierarchy aggregatedColumn="364"/>
        </ext>
      </extLst>
    </cacheHierarchy>
    <cacheHierarchy uniqueName="[Measures].[Sum of Troligt år 9 4]" caption="Sum of Troligt år 9 4" measure="1" displayFolder="" measureGroup="Varderade_kostnader" count="0" hidden="1">
      <extLst>
        <ext xmlns:x15="http://schemas.microsoft.com/office/spreadsheetml/2010/11/main" uri="{B97F6D7D-B522-45F9-BDA1-12C45D357490}">
          <x15:cacheHierarchy aggregatedColumn="365"/>
        </ext>
      </extLst>
    </cacheHierarchy>
    <cacheHierarchy uniqueName="[Measures].[Sum of Troligt år 7 4]" caption="Sum of Troligt år 7 4" measure="1" displayFolder="" measureGroup="Varderade_kostnader" count="0" hidden="1">
      <extLst>
        <ext xmlns:x15="http://schemas.microsoft.com/office/spreadsheetml/2010/11/main" uri="{B97F6D7D-B522-45F9-BDA1-12C45D357490}">
          <x15:cacheHierarchy aggregatedColumn="363"/>
        </ext>
      </extLst>
    </cacheHierarchy>
    <cacheHierarchy uniqueName="[Measures].[Sum of Troligt år 10 4]" caption="Sum of Troligt år 10 4" measure="1" displayFolder="" measureGroup="Varderade_kostnader" count="0" hidden="1">
      <extLst>
        <ext xmlns:x15="http://schemas.microsoft.com/office/spreadsheetml/2010/11/main" uri="{B97F6D7D-B522-45F9-BDA1-12C45D357490}">
          <x15:cacheHierarchy aggregatedColumn="366"/>
        </ext>
      </extLst>
    </cacheHierarchy>
    <cacheHierarchy uniqueName="[Measures].[Sum of Troligt år 11 4]" caption="Sum of Troligt år 11 4" measure="1" displayFolder="" measureGroup="Varderade_kostnader" count="0" hidden="1">
      <extLst>
        <ext xmlns:x15="http://schemas.microsoft.com/office/spreadsheetml/2010/11/main" uri="{B97F6D7D-B522-45F9-BDA1-12C45D357490}">
          <x15:cacheHierarchy aggregatedColumn="367"/>
        </ext>
      </extLst>
    </cacheHierarchy>
    <cacheHierarchy uniqueName="[Measures].[Sum of Troligt år 12 4]" caption="Sum of Troligt år 12 4" measure="1" displayFolder="" measureGroup="Varderade_kostnader" count="0" hidden="1">
      <extLst>
        <ext xmlns:x15="http://schemas.microsoft.com/office/spreadsheetml/2010/11/main" uri="{B97F6D7D-B522-45F9-BDA1-12C45D357490}">
          <x15:cacheHierarchy aggregatedColumn="368"/>
        </ext>
      </extLst>
    </cacheHierarchy>
    <cacheHierarchy uniqueName="[Measures].[Sum of Troligt år 13 4]" caption="Sum of Troligt år 13 4" measure="1" displayFolder="" measureGroup="Varderade_kostnader" count="0" hidden="1">
      <extLst>
        <ext xmlns:x15="http://schemas.microsoft.com/office/spreadsheetml/2010/11/main" uri="{B97F6D7D-B522-45F9-BDA1-12C45D357490}">
          <x15:cacheHierarchy aggregatedColumn="369"/>
        </ext>
      </extLst>
    </cacheHierarchy>
    <cacheHierarchy uniqueName="[Measures].[Sum of Troligt år 14 4]" caption="Sum of Troligt år 14 4" measure="1" displayFolder="" measureGroup="Varderade_kostnader" count="0" hidden="1">
      <extLst>
        <ext xmlns:x15="http://schemas.microsoft.com/office/spreadsheetml/2010/11/main" uri="{B97F6D7D-B522-45F9-BDA1-12C45D357490}">
          <x15:cacheHierarchy aggregatedColumn="370"/>
        </ext>
      </extLst>
    </cacheHierarchy>
    <cacheHierarchy uniqueName="[Measures].[Sum of Troligt år 15 4]" caption="Sum of Troligt år 15 4" measure="1" displayFolder="" measureGroup="Varderade_kostnader" count="0" hidden="1">
      <extLst>
        <ext xmlns:x15="http://schemas.microsoft.com/office/spreadsheetml/2010/11/main" uri="{B97F6D7D-B522-45F9-BDA1-12C45D357490}">
          <x15:cacheHierarchy aggregatedColumn="371"/>
        </ext>
      </extLst>
    </cacheHierarchy>
    <cacheHierarchy uniqueName="[Measures].[Sum of Troligt år 16 4]" caption="Sum of Troligt år 16 4" measure="1" displayFolder="" measureGroup="Varderade_kostnader" count="0" hidden="1">
      <extLst>
        <ext xmlns:x15="http://schemas.microsoft.com/office/spreadsheetml/2010/11/main" uri="{B97F6D7D-B522-45F9-BDA1-12C45D357490}">
          <x15:cacheHierarchy aggregatedColumn="372"/>
        </ext>
      </extLst>
    </cacheHierarchy>
    <cacheHierarchy uniqueName="[Measures].[Sum of Troligt år 17 4]" caption="Sum of Troligt år 17 4" measure="1" displayFolder="" measureGroup="Varderade_kostnader" count="0" hidden="1">
      <extLst>
        <ext xmlns:x15="http://schemas.microsoft.com/office/spreadsheetml/2010/11/main" uri="{B97F6D7D-B522-45F9-BDA1-12C45D357490}">
          <x15:cacheHierarchy aggregatedColumn="373"/>
        </ext>
      </extLst>
    </cacheHierarchy>
    <cacheHierarchy uniqueName="[Measures].[Sum of Troligt år 18 4]" caption="Sum of Troligt år 18 4" measure="1" displayFolder="" measureGroup="Varderade_kostnader" count="0" hidden="1">
      <extLst>
        <ext xmlns:x15="http://schemas.microsoft.com/office/spreadsheetml/2010/11/main" uri="{B97F6D7D-B522-45F9-BDA1-12C45D357490}">
          <x15:cacheHierarchy aggregatedColumn="374"/>
        </ext>
      </extLst>
    </cacheHierarchy>
    <cacheHierarchy uniqueName="[Measures].[Sum of Troligt år 19 4]" caption="Sum of Troligt år 19 4" measure="1" displayFolder="" measureGroup="Varderade_kostnader" count="0" hidden="1">
      <extLst>
        <ext xmlns:x15="http://schemas.microsoft.com/office/spreadsheetml/2010/11/main" uri="{B97F6D7D-B522-45F9-BDA1-12C45D357490}">
          <x15:cacheHierarchy aggregatedColumn="375"/>
        </ext>
      </extLst>
    </cacheHierarchy>
    <cacheHierarchy uniqueName="[Measures].[Sum of Troligt år 20 4]" caption="Sum of Troligt år 20 4" measure="1" displayFolder="" measureGroup="Varderade_kostnader" count="0" hidden="1">
      <extLst>
        <ext xmlns:x15="http://schemas.microsoft.com/office/spreadsheetml/2010/11/main" uri="{B97F6D7D-B522-45F9-BDA1-12C45D357490}">
          <x15:cacheHierarchy aggregatedColumn="376"/>
        </ext>
      </extLst>
    </cacheHierarchy>
    <cacheHierarchy uniqueName="[Measures].[Sum of Troligt år 21 4]" caption="Sum of Troligt år 21 4" measure="1" displayFolder="" measureGroup="Varderade_kostnader" count="0" hidden="1">
      <extLst>
        <ext xmlns:x15="http://schemas.microsoft.com/office/spreadsheetml/2010/11/main" uri="{B97F6D7D-B522-45F9-BDA1-12C45D357490}">
          <x15:cacheHierarchy aggregatedColumn="377"/>
        </ext>
      </extLst>
    </cacheHierarchy>
    <cacheHierarchy uniqueName="[Measures].[Sum of Troligt år 22 4]" caption="Sum of Troligt år 22 4" measure="1" displayFolder="" measureGroup="Varderade_kostnader" count="0" hidden="1">
      <extLst>
        <ext xmlns:x15="http://schemas.microsoft.com/office/spreadsheetml/2010/11/main" uri="{B97F6D7D-B522-45F9-BDA1-12C45D357490}">
          <x15:cacheHierarchy aggregatedColumn="378"/>
        </ext>
      </extLst>
    </cacheHierarchy>
    <cacheHierarchy uniqueName="[Measures].[Sum of Troligt år 23 4]" caption="Sum of Troligt år 23 4" measure="1" displayFolder="" measureGroup="Varderade_kostnader" count="0" hidden="1">
      <extLst>
        <ext xmlns:x15="http://schemas.microsoft.com/office/spreadsheetml/2010/11/main" uri="{B97F6D7D-B522-45F9-BDA1-12C45D357490}">
          <x15:cacheHierarchy aggregatedColumn="379"/>
        </ext>
      </extLst>
    </cacheHierarchy>
    <cacheHierarchy uniqueName="[Measures].[Sum of Troligt år 24 4]" caption="Sum of Troligt år 24 4" measure="1" displayFolder="" measureGroup="Varderade_kostnader" count="0" hidden="1">
      <extLst>
        <ext xmlns:x15="http://schemas.microsoft.com/office/spreadsheetml/2010/11/main" uri="{B97F6D7D-B522-45F9-BDA1-12C45D357490}">
          <x15:cacheHierarchy aggregatedColumn="380"/>
        </ext>
      </extLst>
    </cacheHierarchy>
    <cacheHierarchy uniqueName="[Measures].[Sum of Troligt år 25 4]" caption="Sum of Troligt år 25 4" measure="1" displayFolder="" measureGroup="Varderade_kostnader" count="0" hidden="1">
      <extLst>
        <ext xmlns:x15="http://schemas.microsoft.com/office/spreadsheetml/2010/11/main" uri="{B97F6D7D-B522-45F9-BDA1-12C45D357490}">
          <x15:cacheHierarchy aggregatedColumn="381"/>
        </ext>
      </extLst>
    </cacheHierarchy>
    <cacheHierarchy uniqueName="[Measures].[Sum of Summa 4]" caption="Sum of Summa 4" measure="1" displayFolder="" measureGroup="Varderade_kostnader" count="0" hidden="1">
      <extLst>
        <ext xmlns:x15="http://schemas.microsoft.com/office/spreadsheetml/2010/11/main" uri="{B97F6D7D-B522-45F9-BDA1-12C45D357490}">
          <x15:cacheHierarchy aggregatedColumn="382"/>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94"/>
        </ext>
      </extLst>
    </cacheHierarchy>
    <cacheHierarchy uniqueName="[Measures].[Sum of Summa min]" caption="Sum of Summa min" measure="1" displayFolder="" measureGroup="Varderade_nyttor" count="0" oneField="1" hidden="1">
      <fieldsUsage count="1">
        <fieldUsage x="1"/>
      </fieldsUsage>
      <extLst>
        <ext xmlns:x15="http://schemas.microsoft.com/office/spreadsheetml/2010/11/main" uri="{B97F6D7D-B522-45F9-BDA1-12C45D357490}">
          <x15:cacheHierarchy aggregatedColumn="495"/>
        </ext>
      </extLst>
    </cacheHierarchy>
    <cacheHierarchy uniqueName="[Measures].[Sum of Summa max]" caption="Sum of Summa max" measure="1" displayFolder="" measureGroup="Varderade_nyttor" count="0" oneField="1" hidden="1">
      <fieldsUsage count="1">
        <fieldUsage x="2"/>
      </fieldsUsage>
      <extLst>
        <ext xmlns:x15="http://schemas.microsoft.com/office/spreadsheetml/2010/11/main" uri="{B97F6D7D-B522-45F9-BDA1-12C45D357490}">
          <x15:cacheHierarchy aggregatedColumn="521"/>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408"/>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434"/>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382"/>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351"/>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ies>
  <kpis count="0"/>
  <dimensions count="7">
    <dimension name="Ej_varderade_kostnader" uniqueName="[Ej_varderade_kostnader]" caption="Ej_varderade_kostnader"/>
    <dimension name="Ej_varderade_nyttor" uniqueName="[Ej_varderade_nyttor]" caption="Ej_varderade_nyttor"/>
    <dimension name="Kostnader" uniqueName="[Kostnader]" caption="Kostnader"/>
    <dimension measure="1" name="Measures" uniqueName="[Measures]" caption="Measures"/>
    <dimension name="Nyttor" uniqueName="[Nyttor]" caption="Nyttor"/>
    <dimension name="Varderade_kostnader" uniqueName="[Varderade_kostnader]" caption="Varderade_kostnader"/>
    <dimension name="Varderade_nyttor" uniqueName="[Varderade_nyttor]" caption="Varderade_nyttor"/>
  </dimensions>
  <measureGroups count="6">
    <measureGroup name="Ej_varderade_kostnader" caption="Ej_varderade_kostnader"/>
    <measureGroup name="Ej_varderade_nyttor" caption="Ej_varderade_nyttor"/>
    <measureGroup name="Kostnader" caption="Kostnader"/>
    <measureGroup name="Nyttor" caption="Nyttor"/>
    <measureGroup name="Varderade_kostnader" caption="Varderade_kostnader"/>
    <measureGroup name="Varderade_nyttor" caption="Varderade_nyttor"/>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65846215278" backgroundQuery="1" createdVersion="8" refreshedVersion="8" minRefreshableVersion="3" recordCount="0" supportSubquery="1" supportAdvancedDrill="1" xr:uid="{CC053D36-20E1-426B-8B2F-84CC793EFDC4}">
  <cacheSource type="external" connectionId="7"/>
  <cacheFields count="4">
    <cacheField name="[Varderade_nyttor].[Kategori].[Kategori]" caption="Kategori" numFmtId="0" hierarchy="440" level="1">
      <sharedItems count="1">
        <s v="Finansiell 💰"/>
      </sharedItems>
    </cacheField>
    <cacheField name="[Measures].[Sum of Summa 3]" caption="Sum of Summa 3" numFmtId="0" hierarchy="611" level="32767"/>
    <cacheField name="[Nyttor].[Intressent].[Intressent]" caption="Intressent" numFmtId="0" hierarchy="265" level="1">
      <sharedItems containsSemiMixedTypes="0" containsNonDate="0" containsString="0"/>
    </cacheField>
    <cacheField name="[Varderade_nyttor].[Intressent].[Intressent]" caption="Intressent" numFmtId="0" hierarchy="439" level="1">
      <sharedItems containsSemiMixedTypes="0" containsNonDate="0" containsString="0"/>
    </cacheField>
  </cacheFields>
  <cacheHierarchies count="646">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0" memberValueDatatype="130" unbalanced="0"/>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0"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Troligt år 7]" caption="Troligt år 7" attribute="1" defaultMemberUniqueName="[Ej_varderade_kostnader].[Troligt år 7].[All]" allUniqueName="[Ej_varderade_kostnader].[Troligt år 7].[All]" dimensionUniqueName="[Ej_varderade_kostnader]" displayFolder="" count="0" memberValueDatatype="5" unbalanced="0"/>
    <cacheHierarchy uniqueName="[Ej_varderade_kostnader].[Troligt år 8]" caption="Troligt år 8" attribute="1" defaultMemberUniqueName="[Ej_varderade_kostnader].[Troligt år 8].[All]" allUniqueName="[Ej_varderade_kostnader].[Troligt år 8].[All]" dimensionUniqueName="[Ej_varderade_kostnader]" displayFolder="" count="0" memberValueDatatype="5" unbalanced="0"/>
    <cacheHierarchy uniqueName="[Ej_varderade_kostnader].[Troligt år 9]" caption="Troligt år 9" attribute="1" defaultMemberUniqueName="[Ej_varderade_kostnader].[Troligt år 9].[All]" allUniqueName="[Ej_varderade_kostnader].[Troligt år 9].[All]" dimensionUniqueName="[Ej_varderade_kostnader]" displayFolder="" count="0" memberValueDatatype="5" unbalanced="0"/>
    <cacheHierarchy uniqueName="[Ej_varderade_kostnader].[Troligt år 10]" caption="Troligt år 10" attribute="1" defaultMemberUniqueName="[Ej_varderade_kostnader].[Troligt år 10].[All]" allUniqueName="[Ej_varderade_kostnader].[Troligt år 10].[All]" dimensionUniqueName="[Ej_varderade_kostnader]" displayFolder="" count="0" memberValueDatatype="5" unbalanced="0"/>
    <cacheHierarchy uniqueName="[Ej_varderade_kostnader].[Troligt år 11]" caption="Troligt år 11" attribute="1" defaultMemberUniqueName="[Ej_varderade_kostnader].[Troligt år 11].[All]" allUniqueName="[Ej_varderade_kostnader].[Troligt år 11].[All]" dimensionUniqueName="[Ej_varderade_kostnader]" displayFolder="" count="0" memberValueDatatype="5" unbalanced="0"/>
    <cacheHierarchy uniqueName="[Ej_varderade_kostnader].[Troligt år 12]" caption="Troligt år 12" attribute="1" defaultMemberUniqueName="[Ej_varderade_kostnader].[Troligt år 12].[All]" allUniqueName="[Ej_varderade_kostnader].[Troligt år 12].[All]" dimensionUniqueName="[Ej_varderade_kostnader]" displayFolder="" count="0" memberValueDatatype="5" unbalanced="0"/>
    <cacheHierarchy uniqueName="[Ej_varderade_kostnader].[Troligt år 13]" caption="Troligt år 13" attribute="1" defaultMemberUniqueName="[Ej_varderade_kostnader].[Troligt år 13].[All]" allUniqueName="[Ej_varderade_kostnader].[Troligt år 13].[All]" dimensionUniqueName="[Ej_varderade_kostnader]" displayFolder="" count="0" memberValueDatatype="5" unbalanced="0"/>
    <cacheHierarchy uniqueName="[Ej_varderade_kostnader].[Troligt år 14]" caption="Troligt år 14" attribute="1" defaultMemberUniqueName="[Ej_varderade_kostnader].[Troligt år 14].[All]" allUniqueName="[Ej_varderade_kostnader].[Troligt år 14].[All]" dimensionUniqueName="[Ej_varderade_kostnader]" displayFolder="" count="0" memberValueDatatype="5" unbalanced="0"/>
    <cacheHierarchy uniqueName="[Ej_varderade_kostnader].[Troligt år 15]" caption="Troligt år 15" attribute="1" defaultMemberUniqueName="[Ej_varderade_kostnader].[Troligt år 15].[All]" allUniqueName="[Ej_varderade_kostnader].[Troligt år 15].[All]" dimensionUniqueName="[Ej_varderade_kostnader]" displayFolder="" count="0" memberValueDatatype="5" unbalanced="0"/>
    <cacheHierarchy uniqueName="[Ej_varderade_kostnader].[Troligt år 16]" caption="Troligt år 16" attribute="1" defaultMemberUniqueName="[Ej_varderade_kostnader].[Troligt år 16].[All]" allUniqueName="[Ej_varderade_kostnader].[Troligt år 16].[All]" dimensionUniqueName="[Ej_varderade_kostnader]" displayFolder="" count="0" memberValueDatatype="5" unbalanced="0"/>
    <cacheHierarchy uniqueName="[Ej_varderade_kostnader].[Troligt år 17]" caption="Troligt år 17" attribute="1" defaultMemberUniqueName="[Ej_varderade_kostnader].[Troligt år 17].[All]" allUniqueName="[Ej_varderade_kostnader].[Troligt år 17].[All]" dimensionUniqueName="[Ej_varderade_kostnader]" displayFolder="" count="0" memberValueDatatype="5" unbalanced="0"/>
    <cacheHierarchy uniqueName="[Ej_varderade_kostnader].[Troligt år 18]" caption="Troligt år 18" attribute="1" defaultMemberUniqueName="[Ej_varderade_kostnader].[Troligt år 18].[All]" allUniqueName="[Ej_varderade_kostnader].[Troligt år 18].[All]" dimensionUniqueName="[Ej_varderade_kostnader]" displayFolder="" count="0" memberValueDatatype="5" unbalanced="0"/>
    <cacheHierarchy uniqueName="[Ej_varderade_kostnader].[Troligt år 19]" caption="Troligt år 19" attribute="1" defaultMemberUniqueName="[Ej_varderade_kostnader].[Troligt år 19].[All]" allUniqueName="[Ej_varderade_kostnader].[Troligt år 19].[All]" dimensionUniqueName="[Ej_varderade_kostnader]" displayFolder="" count="0" memberValueDatatype="5" unbalanced="0"/>
    <cacheHierarchy uniqueName="[Ej_varderade_kostnader].[Troligt år 20]" caption="Troligt år 20" attribute="1" defaultMemberUniqueName="[Ej_varderade_kostnader].[Troligt år 20].[All]" allUniqueName="[Ej_varderade_kostnader].[Troligt år 20].[All]" dimensionUniqueName="[Ej_varderade_kostnader]" displayFolder="" count="0" memberValueDatatype="5" unbalanced="0"/>
    <cacheHierarchy uniqueName="[Ej_varderade_kostnader].[Troligt år 21]" caption="Troligt år 21" attribute="1" defaultMemberUniqueName="[Ej_varderade_kostnader].[Troligt år 21].[All]" allUniqueName="[Ej_varderade_kostnader].[Troligt år 21].[All]" dimensionUniqueName="[Ej_varderade_kostnader]" displayFolder="" count="0" memberValueDatatype="5" unbalanced="0"/>
    <cacheHierarchy uniqueName="[Ej_varderade_kostnader].[Troligt år 22]" caption="Troligt år 22" attribute="1" defaultMemberUniqueName="[Ej_varderade_kostnader].[Troligt år 22].[All]" allUniqueName="[Ej_varderade_kostnader].[Troligt år 22].[All]" dimensionUniqueName="[Ej_varderade_kostnader]" displayFolder="" count="0" memberValueDatatype="5" unbalanced="0"/>
    <cacheHierarchy uniqueName="[Ej_varderade_kostnader].[Troligt år 23]" caption="Troligt år 23" attribute="1" defaultMemberUniqueName="[Ej_varderade_kostnader].[Troligt år 23].[All]" allUniqueName="[Ej_varderade_kostnader].[Troligt år 23].[All]" dimensionUniqueName="[Ej_varderade_kostnader]" displayFolder="" count="0" memberValueDatatype="5" unbalanced="0"/>
    <cacheHierarchy uniqueName="[Ej_varderade_kostnader].[Troligt år 24]" caption="Troligt år 24" attribute="1" defaultMemberUniqueName="[Ej_varderade_kostnader].[Troligt år 24].[All]" allUniqueName="[Ej_varderade_kostnader].[Troligt år 24].[All]" dimensionUniqueName="[Ej_varderade_kostnader]" displayFolder="" count="0" memberValueDatatype="5" unbalanced="0"/>
    <cacheHierarchy uniqueName="[Ej_varderade_kostnader].[Troligt år 25]" caption="Troligt år 25" attribute="1" defaultMemberUniqueName="[Ej_varderade_kostnader].[Troligt år 25].[All]" allUniqueName="[Ej_varderade_kostnader].[Troligt år 25].[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Min år 7]" caption="Min år 7" attribute="1" defaultMemberUniqueName="[Ej_varderade_kostnader].[Min år 7].[All]" allUniqueName="[Ej_varderade_kostnader].[Min år 7].[All]" dimensionUniqueName="[Ej_varderade_kostnader]" displayFolder="" count="0" memberValueDatatype="5" unbalanced="0"/>
    <cacheHierarchy uniqueName="[Ej_varderade_kostnader].[Min år 8]" caption="Min år 8" attribute="1" defaultMemberUniqueName="[Ej_varderade_kostnader].[Min år 8].[All]" allUniqueName="[Ej_varderade_kostnader].[Min år 8].[All]" dimensionUniqueName="[Ej_varderade_kostnader]" displayFolder="" count="0" memberValueDatatype="5" unbalanced="0"/>
    <cacheHierarchy uniqueName="[Ej_varderade_kostnader].[Min år 9]" caption="Min år 9" attribute="1" defaultMemberUniqueName="[Ej_varderade_kostnader].[Min år 9].[All]" allUniqueName="[Ej_varderade_kostnader].[Min år 9].[All]" dimensionUniqueName="[Ej_varderade_kostnader]" displayFolder="" count="0" memberValueDatatype="5" unbalanced="0"/>
    <cacheHierarchy uniqueName="[Ej_varderade_kostnader].[Min år 10]" caption="Min år 10" attribute="1" defaultMemberUniqueName="[Ej_varderade_kostnader].[Min år 10].[All]" allUniqueName="[Ej_varderade_kostnader].[Min år 10].[All]" dimensionUniqueName="[Ej_varderade_kostnader]" displayFolder="" count="0" memberValueDatatype="5" unbalanced="0"/>
    <cacheHierarchy uniqueName="[Ej_varderade_kostnader].[Min år 11]" caption="Min år 11" attribute="1" defaultMemberUniqueName="[Ej_varderade_kostnader].[Min år 11].[All]" allUniqueName="[Ej_varderade_kostnader].[Min år 11].[All]" dimensionUniqueName="[Ej_varderade_kostnader]" displayFolder="" count="0" memberValueDatatype="5" unbalanced="0"/>
    <cacheHierarchy uniqueName="[Ej_varderade_kostnader].[Min år 12]" caption="Min år 12" attribute="1" defaultMemberUniqueName="[Ej_varderade_kostnader].[Min år 12].[All]" allUniqueName="[Ej_varderade_kostnader].[Min år 12].[All]" dimensionUniqueName="[Ej_varderade_kostnader]" displayFolder="" count="0" memberValueDatatype="5" unbalanced="0"/>
    <cacheHierarchy uniqueName="[Ej_varderade_kostnader].[Min år 13]" caption="Min år 13" attribute="1" defaultMemberUniqueName="[Ej_varderade_kostnader].[Min år 13].[All]" allUniqueName="[Ej_varderade_kostnader].[Min år 13].[All]" dimensionUniqueName="[Ej_varderade_kostnader]" displayFolder="" count="0" memberValueDatatype="5" unbalanced="0"/>
    <cacheHierarchy uniqueName="[Ej_varderade_kostnader].[Min år 14]" caption="Min år 14" attribute="1" defaultMemberUniqueName="[Ej_varderade_kostnader].[Min år 14].[All]" allUniqueName="[Ej_varderade_kostnader].[Min år 14].[All]" dimensionUniqueName="[Ej_varderade_kostnader]" displayFolder="" count="0" memberValueDatatype="5" unbalanced="0"/>
    <cacheHierarchy uniqueName="[Ej_varderade_kostnader].[Min år 15]" caption="Min år 15" attribute="1" defaultMemberUniqueName="[Ej_varderade_kostnader].[Min år 15].[All]" allUniqueName="[Ej_varderade_kostnader].[Min år 15].[All]" dimensionUniqueName="[Ej_varderade_kostnader]" displayFolder="" count="0" memberValueDatatype="5" unbalanced="0"/>
    <cacheHierarchy uniqueName="[Ej_varderade_kostnader].[Min år 16]" caption="Min år 16" attribute="1" defaultMemberUniqueName="[Ej_varderade_kostnader].[Min år 16].[All]" allUniqueName="[Ej_varderade_kostnader].[Min år 16].[All]" dimensionUniqueName="[Ej_varderade_kostnader]" displayFolder="" count="0" memberValueDatatype="5" unbalanced="0"/>
    <cacheHierarchy uniqueName="[Ej_varderade_kostnader].[Min år 17]" caption="Min år 17" attribute="1" defaultMemberUniqueName="[Ej_varderade_kostnader].[Min år 17].[All]" allUniqueName="[Ej_varderade_kostnader].[Min år 17].[All]" dimensionUniqueName="[Ej_varderade_kostnader]" displayFolder="" count="0" memberValueDatatype="5" unbalanced="0"/>
    <cacheHierarchy uniqueName="[Ej_varderade_kostnader].[Min år 18]" caption="Min år 18" attribute="1" defaultMemberUniqueName="[Ej_varderade_kostnader].[Min år 18].[All]" allUniqueName="[Ej_varderade_kostnader].[Min år 18].[All]" dimensionUniqueName="[Ej_varderade_kostnader]" displayFolder="" count="0" memberValueDatatype="5" unbalanced="0"/>
    <cacheHierarchy uniqueName="[Ej_varderade_kostnader].[Min år 19]" caption="Min år 19" attribute="1" defaultMemberUniqueName="[Ej_varderade_kostnader].[Min år 19].[All]" allUniqueName="[Ej_varderade_kostnader].[Min år 19].[All]" dimensionUniqueName="[Ej_varderade_kostnader]" displayFolder="" count="0" memberValueDatatype="5" unbalanced="0"/>
    <cacheHierarchy uniqueName="[Ej_varderade_kostnader].[Min år 20]" caption="Min år 20" attribute="1" defaultMemberUniqueName="[Ej_varderade_kostnader].[Min år 20].[All]" allUniqueName="[Ej_varderade_kostnader].[Min år 20].[All]" dimensionUniqueName="[Ej_varderade_kostnader]" displayFolder="" count="0" memberValueDatatype="5" unbalanced="0"/>
    <cacheHierarchy uniqueName="[Ej_varderade_kostnader].[Min år 21]" caption="Min år 21" attribute="1" defaultMemberUniqueName="[Ej_varderade_kostnader].[Min år 21].[All]" allUniqueName="[Ej_varderade_kostnader].[Min år 21].[All]" dimensionUniqueName="[Ej_varderade_kostnader]" displayFolder="" count="0" memberValueDatatype="5" unbalanced="0"/>
    <cacheHierarchy uniqueName="[Ej_varderade_kostnader].[Min år 22]" caption="Min år 22" attribute="1" defaultMemberUniqueName="[Ej_varderade_kostnader].[Min år 22].[All]" allUniqueName="[Ej_varderade_kostnader].[Min år 22].[All]" dimensionUniqueName="[Ej_varderade_kostnader]" displayFolder="" count="0" memberValueDatatype="5" unbalanced="0"/>
    <cacheHierarchy uniqueName="[Ej_varderade_kostnader].[Min år 23]" caption="Min år 23" attribute="1" defaultMemberUniqueName="[Ej_varderade_kostnader].[Min år 23].[All]" allUniqueName="[Ej_varderade_kostnader].[Min år 23].[All]" dimensionUniqueName="[Ej_varderade_kostnader]" displayFolder="" count="0" memberValueDatatype="5" unbalanced="0"/>
    <cacheHierarchy uniqueName="[Ej_varderade_kostnader].[Min år 24]" caption="Min år 24" attribute="1" defaultMemberUniqueName="[Ej_varderade_kostnader].[Min år 24].[All]" allUniqueName="[Ej_varderade_kostnader].[Min år 24].[All]" dimensionUniqueName="[Ej_varderade_kostnader]" displayFolder="" count="0" memberValueDatatype="5" unbalanced="0"/>
    <cacheHierarchy uniqueName="[Ej_varderade_kostnader].[Min år 25]" caption="Min år 25" attribute="1" defaultMemberUniqueName="[Ej_varderade_kostnader].[Min år 25].[All]" allUniqueName="[Ej_varderade_kostnader].[Min år 25].[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Max år 7]" caption="Max år 7" attribute="1" defaultMemberUniqueName="[Ej_varderade_kostnader].[Max år 7].[All]" allUniqueName="[Ej_varderade_kostnader].[Max år 7].[All]" dimensionUniqueName="[Ej_varderade_kostnader]" displayFolder="" count="0" memberValueDatatype="5" unbalanced="0"/>
    <cacheHierarchy uniqueName="[Ej_varderade_kostnader].[Max år 8]" caption="Max år 8" attribute="1" defaultMemberUniqueName="[Ej_varderade_kostnader].[Max år 8].[All]" allUniqueName="[Ej_varderade_kostnader].[Max år 8].[All]" dimensionUniqueName="[Ej_varderade_kostnader]" displayFolder="" count="0" memberValueDatatype="5" unbalanced="0"/>
    <cacheHierarchy uniqueName="[Ej_varderade_kostnader].[Max år 9]" caption="Max år 9" attribute="1" defaultMemberUniqueName="[Ej_varderade_kostnader].[Max år 9].[All]" allUniqueName="[Ej_varderade_kostnader].[Max år 9].[All]" dimensionUniqueName="[Ej_varderade_kostnader]" displayFolder="" count="0" memberValueDatatype="5" unbalanced="0"/>
    <cacheHierarchy uniqueName="[Ej_varderade_kostnader].[Max år 10]" caption="Max år 10" attribute="1" defaultMemberUniqueName="[Ej_varderade_kostnader].[Max år 10].[All]" allUniqueName="[Ej_varderade_kostnader].[Max år 10].[All]" dimensionUniqueName="[Ej_varderade_kostnader]" displayFolder="" count="0" memberValueDatatype="5" unbalanced="0"/>
    <cacheHierarchy uniqueName="[Ej_varderade_kostnader].[Max år 11]" caption="Max år 11" attribute="1" defaultMemberUniqueName="[Ej_varderade_kostnader].[Max år 11].[All]" allUniqueName="[Ej_varderade_kostnader].[Max år 11].[All]" dimensionUniqueName="[Ej_varderade_kostnader]" displayFolder="" count="0" memberValueDatatype="5" unbalanced="0"/>
    <cacheHierarchy uniqueName="[Ej_varderade_kostnader].[Max år 12]" caption="Max år 12" attribute="1" defaultMemberUniqueName="[Ej_varderade_kostnader].[Max år 12].[All]" allUniqueName="[Ej_varderade_kostnader].[Max år 12].[All]" dimensionUniqueName="[Ej_varderade_kostnader]" displayFolder="" count="0" memberValueDatatype="5" unbalanced="0"/>
    <cacheHierarchy uniqueName="[Ej_varderade_kostnader].[Max år 13]" caption="Max år 13" attribute="1" defaultMemberUniqueName="[Ej_varderade_kostnader].[Max år 13].[All]" allUniqueName="[Ej_varderade_kostnader].[Max år 13].[All]" dimensionUniqueName="[Ej_varderade_kostnader]" displayFolder="" count="0" memberValueDatatype="5" unbalanced="0"/>
    <cacheHierarchy uniqueName="[Ej_varderade_kostnader].[Max år 14]" caption="Max år 14" attribute="1" defaultMemberUniqueName="[Ej_varderade_kostnader].[Max år 14].[All]" allUniqueName="[Ej_varderade_kostnader].[Max år 14].[All]" dimensionUniqueName="[Ej_varderade_kostnader]" displayFolder="" count="0" memberValueDatatype="5" unbalanced="0"/>
    <cacheHierarchy uniqueName="[Ej_varderade_kostnader].[Max år 15]" caption="Max år 15" attribute="1" defaultMemberUniqueName="[Ej_varderade_kostnader].[Max år 15].[All]" allUniqueName="[Ej_varderade_kostnader].[Max år 15].[All]" dimensionUniqueName="[Ej_varderade_kostnader]" displayFolder="" count="0" memberValueDatatype="5" unbalanced="0"/>
    <cacheHierarchy uniqueName="[Ej_varderade_kostnader].[Max år 16]" caption="Max år 16" attribute="1" defaultMemberUniqueName="[Ej_varderade_kostnader].[Max år 16].[All]" allUniqueName="[Ej_varderade_kostnader].[Max år 16].[All]" dimensionUniqueName="[Ej_varderade_kostnader]" displayFolder="" count="0" memberValueDatatype="5" unbalanced="0"/>
    <cacheHierarchy uniqueName="[Ej_varderade_kostnader].[Max år 17]" caption="Max år 17" attribute="1" defaultMemberUniqueName="[Ej_varderade_kostnader].[Max år 17].[All]" allUniqueName="[Ej_varderade_kostnader].[Max år 17].[All]" dimensionUniqueName="[Ej_varderade_kostnader]" displayFolder="" count="0" memberValueDatatype="5" unbalanced="0"/>
    <cacheHierarchy uniqueName="[Ej_varderade_kostnader].[Max år 18]" caption="Max år 18" attribute="1" defaultMemberUniqueName="[Ej_varderade_kostnader].[Max år 18].[All]" allUniqueName="[Ej_varderade_kostnader].[Max år 18].[All]" dimensionUniqueName="[Ej_varderade_kostnader]" displayFolder="" count="0" memberValueDatatype="5" unbalanced="0"/>
    <cacheHierarchy uniqueName="[Ej_varderade_kostnader].[Max år 19]" caption="Max år 19" attribute="1" defaultMemberUniqueName="[Ej_varderade_kostnader].[Max år 19].[All]" allUniqueName="[Ej_varderade_kostnader].[Max år 19].[All]" dimensionUniqueName="[Ej_varderade_kostnader]" displayFolder="" count="0" memberValueDatatype="5" unbalanced="0"/>
    <cacheHierarchy uniqueName="[Ej_varderade_kostnader].[Max år 20]" caption="Max år 20" attribute="1" defaultMemberUniqueName="[Ej_varderade_kostnader].[Max år 20].[All]" allUniqueName="[Ej_varderade_kostnader].[Max år 20].[All]" dimensionUniqueName="[Ej_varderade_kostnader]" displayFolder="" count="0" memberValueDatatype="5" unbalanced="0"/>
    <cacheHierarchy uniqueName="[Ej_varderade_kostnader].[Max år 21]" caption="Max år 21" attribute="1" defaultMemberUniqueName="[Ej_varderade_kostnader].[Max år 21].[All]" allUniqueName="[Ej_varderade_kostnader].[Max år 21].[All]" dimensionUniqueName="[Ej_varderade_kostnader]" displayFolder="" count="0" memberValueDatatype="5" unbalanced="0"/>
    <cacheHierarchy uniqueName="[Ej_varderade_kostnader].[Max år 22]" caption="Max år 22" attribute="1" defaultMemberUniqueName="[Ej_varderade_kostnader].[Max år 22].[All]" allUniqueName="[Ej_varderade_kostnader].[Max år 22].[All]" dimensionUniqueName="[Ej_varderade_kostnader]" displayFolder="" count="0" memberValueDatatype="5" unbalanced="0"/>
    <cacheHierarchy uniqueName="[Ej_varderade_kostnader].[Max år 23]" caption="Max år 23" attribute="1" defaultMemberUniqueName="[Ej_varderade_kostnader].[Max år 23].[All]" allUniqueName="[Ej_varderade_kostnader].[Max år 23].[All]" dimensionUniqueName="[Ej_varderade_kostnader]" displayFolder="" count="0" memberValueDatatype="5" unbalanced="0"/>
    <cacheHierarchy uniqueName="[Ej_varderade_kostnader].[Max år 24]" caption="Max år 24" attribute="1" defaultMemberUniqueName="[Ej_varderade_kostnader].[Max år 24].[All]" allUniqueName="[Ej_varderade_kostnader].[Max år 24].[All]" dimensionUniqueName="[Ej_varderade_kostnader]" displayFolder="" count="0" memberValueDatatype="5" unbalanced="0"/>
    <cacheHierarchy uniqueName="[Ej_varderade_kostnader].[Max år 25]" caption="Max år 25" attribute="1" defaultMemberUniqueName="[Ej_varderade_kostnader].[Max år 25].[All]" allUniqueName="[Ej_varderade_kostnader].[Max år 25].[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0"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0"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Troligt år 7]" caption="Troligt år 7" attribute="1" defaultMemberUniqueName="[Ej_varderade_nyttor].[Troligt år 7].[All]" allUniqueName="[Ej_varderade_nyttor].[Troligt år 7].[All]" dimensionUniqueName="[Ej_varderade_nyttor]" displayFolder="" count="0" memberValueDatatype="5" unbalanced="0"/>
    <cacheHierarchy uniqueName="[Ej_varderade_nyttor].[Troligt år 8]" caption="Troligt år 8" attribute="1" defaultMemberUniqueName="[Ej_varderade_nyttor].[Troligt år 8].[All]" allUniqueName="[Ej_varderade_nyttor].[Troligt år 8].[All]" dimensionUniqueName="[Ej_varderade_nyttor]" displayFolder="" count="0" memberValueDatatype="5" unbalanced="0"/>
    <cacheHierarchy uniqueName="[Ej_varderade_nyttor].[Troligt år 9]" caption="Troligt år 9" attribute="1" defaultMemberUniqueName="[Ej_varderade_nyttor].[Troligt år 9].[All]" allUniqueName="[Ej_varderade_nyttor].[Troligt år 9].[All]" dimensionUniqueName="[Ej_varderade_nyttor]" displayFolder="" count="0" memberValueDatatype="5" unbalanced="0"/>
    <cacheHierarchy uniqueName="[Ej_varderade_nyttor].[Troligt år 10]" caption="Troligt år 10" attribute="1" defaultMemberUniqueName="[Ej_varderade_nyttor].[Troligt år 10].[All]" allUniqueName="[Ej_varderade_nyttor].[Troligt år 10].[All]" dimensionUniqueName="[Ej_varderade_nyttor]" displayFolder="" count="0" memberValueDatatype="5" unbalanced="0"/>
    <cacheHierarchy uniqueName="[Ej_varderade_nyttor].[Troligt år 11]" caption="Troligt år 11" attribute="1" defaultMemberUniqueName="[Ej_varderade_nyttor].[Troligt år 11].[All]" allUniqueName="[Ej_varderade_nyttor].[Troligt år 11].[All]" dimensionUniqueName="[Ej_varderade_nyttor]" displayFolder="" count="0" memberValueDatatype="5" unbalanced="0"/>
    <cacheHierarchy uniqueName="[Ej_varderade_nyttor].[Troligt år 12]" caption="Troligt år 12" attribute="1" defaultMemberUniqueName="[Ej_varderade_nyttor].[Troligt år 12].[All]" allUniqueName="[Ej_varderade_nyttor].[Troligt år 12].[All]" dimensionUniqueName="[Ej_varderade_nyttor]" displayFolder="" count="0" memberValueDatatype="5" unbalanced="0"/>
    <cacheHierarchy uniqueName="[Ej_varderade_nyttor].[Troligt år 13]" caption="Troligt år 13" attribute="1" defaultMemberUniqueName="[Ej_varderade_nyttor].[Troligt år 13].[All]" allUniqueName="[Ej_varderade_nyttor].[Troligt år 13].[All]" dimensionUniqueName="[Ej_varderade_nyttor]" displayFolder="" count="0" memberValueDatatype="5" unbalanced="0"/>
    <cacheHierarchy uniqueName="[Ej_varderade_nyttor].[Troligt år 14]" caption="Troligt år 14" attribute="1" defaultMemberUniqueName="[Ej_varderade_nyttor].[Troligt år 14].[All]" allUniqueName="[Ej_varderade_nyttor].[Troligt år 14].[All]" dimensionUniqueName="[Ej_varderade_nyttor]" displayFolder="" count="0" memberValueDatatype="5" unbalanced="0"/>
    <cacheHierarchy uniqueName="[Ej_varderade_nyttor].[Troligt år 15]" caption="Troligt år 15" attribute="1" defaultMemberUniqueName="[Ej_varderade_nyttor].[Troligt år 15].[All]" allUniqueName="[Ej_varderade_nyttor].[Troligt år 15].[All]" dimensionUniqueName="[Ej_varderade_nyttor]" displayFolder="" count="0" memberValueDatatype="5" unbalanced="0"/>
    <cacheHierarchy uniqueName="[Ej_varderade_nyttor].[Troligt år 16]" caption="Troligt år 16" attribute="1" defaultMemberUniqueName="[Ej_varderade_nyttor].[Troligt år 16].[All]" allUniqueName="[Ej_varderade_nyttor].[Troligt år 16].[All]" dimensionUniqueName="[Ej_varderade_nyttor]" displayFolder="" count="0" memberValueDatatype="5" unbalanced="0"/>
    <cacheHierarchy uniqueName="[Ej_varderade_nyttor].[Troligt år 17]" caption="Troligt år 17" attribute="1" defaultMemberUniqueName="[Ej_varderade_nyttor].[Troligt år 17].[All]" allUniqueName="[Ej_varderade_nyttor].[Troligt år 17].[All]" dimensionUniqueName="[Ej_varderade_nyttor]" displayFolder="" count="0" memberValueDatatype="5" unbalanced="0"/>
    <cacheHierarchy uniqueName="[Ej_varderade_nyttor].[Troligt år 18]" caption="Troligt år 18" attribute="1" defaultMemberUniqueName="[Ej_varderade_nyttor].[Troligt år 18].[All]" allUniqueName="[Ej_varderade_nyttor].[Troligt år 18].[All]" dimensionUniqueName="[Ej_varderade_nyttor]" displayFolder="" count="0" memberValueDatatype="5" unbalanced="0"/>
    <cacheHierarchy uniqueName="[Ej_varderade_nyttor].[Troligt år 19]" caption="Troligt år 19" attribute="1" defaultMemberUniqueName="[Ej_varderade_nyttor].[Troligt år 19].[All]" allUniqueName="[Ej_varderade_nyttor].[Troligt år 19].[All]" dimensionUniqueName="[Ej_varderade_nyttor]" displayFolder="" count="0" memberValueDatatype="5" unbalanced="0"/>
    <cacheHierarchy uniqueName="[Ej_varderade_nyttor].[Troligt år 20]" caption="Troligt år 20" attribute="1" defaultMemberUniqueName="[Ej_varderade_nyttor].[Troligt år 20].[All]" allUniqueName="[Ej_varderade_nyttor].[Troligt år 20].[All]" dimensionUniqueName="[Ej_varderade_nyttor]" displayFolder="" count="0" memberValueDatatype="5" unbalanced="0"/>
    <cacheHierarchy uniqueName="[Ej_varderade_nyttor].[Troligt år 21]" caption="Troligt år 21" attribute="1" defaultMemberUniqueName="[Ej_varderade_nyttor].[Troligt år 21].[All]" allUniqueName="[Ej_varderade_nyttor].[Troligt år 21].[All]" dimensionUniqueName="[Ej_varderade_nyttor]" displayFolder="" count="0" memberValueDatatype="5" unbalanced="0"/>
    <cacheHierarchy uniqueName="[Ej_varderade_nyttor].[Troligt år 22]" caption="Troligt år 22" attribute="1" defaultMemberUniqueName="[Ej_varderade_nyttor].[Troligt år 22].[All]" allUniqueName="[Ej_varderade_nyttor].[Troligt år 22].[All]" dimensionUniqueName="[Ej_varderade_nyttor]" displayFolder="" count="0" memberValueDatatype="5" unbalanced="0"/>
    <cacheHierarchy uniqueName="[Ej_varderade_nyttor].[Troligt år 23]" caption="Troligt år 23" attribute="1" defaultMemberUniqueName="[Ej_varderade_nyttor].[Troligt år 23].[All]" allUniqueName="[Ej_varderade_nyttor].[Troligt år 23].[All]" dimensionUniqueName="[Ej_varderade_nyttor]" displayFolder="" count="0" memberValueDatatype="5" unbalanced="0"/>
    <cacheHierarchy uniqueName="[Ej_varderade_nyttor].[Troligt år 24]" caption="Troligt år 24" attribute="1" defaultMemberUniqueName="[Ej_varderade_nyttor].[Troligt år 24].[All]" allUniqueName="[Ej_varderade_nyttor].[Troligt år 24].[All]" dimensionUniqueName="[Ej_varderade_nyttor]" displayFolder="" count="0" memberValueDatatype="5" unbalanced="0"/>
    <cacheHierarchy uniqueName="[Ej_varderade_nyttor].[Troligt år 25]" caption="Troligt år 25" attribute="1" defaultMemberUniqueName="[Ej_varderade_nyttor].[Troligt år 25].[All]" allUniqueName="[Ej_varderade_nyttor].[Troligt år 25].[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Min år 7]" caption="Min år 7" attribute="1" defaultMemberUniqueName="[Ej_varderade_nyttor].[Min år 7].[All]" allUniqueName="[Ej_varderade_nyttor].[Min år 7].[All]" dimensionUniqueName="[Ej_varderade_nyttor]" displayFolder="" count="0" memberValueDatatype="5" unbalanced="0"/>
    <cacheHierarchy uniqueName="[Ej_varderade_nyttor].[Min år 8]" caption="Min år 8" attribute="1" defaultMemberUniqueName="[Ej_varderade_nyttor].[Min år 8].[All]" allUniqueName="[Ej_varderade_nyttor].[Min år 8].[All]" dimensionUniqueName="[Ej_varderade_nyttor]" displayFolder="" count="0" memberValueDatatype="5" unbalanced="0"/>
    <cacheHierarchy uniqueName="[Ej_varderade_nyttor].[Min år 9]" caption="Min år 9" attribute="1" defaultMemberUniqueName="[Ej_varderade_nyttor].[Min år 9].[All]" allUniqueName="[Ej_varderade_nyttor].[Min år 9].[All]" dimensionUniqueName="[Ej_varderade_nyttor]" displayFolder="" count="0" memberValueDatatype="5" unbalanced="0"/>
    <cacheHierarchy uniqueName="[Ej_varderade_nyttor].[Min år 10]" caption="Min år 10" attribute="1" defaultMemberUniqueName="[Ej_varderade_nyttor].[Min år 10].[All]" allUniqueName="[Ej_varderade_nyttor].[Min år 10].[All]" dimensionUniqueName="[Ej_varderade_nyttor]" displayFolder="" count="0" memberValueDatatype="5" unbalanced="0"/>
    <cacheHierarchy uniqueName="[Ej_varderade_nyttor].[Min år 11]" caption="Min år 11" attribute="1" defaultMemberUniqueName="[Ej_varderade_nyttor].[Min år 11].[All]" allUniqueName="[Ej_varderade_nyttor].[Min år 11].[All]" dimensionUniqueName="[Ej_varderade_nyttor]" displayFolder="" count="0" memberValueDatatype="5" unbalanced="0"/>
    <cacheHierarchy uniqueName="[Ej_varderade_nyttor].[Min år 12]" caption="Min år 12" attribute="1" defaultMemberUniqueName="[Ej_varderade_nyttor].[Min år 12].[All]" allUniqueName="[Ej_varderade_nyttor].[Min år 12].[All]" dimensionUniqueName="[Ej_varderade_nyttor]" displayFolder="" count="0" memberValueDatatype="5" unbalanced="0"/>
    <cacheHierarchy uniqueName="[Ej_varderade_nyttor].[Min år 13]" caption="Min år 13" attribute="1" defaultMemberUniqueName="[Ej_varderade_nyttor].[Min år 13].[All]" allUniqueName="[Ej_varderade_nyttor].[Min år 13].[All]" dimensionUniqueName="[Ej_varderade_nyttor]" displayFolder="" count="0" memberValueDatatype="5" unbalanced="0"/>
    <cacheHierarchy uniqueName="[Ej_varderade_nyttor].[Min år 14]" caption="Min år 14" attribute="1" defaultMemberUniqueName="[Ej_varderade_nyttor].[Min år 14].[All]" allUniqueName="[Ej_varderade_nyttor].[Min år 14].[All]" dimensionUniqueName="[Ej_varderade_nyttor]" displayFolder="" count="0" memberValueDatatype="5" unbalanced="0"/>
    <cacheHierarchy uniqueName="[Ej_varderade_nyttor].[Min år 15]" caption="Min år 15" attribute="1" defaultMemberUniqueName="[Ej_varderade_nyttor].[Min år 15].[All]" allUniqueName="[Ej_varderade_nyttor].[Min år 15].[All]" dimensionUniqueName="[Ej_varderade_nyttor]" displayFolder="" count="0" memberValueDatatype="5" unbalanced="0"/>
    <cacheHierarchy uniqueName="[Ej_varderade_nyttor].[Min år 16]" caption="Min år 16" attribute="1" defaultMemberUniqueName="[Ej_varderade_nyttor].[Min år 16].[All]" allUniqueName="[Ej_varderade_nyttor].[Min år 16].[All]" dimensionUniqueName="[Ej_varderade_nyttor]" displayFolder="" count="0" memberValueDatatype="5" unbalanced="0"/>
    <cacheHierarchy uniqueName="[Ej_varderade_nyttor].[Min år 17]" caption="Min år 17" attribute="1" defaultMemberUniqueName="[Ej_varderade_nyttor].[Min år 17].[All]" allUniqueName="[Ej_varderade_nyttor].[Min år 17].[All]" dimensionUniqueName="[Ej_varderade_nyttor]" displayFolder="" count="0" memberValueDatatype="5" unbalanced="0"/>
    <cacheHierarchy uniqueName="[Ej_varderade_nyttor].[Min år 18]" caption="Min år 18" attribute="1" defaultMemberUniqueName="[Ej_varderade_nyttor].[Min år 18].[All]" allUniqueName="[Ej_varderade_nyttor].[Min år 18].[All]" dimensionUniqueName="[Ej_varderade_nyttor]" displayFolder="" count="0" memberValueDatatype="5" unbalanced="0"/>
    <cacheHierarchy uniqueName="[Ej_varderade_nyttor].[Min år 19]" caption="Min år 19" attribute="1" defaultMemberUniqueName="[Ej_varderade_nyttor].[Min år 19].[All]" allUniqueName="[Ej_varderade_nyttor].[Min år 19].[All]" dimensionUniqueName="[Ej_varderade_nyttor]" displayFolder="" count="0" memberValueDatatype="5" unbalanced="0"/>
    <cacheHierarchy uniqueName="[Ej_varderade_nyttor].[Min år 20]" caption="Min år 20" attribute="1" defaultMemberUniqueName="[Ej_varderade_nyttor].[Min år 20].[All]" allUniqueName="[Ej_varderade_nyttor].[Min år 20].[All]" dimensionUniqueName="[Ej_varderade_nyttor]" displayFolder="" count="0" memberValueDatatype="5" unbalanced="0"/>
    <cacheHierarchy uniqueName="[Ej_varderade_nyttor].[Min år 21]" caption="Min år 21" attribute="1" defaultMemberUniqueName="[Ej_varderade_nyttor].[Min år 21].[All]" allUniqueName="[Ej_varderade_nyttor].[Min år 21].[All]" dimensionUniqueName="[Ej_varderade_nyttor]" displayFolder="" count="0" memberValueDatatype="5" unbalanced="0"/>
    <cacheHierarchy uniqueName="[Ej_varderade_nyttor].[Min år 22]" caption="Min år 22" attribute="1" defaultMemberUniqueName="[Ej_varderade_nyttor].[Min år 22].[All]" allUniqueName="[Ej_varderade_nyttor].[Min år 22].[All]" dimensionUniqueName="[Ej_varderade_nyttor]" displayFolder="" count="0" memberValueDatatype="5" unbalanced="0"/>
    <cacheHierarchy uniqueName="[Ej_varderade_nyttor].[Min år 23]" caption="Min år 23" attribute="1" defaultMemberUniqueName="[Ej_varderade_nyttor].[Min år 23].[All]" allUniqueName="[Ej_varderade_nyttor].[Min år 23].[All]" dimensionUniqueName="[Ej_varderade_nyttor]" displayFolder="" count="0" memberValueDatatype="5" unbalanced="0"/>
    <cacheHierarchy uniqueName="[Ej_varderade_nyttor].[Min år 24]" caption="Min år 24" attribute="1" defaultMemberUniqueName="[Ej_varderade_nyttor].[Min år 24].[All]" allUniqueName="[Ej_varderade_nyttor].[Min år 24].[All]" dimensionUniqueName="[Ej_varderade_nyttor]" displayFolder="" count="0" memberValueDatatype="5" unbalanced="0"/>
    <cacheHierarchy uniqueName="[Ej_varderade_nyttor].[Min år 25]" caption="Min år 25" attribute="1" defaultMemberUniqueName="[Ej_varderade_nyttor].[Min år 25].[All]" allUniqueName="[Ej_varderade_nyttor].[Min år 25].[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Max år 7]" caption="Max år 7" attribute="1" defaultMemberUniqueName="[Ej_varderade_nyttor].[Max år 7].[All]" allUniqueName="[Ej_varderade_nyttor].[Max år 7].[All]" dimensionUniqueName="[Ej_varderade_nyttor]" displayFolder="" count="0" memberValueDatatype="5" unbalanced="0"/>
    <cacheHierarchy uniqueName="[Ej_varderade_nyttor].[Max år 8]" caption="Max år 8" attribute="1" defaultMemberUniqueName="[Ej_varderade_nyttor].[Max år 8].[All]" allUniqueName="[Ej_varderade_nyttor].[Max år 8].[All]" dimensionUniqueName="[Ej_varderade_nyttor]" displayFolder="" count="0" memberValueDatatype="5" unbalanced="0"/>
    <cacheHierarchy uniqueName="[Ej_varderade_nyttor].[Max år 9]" caption="Max år 9" attribute="1" defaultMemberUniqueName="[Ej_varderade_nyttor].[Max år 9].[All]" allUniqueName="[Ej_varderade_nyttor].[Max år 9].[All]" dimensionUniqueName="[Ej_varderade_nyttor]" displayFolder="" count="0" memberValueDatatype="5" unbalanced="0"/>
    <cacheHierarchy uniqueName="[Ej_varderade_nyttor].[Max år 10]" caption="Max år 10" attribute="1" defaultMemberUniqueName="[Ej_varderade_nyttor].[Max år 10].[All]" allUniqueName="[Ej_varderade_nyttor].[Max år 10].[All]" dimensionUniqueName="[Ej_varderade_nyttor]" displayFolder="" count="0" memberValueDatatype="5" unbalanced="0"/>
    <cacheHierarchy uniqueName="[Ej_varderade_nyttor].[Max år 11]" caption="Max år 11" attribute="1" defaultMemberUniqueName="[Ej_varderade_nyttor].[Max år 11].[All]" allUniqueName="[Ej_varderade_nyttor].[Max år 11].[All]" dimensionUniqueName="[Ej_varderade_nyttor]" displayFolder="" count="0" memberValueDatatype="5" unbalanced="0"/>
    <cacheHierarchy uniqueName="[Ej_varderade_nyttor].[Max år 12]" caption="Max år 12" attribute="1" defaultMemberUniqueName="[Ej_varderade_nyttor].[Max år 12].[All]" allUniqueName="[Ej_varderade_nyttor].[Max år 12].[All]" dimensionUniqueName="[Ej_varderade_nyttor]" displayFolder="" count="0" memberValueDatatype="5" unbalanced="0"/>
    <cacheHierarchy uniqueName="[Ej_varderade_nyttor].[Max år 13]" caption="Max år 13" attribute="1" defaultMemberUniqueName="[Ej_varderade_nyttor].[Max år 13].[All]" allUniqueName="[Ej_varderade_nyttor].[Max år 13].[All]" dimensionUniqueName="[Ej_varderade_nyttor]" displayFolder="" count="0" memberValueDatatype="5" unbalanced="0"/>
    <cacheHierarchy uniqueName="[Ej_varderade_nyttor].[Max år 14]" caption="Max år 14" attribute="1" defaultMemberUniqueName="[Ej_varderade_nyttor].[Max år 14].[All]" allUniqueName="[Ej_varderade_nyttor].[Max år 14].[All]" dimensionUniqueName="[Ej_varderade_nyttor]" displayFolder="" count="0" memberValueDatatype="5" unbalanced="0"/>
    <cacheHierarchy uniqueName="[Ej_varderade_nyttor].[Max år 15]" caption="Max år 15" attribute="1" defaultMemberUniqueName="[Ej_varderade_nyttor].[Max år 15].[All]" allUniqueName="[Ej_varderade_nyttor].[Max år 15].[All]" dimensionUniqueName="[Ej_varderade_nyttor]" displayFolder="" count="0" memberValueDatatype="5" unbalanced="0"/>
    <cacheHierarchy uniqueName="[Ej_varderade_nyttor].[Max år 16]" caption="Max år 16" attribute="1" defaultMemberUniqueName="[Ej_varderade_nyttor].[Max år 16].[All]" allUniqueName="[Ej_varderade_nyttor].[Max år 16].[All]" dimensionUniqueName="[Ej_varderade_nyttor]" displayFolder="" count="0" memberValueDatatype="5" unbalanced="0"/>
    <cacheHierarchy uniqueName="[Ej_varderade_nyttor].[Max år 17]" caption="Max år 17" attribute="1" defaultMemberUniqueName="[Ej_varderade_nyttor].[Max år 17].[All]" allUniqueName="[Ej_varderade_nyttor].[Max år 17].[All]" dimensionUniqueName="[Ej_varderade_nyttor]" displayFolder="" count="0" memberValueDatatype="5" unbalanced="0"/>
    <cacheHierarchy uniqueName="[Ej_varderade_nyttor].[Max år 18]" caption="Max år 18" attribute="1" defaultMemberUniqueName="[Ej_varderade_nyttor].[Max år 18].[All]" allUniqueName="[Ej_varderade_nyttor].[Max år 18].[All]" dimensionUniqueName="[Ej_varderade_nyttor]" displayFolder="" count="0" memberValueDatatype="5" unbalanced="0"/>
    <cacheHierarchy uniqueName="[Ej_varderade_nyttor].[Max år 19]" caption="Max år 19" attribute="1" defaultMemberUniqueName="[Ej_varderade_nyttor].[Max år 19].[All]" allUniqueName="[Ej_varderade_nyttor].[Max år 19].[All]" dimensionUniqueName="[Ej_varderade_nyttor]" displayFolder="" count="0" memberValueDatatype="5" unbalanced="0"/>
    <cacheHierarchy uniqueName="[Ej_varderade_nyttor].[Max år 20]" caption="Max år 20" attribute="1" defaultMemberUniqueName="[Ej_varderade_nyttor].[Max år 20].[All]" allUniqueName="[Ej_varderade_nyttor].[Max år 20].[All]" dimensionUniqueName="[Ej_varderade_nyttor]" displayFolder="" count="0" memberValueDatatype="5" unbalanced="0"/>
    <cacheHierarchy uniqueName="[Ej_varderade_nyttor].[Max år 21]" caption="Max år 21" attribute="1" defaultMemberUniqueName="[Ej_varderade_nyttor].[Max år 21].[All]" allUniqueName="[Ej_varderade_nyttor].[Max år 21].[All]" dimensionUniqueName="[Ej_varderade_nyttor]" displayFolder="" count="0" memberValueDatatype="5" unbalanced="0"/>
    <cacheHierarchy uniqueName="[Ej_varderade_nyttor].[Max år 22]" caption="Max år 22" attribute="1" defaultMemberUniqueName="[Ej_varderade_nyttor].[Max år 22].[All]" allUniqueName="[Ej_varderade_nyttor].[Max år 22].[All]" dimensionUniqueName="[Ej_varderade_nyttor]" displayFolder="" count="0" memberValueDatatype="5" unbalanced="0"/>
    <cacheHierarchy uniqueName="[Ej_varderade_nyttor].[Max år 23]" caption="Max år 23" attribute="1" defaultMemberUniqueName="[Ej_varderade_nyttor].[Max år 23].[All]" allUniqueName="[Ej_varderade_nyttor].[Max år 23].[All]" dimensionUniqueName="[Ej_varderade_nyttor]" displayFolder="" count="0" memberValueDatatype="5" unbalanced="0"/>
    <cacheHierarchy uniqueName="[Ej_varderade_nyttor].[Max år 24]" caption="Max år 24" attribute="1" defaultMemberUniqueName="[Ej_varderade_nyttor].[Max år 24].[All]" allUniqueName="[Ej_varderade_nyttor].[Max år 24].[All]" dimensionUniqueName="[Ej_varderade_nyttor]" displayFolder="" count="0" memberValueDatatype="5" unbalanced="0"/>
    <cacheHierarchy uniqueName="[Ej_varderade_nyttor].[Max år 25]" caption="Max år 25" attribute="1" defaultMemberUniqueName="[Ej_varderade_nyttor].[Max år 25].[All]" allUniqueName="[Ej_varderade_nyttor].[Max år 25].[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0" memberValueDatatype="130" unbalanced="0"/>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Troligt år 7]" caption="Troligt år 7" attribute="1" defaultMemberUniqueName="[Kostnader].[Troligt år 7].[All]" allUniqueName="[Kostnader].[Troligt år 7].[All]" dimensionUniqueName="[Kostnader]" displayFolder="" count="0" memberValueDatatype="5" unbalanced="0"/>
    <cacheHierarchy uniqueName="[Kostnader].[Troligt år 8]" caption="Troligt år 8" attribute="1" defaultMemberUniqueName="[Kostnader].[Troligt år 8].[All]" allUniqueName="[Kostnader].[Troligt år 8].[All]" dimensionUniqueName="[Kostnader]" displayFolder="" count="0" memberValueDatatype="5" unbalanced="0"/>
    <cacheHierarchy uniqueName="[Kostnader].[Troligt år 9]" caption="Troligt år 9" attribute="1" defaultMemberUniqueName="[Kostnader].[Troligt år 9].[All]" allUniqueName="[Kostnader].[Troligt år 9].[All]" dimensionUniqueName="[Kostnader]" displayFolder="" count="0" memberValueDatatype="5" unbalanced="0"/>
    <cacheHierarchy uniqueName="[Kostnader].[Troligt år 10]" caption="Troligt år 10" attribute="1" defaultMemberUniqueName="[Kostnader].[Troligt år 10].[All]" allUniqueName="[Kostnader].[Troligt år 10].[All]" dimensionUniqueName="[Kostnader]" displayFolder="" count="0" memberValueDatatype="5" unbalanced="0"/>
    <cacheHierarchy uniqueName="[Kostnader].[Troligt år 11]" caption="Troligt år 11" attribute="1" defaultMemberUniqueName="[Kostnader].[Troligt år 11].[All]" allUniqueName="[Kostnader].[Troligt år 11].[All]" dimensionUniqueName="[Kostnader]" displayFolder="" count="0" memberValueDatatype="5" unbalanced="0"/>
    <cacheHierarchy uniqueName="[Kostnader].[Troligt år 12]" caption="Troligt år 12" attribute="1" defaultMemberUniqueName="[Kostnader].[Troligt år 12].[All]" allUniqueName="[Kostnader].[Troligt år 12].[All]" dimensionUniqueName="[Kostnader]" displayFolder="" count="0" memberValueDatatype="5" unbalanced="0"/>
    <cacheHierarchy uniqueName="[Kostnader].[Troligt år 13]" caption="Troligt år 13" attribute="1" defaultMemberUniqueName="[Kostnader].[Troligt år 13].[All]" allUniqueName="[Kostnader].[Troligt år 13].[All]" dimensionUniqueName="[Kostnader]" displayFolder="" count="0" memberValueDatatype="5" unbalanced="0"/>
    <cacheHierarchy uniqueName="[Kostnader].[Troligt år 14]" caption="Troligt år 14" attribute="1" defaultMemberUniqueName="[Kostnader].[Troligt år 14].[All]" allUniqueName="[Kostnader].[Troligt år 14].[All]" dimensionUniqueName="[Kostnader]" displayFolder="" count="0" memberValueDatatype="5" unbalanced="0"/>
    <cacheHierarchy uniqueName="[Kostnader].[Troligt år 15]" caption="Troligt år 15" attribute="1" defaultMemberUniqueName="[Kostnader].[Troligt år 15].[All]" allUniqueName="[Kostnader].[Troligt år 15].[All]" dimensionUniqueName="[Kostnader]" displayFolder="" count="0" memberValueDatatype="5" unbalanced="0"/>
    <cacheHierarchy uniqueName="[Kostnader].[Troligt år 16]" caption="Troligt år 16" attribute="1" defaultMemberUniqueName="[Kostnader].[Troligt år 16].[All]" allUniqueName="[Kostnader].[Troligt år 16].[All]" dimensionUniqueName="[Kostnader]" displayFolder="" count="0" memberValueDatatype="5" unbalanced="0"/>
    <cacheHierarchy uniqueName="[Kostnader].[Troligt år 17]" caption="Troligt år 17" attribute="1" defaultMemberUniqueName="[Kostnader].[Troligt år 17].[All]" allUniqueName="[Kostnader].[Troligt år 17].[All]" dimensionUniqueName="[Kostnader]" displayFolder="" count="0" memberValueDatatype="5" unbalanced="0"/>
    <cacheHierarchy uniqueName="[Kostnader].[Troligt år 18]" caption="Troligt år 18" attribute="1" defaultMemberUniqueName="[Kostnader].[Troligt år 18].[All]" allUniqueName="[Kostnader].[Troligt år 18].[All]" dimensionUniqueName="[Kostnader]" displayFolder="" count="0" memberValueDatatype="5" unbalanced="0"/>
    <cacheHierarchy uniqueName="[Kostnader].[Troligt år 19]" caption="Troligt år 19" attribute="1" defaultMemberUniqueName="[Kostnader].[Troligt år 19].[All]" allUniqueName="[Kostnader].[Troligt år 19].[All]" dimensionUniqueName="[Kostnader]" displayFolder="" count="0" memberValueDatatype="5" unbalanced="0"/>
    <cacheHierarchy uniqueName="[Kostnader].[Troligt år 20]" caption="Troligt år 20" attribute="1" defaultMemberUniqueName="[Kostnader].[Troligt år 20].[All]" allUniqueName="[Kostnader].[Troligt år 20].[All]" dimensionUniqueName="[Kostnader]" displayFolder="" count="0" memberValueDatatype="5" unbalanced="0"/>
    <cacheHierarchy uniqueName="[Kostnader].[Troligt år 21]" caption="Troligt år 21" attribute="1" defaultMemberUniqueName="[Kostnader].[Troligt år 21].[All]" allUniqueName="[Kostnader].[Troligt år 21].[All]" dimensionUniqueName="[Kostnader]" displayFolder="" count="0" memberValueDatatype="5" unbalanced="0"/>
    <cacheHierarchy uniqueName="[Kostnader].[Troligt år 22]" caption="Troligt år 22" attribute="1" defaultMemberUniqueName="[Kostnader].[Troligt år 22].[All]" allUniqueName="[Kostnader].[Troligt år 22].[All]" dimensionUniqueName="[Kostnader]" displayFolder="" count="0" memberValueDatatype="5" unbalanced="0"/>
    <cacheHierarchy uniqueName="[Kostnader].[Troligt år 23]" caption="Troligt år 23" attribute="1" defaultMemberUniqueName="[Kostnader].[Troligt år 23].[All]" allUniqueName="[Kostnader].[Troligt år 23].[All]" dimensionUniqueName="[Kostnader]" displayFolder="" count="0" memberValueDatatype="5" unbalanced="0"/>
    <cacheHierarchy uniqueName="[Kostnader].[Troligt år 24]" caption="Troligt år 24" attribute="1" defaultMemberUniqueName="[Kostnader].[Troligt år 24].[All]" allUniqueName="[Kostnader].[Troligt år 24].[All]" dimensionUniqueName="[Kostnader]" displayFolder="" count="0" memberValueDatatype="5" unbalanced="0"/>
    <cacheHierarchy uniqueName="[Kostnader].[Troligt år 25]" caption="Troligt år 25" attribute="1" defaultMemberUniqueName="[Kostnader].[Troligt år 25].[All]" allUniqueName="[Kostnader].[Troligt år 25].[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Min år 7]" caption="Min år 7" attribute="1" defaultMemberUniqueName="[Kostnader].[Min år 7].[All]" allUniqueName="[Kostnader].[Min år 7].[All]" dimensionUniqueName="[Kostnader]" displayFolder="" count="0" memberValueDatatype="5" unbalanced="0"/>
    <cacheHierarchy uniqueName="[Kostnader].[Min år 8]" caption="Min år 8" attribute="1" defaultMemberUniqueName="[Kostnader].[Min år 8].[All]" allUniqueName="[Kostnader].[Min år 8].[All]" dimensionUniqueName="[Kostnader]" displayFolder="" count="0" memberValueDatatype="5" unbalanced="0"/>
    <cacheHierarchy uniqueName="[Kostnader].[Min år 9]" caption="Min år 9" attribute="1" defaultMemberUniqueName="[Kostnader].[Min år 9].[All]" allUniqueName="[Kostnader].[Min år 9].[All]" dimensionUniqueName="[Kostnader]" displayFolder="" count="0" memberValueDatatype="5" unbalanced="0"/>
    <cacheHierarchy uniqueName="[Kostnader].[Min år 10]" caption="Min år 10" attribute="1" defaultMemberUniqueName="[Kostnader].[Min år 10].[All]" allUniqueName="[Kostnader].[Min år 10].[All]" dimensionUniqueName="[Kostnader]" displayFolder="" count="0" memberValueDatatype="5" unbalanced="0"/>
    <cacheHierarchy uniqueName="[Kostnader].[Min år 11]" caption="Min år 11" attribute="1" defaultMemberUniqueName="[Kostnader].[Min år 11].[All]" allUniqueName="[Kostnader].[Min år 11].[All]" dimensionUniqueName="[Kostnader]" displayFolder="" count="0" memberValueDatatype="5" unbalanced="0"/>
    <cacheHierarchy uniqueName="[Kostnader].[Min år 12]" caption="Min år 12" attribute="1" defaultMemberUniqueName="[Kostnader].[Min år 12].[All]" allUniqueName="[Kostnader].[Min år 12].[All]" dimensionUniqueName="[Kostnader]" displayFolder="" count="0" memberValueDatatype="5" unbalanced="0"/>
    <cacheHierarchy uniqueName="[Kostnader].[Min år 13]" caption="Min år 13" attribute="1" defaultMemberUniqueName="[Kostnader].[Min år 13].[All]" allUniqueName="[Kostnader].[Min år 13].[All]" dimensionUniqueName="[Kostnader]" displayFolder="" count="0" memberValueDatatype="5" unbalanced="0"/>
    <cacheHierarchy uniqueName="[Kostnader].[Min år 14]" caption="Min år 14" attribute="1" defaultMemberUniqueName="[Kostnader].[Min år 14].[All]" allUniqueName="[Kostnader].[Min år 14].[All]" dimensionUniqueName="[Kostnader]" displayFolder="" count="0" memberValueDatatype="5" unbalanced="0"/>
    <cacheHierarchy uniqueName="[Kostnader].[Min år 15]" caption="Min år 15" attribute="1" defaultMemberUniqueName="[Kostnader].[Min år 15].[All]" allUniqueName="[Kostnader].[Min år 15].[All]" dimensionUniqueName="[Kostnader]" displayFolder="" count="0" memberValueDatatype="5" unbalanced="0"/>
    <cacheHierarchy uniqueName="[Kostnader].[Min år 16]" caption="Min år 16" attribute="1" defaultMemberUniqueName="[Kostnader].[Min år 16].[All]" allUniqueName="[Kostnader].[Min år 16].[All]" dimensionUniqueName="[Kostnader]" displayFolder="" count="0" memberValueDatatype="5" unbalanced="0"/>
    <cacheHierarchy uniqueName="[Kostnader].[Min år 17]" caption="Min år 17" attribute="1" defaultMemberUniqueName="[Kostnader].[Min år 17].[All]" allUniqueName="[Kostnader].[Min år 17].[All]" dimensionUniqueName="[Kostnader]" displayFolder="" count="0" memberValueDatatype="5" unbalanced="0"/>
    <cacheHierarchy uniqueName="[Kostnader].[Min år 18]" caption="Min år 18" attribute="1" defaultMemberUniqueName="[Kostnader].[Min år 18].[All]" allUniqueName="[Kostnader].[Min år 18].[All]" dimensionUniqueName="[Kostnader]" displayFolder="" count="0" memberValueDatatype="5" unbalanced="0"/>
    <cacheHierarchy uniqueName="[Kostnader].[Min år 19]" caption="Min år 19" attribute="1" defaultMemberUniqueName="[Kostnader].[Min år 19].[All]" allUniqueName="[Kostnader].[Min år 19].[All]" dimensionUniqueName="[Kostnader]" displayFolder="" count="0" memberValueDatatype="5" unbalanced="0"/>
    <cacheHierarchy uniqueName="[Kostnader].[Min år 20]" caption="Min år 20" attribute="1" defaultMemberUniqueName="[Kostnader].[Min år 20].[All]" allUniqueName="[Kostnader].[Min år 20].[All]" dimensionUniqueName="[Kostnader]" displayFolder="" count="0" memberValueDatatype="5" unbalanced="0"/>
    <cacheHierarchy uniqueName="[Kostnader].[Min år 21]" caption="Min år 21" attribute="1" defaultMemberUniqueName="[Kostnader].[Min år 21].[All]" allUniqueName="[Kostnader].[Min år 21].[All]" dimensionUniqueName="[Kostnader]" displayFolder="" count="0" memberValueDatatype="5" unbalanced="0"/>
    <cacheHierarchy uniqueName="[Kostnader].[Min år 22]" caption="Min år 22" attribute="1" defaultMemberUniqueName="[Kostnader].[Min år 22].[All]" allUniqueName="[Kostnader].[Min år 22].[All]" dimensionUniqueName="[Kostnader]" displayFolder="" count="0" memberValueDatatype="5" unbalanced="0"/>
    <cacheHierarchy uniqueName="[Kostnader].[Min år 23]" caption="Min år 23" attribute="1" defaultMemberUniqueName="[Kostnader].[Min år 23].[All]" allUniqueName="[Kostnader].[Min år 23].[All]" dimensionUniqueName="[Kostnader]" displayFolder="" count="0" memberValueDatatype="5" unbalanced="0"/>
    <cacheHierarchy uniqueName="[Kostnader].[Min år 24]" caption="Min år 24" attribute="1" defaultMemberUniqueName="[Kostnader].[Min år 24].[All]" allUniqueName="[Kostnader].[Min år 24].[All]" dimensionUniqueName="[Kostnader]" displayFolder="" count="0" memberValueDatatype="5" unbalanced="0"/>
    <cacheHierarchy uniqueName="[Kostnader].[Min år 25]" caption="Min år 25" attribute="1" defaultMemberUniqueName="[Kostnader].[Min år 25].[All]" allUniqueName="[Kostnader].[Min år 25].[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Max år 7]" caption="Max år 7" attribute="1" defaultMemberUniqueName="[Kostnader].[Max år 7].[All]" allUniqueName="[Kostnader].[Max år 7].[All]" dimensionUniqueName="[Kostnader]" displayFolder="" count="0" memberValueDatatype="5" unbalanced="0"/>
    <cacheHierarchy uniqueName="[Kostnader].[Max år 8]" caption="Max år 8" attribute="1" defaultMemberUniqueName="[Kostnader].[Max år 8].[All]" allUniqueName="[Kostnader].[Max år 8].[All]" dimensionUniqueName="[Kostnader]" displayFolder="" count="0" memberValueDatatype="5" unbalanced="0"/>
    <cacheHierarchy uniqueName="[Kostnader].[Max år 9]" caption="Max år 9" attribute="1" defaultMemberUniqueName="[Kostnader].[Max år 9].[All]" allUniqueName="[Kostnader].[Max år 9].[All]" dimensionUniqueName="[Kostnader]" displayFolder="" count="0" memberValueDatatype="5" unbalanced="0"/>
    <cacheHierarchy uniqueName="[Kostnader].[Max år 10]" caption="Max år 10" attribute="1" defaultMemberUniqueName="[Kostnader].[Max år 10].[All]" allUniqueName="[Kostnader].[Max år 10].[All]" dimensionUniqueName="[Kostnader]" displayFolder="" count="0" memberValueDatatype="5" unbalanced="0"/>
    <cacheHierarchy uniqueName="[Kostnader].[Max år 11]" caption="Max år 11" attribute="1" defaultMemberUniqueName="[Kostnader].[Max år 11].[All]" allUniqueName="[Kostnader].[Max år 11].[All]" dimensionUniqueName="[Kostnader]" displayFolder="" count="0" memberValueDatatype="5" unbalanced="0"/>
    <cacheHierarchy uniqueName="[Kostnader].[Max år 12]" caption="Max år 12" attribute="1" defaultMemberUniqueName="[Kostnader].[Max år 12].[All]" allUniqueName="[Kostnader].[Max år 12].[All]" dimensionUniqueName="[Kostnader]" displayFolder="" count="0" memberValueDatatype="5" unbalanced="0"/>
    <cacheHierarchy uniqueName="[Kostnader].[Max år 13]" caption="Max år 13" attribute="1" defaultMemberUniqueName="[Kostnader].[Max år 13].[All]" allUniqueName="[Kostnader].[Max år 13].[All]" dimensionUniqueName="[Kostnader]" displayFolder="" count="0" memberValueDatatype="5" unbalanced="0"/>
    <cacheHierarchy uniqueName="[Kostnader].[Max år 14]" caption="Max år 14" attribute="1" defaultMemberUniqueName="[Kostnader].[Max år 14].[All]" allUniqueName="[Kostnader].[Max år 14].[All]" dimensionUniqueName="[Kostnader]" displayFolder="" count="0" memberValueDatatype="5" unbalanced="0"/>
    <cacheHierarchy uniqueName="[Kostnader].[Max år 15]" caption="Max år 15" attribute="1" defaultMemberUniqueName="[Kostnader].[Max år 15].[All]" allUniqueName="[Kostnader].[Max år 15].[All]" dimensionUniqueName="[Kostnader]" displayFolder="" count="0" memberValueDatatype="5" unbalanced="0"/>
    <cacheHierarchy uniqueName="[Kostnader].[Max år 16]" caption="Max år 16" attribute="1" defaultMemberUniqueName="[Kostnader].[Max år 16].[All]" allUniqueName="[Kostnader].[Max år 16].[All]" dimensionUniqueName="[Kostnader]" displayFolder="" count="0" memberValueDatatype="5" unbalanced="0"/>
    <cacheHierarchy uniqueName="[Kostnader].[Max år 17]" caption="Max år 17" attribute="1" defaultMemberUniqueName="[Kostnader].[Max år 17].[All]" allUniqueName="[Kostnader].[Max år 17].[All]" dimensionUniqueName="[Kostnader]" displayFolder="" count="0" memberValueDatatype="5" unbalanced="0"/>
    <cacheHierarchy uniqueName="[Kostnader].[Max år 18]" caption="Max år 18" attribute="1" defaultMemberUniqueName="[Kostnader].[Max år 18].[All]" allUniqueName="[Kostnader].[Max år 18].[All]" dimensionUniqueName="[Kostnader]" displayFolder="" count="0" memberValueDatatype="5" unbalanced="0"/>
    <cacheHierarchy uniqueName="[Kostnader].[Max år 19]" caption="Max år 19" attribute="1" defaultMemberUniqueName="[Kostnader].[Max år 19].[All]" allUniqueName="[Kostnader].[Max år 19].[All]" dimensionUniqueName="[Kostnader]" displayFolder="" count="0" memberValueDatatype="5" unbalanced="0"/>
    <cacheHierarchy uniqueName="[Kostnader].[Max år 20]" caption="Max år 20" attribute="1" defaultMemberUniqueName="[Kostnader].[Max år 20].[All]" allUniqueName="[Kostnader].[Max år 20].[All]" dimensionUniqueName="[Kostnader]" displayFolder="" count="0" memberValueDatatype="5" unbalanced="0"/>
    <cacheHierarchy uniqueName="[Kostnader].[Max år 21]" caption="Max år 21" attribute="1" defaultMemberUniqueName="[Kostnader].[Max år 21].[All]" allUniqueName="[Kostnader].[Max år 21].[All]" dimensionUniqueName="[Kostnader]" displayFolder="" count="0" memberValueDatatype="5" unbalanced="0"/>
    <cacheHierarchy uniqueName="[Kostnader].[Max år 22]" caption="Max år 22" attribute="1" defaultMemberUniqueName="[Kostnader].[Max år 22].[All]" allUniqueName="[Kostnader].[Max år 22].[All]" dimensionUniqueName="[Kostnader]" displayFolder="" count="0" memberValueDatatype="5" unbalanced="0"/>
    <cacheHierarchy uniqueName="[Kostnader].[Max år 23]" caption="Max år 23" attribute="1" defaultMemberUniqueName="[Kostnader].[Max år 23].[All]" allUniqueName="[Kostnader].[Max år 23].[All]" dimensionUniqueName="[Kostnader]" displayFolder="" count="0" memberValueDatatype="5" unbalanced="0"/>
    <cacheHierarchy uniqueName="[Kostnader].[Max år 24]" caption="Max år 24" attribute="1" defaultMemberUniqueName="[Kostnader].[Max år 24].[All]" allUniqueName="[Kostnader].[Max år 24].[All]" dimensionUniqueName="[Kostnader]" displayFolder="" count="0" memberValueDatatype="5" unbalanced="0"/>
    <cacheHierarchy uniqueName="[Kostnader].[Max år 25]" caption="Max år 25" attribute="1" defaultMemberUniqueName="[Kostnader].[Max år 25].[All]" allUniqueName="[Kostnader].[Max år 25].[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2" memberValueDatatype="130" unbalanced="0">
      <fieldsUsage count="2">
        <fieldUsage x="-1"/>
        <fieldUsage x="2"/>
      </fieldsUsage>
    </cacheHierarchy>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0" memberValueDatatype="130" unbalanced="0"/>
    <cacheHierarchy uniqueName="[Nyttor].[Bedömning]" caption="Bedömning" attribute="1" defaultMemberUniqueName="[Nyttor].[Bedömning].[All]" allUniqueName="[Nyttor].[Bedömning].[All]" dimensionUniqueName="[Nyttor]" displayFolder="" count="0" memberValueDatatype="130" unbalanced="0"/>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Troligt år 7]" caption="Troligt år 7" attribute="1" defaultMemberUniqueName="[Nyttor].[Troligt år 7].[All]" allUniqueName="[Nyttor].[Troligt år 7].[All]" dimensionUniqueName="[Nyttor]" displayFolder="" count="0" memberValueDatatype="5" unbalanced="0"/>
    <cacheHierarchy uniqueName="[Nyttor].[Troligt år 8]" caption="Troligt år 8" attribute="1" defaultMemberUniqueName="[Nyttor].[Troligt år 8].[All]" allUniqueName="[Nyttor].[Troligt år 8].[All]" dimensionUniqueName="[Nyttor]" displayFolder="" count="0" memberValueDatatype="5" unbalanced="0"/>
    <cacheHierarchy uniqueName="[Nyttor].[Troligt år 9]" caption="Troligt år 9" attribute="1" defaultMemberUniqueName="[Nyttor].[Troligt år 9].[All]" allUniqueName="[Nyttor].[Troligt år 9].[All]" dimensionUniqueName="[Nyttor]" displayFolder="" count="0" memberValueDatatype="5" unbalanced="0"/>
    <cacheHierarchy uniqueName="[Nyttor].[Troligt år 10]" caption="Troligt år 10" attribute="1" defaultMemberUniqueName="[Nyttor].[Troligt år 10].[All]" allUniqueName="[Nyttor].[Troligt år 10].[All]" dimensionUniqueName="[Nyttor]" displayFolder="" count="0" memberValueDatatype="5" unbalanced="0"/>
    <cacheHierarchy uniqueName="[Nyttor].[Troligt år 11]" caption="Troligt år 11" attribute="1" defaultMemberUniqueName="[Nyttor].[Troligt år 11].[All]" allUniqueName="[Nyttor].[Troligt år 11].[All]" dimensionUniqueName="[Nyttor]" displayFolder="" count="0" memberValueDatatype="5" unbalanced="0"/>
    <cacheHierarchy uniqueName="[Nyttor].[Troligt år 12]" caption="Troligt år 12" attribute="1" defaultMemberUniqueName="[Nyttor].[Troligt år 12].[All]" allUniqueName="[Nyttor].[Troligt år 12].[All]" dimensionUniqueName="[Nyttor]" displayFolder="" count="0" memberValueDatatype="5" unbalanced="0"/>
    <cacheHierarchy uniqueName="[Nyttor].[Troligt år 13]" caption="Troligt år 13" attribute="1" defaultMemberUniqueName="[Nyttor].[Troligt år 13].[All]" allUniqueName="[Nyttor].[Troligt år 13].[All]" dimensionUniqueName="[Nyttor]" displayFolder="" count="0" memberValueDatatype="5" unbalanced="0"/>
    <cacheHierarchy uniqueName="[Nyttor].[Troligt år 14]" caption="Troligt år 14" attribute="1" defaultMemberUniqueName="[Nyttor].[Troligt år 14].[All]" allUniqueName="[Nyttor].[Troligt år 14].[All]" dimensionUniqueName="[Nyttor]" displayFolder="" count="0" memberValueDatatype="5" unbalanced="0"/>
    <cacheHierarchy uniqueName="[Nyttor].[Troligt år 15]" caption="Troligt år 15" attribute="1" defaultMemberUniqueName="[Nyttor].[Troligt år 15].[All]" allUniqueName="[Nyttor].[Troligt år 15].[All]" dimensionUniqueName="[Nyttor]" displayFolder="" count="0" memberValueDatatype="5" unbalanced="0"/>
    <cacheHierarchy uniqueName="[Nyttor].[Troligt år 16]" caption="Troligt år 16" attribute="1" defaultMemberUniqueName="[Nyttor].[Troligt år 16].[All]" allUniqueName="[Nyttor].[Troligt år 16].[All]" dimensionUniqueName="[Nyttor]" displayFolder="" count="0" memberValueDatatype="5" unbalanced="0"/>
    <cacheHierarchy uniqueName="[Nyttor].[Troligt år 17]" caption="Troligt år 17" attribute="1" defaultMemberUniqueName="[Nyttor].[Troligt år 17].[All]" allUniqueName="[Nyttor].[Troligt år 17].[All]" dimensionUniqueName="[Nyttor]" displayFolder="" count="0" memberValueDatatype="5" unbalanced="0"/>
    <cacheHierarchy uniqueName="[Nyttor].[Troligt år 18]" caption="Troligt år 18" attribute="1" defaultMemberUniqueName="[Nyttor].[Troligt år 18].[All]" allUniqueName="[Nyttor].[Troligt år 18].[All]" dimensionUniqueName="[Nyttor]" displayFolder="" count="0" memberValueDatatype="5" unbalanced="0"/>
    <cacheHierarchy uniqueName="[Nyttor].[Troligt år 19]" caption="Troligt år 19" attribute="1" defaultMemberUniqueName="[Nyttor].[Troligt år 19].[All]" allUniqueName="[Nyttor].[Troligt år 19].[All]" dimensionUniqueName="[Nyttor]" displayFolder="" count="0" memberValueDatatype="5" unbalanced="0"/>
    <cacheHierarchy uniqueName="[Nyttor].[Troligt år 20]" caption="Troligt år 20" attribute="1" defaultMemberUniqueName="[Nyttor].[Troligt år 20].[All]" allUniqueName="[Nyttor].[Troligt år 20].[All]" dimensionUniqueName="[Nyttor]" displayFolder="" count="0" memberValueDatatype="5" unbalanced="0"/>
    <cacheHierarchy uniqueName="[Nyttor].[Troligt år 21]" caption="Troligt år 21" attribute="1" defaultMemberUniqueName="[Nyttor].[Troligt år 21].[All]" allUniqueName="[Nyttor].[Troligt år 21].[All]" dimensionUniqueName="[Nyttor]" displayFolder="" count="0" memberValueDatatype="5" unbalanced="0"/>
    <cacheHierarchy uniqueName="[Nyttor].[Troligt år 22]" caption="Troligt år 22" attribute="1" defaultMemberUniqueName="[Nyttor].[Troligt år 22].[All]" allUniqueName="[Nyttor].[Troligt år 22].[All]" dimensionUniqueName="[Nyttor]" displayFolder="" count="0" memberValueDatatype="5" unbalanced="0"/>
    <cacheHierarchy uniqueName="[Nyttor].[Troligt år 23]" caption="Troligt år 23" attribute="1" defaultMemberUniqueName="[Nyttor].[Troligt år 23].[All]" allUniqueName="[Nyttor].[Troligt år 23].[All]" dimensionUniqueName="[Nyttor]" displayFolder="" count="0" memberValueDatatype="5" unbalanced="0"/>
    <cacheHierarchy uniqueName="[Nyttor].[Troligt år 24]" caption="Troligt år 24" attribute="1" defaultMemberUniqueName="[Nyttor].[Troligt år 24].[All]" allUniqueName="[Nyttor].[Troligt år 24].[All]" dimensionUniqueName="[Nyttor]" displayFolder="" count="0" memberValueDatatype="5" unbalanced="0"/>
    <cacheHierarchy uniqueName="[Nyttor].[Troligt år 25]" caption="Troligt år 25" attribute="1" defaultMemberUniqueName="[Nyttor].[Troligt år 25].[All]" allUniqueName="[Nyttor].[Troligt år 25].[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Min år 7]" caption="Min år 7" attribute="1" defaultMemberUniqueName="[Nyttor].[Min år 7].[All]" allUniqueName="[Nyttor].[Min år 7].[All]" dimensionUniqueName="[Nyttor]" displayFolder="" count="0" memberValueDatatype="5" unbalanced="0"/>
    <cacheHierarchy uniqueName="[Nyttor].[Min år 8]" caption="Min år 8" attribute="1" defaultMemberUniqueName="[Nyttor].[Min år 8].[All]" allUniqueName="[Nyttor].[Min år 8].[All]" dimensionUniqueName="[Nyttor]" displayFolder="" count="0" memberValueDatatype="5" unbalanced="0"/>
    <cacheHierarchy uniqueName="[Nyttor].[Min år 9]" caption="Min år 9" attribute="1" defaultMemberUniqueName="[Nyttor].[Min år 9].[All]" allUniqueName="[Nyttor].[Min år 9].[All]" dimensionUniqueName="[Nyttor]" displayFolder="" count="0" memberValueDatatype="5" unbalanced="0"/>
    <cacheHierarchy uniqueName="[Nyttor].[Min år 10]" caption="Min år 10" attribute="1" defaultMemberUniqueName="[Nyttor].[Min år 10].[All]" allUniqueName="[Nyttor].[Min år 10].[All]" dimensionUniqueName="[Nyttor]" displayFolder="" count="0" memberValueDatatype="5" unbalanced="0"/>
    <cacheHierarchy uniqueName="[Nyttor].[Min år 11]" caption="Min år 11" attribute="1" defaultMemberUniqueName="[Nyttor].[Min år 11].[All]" allUniqueName="[Nyttor].[Min år 11].[All]" dimensionUniqueName="[Nyttor]" displayFolder="" count="0" memberValueDatatype="5" unbalanced="0"/>
    <cacheHierarchy uniqueName="[Nyttor].[Min år 12]" caption="Min år 12" attribute="1" defaultMemberUniqueName="[Nyttor].[Min år 12].[All]" allUniqueName="[Nyttor].[Min år 12].[All]" dimensionUniqueName="[Nyttor]" displayFolder="" count="0" memberValueDatatype="5" unbalanced="0"/>
    <cacheHierarchy uniqueName="[Nyttor].[Min år 13]" caption="Min år 13" attribute="1" defaultMemberUniqueName="[Nyttor].[Min år 13].[All]" allUniqueName="[Nyttor].[Min år 13].[All]" dimensionUniqueName="[Nyttor]" displayFolder="" count="0" memberValueDatatype="5" unbalanced="0"/>
    <cacheHierarchy uniqueName="[Nyttor].[Min år 14]" caption="Min år 14" attribute="1" defaultMemberUniqueName="[Nyttor].[Min år 14].[All]" allUniqueName="[Nyttor].[Min år 14].[All]" dimensionUniqueName="[Nyttor]" displayFolder="" count="0" memberValueDatatype="5" unbalanced="0"/>
    <cacheHierarchy uniqueName="[Nyttor].[Min år 15]" caption="Min år 15" attribute="1" defaultMemberUniqueName="[Nyttor].[Min år 15].[All]" allUniqueName="[Nyttor].[Min år 15].[All]" dimensionUniqueName="[Nyttor]" displayFolder="" count="0" memberValueDatatype="5" unbalanced="0"/>
    <cacheHierarchy uniqueName="[Nyttor].[Min år 16]" caption="Min år 16" attribute="1" defaultMemberUniqueName="[Nyttor].[Min år 16].[All]" allUniqueName="[Nyttor].[Min år 16].[All]" dimensionUniqueName="[Nyttor]" displayFolder="" count="0" memberValueDatatype="5" unbalanced="0"/>
    <cacheHierarchy uniqueName="[Nyttor].[Min år 17]" caption="Min år 17" attribute="1" defaultMemberUniqueName="[Nyttor].[Min år 17].[All]" allUniqueName="[Nyttor].[Min år 17].[All]" dimensionUniqueName="[Nyttor]" displayFolder="" count="0" memberValueDatatype="5" unbalanced="0"/>
    <cacheHierarchy uniqueName="[Nyttor].[Min år 18]" caption="Min år 18" attribute="1" defaultMemberUniqueName="[Nyttor].[Min år 18].[All]" allUniqueName="[Nyttor].[Min år 18].[All]" dimensionUniqueName="[Nyttor]" displayFolder="" count="0" memberValueDatatype="5" unbalanced="0"/>
    <cacheHierarchy uniqueName="[Nyttor].[Min år 19]" caption="Min år 19" attribute="1" defaultMemberUniqueName="[Nyttor].[Min år 19].[All]" allUniqueName="[Nyttor].[Min år 19].[All]" dimensionUniqueName="[Nyttor]" displayFolder="" count="0" memberValueDatatype="5" unbalanced="0"/>
    <cacheHierarchy uniqueName="[Nyttor].[Min år 20]" caption="Min år 20" attribute="1" defaultMemberUniqueName="[Nyttor].[Min år 20].[All]" allUniqueName="[Nyttor].[Min år 20].[All]" dimensionUniqueName="[Nyttor]" displayFolder="" count="0" memberValueDatatype="5" unbalanced="0"/>
    <cacheHierarchy uniqueName="[Nyttor].[Min år 21]" caption="Min år 21" attribute="1" defaultMemberUniqueName="[Nyttor].[Min år 21].[All]" allUniqueName="[Nyttor].[Min år 21].[All]" dimensionUniqueName="[Nyttor]" displayFolder="" count="0" memberValueDatatype="5" unbalanced="0"/>
    <cacheHierarchy uniqueName="[Nyttor].[Min år 22]" caption="Min år 22" attribute="1" defaultMemberUniqueName="[Nyttor].[Min år 22].[All]" allUniqueName="[Nyttor].[Min år 22].[All]" dimensionUniqueName="[Nyttor]" displayFolder="" count="0" memberValueDatatype="5" unbalanced="0"/>
    <cacheHierarchy uniqueName="[Nyttor].[Min år 23]" caption="Min år 23" attribute="1" defaultMemberUniqueName="[Nyttor].[Min år 23].[All]" allUniqueName="[Nyttor].[Min år 23].[All]" dimensionUniqueName="[Nyttor]" displayFolder="" count="0" memberValueDatatype="5" unbalanced="0"/>
    <cacheHierarchy uniqueName="[Nyttor].[Min år 24]" caption="Min år 24" attribute="1" defaultMemberUniqueName="[Nyttor].[Min år 24].[All]" allUniqueName="[Nyttor].[Min år 24].[All]" dimensionUniqueName="[Nyttor]" displayFolder="" count="0" memberValueDatatype="5" unbalanced="0"/>
    <cacheHierarchy uniqueName="[Nyttor].[Min år 25]" caption="Min år 25" attribute="1" defaultMemberUniqueName="[Nyttor].[Min år 25].[All]" allUniqueName="[Nyttor].[Min år 25].[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Max år 7]" caption="Max år 7" attribute="1" defaultMemberUniqueName="[Nyttor].[Max år 7].[All]" allUniqueName="[Nyttor].[Max år 7].[All]" dimensionUniqueName="[Nyttor]" displayFolder="" count="0" memberValueDatatype="5" unbalanced="0"/>
    <cacheHierarchy uniqueName="[Nyttor].[Max år 8]" caption="Max år 8" attribute="1" defaultMemberUniqueName="[Nyttor].[Max år 8].[All]" allUniqueName="[Nyttor].[Max år 8].[All]" dimensionUniqueName="[Nyttor]" displayFolder="" count="0" memberValueDatatype="5" unbalanced="0"/>
    <cacheHierarchy uniqueName="[Nyttor].[Max år 9]" caption="Max år 9" attribute="1" defaultMemberUniqueName="[Nyttor].[Max år 9].[All]" allUniqueName="[Nyttor].[Max år 9].[All]" dimensionUniqueName="[Nyttor]" displayFolder="" count="0" memberValueDatatype="5" unbalanced="0"/>
    <cacheHierarchy uniqueName="[Nyttor].[Max år 10]" caption="Max år 10" attribute="1" defaultMemberUniqueName="[Nyttor].[Max år 10].[All]" allUniqueName="[Nyttor].[Max år 10].[All]" dimensionUniqueName="[Nyttor]" displayFolder="" count="0" memberValueDatatype="5" unbalanced="0"/>
    <cacheHierarchy uniqueName="[Nyttor].[Max år 11]" caption="Max år 11" attribute="1" defaultMemberUniqueName="[Nyttor].[Max år 11].[All]" allUniqueName="[Nyttor].[Max år 11].[All]" dimensionUniqueName="[Nyttor]" displayFolder="" count="0" memberValueDatatype="5" unbalanced="0"/>
    <cacheHierarchy uniqueName="[Nyttor].[Max år 12]" caption="Max år 12" attribute="1" defaultMemberUniqueName="[Nyttor].[Max år 12].[All]" allUniqueName="[Nyttor].[Max år 12].[All]" dimensionUniqueName="[Nyttor]" displayFolder="" count="0" memberValueDatatype="5" unbalanced="0"/>
    <cacheHierarchy uniqueName="[Nyttor].[Max år 13]" caption="Max år 13" attribute="1" defaultMemberUniqueName="[Nyttor].[Max år 13].[All]" allUniqueName="[Nyttor].[Max år 13].[All]" dimensionUniqueName="[Nyttor]" displayFolder="" count="0" memberValueDatatype="5" unbalanced="0"/>
    <cacheHierarchy uniqueName="[Nyttor].[Max år 14]" caption="Max år 14" attribute="1" defaultMemberUniqueName="[Nyttor].[Max år 14].[All]" allUniqueName="[Nyttor].[Max år 14].[All]" dimensionUniqueName="[Nyttor]" displayFolder="" count="0" memberValueDatatype="5" unbalanced="0"/>
    <cacheHierarchy uniqueName="[Nyttor].[Max år 15]" caption="Max år 15" attribute="1" defaultMemberUniqueName="[Nyttor].[Max år 15].[All]" allUniqueName="[Nyttor].[Max år 15].[All]" dimensionUniqueName="[Nyttor]" displayFolder="" count="0" memberValueDatatype="5" unbalanced="0"/>
    <cacheHierarchy uniqueName="[Nyttor].[Max år 16]" caption="Max år 16" attribute="1" defaultMemberUniqueName="[Nyttor].[Max år 16].[All]" allUniqueName="[Nyttor].[Max år 16].[All]" dimensionUniqueName="[Nyttor]" displayFolder="" count="0" memberValueDatatype="5" unbalanced="0"/>
    <cacheHierarchy uniqueName="[Nyttor].[Max år 17]" caption="Max år 17" attribute="1" defaultMemberUniqueName="[Nyttor].[Max år 17].[All]" allUniqueName="[Nyttor].[Max år 17].[All]" dimensionUniqueName="[Nyttor]" displayFolder="" count="0" memberValueDatatype="5" unbalanced="0"/>
    <cacheHierarchy uniqueName="[Nyttor].[Max år 18]" caption="Max år 18" attribute="1" defaultMemberUniqueName="[Nyttor].[Max år 18].[All]" allUniqueName="[Nyttor].[Max år 18].[All]" dimensionUniqueName="[Nyttor]" displayFolder="" count="0" memberValueDatatype="5" unbalanced="0"/>
    <cacheHierarchy uniqueName="[Nyttor].[Max år 19]" caption="Max år 19" attribute="1" defaultMemberUniqueName="[Nyttor].[Max år 19].[All]" allUniqueName="[Nyttor].[Max år 19].[All]" dimensionUniqueName="[Nyttor]" displayFolder="" count="0" memberValueDatatype="5" unbalanced="0"/>
    <cacheHierarchy uniqueName="[Nyttor].[Max år 20]" caption="Max år 20" attribute="1" defaultMemberUniqueName="[Nyttor].[Max år 20].[All]" allUniqueName="[Nyttor].[Max år 20].[All]" dimensionUniqueName="[Nyttor]" displayFolder="" count="0" memberValueDatatype="5" unbalanced="0"/>
    <cacheHierarchy uniqueName="[Nyttor].[Max år 21]" caption="Max år 21" attribute="1" defaultMemberUniqueName="[Nyttor].[Max år 21].[All]" allUniqueName="[Nyttor].[Max år 21].[All]" dimensionUniqueName="[Nyttor]" displayFolder="" count="0" memberValueDatatype="5" unbalanced="0"/>
    <cacheHierarchy uniqueName="[Nyttor].[Max år 22]" caption="Max år 22" attribute="1" defaultMemberUniqueName="[Nyttor].[Max år 22].[All]" allUniqueName="[Nyttor].[Max år 22].[All]" dimensionUniqueName="[Nyttor]" displayFolder="" count="0" memberValueDatatype="5" unbalanced="0"/>
    <cacheHierarchy uniqueName="[Nyttor].[Max år 23]" caption="Max år 23" attribute="1" defaultMemberUniqueName="[Nyttor].[Max år 23].[All]" allUniqueName="[Nyttor].[Max år 23].[All]" dimensionUniqueName="[Nyttor]" displayFolder="" count="0" memberValueDatatype="5" unbalanced="0"/>
    <cacheHierarchy uniqueName="[Nyttor].[Max år 24]" caption="Max år 24" attribute="1" defaultMemberUniqueName="[Nyttor].[Max år 24].[All]" allUniqueName="[Nyttor].[Max år 24].[All]" dimensionUniqueName="[Nyttor]" displayFolder="" count="0" memberValueDatatype="5" unbalanced="0"/>
    <cacheHierarchy uniqueName="[Nyttor].[Max år 25]" caption="Max år 25" attribute="1" defaultMemberUniqueName="[Nyttor].[Max år 25].[All]" allUniqueName="[Nyttor].[Max år 25].[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0" memberValueDatatype="130" unbalanced="0"/>
    <cacheHierarchy uniqueName="[Varderade_kostnader].[Kategori]" caption="Kategori" attribute="1" defaultMemberUniqueName="[Varderade_kostnader].[Kategori].[All]" allUniqueName="[Varderade_kostnader].[Kategori].[All]" dimensionUniqueName="[Varderade_kostnader]" displayFolder="" count="0" memberValueDatatype="130" unbalanced="0"/>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Troligt år 7]" caption="Troligt år 7" attribute="1" defaultMemberUniqueName="[Varderade_kostnader].[Troligt år 7].[All]" allUniqueName="[Varderade_kostnader].[Troligt år 7].[All]" dimensionUniqueName="[Varderade_kostnader]" displayFolder="" count="0" memberValueDatatype="5" unbalanced="0"/>
    <cacheHierarchy uniqueName="[Varderade_kostnader].[Troligt år 8]" caption="Troligt år 8" attribute="1" defaultMemberUniqueName="[Varderade_kostnader].[Troligt år 8].[All]" allUniqueName="[Varderade_kostnader].[Troligt år 8].[All]" dimensionUniqueName="[Varderade_kostnader]" displayFolder="" count="0" memberValueDatatype="5" unbalanced="0"/>
    <cacheHierarchy uniqueName="[Varderade_kostnader].[Troligt år 9]" caption="Troligt år 9" attribute="1" defaultMemberUniqueName="[Varderade_kostnader].[Troligt år 9].[All]" allUniqueName="[Varderade_kostnader].[Troligt år 9].[All]" dimensionUniqueName="[Varderade_kostnader]" displayFolder="" count="0" memberValueDatatype="5" unbalanced="0"/>
    <cacheHierarchy uniqueName="[Varderade_kostnader].[Troligt år 10]" caption="Troligt år 10" attribute="1" defaultMemberUniqueName="[Varderade_kostnader].[Troligt år 10].[All]" allUniqueName="[Varderade_kostnader].[Troligt år 10].[All]" dimensionUniqueName="[Varderade_kostnader]" displayFolder="" count="0" memberValueDatatype="5" unbalanced="0"/>
    <cacheHierarchy uniqueName="[Varderade_kostnader].[Troligt år 11]" caption="Troligt år 11" attribute="1" defaultMemberUniqueName="[Varderade_kostnader].[Troligt år 11].[All]" allUniqueName="[Varderade_kostnader].[Troligt år 11].[All]" dimensionUniqueName="[Varderade_kostnader]" displayFolder="" count="0" memberValueDatatype="5" unbalanced="0"/>
    <cacheHierarchy uniqueName="[Varderade_kostnader].[Troligt år 12]" caption="Troligt år 12" attribute="1" defaultMemberUniqueName="[Varderade_kostnader].[Troligt år 12].[All]" allUniqueName="[Varderade_kostnader].[Troligt år 12].[All]" dimensionUniqueName="[Varderade_kostnader]" displayFolder="" count="0" memberValueDatatype="5" unbalanced="0"/>
    <cacheHierarchy uniqueName="[Varderade_kostnader].[Troligt år 13]" caption="Troligt år 13" attribute="1" defaultMemberUniqueName="[Varderade_kostnader].[Troligt år 13].[All]" allUniqueName="[Varderade_kostnader].[Troligt år 13].[All]" dimensionUniqueName="[Varderade_kostnader]" displayFolder="" count="0" memberValueDatatype="5" unbalanced="0"/>
    <cacheHierarchy uniqueName="[Varderade_kostnader].[Troligt år 14]" caption="Troligt år 14" attribute="1" defaultMemberUniqueName="[Varderade_kostnader].[Troligt år 14].[All]" allUniqueName="[Varderade_kostnader].[Troligt år 14].[All]" dimensionUniqueName="[Varderade_kostnader]" displayFolder="" count="0" memberValueDatatype="5" unbalanced="0"/>
    <cacheHierarchy uniqueName="[Varderade_kostnader].[Troligt år 15]" caption="Troligt år 15" attribute="1" defaultMemberUniqueName="[Varderade_kostnader].[Troligt år 15].[All]" allUniqueName="[Varderade_kostnader].[Troligt år 15].[All]" dimensionUniqueName="[Varderade_kostnader]" displayFolder="" count="0" memberValueDatatype="5" unbalanced="0"/>
    <cacheHierarchy uniqueName="[Varderade_kostnader].[Troligt år 16]" caption="Troligt år 16" attribute="1" defaultMemberUniqueName="[Varderade_kostnader].[Troligt år 16].[All]" allUniqueName="[Varderade_kostnader].[Troligt år 16].[All]" dimensionUniqueName="[Varderade_kostnader]" displayFolder="" count="0" memberValueDatatype="5" unbalanced="0"/>
    <cacheHierarchy uniqueName="[Varderade_kostnader].[Troligt år 17]" caption="Troligt år 17" attribute="1" defaultMemberUniqueName="[Varderade_kostnader].[Troligt år 17].[All]" allUniqueName="[Varderade_kostnader].[Troligt år 17].[All]" dimensionUniqueName="[Varderade_kostnader]" displayFolder="" count="0" memberValueDatatype="5" unbalanced="0"/>
    <cacheHierarchy uniqueName="[Varderade_kostnader].[Troligt år 18]" caption="Troligt år 18" attribute="1" defaultMemberUniqueName="[Varderade_kostnader].[Troligt år 18].[All]" allUniqueName="[Varderade_kostnader].[Troligt år 18].[All]" dimensionUniqueName="[Varderade_kostnader]" displayFolder="" count="0" memberValueDatatype="5" unbalanced="0"/>
    <cacheHierarchy uniqueName="[Varderade_kostnader].[Troligt år 19]" caption="Troligt år 19" attribute="1" defaultMemberUniqueName="[Varderade_kostnader].[Troligt år 19].[All]" allUniqueName="[Varderade_kostnader].[Troligt år 19].[All]" dimensionUniqueName="[Varderade_kostnader]" displayFolder="" count="0" memberValueDatatype="5" unbalanced="0"/>
    <cacheHierarchy uniqueName="[Varderade_kostnader].[Troligt år 20]" caption="Troligt år 20" attribute="1" defaultMemberUniqueName="[Varderade_kostnader].[Troligt år 20].[All]" allUniqueName="[Varderade_kostnader].[Troligt år 20].[All]" dimensionUniqueName="[Varderade_kostnader]" displayFolder="" count="0" memberValueDatatype="5" unbalanced="0"/>
    <cacheHierarchy uniqueName="[Varderade_kostnader].[Troligt år 21]" caption="Troligt år 21" attribute="1" defaultMemberUniqueName="[Varderade_kostnader].[Troligt år 21].[All]" allUniqueName="[Varderade_kostnader].[Troligt år 21].[All]" dimensionUniqueName="[Varderade_kostnader]" displayFolder="" count="0" memberValueDatatype="5" unbalanced="0"/>
    <cacheHierarchy uniqueName="[Varderade_kostnader].[Troligt år 22]" caption="Troligt år 22" attribute="1" defaultMemberUniqueName="[Varderade_kostnader].[Troligt år 22].[All]" allUniqueName="[Varderade_kostnader].[Troligt år 22].[All]" dimensionUniqueName="[Varderade_kostnader]" displayFolder="" count="0" memberValueDatatype="5" unbalanced="0"/>
    <cacheHierarchy uniqueName="[Varderade_kostnader].[Troligt år 23]" caption="Troligt år 23" attribute="1" defaultMemberUniqueName="[Varderade_kostnader].[Troligt år 23].[All]" allUniqueName="[Varderade_kostnader].[Troligt år 23].[All]" dimensionUniqueName="[Varderade_kostnader]" displayFolder="" count="0" memberValueDatatype="5" unbalanced="0"/>
    <cacheHierarchy uniqueName="[Varderade_kostnader].[Troligt år 24]" caption="Troligt år 24" attribute="1" defaultMemberUniqueName="[Varderade_kostnader].[Troligt år 24].[All]" allUniqueName="[Varderade_kostnader].[Troligt år 24].[All]" dimensionUniqueName="[Varderade_kostnader]" displayFolder="" count="0" memberValueDatatype="5" unbalanced="0"/>
    <cacheHierarchy uniqueName="[Varderade_kostnader].[Troligt år 25]" caption="Troligt år 25" attribute="1" defaultMemberUniqueName="[Varderade_kostnader].[Troligt år 25].[All]" allUniqueName="[Varderade_kostnader].[Troligt år 25].[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Min år 7]" caption="Min år 7" attribute="1" defaultMemberUniqueName="[Varderade_kostnader].[Min år 7].[All]" allUniqueName="[Varderade_kostnader].[Min år 7].[All]" dimensionUniqueName="[Varderade_kostnader]" displayFolder="" count="0" memberValueDatatype="5" unbalanced="0"/>
    <cacheHierarchy uniqueName="[Varderade_kostnader].[Min år 8]" caption="Min år 8" attribute="1" defaultMemberUniqueName="[Varderade_kostnader].[Min år 8].[All]" allUniqueName="[Varderade_kostnader].[Min år 8].[All]" dimensionUniqueName="[Varderade_kostnader]" displayFolder="" count="0" memberValueDatatype="5" unbalanced="0"/>
    <cacheHierarchy uniqueName="[Varderade_kostnader].[Min år 9]" caption="Min år 9" attribute="1" defaultMemberUniqueName="[Varderade_kostnader].[Min år 9].[All]" allUniqueName="[Varderade_kostnader].[Min år 9].[All]" dimensionUniqueName="[Varderade_kostnader]" displayFolder="" count="0" memberValueDatatype="5" unbalanced="0"/>
    <cacheHierarchy uniqueName="[Varderade_kostnader].[Min år 10]" caption="Min år 10" attribute="1" defaultMemberUniqueName="[Varderade_kostnader].[Min år 10].[All]" allUniqueName="[Varderade_kostnader].[Min år 10].[All]" dimensionUniqueName="[Varderade_kostnader]" displayFolder="" count="0" memberValueDatatype="5" unbalanced="0"/>
    <cacheHierarchy uniqueName="[Varderade_kostnader].[Min år 11]" caption="Min år 11" attribute="1" defaultMemberUniqueName="[Varderade_kostnader].[Min år 11].[All]" allUniqueName="[Varderade_kostnader].[Min år 11].[All]" dimensionUniqueName="[Varderade_kostnader]" displayFolder="" count="0" memberValueDatatype="5" unbalanced="0"/>
    <cacheHierarchy uniqueName="[Varderade_kostnader].[Min år 12]" caption="Min år 12" attribute="1" defaultMemberUniqueName="[Varderade_kostnader].[Min år 12].[All]" allUniqueName="[Varderade_kostnader].[Min år 12].[All]" dimensionUniqueName="[Varderade_kostnader]" displayFolder="" count="0" memberValueDatatype="5" unbalanced="0"/>
    <cacheHierarchy uniqueName="[Varderade_kostnader].[Min år 13]" caption="Min år 13" attribute="1" defaultMemberUniqueName="[Varderade_kostnader].[Min år 13].[All]" allUniqueName="[Varderade_kostnader].[Min år 13].[All]" dimensionUniqueName="[Varderade_kostnader]" displayFolder="" count="0" memberValueDatatype="5" unbalanced="0"/>
    <cacheHierarchy uniqueName="[Varderade_kostnader].[Min år 14]" caption="Min år 14" attribute="1" defaultMemberUniqueName="[Varderade_kostnader].[Min år 14].[All]" allUniqueName="[Varderade_kostnader].[Min år 14].[All]" dimensionUniqueName="[Varderade_kostnader]" displayFolder="" count="0" memberValueDatatype="5" unbalanced="0"/>
    <cacheHierarchy uniqueName="[Varderade_kostnader].[Min år 15]" caption="Min år 15" attribute="1" defaultMemberUniqueName="[Varderade_kostnader].[Min år 15].[All]" allUniqueName="[Varderade_kostnader].[Min år 15].[All]" dimensionUniqueName="[Varderade_kostnader]" displayFolder="" count="0" memberValueDatatype="5" unbalanced="0"/>
    <cacheHierarchy uniqueName="[Varderade_kostnader].[Min år 16]" caption="Min år 16" attribute="1" defaultMemberUniqueName="[Varderade_kostnader].[Min år 16].[All]" allUniqueName="[Varderade_kostnader].[Min år 16].[All]" dimensionUniqueName="[Varderade_kostnader]" displayFolder="" count="0" memberValueDatatype="5" unbalanced="0"/>
    <cacheHierarchy uniqueName="[Varderade_kostnader].[Min år 17]" caption="Min år 17" attribute="1" defaultMemberUniqueName="[Varderade_kostnader].[Min år 17].[All]" allUniqueName="[Varderade_kostnader].[Min år 17].[All]" dimensionUniqueName="[Varderade_kostnader]" displayFolder="" count="0" memberValueDatatype="5" unbalanced="0"/>
    <cacheHierarchy uniqueName="[Varderade_kostnader].[Min år 18]" caption="Min år 18" attribute="1" defaultMemberUniqueName="[Varderade_kostnader].[Min år 18].[All]" allUniqueName="[Varderade_kostnader].[Min år 18].[All]" dimensionUniqueName="[Varderade_kostnader]" displayFolder="" count="0" memberValueDatatype="5" unbalanced="0"/>
    <cacheHierarchy uniqueName="[Varderade_kostnader].[Min år 19]" caption="Min år 19" attribute="1" defaultMemberUniqueName="[Varderade_kostnader].[Min år 19].[All]" allUniqueName="[Varderade_kostnader].[Min år 19].[All]" dimensionUniqueName="[Varderade_kostnader]" displayFolder="" count="0" memberValueDatatype="5" unbalanced="0"/>
    <cacheHierarchy uniqueName="[Varderade_kostnader].[Min år 20]" caption="Min år 20" attribute="1" defaultMemberUniqueName="[Varderade_kostnader].[Min år 20].[All]" allUniqueName="[Varderade_kostnader].[Min år 20].[All]" dimensionUniqueName="[Varderade_kostnader]" displayFolder="" count="0" memberValueDatatype="5" unbalanced="0"/>
    <cacheHierarchy uniqueName="[Varderade_kostnader].[Min år 21]" caption="Min år 21" attribute="1" defaultMemberUniqueName="[Varderade_kostnader].[Min år 21].[All]" allUniqueName="[Varderade_kostnader].[Min år 21].[All]" dimensionUniqueName="[Varderade_kostnader]" displayFolder="" count="0" memberValueDatatype="5" unbalanced="0"/>
    <cacheHierarchy uniqueName="[Varderade_kostnader].[Min år 22]" caption="Min år 22" attribute="1" defaultMemberUniqueName="[Varderade_kostnader].[Min år 22].[All]" allUniqueName="[Varderade_kostnader].[Min år 22].[All]" dimensionUniqueName="[Varderade_kostnader]" displayFolder="" count="0" memberValueDatatype="5" unbalanced="0"/>
    <cacheHierarchy uniqueName="[Varderade_kostnader].[Min år 23]" caption="Min år 23" attribute="1" defaultMemberUniqueName="[Varderade_kostnader].[Min år 23].[All]" allUniqueName="[Varderade_kostnader].[Min år 23].[All]" dimensionUniqueName="[Varderade_kostnader]" displayFolder="" count="0" memberValueDatatype="5" unbalanced="0"/>
    <cacheHierarchy uniqueName="[Varderade_kostnader].[Min år 24]" caption="Min år 24" attribute="1" defaultMemberUniqueName="[Varderade_kostnader].[Min år 24].[All]" allUniqueName="[Varderade_kostnader].[Min år 24].[All]" dimensionUniqueName="[Varderade_kostnader]" displayFolder="" count="0" memberValueDatatype="5" unbalanced="0"/>
    <cacheHierarchy uniqueName="[Varderade_kostnader].[Min år 25]" caption="Min år 25" attribute="1" defaultMemberUniqueName="[Varderade_kostnader].[Min år 25].[All]" allUniqueName="[Varderade_kostnader].[Min år 25].[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Max år 7]" caption="Max år 7" attribute="1" defaultMemberUniqueName="[Varderade_kostnader].[Max år 7].[All]" allUniqueName="[Varderade_kostnader].[Max år 7].[All]" dimensionUniqueName="[Varderade_kostnader]" displayFolder="" count="0" memberValueDatatype="5" unbalanced="0"/>
    <cacheHierarchy uniqueName="[Varderade_kostnader].[Max år 8]" caption="Max år 8" attribute="1" defaultMemberUniqueName="[Varderade_kostnader].[Max år 8].[All]" allUniqueName="[Varderade_kostnader].[Max år 8].[All]" dimensionUniqueName="[Varderade_kostnader]" displayFolder="" count="0" memberValueDatatype="5" unbalanced="0"/>
    <cacheHierarchy uniqueName="[Varderade_kostnader].[Max år 9]" caption="Max år 9" attribute="1" defaultMemberUniqueName="[Varderade_kostnader].[Max år 9].[All]" allUniqueName="[Varderade_kostnader].[Max år 9].[All]" dimensionUniqueName="[Varderade_kostnader]" displayFolder="" count="0" memberValueDatatype="5" unbalanced="0"/>
    <cacheHierarchy uniqueName="[Varderade_kostnader].[Max år 10]" caption="Max år 10" attribute="1" defaultMemberUniqueName="[Varderade_kostnader].[Max år 10].[All]" allUniqueName="[Varderade_kostnader].[Max år 10].[All]" dimensionUniqueName="[Varderade_kostnader]" displayFolder="" count="0" memberValueDatatype="5" unbalanced="0"/>
    <cacheHierarchy uniqueName="[Varderade_kostnader].[Max år 11]" caption="Max år 11" attribute="1" defaultMemberUniqueName="[Varderade_kostnader].[Max år 11].[All]" allUniqueName="[Varderade_kostnader].[Max år 11].[All]" dimensionUniqueName="[Varderade_kostnader]" displayFolder="" count="0" memberValueDatatype="5" unbalanced="0"/>
    <cacheHierarchy uniqueName="[Varderade_kostnader].[Max år 12]" caption="Max år 12" attribute="1" defaultMemberUniqueName="[Varderade_kostnader].[Max år 12].[All]" allUniqueName="[Varderade_kostnader].[Max år 12].[All]" dimensionUniqueName="[Varderade_kostnader]" displayFolder="" count="0" memberValueDatatype="5" unbalanced="0"/>
    <cacheHierarchy uniqueName="[Varderade_kostnader].[Max år 13]" caption="Max år 13" attribute="1" defaultMemberUniqueName="[Varderade_kostnader].[Max år 13].[All]" allUniqueName="[Varderade_kostnader].[Max år 13].[All]" dimensionUniqueName="[Varderade_kostnader]" displayFolder="" count="0" memberValueDatatype="5" unbalanced="0"/>
    <cacheHierarchy uniqueName="[Varderade_kostnader].[Max år 14]" caption="Max år 14" attribute="1" defaultMemberUniqueName="[Varderade_kostnader].[Max år 14].[All]" allUniqueName="[Varderade_kostnader].[Max år 14].[All]" dimensionUniqueName="[Varderade_kostnader]" displayFolder="" count="0" memberValueDatatype="5" unbalanced="0"/>
    <cacheHierarchy uniqueName="[Varderade_kostnader].[Max år 15]" caption="Max år 15" attribute="1" defaultMemberUniqueName="[Varderade_kostnader].[Max år 15].[All]" allUniqueName="[Varderade_kostnader].[Max år 15].[All]" dimensionUniqueName="[Varderade_kostnader]" displayFolder="" count="0" memberValueDatatype="5" unbalanced="0"/>
    <cacheHierarchy uniqueName="[Varderade_kostnader].[Max år 16]" caption="Max år 16" attribute="1" defaultMemberUniqueName="[Varderade_kostnader].[Max år 16].[All]" allUniqueName="[Varderade_kostnader].[Max år 16].[All]" dimensionUniqueName="[Varderade_kostnader]" displayFolder="" count="0" memberValueDatatype="5" unbalanced="0"/>
    <cacheHierarchy uniqueName="[Varderade_kostnader].[Max år 17]" caption="Max år 17" attribute="1" defaultMemberUniqueName="[Varderade_kostnader].[Max år 17].[All]" allUniqueName="[Varderade_kostnader].[Max år 17].[All]" dimensionUniqueName="[Varderade_kostnader]" displayFolder="" count="0" memberValueDatatype="5" unbalanced="0"/>
    <cacheHierarchy uniqueName="[Varderade_kostnader].[Max år 18]" caption="Max år 18" attribute="1" defaultMemberUniqueName="[Varderade_kostnader].[Max år 18].[All]" allUniqueName="[Varderade_kostnader].[Max år 18].[All]" dimensionUniqueName="[Varderade_kostnader]" displayFolder="" count="0" memberValueDatatype="5" unbalanced="0"/>
    <cacheHierarchy uniqueName="[Varderade_kostnader].[Max år 19]" caption="Max år 19" attribute="1" defaultMemberUniqueName="[Varderade_kostnader].[Max år 19].[All]" allUniqueName="[Varderade_kostnader].[Max år 19].[All]" dimensionUniqueName="[Varderade_kostnader]" displayFolder="" count="0" memberValueDatatype="5" unbalanced="0"/>
    <cacheHierarchy uniqueName="[Varderade_kostnader].[Max år 20]" caption="Max år 20" attribute="1" defaultMemberUniqueName="[Varderade_kostnader].[Max år 20].[All]" allUniqueName="[Varderade_kostnader].[Max år 20].[All]" dimensionUniqueName="[Varderade_kostnader]" displayFolder="" count="0" memberValueDatatype="5" unbalanced="0"/>
    <cacheHierarchy uniqueName="[Varderade_kostnader].[Max år 21]" caption="Max år 21" attribute="1" defaultMemberUniqueName="[Varderade_kostnader].[Max år 21].[All]" allUniqueName="[Varderade_kostnader].[Max år 21].[All]" dimensionUniqueName="[Varderade_kostnader]" displayFolder="" count="0" memberValueDatatype="5" unbalanced="0"/>
    <cacheHierarchy uniqueName="[Varderade_kostnader].[Max år 22]" caption="Max år 22" attribute="1" defaultMemberUniqueName="[Varderade_kostnader].[Max år 22].[All]" allUniqueName="[Varderade_kostnader].[Max år 22].[All]" dimensionUniqueName="[Varderade_kostnader]" displayFolder="" count="0" memberValueDatatype="5" unbalanced="0"/>
    <cacheHierarchy uniqueName="[Varderade_kostnader].[Max år 23]" caption="Max år 23" attribute="1" defaultMemberUniqueName="[Varderade_kostnader].[Max år 23].[All]" allUniqueName="[Varderade_kostnader].[Max år 23].[All]" dimensionUniqueName="[Varderade_kostnader]" displayFolder="" count="0" memberValueDatatype="5" unbalanced="0"/>
    <cacheHierarchy uniqueName="[Varderade_kostnader].[Max år 24]" caption="Max år 24" attribute="1" defaultMemberUniqueName="[Varderade_kostnader].[Max år 24].[All]" allUniqueName="[Varderade_kostnader].[Max år 24].[All]" dimensionUniqueName="[Varderade_kostnader]" displayFolder="" count="0" memberValueDatatype="5" unbalanced="0"/>
    <cacheHierarchy uniqueName="[Varderade_kostnader].[Max år 25]" caption="Max år 25" attribute="1" defaultMemberUniqueName="[Varderade_kostnader].[Max år 25].[All]" allUniqueName="[Varderade_kostnader].[Max år 25].[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2" memberValueDatatype="130" unbalanced="0">
      <fieldsUsage count="2">
        <fieldUsage x="-1"/>
        <fieldUsage x="3"/>
      </fieldsUsage>
    </cacheHierarchy>
    <cacheHierarchy uniqueName="[Varderade_nyttor].[Kategori]" caption="Kategori" attribute="1" defaultMemberUniqueName="[Varderade_nyttor].[Kategori].[All]" allUniqueName="[Varderade_nyttor].[Kategori].[All]" dimensionUniqueName="[Varderade_nyttor]" displayFolder="" count="2" memberValueDatatype="130" unbalanced="0">
      <fieldsUsage count="2">
        <fieldUsage x="-1"/>
        <fieldUsage x="0"/>
      </fieldsUsage>
    </cacheHierarchy>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Troligt år 7]" caption="Troligt år 7" attribute="1" defaultMemberUniqueName="[Varderade_nyttor].[Troligt år 7].[All]" allUniqueName="[Varderade_nyttor].[Troligt år 7].[All]" dimensionUniqueName="[Varderade_nyttor]" displayFolder="" count="0" memberValueDatatype="5" unbalanced="0"/>
    <cacheHierarchy uniqueName="[Varderade_nyttor].[Troligt år 8]" caption="Troligt år 8" attribute="1" defaultMemberUniqueName="[Varderade_nyttor].[Troligt år 8].[All]" allUniqueName="[Varderade_nyttor].[Troligt år 8].[All]" dimensionUniqueName="[Varderade_nyttor]" displayFolder="" count="0" memberValueDatatype="5" unbalanced="0"/>
    <cacheHierarchy uniqueName="[Varderade_nyttor].[Troligt år 9]" caption="Troligt år 9" attribute="1" defaultMemberUniqueName="[Varderade_nyttor].[Troligt år 9].[All]" allUniqueName="[Varderade_nyttor].[Troligt år 9].[All]" dimensionUniqueName="[Varderade_nyttor]" displayFolder="" count="0" memberValueDatatype="5" unbalanced="0"/>
    <cacheHierarchy uniqueName="[Varderade_nyttor].[Troligt år 10]" caption="Troligt år 10" attribute="1" defaultMemberUniqueName="[Varderade_nyttor].[Troligt år 10].[All]" allUniqueName="[Varderade_nyttor].[Troligt år 10].[All]" dimensionUniqueName="[Varderade_nyttor]" displayFolder="" count="0" memberValueDatatype="5" unbalanced="0"/>
    <cacheHierarchy uniqueName="[Varderade_nyttor].[Troligt år 11]" caption="Troligt år 11" attribute="1" defaultMemberUniqueName="[Varderade_nyttor].[Troligt år 11].[All]" allUniqueName="[Varderade_nyttor].[Troligt år 11].[All]" dimensionUniqueName="[Varderade_nyttor]" displayFolder="" count="0" memberValueDatatype="5" unbalanced="0"/>
    <cacheHierarchy uniqueName="[Varderade_nyttor].[Troligt år 12]" caption="Troligt år 12" attribute="1" defaultMemberUniqueName="[Varderade_nyttor].[Troligt år 12].[All]" allUniqueName="[Varderade_nyttor].[Troligt år 12].[All]" dimensionUniqueName="[Varderade_nyttor]" displayFolder="" count="0" memberValueDatatype="5" unbalanced="0"/>
    <cacheHierarchy uniqueName="[Varderade_nyttor].[Troligt år 13]" caption="Troligt år 13" attribute="1" defaultMemberUniqueName="[Varderade_nyttor].[Troligt år 13].[All]" allUniqueName="[Varderade_nyttor].[Troligt år 13].[All]" dimensionUniqueName="[Varderade_nyttor]" displayFolder="" count="0" memberValueDatatype="5" unbalanced="0"/>
    <cacheHierarchy uniqueName="[Varderade_nyttor].[Troligt år 14]" caption="Troligt år 14" attribute="1" defaultMemberUniqueName="[Varderade_nyttor].[Troligt år 14].[All]" allUniqueName="[Varderade_nyttor].[Troligt år 14].[All]" dimensionUniqueName="[Varderade_nyttor]" displayFolder="" count="0" memberValueDatatype="5" unbalanced="0"/>
    <cacheHierarchy uniqueName="[Varderade_nyttor].[Troligt år 15]" caption="Troligt år 15" attribute="1" defaultMemberUniqueName="[Varderade_nyttor].[Troligt år 15].[All]" allUniqueName="[Varderade_nyttor].[Troligt år 15].[All]" dimensionUniqueName="[Varderade_nyttor]" displayFolder="" count="0" memberValueDatatype="5" unbalanced="0"/>
    <cacheHierarchy uniqueName="[Varderade_nyttor].[Troligt år 16]" caption="Troligt år 16" attribute="1" defaultMemberUniqueName="[Varderade_nyttor].[Troligt år 16].[All]" allUniqueName="[Varderade_nyttor].[Troligt år 16].[All]" dimensionUniqueName="[Varderade_nyttor]" displayFolder="" count="0" memberValueDatatype="5" unbalanced="0"/>
    <cacheHierarchy uniqueName="[Varderade_nyttor].[Troligt år 17]" caption="Troligt år 17" attribute="1" defaultMemberUniqueName="[Varderade_nyttor].[Troligt år 17].[All]" allUniqueName="[Varderade_nyttor].[Troligt år 17].[All]" dimensionUniqueName="[Varderade_nyttor]" displayFolder="" count="0" memberValueDatatype="5" unbalanced="0"/>
    <cacheHierarchy uniqueName="[Varderade_nyttor].[Troligt år 18]" caption="Troligt år 18" attribute="1" defaultMemberUniqueName="[Varderade_nyttor].[Troligt år 18].[All]" allUniqueName="[Varderade_nyttor].[Troligt år 18].[All]" dimensionUniqueName="[Varderade_nyttor]" displayFolder="" count="0" memberValueDatatype="5" unbalanced="0"/>
    <cacheHierarchy uniqueName="[Varderade_nyttor].[Troligt år 19]" caption="Troligt år 19" attribute="1" defaultMemberUniqueName="[Varderade_nyttor].[Troligt år 19].[All]" allUniqueName="[Varderade_nyttor].[Troligt år 19].[All]" dimensionUniqueName="[Varderade_nyttor]" displayFolder="" count="0" memberValueDatatype="5" unbalanced="0"/>
    <cacheHierarchy uniqueName="[Varderade_nyttor].[Troligt år 20]" caption="Troligt år 20" attribute="1" defaultMemberUniqueName="[Varderade_nyttor].[Troligt år 20].[All]" allUniqueName="[Varderade_nyttor].[Troligt år 20].[All]" dimensionUniqueName="[Varderade_nyttor]" displayFolder="" count="0" memberValueDatatype="5" unbalanced="0"/>
    <cacheHierarchy uniqueName="[Varderade_nyttor].[Troligt år 21]" caption="Troligt år 21" attribute="1" defaultMemberUniqueName="[Varderade_nyttor].[Troligt år 21].[All]" allUniqueName="[Varderade_nyttor].[Troligt år 21].[All]" dimensionUniqueName="[Varderade_nyttor]" displayFolder="" count="0" memberValueDatatype="5" unbalanced="0"/>
    <cacheHierarchy uniqueName="[Varderade_nyttor].[Troligt år 22]" caption="Troligt år 22" attribute="1" defaultMemberUniqueName="[Varderade_nyttor].[Troligt år 22].[All]" allUniqueName="[Varderade_nyttor].[Troligt år 22].[All]" dimensionUniqueName="[Varderade_nyttor]" displayFolder="" count="0" memberValueDatatype="5" unbalanced="0"/>
    <cacheHierarchy uniqueName="[Varderade_nyttor].[Troligt år 23]" caption="Troligt år 23" attribute="1" defaultMemberUniqueName="[Varderade_nyttor].[Troligt år 23].[All]" allUniqueName="[Varderade_nyttor].[Troligt år 23].[All]" dimensionUniqueName="[Varderade_nyttor]" displayFolder="" count="0" memberValueDatatype="5" unbalanced="0"/>
    <cacheHierarchy uniqueName="[Varderade_nyttor].[Troligt år 24]" caption="Troligt år 24" attribute="1" defaultMemberUniqueName="[Varderade_nyttor].[Troligt år 24].[All]" allUniqueName="[Varderade_nyttor].[Troligt år 24].[All]" dimensionUniqueName="[Varderade_nyttor]" displayFolder="" count="0" memberValueDatatype="5" unbalanced="0"/>
    <cacheHierarchy uniqueName="[Varderade_nyttor].[Troligt år 25]" caption="Troligt år 25" attribute="1" defaultMemberUniqueName="[Varderade_nyttor].[Troligt år 25].[All]" allUniqueName="[Varderade_nyttor].[Troligt år 25].[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Min år 7]" caption="Min år 7" attribute="1" defaultMemberUniqueName="[Varderade_nyttor].[Min år 7].[All]" allUniqueName="[Varderade_nyttor].[Min år 7].[All]" dimensionUniqueName="[Varderade_nyttor]" displayFolder="" count="0" memberValueDatatype="5" unbalanced="0"/>
    <cacheHierarchy uniqueName="[Varderade_nyttor].[Min år 8]" caption="Min år 8" attribute="1" defaultMemberUniqueName="[Varderade_nyttor].[Min år 8].[All]" allUniqueName="[Varderade_nyttor].[Min år 8].[All]" dimensionUniqueName="[Varderade_nyttor]" displayFolder="" count="0" memberValueDatatype="5" unbalanced="0"/>
    <cacheHierarchy uniqueName="[Varderade_nyttor].[Min år 9]" caption="Min år 9" attribute="1" defaultMemberUniqueName="[Varderade_nyttor].[Min år 9].[All]" allUniqueName="[Varderade_nyttor].[Min år 9].[All]" dimensionUniqueName="[Varderade_nyttor]" displayFolder="" count="0" memberValueDatatype="5" unbalanced="0"/>
    <cacheHierarchy uniqueName="[Varderade_nyttor].[Min år 10]" caption="Min år 10" attribute="1" defaultMemberUniqueName="[Varderade_nyttor].[Min år 10].[All]" allUniqueName="[Varderade_nyttor].[Min år 10].[All]" dimensionUniqueName="[Varderade_nyttor]" displayFolder="" count="0" memberValueDatatype="5" unbalanced="0"/>
    <cacheHierarchy uniqueName="[Varderade_nyttor].[Min år 11]" caption="Min år 11" attribute="1" defaultMemberUniqueName="[Varderade_nyttor].[Min år 11].[All]" allUniqueName="[Varderade_nyttor].[Min år 11].[All]" dimensionUniqueName="[Varderade_nyttor]" displayFolder="" count="0" memberValueDatatype="5" unbalanced="0"/>
    <cacheHierarchy uniqueName="[Varderade_nyttor].[Min år 12]" caption="Min år 12" attribute="1" defaultMemberUniqueName="[Varderade_nyttor].[Min år 12].[All]" allUniqueName="[Varderade_nyttor].[Min år 12].[All]" dimensionUniqueName="[Varderade_nyttor]" displayFolder="" count="0" memberValueDatatype="5" unbalanced="0"/>
    <cacheHierarchy uniqueName="[Varderade_nyttor].[Min år 13]" caption="Min år 13" attribute="1" defaultMemberUniqueName="[Varderade_nyttor].[Min år 13].[All]" allUniqueName="[Varderade_nyttor].[Min år 13].[All]" dimensionUniqueName="[Varderade_nyttor]" displayFolder="" count="0" memberValueDatatype="5" unbalanced="0"/>
    <cacheHierarchy uniqueName="[Varderade_nyttor].[Min år 14]" caption="Min år 14" attribute="1" defaultMemberUniqueName="[Varderade_nyttor].[Min år 14].[All]" allUniqueName="[Varderade_nyttor].[Min år 14].[All]" dimensionUniqueName="[Varderade_nyttor]" displayFolder="" count="0" memberValueDatatype="5" unbalanced="0"/>
    <cacheHierarchy uniqueName="[Varderade_nyttor].[Min år 15]" caption="Min år 15" attribute="1" defaultMemberUniqueName="[Varderade_nyttor].[Min år 15].[All]" allUniqueName="[Varderade_nyttor].[Min år 15].[All]" dimensionUniqueName="[Varderade_nyttor]" displayFolder="" count="0" memberValueDatatype="5" unbalanced="0"/>
    <cacheHierarchy uniqueName="[Varderade_nyttor].[Min år 16]" caption="Min år 16" attribute="1" defaultMemberUniqueName="[Varderade_nyttor].[Min år 16].[All]" allUniqueName="[Varderade_nyttor].[Min år 16].[All]" dimensionUniqueName="[Varderade_nyttor]" displayFolder="" count="0" memberValueDatatype="5" unbalanced="0"/>
    <cacheHierarchy uniqueName="[Varderade_nyttor].[Min år 17]" caption="Min år 17" attribute="1" defaultMemberUniqueName="[Varderade_nyttor].[Min år 17].[All]" allUniqueName="[Varderade_nyttor].[Min år 17].[All]" dimensionUniqueName="[Varderade_nyttor]" displayFolder="" count="0" memberValueDatatype="5" unbalanced="0"/>
    <cacheHierarchy uniqueName="[Varderade_nyttor].[Min år 18]" caption="Min år 18" attribute="1" defaultMemberUniqueName="[Varderade_nyttor].[Min år 18].[All]" allUniqueName="[Varderade_nyttor].[Min år 18].[All]" dimensionUniqueName="[Varderade_nyttor]" displayFolder="" count="0" memberValueDatatype="5" unbalanced="0"/>
    <cacheHierarchy uniqueName="[Varderade_nyttor].[Min år 19]" caption="Min år 19" attribute="1" defaultMemberUniqueName="[Varderade_nyttor].[Min år 19].[All]" allUniqueName="[Varderade_nyttor].[Min år 19].[All]" dimensionUniqueName="[Varderade_nyttor]" displayFolder="" count="0" memberValueDatatype="5" unbalanced="0"/>
    <cacheHierarchy uniqueName="[Varderade_nyttor].[Min år 20]" caption="Min år 20" attribute="1" defaultMemberUniqueName="[Varderade_nyttor].[Min år 20].[All]" allUniqueName="[Varderade_nyttor].[Min år 20].[All]" dimensionUniqueName="[Varderade_nyttor]" displayFolder="" count="0" memberValueDatatype="5" unbalanced="0"/>
    <cacheHierarchy uniqueName="[Varderade_nyttor].[Min år 21]" caption="Min år 21" attribute="1" defaultMemberUniqueName="[Varderade_nyttor].[Min år 21].[All]" allUniqueName="[Varderade_nyttor].[Min år 21].[All]" dimensionUniqueName="[Varderade_nyttor]" displayFolder="" count="0" memberValueDatatype="5" unbalanced="0"/>
    <cacheHierarchy uniqueName="[Varderade_nyttor].[Min år 22]" caption="Min år 22" attribute="1" defaultMemberUniqueName="[Varderade_nyttor].[Min år 22].[All]" allUniqueName="[Varderade_nyttor].[Min år 22].[All]" dimensionUniqueName="[Varderade_nyttor]" displayFolder="" count="0" memberValueDatatype="5" unbalanced="0"/>
    <cacheHierarchy uniqueName="[Varderade_nyttor].[Min år 23]" caption="Min år 23" attribute="1" defaultMemberUniqueName="[Varderade_nyttor].[Min år 23].[All]" allUniqueName="[Varderade_nyttor].[Min år 23].[All]" dimensionUniqueName="[Varderade_nyttor]" displayFolder="" count="0" memberValueDatatype="5" unbalanced="0"/>
    <cacheHierarchy uniqueName="[Varderade_nyttor].[Min år 24]" caption="Min år 24" attribute="1" defaultMemberUniqueName="[Varderade_nyttor].[Min år 24].[All]" allUniqueName="[Varderade_nyttor].[Min år 24].[All]" dimensionUniqueName="[Varderade_nyttor]" displayFolder="" count="0" memberValueDatatype="5" unbalanced="0"/>
    <cacheHierarchy uniqueName="[Varderade_nyttor].[Min år 25]" caption="Min år 25" attribute="1" defaultMemberUniqueName="[Varderade_nyttor].[Min år 25].[All]" allUniqueName="[Varderade_nyttor].[Min år 25].[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Max år 7]" caption="Max år 7" attribute="1" defaultMemberUniqueName="[Varderade_nyttor].[Max år 7].[All]" allUniqueName="[Varderade_nyttor].[Max år 7].[All]" dimensionUniqueName="[Varderade_nyttor]" displayFolder="" count="0" memberValueDatatype="5" unbalanced="0"/>
    <cacheHierarchy uniqueName="[Varderade_nyttor].[Max år 8]" caption="Max år 8" attribute="1" defaultMemberUniqueName="[Varderade_nyttor].[Max år 8].[All]" allUniqueName="[Varderade_nyttor].[Max år 8].[All]" dimensionUniqueName="[Varderade_nyttor]" displayFolder="" count="0" memberValueDatatype="5" unbalanced="0"/>
    <cacheHierarchy uniqueName="[Varderade_nyttor].[Max år 9]" caption="Max år 9" attribute="1" defaultMemberUniqueName="[Varderade_nyttor].[Max år 9].[All]" allUniqueName="[Varderade_nyttor].[Max år 9].[All]" dimensionUniqueName="[Varderade_nyttor]" displayFolder="" count="0" memberValueDatatype="5" unbalanced="0"/>
    <cacheHierarchy uniqueName="[Varderade_nyttor].[Max år 10]" caption="Max år 10" attribute="1" defaultMemberUniqueName="[Varderade_nyttor].[Max år 10].[All]" allUniqueName="[Varderade_nyttor].[Max år 10].[All]" dimensionUniqueName="[Varderade_nyttor]" displayFolder="" count="0" memberValueDatatype="5" unbalanced="0"/>
    <cacheHierarchy uniqueName="[Varderade_nyttor].[Max år 11]" caption="Max år 11" attribute="1" defaultMemberUniqueName="[Varderade_nyttor].[Max år 11].[All]" allUniqueName="[Varderade_nyttor].[Max år 11].[All]" dimensionUniqueName="[Varderade_nyttor]" displayFolder="" count="0" memberValueDatatype="5" unbalanced="0"/>
    <cacheHierarchy uniqueName="[Varderade_nyttor].[Max år 12]" caption="Max år 12" attribute="1" defaultMemberUniqueName="[Varderade_nyttor].[Max år 12].[All]" allUniqueName="[Varderade_nyttor].[Max år 12].[All]" dimensionUniqueName="[Varderade_nyttor]" displayFolder="" count="0" memberValueDatatype="5" unbalanced="0"/>
    <cacheHierarchy uniqueName="[Varderade_nyttor].[Max år 13]" caption="Max år 13" attribute="1" defaultMemberUniqueName="[Varderade_nyttor].[Max år 13].[All]" allUniqueName="[Varderade_nyttor].[Max år 13].[All]" dimensionUniqueName="[Varderade_nyttor]" displayFolder="" count="0" memberValueDatatype="5" unbalanced="0"/>
    <cacheHierarchy uniqueName="[Varderade_nyttor].[Max år 14]" caption="Max år 14" attribute="1" defaultMemberUniqueName="[Varderade_nyttor].[Max år 14].[All]" allUniqueName="[Varderade_nyttor].[Max år 14].[All]" dimensionUniqueName="[Varderade_nyttor]" displayFolder="" count="0" memberValueDatatype="5" unbalanced="0"/>
    <cacheHierarchy uniqueName="[Varderade_nyttor].[Max år 15]" caption="Max år 15" attribute="1" defaultMemberUniqueName="[Varderade_nyttor].[Max år 15].[All]" allUniqueName="[Varderade_nyttor].[Max år 15].[All]" dimensionUniqueName="[Varderade_nyttor]" displayFolder="" count="0" memberValueDatatype="5" unbalanced="0"/>
    <cacheHierarchy uniqueName="[Varderade_nyttor].[Max år 16]" caption="Max år 16" attribute="1" defaultMemberUniqueName="[Varderade_nyttor].[Max år 16].[All]" allUniqueName="[Varderade_nyttor].[Max år 16].[All]" dimensionUniqueName="[Varderade_nyttor]" displayFolder="" count="0" memberValueDatatype="5" unbalanced="0"/>
    <cacheHierarchy uniqueName="[Varderade_nyttor].[Max år 17]" caption="Max år 17" attribute="1" defaultMemberUniqueName="[Varderade_nyttor].[Max år 17].[All]" allUniqueName="[Varderade_nyttor].[Max år 17].[All]" dimensionUniqueName="[Varderade_nyttor]" displayFolder="" count="0" memberValueDatatype="5" unbalanced="0"/>
    <cacheHierarchy uniqueName="[Varderade_nyttor].[Max år 18]" caption="Max år 18" attribute="1" defaultMemberUniqueName="[Varderade_nyttor].[Max år 18].[All]" allUniqueName="[Varderade_nyttor].[Max år 18].[All]" dimensionUniqueName="[Varderade_nyttor]" displayFolder="" count="0" memberValueDatatype="5" unbalanced="0"/>
    <cacheHierarchy uniqueName="[Varderade_nyttor].[Max år 19]" caption="Max år 19" attribute="1" defaultMemberUniqueName="[Varderade_nyttor].[Max år 19].[All]" allUniqueName="[Varderade_nyttor].[Max år 19].[All]" dimensionUniqueName="[Varderade_nyttor]" displayFolder="" count="0" memberValueDatatype="5" unbalanced="0"/>
    <cacheHierarchy uniqueName="[Varderade_nyttor].[Max år 20]" caption="Max år 20" attribute="1" defaultMemberUniqueName="[Varderade_nyttor].[Max år 20].[All]" allUniqueName="[Varderade_nyttor].[Max år 20].[All]" dimensionUniqueName="[Varderade_nyttor]" displayFolder="" count="0" memberValueDatatype="5" unbalanced="0"/>
    <cacheHierarchy uniqueName="[Varderade_nyttor].[Max år 21]" caption="Max år 21" attribute="1" defaultMemberUniqueName="[Varderade_nyttor].[Max år 21].[All]" allUniqueName="[Varderade_nyttor].[Max år 21].[All]" dimensionUniqueName="[Varderade_nyttor]" displayFolder="" count="0" memberValueDatatype="5" unbalanced="0"/>
    <cacheHierarchy uniqueName="[Varderade_nyttor].[Max år 22]" caption="Max år 22" attribute="1" defaultMemberUniqueName="[Varderade_nyttor].[Max år 22].[All]" allUniqueName="[Varderade_nyttor].[Max år 22].[All]" dimensionUniqueName="[Varderade_nyttor]" displayFolder="" count="0" memberValueDatatype="5" unbalanced="0"/>
    <cacheHierarchy uniqueName="[Varderade_nyttor].[Max år 23]" caption="Max år 23" attribute="1" defaultMemberUniqueName="[Varderade_nyttor].[Max år 23].[All]" allUniqueName="[Varderade_nyttor].[Max år 23].[All]" dimensionUniqueName="[Varderade_nyttor]" displayFolder="" count="0" memberValueDatatype="5" unbalanced="0"/>
    <cacheHierarchy uniqueName="[Varderade_nyttor].[Max år 24]" caption="Max år 24" attribute="1" defaultMemberUniqueName="[Varderade_nyttor].[Max år 24].[All]" allUniqueName="[Varderade_nyttor].[Max år 24].[All]" dimensionUniqueName="[Varderade_nyttor]" displayFolder="" count="0" memberValueDatatype="5" unbalanced="0"/>
    <cacheHierarchy uniqueName="[Varderade_nyttor].[Max år 25]" caption="Max år 25" attribute="1" defaultMemberUniqueName="[Varderade_nyttor].[Max år 25].[All]" allUniqueName="[Varderade_nyttor].[Max år 25].[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270"/>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271"/>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27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270"/>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271"/>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272"/>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273"/>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274"/>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275"/>
        </ext>
      </extLst>
    </cacheHierarchy>
    <cacheHierarchy uniqueName="[Measures].[Sum of Troligt år 7]" caption="Sum of Troligt år 7" measure="1" displayFolder="" measureGroup="Nyttor" count="0" hidden="1">
      <extLst>
        <ext xmlns:x15="http://schemas.microsoft.com/office/spreadsheetml/2010/11/main" uri="{B97F6D7D-B522-45F9-BDA1-12C45D357490}">
          <x15:cacheHierarchy aggregatedColumn="276"/>
        </ext>
      </extLst>
    </cacheHierarchy>
    <cacheHierarchy uniqueName="[Measures].[Sum of Troligt år 8]" caption="Sum of Troligt år 8" measure="1" displayFolder="" measureGroup="Nyttor" count="0" hidden="1">
      <extLst>
        <ext xmlns:x15="http://schemas.microsoft.com/office/spreadsheetml/2010/11/main" uri="{B97F6D7D-B522-45F9-BDA1-12C45D357490}">
          <x15:cacheHierarchy aggregatedColumn="277"/>
        </ext>
      </extLst>
    </cacheHierarchy>
    <cacheHierarchy uniqueName="[Measures].[Sum of Troligt år 9]" caption="Sum of Troligt år 9" measure="1" displayFolder="" measureGroup="Nyttor" count="0" hidden="1">
      <extLst>
        <ext xmlns:x15="http://schemas.microsoft.com/office/spreadsheetml/2010/11/main" uri="{B97F6D7D-B522-45F9-BDA1-12C45D357490}">
          <x15:cacheHierarchy aggregatedColumn="278"/>
        </ext>
      </extLst>
    </cacheHierarchy>
    <cacheHierarchy uniqueName="[Measures].[Sum of Troligt år 10]" caption="Sum of Troligt år 10" measure="1" displayFolder="" measureGroup="Nyttor" count="0" hidden="1">
      <extLst>
        <ext xmlns:x15="http://schemas.microsoft.com/office/spreadsheetml/2010/11/main" uri="{B97F6D7D-B522-45F9-BDA1-12C45D357490}">
          <x15:cacheHierarchy aggregatedColumn="279"/>
        </ext>
      </extLst>
    </cacheHierarchy>
    <cacheHierarchy uniqueName="[Measures].[Sum of Troligt år 11]" caption="Sum of Troligt år 11" measure="1" displayFolder="" measureGroup="Nyttor" count="0" hidden="1">
      <extLst>
        <ext xmlns:x15="http://schemas.microsoft.com/office/spreadsheetml/2010/11/main" uri="{B97F6D7D-B522-45F9-BDA1-12C45D357490}">
          <x15:cacheHierarchy aggregatedColumn="280"/>
        </ext>
      </extLst>
    </cacheHierarchy>
    <cacheHierarchy uniqueName="[Measures].[Sum of Troligt år 12]" caption="Sum of Troligt år 12" measure="1" displayFolder="" measureGroup="Nyttor" count="0" hidden="1">
      <extLst>
        <ext xmlns:x15="http://schemas.microsoft.com/office/spreadsheetml/2010/11/main" uri="{B97F6D7D-B522-45F9-BDA1-12C45D357490}">
          <x15:cacheHierarchy aggregatedColumn="281"/>
        </ext>
      </extLst>
    </cacheHierarchy>
    <cacheHierarchy uniqueName="[Measures].[Sum of Troligt år 13]" caption="Sum of Troligt år 13" measure="1" displayFolder="" measureGroup="Nyttor" count="0" hidden="1">
      <extLst>
        <ext xmlns:x15="http://schemas.microsoft.com/office/spreadsheetml/2010/11/main" uri="{B97F6D7D-B522-45F9-BDA1-12C45D357490}">
          <x15:cacheHierarchy aggregatedColumn="282"/>
        </ext>
      </extLst>
    </cacheHierarchy>
    <cacheHierarchy uniqueName="[Measures].[Sum of Troligt år 14]" caption="Sum of Troligt år 14" measure="1" displayFolder="" measureGroup="Nyttor" count="0" hidden="1">
      <extLst>
        <ext xmlns:x15="http://schemas.microsoft.com/office/spreadsheetml/2010/11/main" uri="{B97F6D7D-B522-45F9-BDA1-12C45D357490}">
          <x15:cacheHierarchy aggregatedColumn="283"/>
        </ext>
      </extLst>
    </cacheHierarchy>
    <cacheHierarchy uniqueName="[Measures].[Sum of Troligt år 15]" caption="Sum of Troligt år 15" measure="1" displayFolder="" measureGroup="Nyttor" count="0" hidden="1">
      <extLst>
        <ext xmlns:x15="http://schemas.microsoft.com/office/spreadsheetml/2010/11/main" uri="{B97F6D7D-B522-45F9-BDA1-12C45D357490}">
          <x15:cacheHierarchy aggregatedColumn="284"/>
        </ext>
      </extLst>
    </cacheHierarchy>
    <cacheHierarchy uniqueName="[Measures].[Sum of Troligt år 16]" caption="Sum of Troligt år 16" measure="1" displayFolder="" measureGroup="Nyttor" count="0" hidden="1">
      <extLst>
        <ext xmlns:x15="http://schemas.microsoft.com/office/spreadsheetml/2010/11/main" uri="{B97F6D7D-B522-45F9-BDA1-12C45D357490}">
          <x15:cacheHierarchy aggregatedColumn="285"/>
        </ext>
      </extLst>
    </cacheHierarchy>
    <cacheHierarchy uniqueName="[Measures].[Sum of Troligt år 17]" caption="Sum of Troligt år 17" measure="1" displayFolder="" measureGroup="Nyttor" count="0" hidden="1">
      <extLst>
        <ext xmlns:x15="http://schemas.microsoft.com/office/spreadsheetml/2010/11/main" uri="{B97F6D7D-B522-45F9-BDA1-12C45D357490}">
          <x15:cacheHierarchy aggregatedColumn="286"/>
        </ext>
      </extLst>
    </cacheHierarchy>
    <cacheHierarchy uniqueName="[Measures].[Sum of Troligt år 18]" caption="Sum of Troligt år 18" measure="1" displayFolder="" measureGroup="Nyttor" count="0" hidden="1">
      <extLst>
        <ext xmlns:x15="http://schemas.microsoft.com/office/spreadsheetml/2010/11/main" uri="{B97F6D7D-B522-45F9-BDA1-12C45D357490}">
          <x15:cacheHierarchy aggregatedColumn="287"/>
        </ext>
      </extLst>
    </cacheHierarchy>
    <cacheHierarchy uniqueName="[Measures].[Sum of Troligt år 19]" caption="Sum of Troligt år 19" measure="1" displayFolder="" measureGroup="Nyttor" count="0" hidden="1">
      <extLst>
        <ext xmlns:x15="http://schemas.microsoft.com/office/spreadsheetml/2010/11/main" uri="{B97F6D7D-B522-45F9-BDA1-12C45D357490}">
          <x15:cacheHierarchy aggregatedColumn="288"/>
        </ext>
      </extLst>
    </cacheHierarchy>
    <cacheHierarchy uniqueName="[Measures].[Sum of Troligt år 20]" caption="Sum of Troligt år 20" measure="1" displayFolder="" measureGroup="Nyttor" count="0" hidden="1">
      <extLst>
        <ext xmlns:x15="http://schemas.microsoft.com/office/spreadsheetml/2010/11/main" uri="{B97F6D7D-B522-45F9-BDA1-12C45D357490}">
          <x15:cacheHierarchy aggregatedColumn="289"/>
        </ext>
      </extLst>
    </cacheHierarchy>
    <cacheHierarchy uniqueName="[Measures].[Sum of Troligt år 21]" caption="Sum of Troligt år 21" measure="1" displayFolder="" measureGroup="Nyttor" count="0" hidden="1">
      <extLst>
        <ext xmlns:x15="http://schemas.microsoft.com/office/spreadsheetml/2010/11/main" uri="{B97F6D7D-B522-45F9-BDA1-12C45D357490}">
          <x15:cacheHierarchy aggregatedColumn="290"/>
        </ext>
      </extLst>
    </cacheHierarchy>
    <cacheHierarchy uniqueName="[Measures].[Sum of Troligt år 22]" caption="Sum of Troligt år 22" measure="1" displayFolder="" measureGroup="Nyttor" count="0" hidden="1">
      <extLst>
        <ext xmlns:x15="http://schemas.microsoft.com/office/spreadsheetml/2010/11/main" uri="{B97F6D7D-B522-45F9-BDA1-12C45D357490}">
          <x15:cacheHierarchy aggregatedColumn="291"/>
        </ext>
      </extLst>
    </cacheHierarchy>
    <cacheHierarchy uniqueName="[Measures].[Sum of Troligt år 23]" caption="Sum of Troligt år 23" measure="1" displayFolder="" measureGroup="Nyttor" count="0" hidden="1">
      <extLst>
        <ext xmlns:x15="http://schemas.microsoft.com/office/spreadsheetml/2010/11/main" uri="{B97F6D7D-B522-45F9-BDA1-12C45D357490}">
          <x15:cacheHierarchy aggregatedColumn="292"/>
        </ext>
      </extLst>
    </cacheHierarchy>
    <cacheHierarchy uniqueName="[Measures].[Sum of Troligt år 24]" caption="Sum of Troligt år 24" measure="1" displayFolder="" measureGroup="Nyttor" count="0" hidden="1">
      <extLst>
        <ext xmlns:x15="http://schemas.microsoft.com/office/spreadsheetml/2010/11/main" uri="{B97F6D7D-B522-45F9-BDA1-12C45D357490}">
          <x15:cacheHierarchy aggregatedColumn="293"/>
        </ext>
      </extLst>
    </cacheHierarchy>
    <cacheHierarchy uniqueName="[Measures].[Sum of Troligt år 25]" caption="Sum of Troligt år 25" measure="1" displayFolder="" measureGroup="Nyttor" count="0" hidden="1">
      <extLst>
        <ext xmlns:x15="http://schemas.microsoft.com/office/spreadsheetml/2010/11/main" uri="{B97F6D7D-B522-45F9-BDA1-12C45D357490}">
          <x15:cacheHierarchy aggregatedColumn="29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183"/>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84"/>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185"/>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186"/>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187"/>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188"/>
        </ext>
      </extLst>
    </cacheHierarchy>
    <cacheHierarchy uniqueName="[Measures].[Sum of Troligt år 7 2]" caption="Sum of Troligt år 7 2" measure="1" displayFolder="" measureGroup="Kostnader" count="0" hidden="1">
      <extLst>
        <ext xmlns:x15="http://schemas.microsoft.com/office/spreadsheetml/2010/11/main" uri="{B97F6D7D-B522-45F9-BDA1-12C45D357490}">
          <x15:cacheHierarchy aggregatedColumn="189"/>
        </ext>
      </extLst>
    </cacheHierarchy>
    <cacheHierarchy uniqueName="[Measures].[Sum of Troligt år 8 2]" caption="Sum of Troligt år 8 2" measure="1" displayFolder="" measureGroup="Kostnader" count="0" hidden="1">
      <extLst>
        <ext xmlns:x15="http://schemas.microsoft.com/office/spreadsheetml/2010/11/main" uri="{B97F6D7D-B522-45F9-BDA1-12C45D357490}">
          <x15:cacheHierarchy aggregatedColumn="190"/>
        </ext>
      </extLst>
    </cacheHierarchy>
    <cacheHierarchy uniqueName="[Measures].[Sum of Troligt år 9 2]" caption="Sum of Troligt år 9 2" measure="1" displayFolder="" measureGroup="Kostnader" count="0" hidden="1">
      <extLst>
        <ext xmlns:x15="http://schemas.microsoft.com/office/spreadsheetml/2010/11/main" uri="{B97F6D7D-B522-45F9-BDA1-12C45D357490}">
          <x15:cacheHierarchy aggregatedColumn="191"/>
        </ext>
      </extLst>
    </cacheHierarchy>
    <cacheHierarchy uniqueName="[Measures].[Sum of Troligt år 10 2]" caption="Sum of Troligt år 10 2" measure="1" displayFolder="" measureGroup="Kostnader" count="0" hidden="1">
      <extLst>
        <ext xmlns:x15="http://schemas.microsoft.com/office/spreadsheetml/2010/11/main" uri="{B97F6D7D-B522-45F9-BDA1-12C45D357490}">
          <x15:cacheHierarchy aggregatedColumn="192"/>
        </ext>
      </extLst>
    </cacheHierarchy>
    <cacheHierarchy uniqueName="[Measures].[Sum of Troligt år 11 2]" caption="Sum of Troligt år 11 2" measure="1" displayFolder="" measureGroup="Kostnader" count="0" hidden="1">
      <extLst>
        <ext xmlns:x15="http://schemas.microsoft.com/office/spreadsheetml/2010/11/main" uri="{B97F6D7D-B522-45F9-BDA1-12C45D357490}">
          <x15:cacheHierarchy aggregatedColumn="193"/>
        </ext>
      </extLst>
    </cacheHierarchy>
    <cacheHierarchy uniqueName="[Measures].[Sum of Troligt år 12 2]" caption="Sum of Troligt år 12 2" measure="1" displayFolder="" measureGroup="Kostnader" count="0" hidden="1">
      <extLst>
        <ext xmlns:x15="http://schemas.microsoft.com/office/spreadsheetml/2010/11/main" uri="{B97F6D7D-B522-45F9-BDA1-12C45D357490}">
          <x15:cacheHierarchy aggregatedColumn="194"/>
        </ext>
      </extLst>
    </cacheHierarchy>
    <cacheHierarchy uniqueName="[Measures].[Sum of Troligt år 13 2]" caption="Sum of Troligt år 13 2" measure="1" displayFolder="" measureGroup="Kostnader" count="0" hidden="1">
      <extLst>
        <ext xmlns:x15="http://schemas.microsoft.com/office/spreadsheetml/2010/11/main" uri="{B97F6D7D-B522-45F9-BDA1-12C45D357490}">
          <x15:cacheHierarchy aggregatedColumn="195"/>
        </ext>
      </extLst>
    </cacheHierarchy>
    <cacheHierarchy uniqueName="[Measures].[Sum of Troligt år 14 2]" caption="Sum of Troligt år 14 2" measure="1" displayFolder="" measureGroup="Kostnader" count="0" hidden="1">
      <extLst>
        <ext xmlns:x15="http://schemas.microsoft.com/office/spreadsheetml/2010/11/main" uri="{B97F6D7D-B522-45F9-BDA1-12C45D357490}">
          <x15:cacheHierarchy aggregatedColumn="196"/>
        </ext>
      </extLst>
    </cacheHierarchy>
    <cacheHierarchy uniqueName="[Measures].[Sum of Troligt år 15 2]" caption="Sum of Troligt år 15 2" measure="1" displayFolder="" measureGroup="Kostnader" count="0" hidden="1">
      <extLst>
        <ext xmlns:x15="http://schemas.microsoft.com/office/spreadsheetml/2010/11/main" uri="{B97F6D7D-B522-45F9-BDA1-12C45D357490}">
          <x15:cacheHierarchy aggregatedColumn="197"/>
        </ext>
      </extLst>
    </cacheHierarchy>
    <cacheHierarchy uniqueName="[Measures].[Sum of Troligt år 16 2]" caption="Sum of Troligt år 16 2" measure="1" displayFolder="" measureGroup="Kostnader" count="0" hidden="1">
      <extLst>
        <ext xmlns:x15="http://schemas.microsoft.com/office/spreadsheetml/2010/11/main" uri="{B97F6D7D-B522-45F9-BDA1-12C45D357490}">
          <x15:cacheHierarchy aggregatedColumn="198"/>
        </ext>
      </extLst>
    </cacheHierarchy>
    <cacheHierarchy uniqueName="[Measures].[Sum of Troligt år 17 2]" caption="Sum of Troligt år 17 2" measure="1" displayFolder="" measureGroup="Kostnader" count="0" hidden="1">
      <extLst>
        <ext xmlns:x15="http://schemas.microsoft.com/office/spreadsheetml/2010/11/main" uri="{B97F6D7D-B522-45F9-BDA1-12C45D357490}">
          <x15:cacheHierarchy aggregatedColumn="199"/>
        </ext>
      </extLst>
    </cacheHierarchy>
    <cacheHierarchy uniqueName="[Measures].[Sum of Troligt år 18 2]" caption="Sum of Troligt år 18 2" measure="1" displayFolder="" measureGroup="Kostnader" count="0" hidden="1">
      <extLst>
        <ext xmlns:x15="http://schemas.microsoft.com/office/spreadsheetml/2010/11/main" uri="{B97F6D7D-B522-45F9-BDA1-12C45D357490}">
          <x15:cacheHierarchy aggregatedColumn="200"/>
        </ext>
      </extLst>
    </cacheHierarchy>
    <cacheHierarchy uniqueName="[Measures].[Sum of Troligt år 19 2]" caption="Sum of Troligt år 19 2" measure="1" displayFolder="" measureGroup="Kostnader" count="0" hidden="1">
      <extLst>
        <ext xmlns:x15="http://schemas.microsoft.com/office/spreadsheetml/2010/11/main" uri="{B97F6D7D-B522-45F9-BDA1-12C45D357490}">
          <x15:cacheHierarchy aggregatedColumn="201"/>
        </ext>
      </extLst>
    </cacheHierarchy>
    <cacheHierarchy uniqueName="[Measures].[Sum of Troligt år 20 2]" caption="Sum of Troligt år 20 2" measure="1" displayFolder="" measureGroup="Kostnader" count="0" hidden="1">
      <extLst>
        <ext xmlns:x15="http://schemas.microsoft.com/office/spreadsheetml/2010/11/main" uri="{B97F6D7D-B522-45F9-BDA1-12C45D357490}">
          <x15:cacheHierarchy aggregatedColumn="202"/>
        </ext>
      </extLst>
    </cacheHierarchy>
    <cacheHierarchy uniqueName="[Measures].[Sum of Troligt år 21 2]" caption="Sum of Troligt år 21 2" measure="1" displayFolder="" measureGroup="Kostnader" count="0" hidden="1">
      <extLst>
        <ext xmlns:x15="http://schemas.microsoft.com/office/spreadsheetml/2010/11/main" uri="{B97F6D7D-B522-45F9-BDA1-12C45D357490}">
          <x15:cacheHierarchy aggregatedColumn="203"/>
        </ext>
      </extLst>
    </cacheHierarchy>
    <cacheHierarchy uniqueName="[Measures].[Sum of Troligt år 22 2]" caption="Sum of Troligt år 22 2" measure="1" displayFolder="" measureGroup="Kostnader" count="0" hidden="1">
      <extLst>
        <ext xmlns:x15="http://schemas.microsoft.com/office/spreadsheetml/2010/11/main" uri="{B97F6D7D-B522-45F9-BDA1-12C45D357490}">
          <x15:cacheHierarchy aggregatedColumn="204"/>
        </ext>
      </extLst>
    </cacheHierarchy>
    <cacheHierarchy uniqueName="[Measures].[Sum of Troligt år 23 2]" caption="Sum of Troligt år 23 2" measure="1" displayFolder="" measureGroup="Kostnader" count="0" hidden="1">
      <extLst>
        <ext xmlns:x15="http://schemas.microsoft.com/office/spreadsheetml/2010/11/main" uri="{B97F6D7D-B522-45F9-BDA1-12C45D357490}">
          <x15:cacheHierarchy aggregatedColumn="205"/>
        </ext>
      </extLst>
    </cacheHierarchy>
    <cacheHierarchy uniqueName="[Measures].[Sum of Troligt år 24 2]" caption="Sum of Troligt år 24 2" measure="1" displayFolder="" measureGroup="Kostnader" count="0" hidden="1">
      <extLst>
        <ext xmlns:x15="http://schemas.microsoft.com/office/spreadsheetml/2010/11/main" uri="{B97F6D7D-B522-45F9-BDA1-12C45D357490}">
          <x15:cacheHierarchy aggregatedColumn="206"/>
        </ext>
      </extLst>
    </cacheHierarchy>
    <cacheHierarchy uniqueName="[Measures].[Sum of Troligt år 25 2]" caption="Sum of Troligt år 25 2" measure="1" displayFolder="" measureGroup="Kostnader" count="0" hidden="1">
      <extLst>
        <ext xmlns:x15="http://schemas.microsoft.com/office/spreadsheetml/2010/11/main" uri="{B97F6D7D-B522-45F9-BDA1-12C45D357490}">
          <x15:cacheHierarchy aggregatedColumn="207"/>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29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208"/>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264"/>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177"/>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444"/>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445"/>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446"/>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447"/>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448"/>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449"/>
        </ext>
      </extLst>
    </cacheHierarchy>
    <cacheHierarchy uniqueName="[Measures].[Sum of Troligt år 7 3]" caption="Sum of Troligt år 7 3" measure="1" displayFolder="" measureGroup="Varderade_nyttor" count="0" hidden="1">
      <extLst>
        <ext xmlns:x15="http://schemas.microsoft.com/office/spreadsheetml/2010/11/main" uri="{B97F6D7D-B522-45F9-BDA1-12C45D357490}">
          <x15:cacheHierarchy aggregatedColumn="450"/>
        </ext>
      </extLst>
    </cacheHierarchy>
    <cacheHierarchy uniqueName="[Measures].[Sum of Troligt år 8 3]" caption="Sum of Troligt år 8 3" measure="1" displayFolder="" measureGroup="Varderade_nyttor" count="0" hidden="1">
      <extLst>
        <ext xmlns:x15="http://schemas.microsoft.com/office/spreadsheetml/2010/11/main" uri="{B97F6D7D-B522-45F9-BDA1-12C45D357490}">
          <x15:cacheHierarchy aggregatedColumn="451"/>
        </ext>
      </extLst>
    </cacheHierarchy>
    <cacheHierarchy uniqueName="[Measures].[Sum of Troligt år 9 3]" caption="Sum of Troligt år 9 3" measure="1" displayFolder="" measureGroup="Varderade_nyttor" count="0" hidden="1">
      <extLst>
        <ext xmlns:x15="http://schemas.microsoft.com/office/spreadsheetml/2010/11/main" uri="{B97F6D7D-B522-45F9-BDA1-12C45D357490}">
          <x15:cacheHierarchy aggregatedColumn="452"/>
        </ext>
      </extLst>
    </cacheHierarchy>
    <cacheHierarchy uniqueName="[Measures].[Sum of Troligt år 10 3]" caption="Sum of Troligt år 10 3" measure="1" displayFolder="" measureGroup="Varderade_nyttor" count="0" hidden="1">
      <extLst>
        <ext xmlns:x15="http://schemas.microsoft.com/office/spreadsheetml/2010/11/main" uri="{B97F6D7D-B522-45F9-BDA1-12C45D357490}">
          <x15:cacheHierarchy aggregatedColumn="453"/>
        </ext>
      </extLst>
    </cacheHierarchy>
    <cacheHierarchy uniqueName="[Measures].[Sum of Troligt år 11 3]" caption="Sum of Troligt år 11 3" measure="1" displayFolder="" measureGroup="Varderade_nyttor" count="0" hidden="1">
      <extLst>
        <ext xmlns:x15="http://schemas.microsoft.com/office/spreadsheetml/2010/11/main" uri="{B97F6D7D-B522-45F9-BDA1-12C45D357490}">
          <x15:cacheHierarchy aggregatedColumn="454"/>
        </ext>
      </extLst>
    </cacheHierarchy>
    <cacheHierarchy uniqueName="[Measures].[Sum of Troligt år 12 3]" caption="Sum of Troligt år 12 3" measure="1" displayFolder="" measureGroup="Varderade_nyttor" count="0" hidden="1">
      <extLst>
        <ext xmlns:x15="http://schemas.microsoft.com/office/spreadsheetml/2010/11/main" uri="{B97F6D7D-B522-45F9-BDA1-12C45D357490}">
          <x15:cacheHierarchy aggregatedColumn="455"/>
        </ext>
      </extLst>
    </cacheHierarchy>
    <cacheHierarchy uniqueName="[Measures].[Sum of Troligt år 13 3]" caption="Sum of Troligt år 13 3" measure="1" displayFolder="" measureGroup="Varderade_nyttor" count="0" hidden="1">
      <extLst>
        <ext xmlns:x15="http://schemas.microsoft.com/office/spreadsheetml/2010/11/main" uri="{B97F6D7D-B522-45F9-BDA1-12C45D357490}">
          <x15:cacheHierarchy aggregatedColumn="456"/>
        </ext>
      </extLst>
    </cacheHierarchy>
    <cacheHierarchy uniqueName="[Measures].[Sum of Troligt år 14 3]" caption="Sum of Troligt år 14 3" measure="1" displayFolder="" measureGroup="Varderade_nyttor" count="0" hidden="1">
      <extLst>
        <ext xmlns:x15="http://schemas.microsoft.com/office/spreadsheetml/2010/11/main" uri="{B97F6D7D-B522-45F9-BDA1-12C45D357490}">
          <x15:cacheHierarchy aggregatedColumn="457"/>
        </ext>
      </extLst>
    </cacheHierarchy>
    <cacheHierarchy uniqueName="[Measures].[Sum of Troligt år 15 3]" caption="Sum of Troligt år 15 3" measure="1" displayFolder="" measureGroup="Varderade_nyttor" count="0" hidden="1">
      <extLst>
        <ext xmlns:x15="http://schemas.microsoft.com/office/spreadsheetml/2010/11/main" uri="{B97F6D7D-B522-45F9-BDA1-12C45D357490}">
          <x15:cacheHierarchy aggregatedColumn="458"/>
        </ext>
      </extLst>
    </cacheHierarchy>
    <cacheHierarchy uniqueName="[Measures].[Sum of Troligt år 16 3]" caption="Sum of Troligt år 16 3" measure="1" displayFolder="" measureGroup="Varderade_nyttor" count="0" hidden="1">
      <extLst>
        <ext xmlns:x15="http://schemas.microsoft.com/office/spreadsheetml/2010/11/main" uri="{B97F6D7D-B522-45F9-BDA1-12C45D357490}">
          <x15:cacheHierarchy aggregatedColumn="459"/>
        </ext>
      </extLst>
    </cacheHierarchy>
    <cacheHierarchy uniqueName="[Measures].[Sum of Troligt år 17 3]" caption="Sum of Troligt år 17 3" measure="1" displayFolder="" measureGroup="Varderade_nyttor" count="0" hidden="1">
      <extLst>
        <ext xmlns:x15="http://schemas.microsoft.com/office/spreadsheetml/2010/11/main" uri="{B97F6D7D-B522-45F9-BDA1-12C45D357490}">
          <x15:cacheHierarchy aggregatedColumn="460"/>
        </ext>
      </extLst>
    </cacheHierarchy>
    <cacheHierarchy uniqueName="[Measures].[Sum of Troligt år 18 3]" caption="Sum of Troligt år 18 3" measure="1" displayFolder="" measureGroup="Varderade_nyttor" count="0" hidden="1">
      <extLst>
        <ext xmlns:x15="http://schemas.microsoft.com/office/spreadsheetml/2010/11/main" uri="{B97F6D7D-B522-45F9-BDA1-12C45D357490}">
          <x15:cacheHierarchy aggregatedColumn="461"/>
        </ext>
      </extLst>
    </cacheHierarchy>
    <cacheHierarchy uniqueName="[Measures].[Sum of Troligt år 19 3]" caption="Sum of Troligt år 19 3" measure="1" displayFolder="" measureGroup="Varderade_nyttor" count="0" hidden="1">
      <extLst>
        <ext xmlns:x15="http://schemas.microsoft.com/office/spreadsheetml/2010/11/main" uri="{B97F6D7D-B522-45F9-BDA1-12C45D357490}">
          <x15:cacheHierarchy aggregatedColumn="462"/>
        </ext>
      </extLst>
    </cacheHierarchy>
    <cacheHierarchy uniqueName="[Measures].[Sum of Troligt år 20 3]" caption="Sum of Troligt år 20 3" measure="1" displayFolder="" measureGroup="Varderade_nyttor" count="0" hidden="1">
      <extLst>
        <ext xmlns:x15="http://schemas.microsoft.com/office/spreadsheetml/2010/11/main" uri="{B97F6D7D-B522-45F9-BDA1-12C45D357490}">
          <x15:cacheHierarchy aggregatedColumn="463"/>
        </ext>
      </extLst>
    </cacheHierarchy>
    <cacheHierarchy uniqueName="[Measures].[Sum of Troligt år 21 3]" caption="Sum of Troligt år 21 3" measure="1" displayFolder="" measureGroup="Varderade_nyttor" count="0" hidden="1">
      <extLst>
        <ext xmlns:x15="http://schemas.microsoft.com/office/spreadsheetml/2010/11/main" uri="{B97F6D7D-B522-45F9-BDA1-12C45D357490}">
          <x15:cacheHierarchy aggregatedColumn="464"/>
        </ext>
      </extLst>
    </cacheHierarchy>
    <cacheHierarchy uniqueName="[Measures].[Sum of Troligt år 22 3]" caption="Sum of Troligt år 22 3" measure="1" displayFolder="" measureGroup="Varderade_nyttor" count="0" hidden="1">
      <extLst>
        <ext xmlns:x15="http://schemas.microsoft.com/office/spreadsheetml/2010/11/main" uri="{B97F6D7D-B522-45F9-BDA1-12C45D357490}">
          <x15:cacheHierarchy aggregatedColumn="465"/>
        </ext>
      </extLst>
    </cacheHierarchy>
    <cacheHierarchy uniqueName="[Measures].[Sum of Troligt år 23 3]" caption="Sum of Troligt år 23 3" measure="1" displayFolder="" measureGroup="Varderade_nyttor" count="0" hidden="1">
      <extLst>
        <ext xmlns:x15="http://schemas.microsoft.com/office/spreadsheetml/2010/11/main" uri="{B97F6D7D-B522-45F9-BDA1-12C45D357490}">
          <x15:cacheHierarchy aggregatedColumn="466"/>
        </ext>
      </extLst>
    </cacheHierarchy>
    <cacheHierarchy uniqueName="[Measures].[Sum of Troligt år 24 3]" caption="Sum of Troligt år 24 3" measure="1" displayFolder="" measureGroup="Varderade_nyttor" count="0" hidden="1">
      <extLst>
        <ext xmlns:x15="http://schemas.microsoft.com/office/spreadsheetml/2010/11/main" uri="{B97F6D7D-B522-45F9-BDA1-12C45D357490}">
          <x15:cacheHierarchy aggregatedColumn="467"/>
        </ext>
      </extLst>
    </cacheHierarchy>
    <cacheHierarchy uniqueName="[Measures].[Sum of Troligt år 25 3]" caption="Sum of Troligt år 25 3" measure="1" displayFolder="" measureGroup="Varderade_nyttor" count="0" hidden="1">
      <extLst>
        <ext xmlns:x15="http://schemas.microsoft.com/office/spreadsheetml/2010/11/main" uri="{B97F6D7D-B522-45F9-BDA1-12C45D357490}">
          <x15:cacheHierarchy aggregatedColumn="468"/>
        </ext>
      </extLst>
    </cacheHierarchy>
    <cacheHierarchy uniqueName="[Measures].[Sum of Summa 3]" caption="Sum of Summa 3" measure="1" displayFolder="" measureGroup="Varderade_nyttor" count="0" oneField="1" hidden="1">
      <fieldsUsage count="1">
        <fieldUsage x="1"/>
      </fieldsUsage>
      <extLst>
        <ext xmlns:x15="http://schemas.microsoft.com/office/spreadsheetml/2010/11/main" uri="{B97F6D7D-B522-45F9-BDA1-12C45D357490}">
          <x15:cacheHierarchy aggregatedColumn="469"/>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357"/>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358"/>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359"/>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360"/>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361"/>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362"/>
        </ext>
      </extLst>
    </cacheHierarchy>
    <cacheHierarchy uniqueName="[Measures].[Sum of Troligt år 8 4]" caption="Sum of Troligt år 8 4" measure="1" displayFolder="" measureGroup="Varderade_kostnader" count="0" hidden="1">
      <extLst>
        <ext xmlns:x15="http://schemas.microsoft.com/office/spreadsheetml/2010/11/main" uri="{B97F6D7D-B522-45F9-BDA1-12C45D357490}">
          <x15:cacheHierarchy aggregatedColumn="364"/>
        </ext>
      </extLst>
    </cacheHierarchy>
    <cacheHierarchy uniqueName="[Measures].[Sum of Troligt år 9 4]" caption="Sum of Troligt år 9 4" measure="1" displayFolder="" measureGroup="Varderade_kostnader" count="0" hidden="1">
      <extLst>
        <ext xmlns:x15="http://schemas.microsoft.com/office/spreadsheetml/2010/11/main" uri="{B97F6D7D-B522-45F9-BDA1-12C45D357490}">
          <x15:cacheHierarchy aggregatedColumn="365"/>
        </ext>
      </extLst>
    </cacheHierarchy>
    <cacheHierarchy uniqueName="[Measures].[Sum of Troligt år 7 4]" caption="Sum of Troligt år 7 4" measure="1" displayFolder="" measureGroup="Varderade_kostnader" count="0" hidden="1">
      <extLst>
        <ext xmlns:x15="http://schemas.microsoft.com/office/spreadsheetml/2010/11/main" uri="{B97F6D7D-B522-45F9-BDA1-12C45D357490}">
          <x15:cacheHierarchy aggregatedColumn="363"/>
        </ext>
      </extLst>
    </cacheHierarchy>
    <cacheHierarchy uniqueName="[Measures].[Sum of Troligt år 10 4]" caption="Sum of Troligt år 10 4" measure="1" displayFolder="" measureGroup="Varderade_kostnader" count="0" hidden="1">
      <extLst>
        <ext xmlns:x15="http://schemas.microsoft.com/office/spreadsheetml/2010/11/main" uri="{B97F6D7D-B522-45F9-BDA1-12C45D357490}">
          <x15:cacheHierarchy aggregatedColumn="366"/>
        </ext>
      </extLst>
    </cacheHierarchy>
    <cacheHierarchy uniqueName="[Measures].[Sum of Troligt år 11 4]" caption="Sum of Troligt år 11 4" measure="1" displayFolder="" measureGroup="Varderade_kostnader" count="0" hidden="1">
      <extLst>
        <ext xmlns:x15="http://schemas.microsoft.com/office/spreadsheetml/2010/11/main" uri="{B97F6D7D-B522-45F9-BDA1-12C45D357490}">
          <x15:cacheHierarchy aggregatedColumn="367"/>
        </ext>
      </extLst>
    </cacheHierarchy>
    <cacheHierarchy uniqueName="[Measures].[Sum of Troligt år 12 4]" caption="Sum of Troligt år 12 4" measure="1" displayFolder="" measureGroup="Varderade_kostnader" count="0" hidden="1">
      <extLst>
        <ext xmlns:x15="http://schemas.microsoft.com/office/spreadsheetml/2010/11/main" uri="{B97F6D7D-B522-45F9-BDA1-12C45D357490}">
          <x15:cacheHierarchy aggregatedColumn="368"/>
        </ext>
      </extLst>
    </cacheHierarchy>
    <cacheHierarchy uniqueName="[Measures].[Sum of Troligt år 13 4]" caption="Sum of Troligt år 13 4" measure="1" displayFolder="" measureGroup="Varderade_kostnader" count="0" hidden="1">
      <extLst>
        <ext xmlns:x15="http://schemas.microsoft.com/office/spreadsheetml/2010/11/main" uri="{B97F6D7D-B522-45F9-BDA1-12C45D357490}">
          <x15:cacheHierarchy aggregatedColumn="369"/>
        </ext>
      </extLst>
    </cacheHierarchy>
    <cacheHierarchy uniqueName="[Measures].[Sum of Troligt år 14 4]" caption="Sum of Troligt år 14 4" measure="1" displayFolder="" measureGroup="Varderade_kostnader" count="0" hidden="1">
      <extLst>
        <ext xmlns:x15="http://schemas.microsoft.com/office/spreadsheetml/2010/11/main" uri="{B97F6D7D-B522-45F9-BDA1-12C45D357490}">
          <x15:cacheHierarchy aggregatedColumn="370"/>
        </ext>
      </extLst>
    </cacheHierarchy>
    <cacheHierarchy uniqueName="[Measures].[Sum of Troligt år 15 4]" caption="Sum of Troligt år 15 4" measure="1" displayFolder="" measureGroup="Varderade_kostnader" count="0" hidden="1">
      <extLst>
        <ext xmlns:x15="http://schemas.microsoft.com/office/spreadsheetml/2010/11/main" uri="{B97F6D7D-B522-45F9-BDA1-12C45D357490}">
          <x15:cacheHierarchy aggregatedColumn="371"/>
        </ext>
      </extLst>
    </cacheHierarchy>
    <cacheHierarchy uniqueName="[Measures].[Sum of Troligt år 16 4]" caption="Sum of Troligt år 16 4" measure="1" displayFolder="" measureGroup="Varderade_kostnader" count="0" hidden="1">
      <extLst>
        <ext xmlns:x15="http://schemas.microsoft.com/office/spreadsheetml/2010/11/main" uri="{B97F6D7D-B522-45F9-BDA1-12C45D357490}">
          <x15:cacheHierarchy aggregatedColumn="372"/>
        </ext>
      </extLst>
    </cacheHierarchy>
    <cacheHierarchy uniqueName="[Measures].[Sum of Troligt år 17 4]" caption="Sum of Troligt år 17 4" measure="1" displayFolder="" measureGroup="Varderade_kostnader" count="0" hidden="1">
      <extLst>
        <ext xmlns:x15="http://schemas.microsoft.com/office/spreadsheetml/2010/11/main" uri="{B97F6D7D-B522-45F9-BDA1-12C45D357490}">
          <x15:cacheHierarchy aggregatedColumn="373"/>
        </ext>
      </extLst>
    </cacheHierarchy>
    <cacheHierarchy uniqueName="[Measures].[Sum of Troligt år 18 4]" caption="Sum of Troligt år 18 4" measure="1" displayFolder="" measureGroup="Varderade_kostnader" count="0" hidden="1">
      <extLst>
        <ext xmlns:x15="http://schemas.microsoft.com/office/spreadsheetml/2010/11/main" uri="{B97F6D7D-B522-45F9-BDA1-12C45D357490}">
          <x15:cacheHierarchy aggregatedColumn="374"/>
        </ext>
      </extLst>
    </cacheHierarchy>
    <cacheHierarchy uniqueName="[Measures].[Sum of Troligt år 19 4]" caption="Sum of Troligt år 19 4" measure="1" displayFolder="" measureGroup="Varderade_kostnader" count="0" hidden="1">
      <extLst>
        <ext xmlns:x15="http://schemas.microsoft.com/office/spreadsheetml/2010/11/main" uri="{B97F6D7D-B522-45F9-BDA1-12C45D357490}">
          <x15:cacheHierarchy aggregatedColumn="375"/>
        </ext>
      </extLst>
    </cacheHierarchy>
    <cacheHierarchy uniqueName="[Measures].[Sum of Troligt år 20 4]" caption="Sum of Troligt år 20 4" measure="1" displayFolder="" measureGroup="Varderade_kostnader" count="0" hidden="1">
      <extLst>
        <ext xmlns:x15="http://schemas.microsoft.com/office/spreadsheetml/2010/11/main" uri="{B97F6D7D-B522-45F9-BDA1-12C45D357490}">
          <x15:cacheHierarchy aggregatedColumn="376"/>
        </ext>
      </extLst>
    </cacheHierarchy>
    <cacheHierarchy uniqueName="[Measures].[Sum of Troligt år 21 4]" caption="Sum of Troligt år 21 4" measure="1" displayFolder="" measureGroup="Varderade_kostnader" count="0" hidden="1">
      <extLst>
        <ext xmlns:x15="http://schemas.microsoft.com/office/spreadsheetml/2010/11/main" uri="{B97F6D7D-B522-45F9-BDA1-12C45D357490}">
          <x15:cacheHierarchy aggregatedColumn="377"/>
        </ext>
      </extLst>
    </cacheHierarchy>
    <cacheHierarchy uniqueName="[Measures].[Sum of Troligt år 22 4]" caption="Sum of Troligt år 22 4" measure="1" displayFolder="" measureGroup="Varderade_kostnader" count="0" hidden="1">
      <extLst>
        <ext xmlns:x15="http://schemas.microsoft.com/office/spreadsheetml/2010/11/main" uri="{B97F6D7D-B522-45F9-BDA1-12C45D357490}">
          <x15:cacheHierarchy aggregatedColumn="378"/>
        </ext>
      </extLst>
    </cacheHierarchy>
    <cacheHierarchy uniqueName="[Measures].[Sum of Troligt år 23 4]" caption="Sum of Troligt år 23 4" measure="1" displayFolder="" measureGroup="Varderade_kostnader" count="0" hidden="1">
      <extLst>
        <ext xmlns:x15="http://schemas.microsoft.com/office/spreadsheetml/2010/11/main" uri="{B97F6D7D-B522-45F9-BDA1-12C45D357490}">
          <x15:cacheHierarchy aggregatedColumn="379"/>
        </ext>
      </extLst>
    </cacheHierarchy>
    <cacheHierarchy uniqueName="[Measures].[Sum of Troligt år 24 4]" caption="Sum of Troligt år 24 4" measure="1" displayFolder="" measureGroup="Varderade_kostnader" count="0" hidden="1">
      <extLst>
        <ext xmlns:x15="http://schemas.microsoft.com/office/spreadsheetml/2010/11/main" uri="{B97F6D7D-B522-45F9-BDA1-12C45D357490}">
          <x15:cacheHierarchy aggregatedColumn="380"/>
        </ext>
      </extLst>
    </cacheHierarchy>
    <cacheHierarchy uniqueName="[Measures].[Sum of Troligt år 25 4]" caption="Sum of Troligt år 25 4" measure="1" displayFolder="" measureGroup="Varderade_kostnader" count="0" hidden="1">
      <extLst>
        <ext xmlns:x15="http://schemas.microsoft.com/office/spreadsheetml/2010/11/main" uri="{B97F6D7D-B522-45F9-BDA1-12C45D357490}">
          <x15:cacheHierarchy aggregatedColumn="381"/>
        </ext>
      </extLst>
    </cacheHierarchy>
    <cacheHierarchy uniqueName="[Measures].[Sum of Summa 4]" caption="Sum of Summa 4" measure="1" displayFolder="" measureGroup="Varderade_kostnader" count="0" hidden="1">
      <extLst>
        <ext xmlns:x15="http://schemas.microsoft.com/office/spreadsheetml/2010/11/main" uri="{B97F6D7D-B522-45F9-BDA1-12C45D357490}">
          <x15:cacheHierarchy aggregatedColumn="382"/>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94"/>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495"/>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521"/>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408"/>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434"/>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382"/>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351"/>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ies>
  <kpis count="0"/>
  <dimensions count="7">
    <dimension name="Ej_varderade_kostnader" uniqueName="[Ej_varderade_kostnader]" caption="Ej_varderade_kostnader"/>
    <dimension name="Ej_varderade_nyttor" uniqueName="[Ej_varderade_nyttor]" caption="Ej_varderade_nyttor"/>
    <dimension name="Kostnader" uniqueName="[Kostnader]" caption="Kostnader"/>
    <dimension measure="1" name="Measures" uniqueName="[Measures]" caption="Measures"/>
    <dimension name="Nyttor" uniqueName="[Nyttor]" caption="Nyttor"/>
    <dimension name="Varderade_kostnader" uniqueName="[Varderade_kostnader]" caption="Varderade_kostnader"/>
    <dimension name="Varderade_nyttor" uniqueName="[Varderade_nyttor]" caption="Varderade_nyttor"/>
  </dimensions>
  <measureGroups count="6">
    <measureGroup name="Ej_varderade_kostnader" caption="Ej_varderade_kostnader"/>
    <measureGroup name="Ej_varderade_nyttor" caption="Ej_varderade_nyttor"/>
    <measureGroup name="Kostnader" caption="Kostnader"/>
    <measureGroup name="Nyttor" caption="Nyttor"/>
    <measureGroup name="Varderade_kostnader" caption="Varderade_kostnader"/>
    <measureGroup name="Varderade_nyttor" caption="Varderade_nyttor"/>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658463425927" backgroundQuery="1" createdVersion="8" refreshedVersion="8" minRefreshableVersion="3" recordCount="0" supportSubquery="1" supportAdvancedDrill="1" xr:uid="{9B6DC9F2-2E27-4AC0-9930-6E5AD7B09ADF}">
  <cacheSource type="external" connectionId="7"/>
  <cacheFields count="28">
    <cacheField name="[Varderade_nyttor].[Kategori].[Kategori]" caption="Kategori" numFmtId="0" hierarchy="440" level="1">
      <sharedItems count="1">
        <s v="Finansiell 💰"/>
      </sharedItems>
    </cacheField>
    <cacheField name="[Measures].[Sum of Troligt år 1 3]" caption="Sum of Troligt år 1 3" numFmtId="0" hierarchy="586" level="32767"/>
    <cacheField name="[Measures].[Sum of Troligt år 2 3]" caption="Sum of Troligt år 2 3" numFmtId="0" hierarchy="587" level="32767"/>
    <cacheField name="[Measures].[Sum of Troligt år 3 3]" caption="Sum of Troligt år 3 3" numFmtId="0" hierarchy="588" level="32767"/>
    <cacheField name="[Measures].[Sum of Troligt år 4 3]" caption="Sum of Troligt år 4 3" numFmtId="0" hierarchy="589" level="32767"/>
    <cacheField name="[Measures].[Sum of Troligt år 5 3]" caption="Sum of Troligt år 5 3" numFmtId="0" hierarchy="590" level="32767"/>
    <cacheField name="[Measures].[Sum of Troligt år 6 3]" caption="Sum of Troligt år 6 3" numFmtId="0" hierarchy="591" level="32767"/>
    <cacheField name="[Measures].[Sum of Troligt år 7 3]" caption="Sum of Troligt år 7 3" numFmtId="0" hierarchy="592" level="32767"/>
    <cacheField name="[Measures].[Sum of Troligt år 8 3]" caption="Sum of Troligt år 8 3" numFmtId="0" hierarchy="593" level="32767"/>
    <cacheField name="[Measures].[Sum of Troligt år 9 3]" caption="Sum of Troligt år 9 3" numFmtId="0" hierarchy="594" level="32767"/>
    <cacheField name="[Measures].[Sum of Troligt år 10 3]" caption="Sum of Troligt år 10 3" numFmtId="0" hierarchy="595" level="32767"/>
    <cacheField name="[Measures].[Sum of Troligt år 11 3]" caption="Sum of Troligt år 11 3" numFmtId="0" hierarchy="596" level="32767"/>
    <cacheField name="[Measures].[Sum of Troligt år 12 3]" caption="Sum of Troligt år 12 3" numFmtId="0" hierarchy="597" level="32767"/>
    <cacheField name="[Measures].[Sum of Troligt år 13 3]" caption="Sum of Troligt år 13 3" numFmtId="0" hierarchy="598" level="32767"/>
    <cacheField name="[Measures].[Sum of Troligt år 14 3]" caption="Sum of Troligt år 14 3" numFmtId="0" hierarchy="599" level="32767"/>
    <cacheField name="[Measures].[Sum of Troligt år 15 3]" caption="Sum of Troligt år 15 3" numFmtId="0" hierarchy="600" level="32767"/>
    <cacheField name="[Measures].[Sum of Troligt år 16 3]" caption="Sum of Troligt år 16 3" numFmtId="0" hierarchy="601" level="32767"/>
    <cacheField name="[Measures].[Sum of Troligt år 17 3]" caption="Sum of Troligt år 17 3" numFmtId="0" hierarchy="602" level="32767"/>
    <cacheField name="[Measures].[Sum of Troligt år 18 3]" caption="Sum of Troligt år 18 3" numFmtId="0" hierarchy="603" level="32767"/>
    <cacheField name="[Measures].[Sum of Troligt år 19 3]" caption="Sum of Troligt år 19 3" numFmtId="0" hierarchy="604" level="32767"/>
    <cacheField name="[Measures].[Sum of Troligt år 20 3]" caption="Sum of Troligt år 20 3" numFmtId="0" hierarchy="605" level="32767"/>
    <cacheField name="[Measures].[Sum of Troligt år 21 3]" caption="Sum of Troligt år 21 3" numFmtId="0" hierarchy="606" level="32767"/>
    <cacheField name="[Measures].[Sum of Troligt år 22 3]" caption="Sum of Troligt år 22 3" numFmtId="0" hierarchy="607" level="32767"/>
    <cacheField name="[Measures].[Sum of Troligt år 23 3]" caption="Sum of Troligt år 23 3" numFmtId="0" hierarchy="608" level="32767"/>
    <cacheField name="[Measures].[Sum of Troligt år 24 3]" caption="Sum of Troligt år 24 3" numFmtId="0" hierarchy="609" level="32767"/>
    <cacheField name="[Measures].[Sum of Troligt år 25 3]" caption="Sum of Troligt år 25 3" numFmtId="0" hierarchy="610" level="32767"/>
    <cacheField name="[Nyttor].[Intressent].[Intressent]" caption="Intressent" numFmtId="0" hierarchy="265" level="1">
      <sharedItems containsSemiMixedTypes="0" containsNonDate="0" containsString="0"/>
    </cacheField>
    <cacheField name="[Varderade_nyttor].[Intressent].[Intressent]" caption="Intressent" numFmtId="0" hierarchy="439" level="1">
      <sharedItems containsSemiMixedTypes="0" containsNonDate="0" containsString="0"/>
    </cacheField>
  </cacheFields>
  <cacheHierarchies count="646">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0" memberValueDatatype="130" unbalanced="0"/>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0"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Troligt år 7]" caption="Troligt år 7" attribute="1" defaultMemberUniqueName="[Ej_varderade_kostnader].[Troligt år 7].[All]" allUniqueName="[Ej_varderade_kostnader].[Troligt år 7].[All]" dimensionUniqueName="[Ej_varderade_kostnader]" displayFolder="" count="0" memberValueDatatype="5" unbalanced="0"/>
    <cacheHierarchy uniqueName="[Ej_varderade_kostnader].[Troligt år 8]" caption="Troligt år 8" attribute="1" defaultMemberUniqueName="[Ej_varderade_kostnader].[Troligt år 8].[All]" allUniqueName="[Ej_varderade_kostnader].[Troligt år 8].[All]" dimensionUniqueName="[Ej_varderade_kostnader]" displayFolder="" count="0" memberValueDatatype="5" unbalanced="0"/>
    <cacheHierarchy uniqueName="[Ej_varderade_kostnader].[Troligt år 9]" caption="Troligt år 9" attribute="1" defaultMemberUniqueName="[Ej_varderade_kostnader].[Troligt år 9].[All]" allUniqueName="[Ej_varderade_kostnader].[Troligt år 9].[All]" dimensionUniqueName="[Ej_varderade_kostnader]" displayFolder="" count="0" memberValueDatatype="5" unbalanced="0"/>
    <cacheHierarchy uniqueName="[Ej_varderade_kostnader].[Troligt år 10]" caption="Troligt år 10" attribute="1" defaultMemberUniqueName="[Ej_varderade_kostnader].[Troligt år 10].[All]" allUniqueName="[Ej_varderade_kostnader].[Troligt år 10].[All]" dimensionUniqueName="[Ej_varderade_kostnader]" displayFolder="" count="0" memberValueDatatype="5" unbalanced="0"/>
    <cacheHierarchy uniqueName="[Ej_varderade_kostnader].[Troligt år 11]" caption="Troligt år 11" attribute="1" defaultMemberUniqueName="[Ej_varderade_kostnader].[Troligt år 11].[All]" allUniqueName="[Ej_varderade_kostnader].[Troligt år 11].[All]" dimensionUniqueName="[Ej_varderade_kostnader]" displayFolder="" count="0" memberValueDatatype="5" unbalanced="0"/>
    <cacheHierarchy uniqueName="[Ej_varderade_kostnader].[Troligt år 12]" caption="Troligt år 12" attribute="1" defaultMemberUniqueName="[Ej_varderade_kostnader].[Troligt år 12].[All]" allUniqueName="[Ej_varderade_kostnader].[Troligt år 12].[All]" dimensionUniqueName="[Ej_varderade_kostnader]" displayFolder="" count="0" memberValueDatatype="5" unbalanced="0"/>
    <cacheHierarchy uniqueName="[Ej_varderade_kostnader].[Troligt år 13]" caption="Troligt år 13" attribute="1" defaultMemberUniqueName="[Ej_varderade_kostnader].[Troligt år 13].[All]" allUniqueName="[Ej_varderade_kostnader].[Troligt år 13].[All]" dimensionUniqueName="[Ej_varderade_kostnader]" displayFolder="" count="0" memberValueDatatype="5" unbalanced="0"/>
    <cacheHierarchy uniqueName="[Ej_varderade_kostnader].[Troligt år 14]" caption="Troligt år 14" attribute="1" defaultMemberUniqueName="[Ej_varderade_kostnader].[Troligt år 14].[All]" allUniqueName="[Ej_varderade_kostnader].[Troligt år 14].[All]" dimensionUniqueName="[Ej_varderade_kostnader]" displayFolder="" count="0" memberValueDatatype="5" unbalanced="0"/>
    <cacheHierarchy uniqueName="[Ej_varderade_kostnader].[Troligt år 15]" caption="Troligt år 15" attribute="1" defaultMemberUniqueName="[Ej_varderade_kostnader].[Troligt år 15].[All]" allUniqueName="[Ej_varderade_kostnader].[Troligt år 15].[All]" dimensionUniqueName="[Ej_varderade_kostnader]" displayFolder="" count="0" memberValueDatatype="5" unbalanced="0"/>
    <cacheHierarchy uniqueName="[Ej_varderade_kostnader].[Troligt år 16]" caption="Troligt år 16" attribute="1" defaultMemberUniqueName="[Ej_varderade_kostnader].[Troligt år 16].[All]" allUniqueName="[Ej_varderade_kostnader].[Troligt år 16].[All]" dimensionUniqueName="[Ej_varderade_kostnader]" displayFolder="" count="0" memberValueDatatype="5" unbalanced="0"/>
    <cacheHierarchy uniqueName="[Ej_varderade_kostnader].[Troligt år 17]" caption="Troligt år 17" attribute="1" defaultMemberUniqueName="[Ej_varderade_kostnader].[Troligt år 17].[All]" allUniqueName="[Ej_varderade_kostnader].[Troligt år 17].[All]" dimensionUniqueName="[Ej_varderade_kostnader]" displayFolder="" count="0" memberValueDatatype="5" unbalanced="0"/>
    <cacheHierarchy uniqueName="[Ej_varderade_kostnader].[Troligt år 18]" caption="Troligt år 18" attribute="1" defaultMemberUniqueName="[Ej_varderade_kostnader].[Troligt år 18].[All]" allUniqueName="[Ej_varderade_kostnader].[Troligt år 18].[All]" dimensionUniqueName="[Ej_varderade_kostnader]" displayFolder="" count="0" memberValueDatatype="5" unbalanced="0"/>
    <cacheHierarchy uniqueName="[Ej_varderade_kostnader].[Troligt år 19]" caption="Troligt år 19" attribute="1" defaultMemberUniqueName="[Ej_varderade_kostnader].[Troligt år 19].[All]" allUniqueName="[Ej_varderade_kostnader].[Troligt år 19].[All]" dimensionUniqueName="[Ej_varderade_kostnader]" displayFolder="" count="0" memberValueDatatype="5" unbalanced="0"/>
    <cacheHierarchy uniqueName="[Ej_varderade_kostnader].[Troligt år 20]" caption="Troligt år 20" attribute="1" defaultMemberUniqueName="[Ej_varderade_kostnader].[Troligt år 20].[All]" allUniqueName="[Ej_varderade_kostnader].[Troligt år 20].[All]" dimensionUniqueName="[Ej_varderade_kostnader]" displayFolder="" count="0" memberValueDatatype="5" unbalanced="0"/>
    <cacheHierarchy uniqueName="[Ej_varderade_kostnader].[Troligt år 21]" caption="Troligt år 21" attribute="1" defaultMemberUniqueName="[Ej_varderade_kostnader].[Troligt år 21].[All]" allUniqueName="[Ej_varderade_kostnader].[Troligt år 21].[All]" dimensionUniqueName="[Ej_varderade_kostnader]" displayFolder="" count="0" memberValueDatatype="5" unbalanced="0"/>
    <cacheHierarchy uniqueName="[Ej_varderade_kostnader].[Troligt år 22]" caption="Troligt år 22" attribute="1" defaultMemberUniqueName="[Ej_varderade_kostnader].[Troligt år 22].[All]" allUniqueName="[Ej_varderade_kostnader].[Troligt år 22].[All]" dimensionUniqueName="[Ej_varderade_kostnader]" displayFolder="" count="0" memberValueDatatype="5" unbalanced="0"/>
    <cacheHierarchy uniqueName="[Ej_varderade_kostnader].[Troligt år 23]" caption="Troligt år 23" attribute="1" defaultMemberUniqueName="[Ej_varderade_kostnader].[Troligt år 23].[All]" allUniqueName="[Ej_varderade_kostnader].[Troligt år 23].[All]" dimensionUniqueName="[Ej_varderade_kostnader]" displayFolder="" count="0" memberValueDatatype="5" unbalanced="0"/>
    <cacheHierarchy uniqueName="[Ej_varderade_kostnader].[Troligt år 24]" caption="Troligt år 24" attribute="1" defaultMemberUniqueName="[Ej_varderade_kostnader].[Troligt år 24].[All]" allUniqueName="[Ej_varderade_kostnader].[Troligt år 24].[All]" dimensionUniqueName="[Ej_varderade_kostnader]" displayFolder="" count="0" memberValueDatatype="5" unbalanced="0"/>
    <cacheHierarchy uniqueName="[Ej_varderade_kostnader].[Troligt år 25]" caption="Troligt år 25" attribute="1" defaultMemberUniqueName="[Ej_varderade_kostnader].[Troligt år 25].[All]" allUniqueName="[Ej_varderade_kostnader].[Troligt år 25].[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Min år 7]" caption="Min år 7" attribute="1" defaultMemberUniqueName="[Ej_varderade_kostnader].[Min år 7].[All]" allUniqueName="[Ej_varderade_kostnader].[Min år 7].[All]" dimensionUniqueName="[Ej_varderade_kostnader]" displayFolder="" count="0" memberValueDatatype="5" unbalanced="0"/>
    <cacheHierarchy uniqueName="[Ej_varderade_kostnader].[Min år 8]" caption="Min år 8" attribute="1" defaultMemberUniqueName="[Ej_varderade_kostnader].[Min år 8].[All]" allUniqueName="[Ej_varderade_kostnader].[Min år 8].[All]" dimensionUniqueName="[Ej_varderade_kostnader]" displayFolder="" count="0" memberValueDatatype="5" unbalanced="0"/>
    <cacheHierarchy uniqueName="[Ej_varderade_kostnader].[Min år 9]" caption="Min år 9" attribute="1" defaultMemberUniqueName="[Ej_varderade_kostnader].[Min år 9].[All]" allUniqueName="[Ej_varderade_kostnader].[Min år 9].[All]" dimensionUniqueName="[Ej_varderade_kostnader]" displayFolder="" count="0" memberValueDatatype="5" unbalanced="0"/>
    <cacheHierarchy uniqueName="[Ej_varderade_kostnader].[Min år 10]" caption="Min år 10" attribute="1" defaultMemberUniqueName="[Ej_varderade_kostnader].[Min år 10].[All]" allUniqueName="[Ej_varderade_kostnader].[Min år 10].[All]" dimensionUniqueName="[Ej_varderade_kostnader]" displayFolder="" count="0" memberValueDatatype="5" unbalanced="0"/>
    <cacheHierarchy uniqueName="[Ej_varderade_kostnader].[Min år 11]" caption="Min år 11" attribute="1" defaultMemberUniqueName="[Ej_varderade_kostnader].[Min år 11].[All]" allUniqueName="[Ej_varderade_kostnader].[Min år 11].[All]" dimensionUniqueName="[Ej_varderade_kostnader]" displayFolder="" count="0" memberValueDatatype="5" unbalanced="0"/>
    <cacheHierarchy uniqueName="[Ej_varderade_kostnader].[Min år 12]" caption="Min år 12" attribute="1" defaultMemberUniqueName="[Ej_varderade_kostnader].[Min år 12].[All]" allUniqueName="[Ej_varderade_kostnader].[Min år 12].[All]" dimensionUniqueName="[Ej_varderade_kostnader]" displayFolder="" count="0" memberValueDatatype="5" unbalanced="0"/>
    <cacheHierarchy uniqueName="[Ej_varderade_kostnader].[Min år 13]" caption="Min år 13" attribute="1" defaultMemberUniqueName="[Ej_varderade_kostnader].[Min år 13].[All]" allUniqueName="[Ej_varderade_kostnader].[Min år 13].[All]" dimensionUniqueName="[Ej_varderade_kostnader]" displayFolder="" count="0" memberValueDatatype="5" unbalanced="0"/>
    <cacheHierarchy uniqueName="[Ej_varderade_kostnader].[Min år 14]" caption="Min år 14" attribute="1" defaultMemberUniqueName="[Ej_varderade_kostnader].[Min år 14].[All]" allUniqueName="[Ej_varderade_kostnader].[Min år 14].[All]" dimensionUniqueName="[Ej_varderade_kostnader]" displayFolder="" count="0" memberValueDatatype="5" unbalanced="0"/>
    <cacheHierarchy uniqueName="[Ej_varderade_kostnader].[Min år 15]" caption="Min år 15" attribute="1" defaultMemberUniqueName="[Ej_varderade_kostnader].[Min år 15].[All]" allUniqueName="[Ej_varderade_kostnader].[Min år 15].[All]" dimensionUniqueName="[Ej_varderade_kostnader]" displayFolder="" count="0" memberValueDatatype="5" unbalanced="0"/>
    <cacheHierarchy uniqueName="[Ej_varderade_kostnader].[Min år 16]" caption="Min år 16" attribute="1" defaultMemberUniqueName="[Ej_varderade_kostnader].[Min år 16].[All]" allUniqueName="[Ej_varderade_kostnader].[Min år 16].[All]" dimensionUniqueName="[Ej_varderade_kostnader]" displayFolder="" count="0" memberValueDatatype="5" unbalanced="0"/>
    <cacheHierarchy uniqueName="[Ej_varderade_kostnader].[Min år 17]" caption="Min år 17" attribute="1" defaultMemberUniqueName="[Ej_varderade_kostnader].[Min år 17].[All]" allUniqueName="[Ej_varderade_kostnader].[Min år 17].[All]" dimensionUniqueName="[Ej_varderade_kostnader]" displayFolder="" count="0" memberValueDatatype="5" unbalanced="0"/>
    <cacheHierarchy uniqueName="[Ej_varderade_kostnader].[Min år 18]" caption="Min år 18" attribute="1" defaultMemberUniqueName="[Ej_varderade_kostnader].[Min år 18].[All]" allUniqueName="[Ej_varderade_kostnader].[Min år 18].[All]" dimensionUniqueName="[Ej_varderade_kostnader]" displayFolder="" count="0" memberValueDatatype="5" unbalanced="0"/>
    <cacheHierarchy uniqueName="[Ej_varderade_kostnader].[Min år 19]" caption="Min år 19" attribute="1" defaultMemberUniqueName="[Ej_varderade_kostnader].[Min år 19].[All]" allUniqueName="[Ej_varderade_kostnader].[Min år 19].[All]" dimensionUniqueName="[Ej_varderade_kostnader]" displayFolder="" count="0" memberValueDatatype="5" unbalanced="0"/>
    <cacheHierarchy uniqueName="[Ej_varderade_kostnader].[Min år 20]" caption="Min år 20" attribute="1" defaultMemberUniqueName="[Ej_varderade_kostnader].[Min år 20].[All]" allUniqueName="[Ej_varderade_kostnader].[Min år 20].[All]" dimensionUniqueName="[Ej_varderade_kostnader]" displayFolder="" count="0" memberValueDatatype="5" unbalanced="0"/>
    <cacheHierarchy uniqueName="[Ej_varderade_kostnader].[Min år 21]" caption="Min år 21" attribute="1" defaultMemberUniqueName="[Ej_varderade_kostnader].[Min år 21].[All]" allUniqueName="[Ej_varderade_kostnader].[Min år 21].[All]" dimensionUniqueName="[Ej_varderade_kostnader]" displayFolder="" count="0" memberValueDatatype="5" unbalanced="0"/>
    <cacheHierarchy uniqueName="[Ej_varderade_kostnader].[Min år 22]" caption="Min år 22" attribute="1" defaultMemberUniqueName="[Ej_varderade_kostnader].[Min år 22].[All]" allUniqueName="[Ej_varderade_kostnader].[Min år 22].[All]" dimensionUniqueName="[Ej_varderade_kostnader]" displayFolder="" count="0" memberValueDatatype="5" unbalanced="0"/>
    <cacheHierarchy uniqueName="[Ej_varderade_kostnader].[Min år 23]" caption="Min år 23" attribute="1" defaultMemberUniqueName="[Ej_varderade_kostnader].[Min år 23].[All]" allUniqueName="[Ej_varderade_kostnader].[Min år 23].[All]" dimensionUniqueName="[Ej_varderade_kostnader]" displayFolder="" count="0" memberValueDatatype="5" unbalanced="0"/>
    <cacheHierarchy uniqueName="[Ej_varderade_kostnader].[Min år 24]" caption="Min år 24" attribute="1" defaultMemberUniqueName="[Ej_varderade_kostnader].[Min år 24].[All]" allUniqueName="[Ej_varderade_kostnader].[Min år 24].[All]" dimensionUniqueName="[Ej_varderade_kostnader]" displayFolder="" count="0" memberValueDatatype="5" unbalanced="0"/>
    <cacheHierarchy uniqueName="[Ej_varderade_kostnader].[Min år 25]" caption="Min år 25" attribute="1" defaultMemberUniqueName="[Ej_varderade_kostnader].[Min år 25].[All]" allUniqueName="[Ej_varderade_kostnader].[Min år 25].[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Max år 7]" caption="Max år 7" attribute="1" defaultMemberUniqueName="[Ej_varderade_kostnader].[Max år 7].[All]" allUniqueName="[Ej_varderade_kostnader].[Max år 7].[All]" dimensionUniqueName="[Ej_varderade_kostnader]" displayFolder="" count="0" memberValueDatatype="5" unbalanced="0"/>
    <cacheHierarchy uniqueName="[Ej_varderade_kostnader].[Max år 8]" caption="Max år 8" attribute="1" defaultMemberUniqueName="[Ej_varderade_kostnader].[Max år 8].[All]" allUniqueName="[Ej_varderade_kostnader].[Max år 8].[All]" dimensionUniqueName="[Ej_varderade_kostnader]" displayFolder="" count="0" memberValueDatatype="5" unbalanced="0"/>
    <cacheHierarchy uniqueName="[Ej_varderade_kostnader].[Max år 9]" caption="Max år 9" attribute="1" defaultMemberUniqueName="[Ej_varderade_kostnader].[Max år 9].[All]" allUniqueName="[Ej_varderade_kostnader].[Max år 9].[All]" dimensionUniqueName="[Ej_varderade_kostnader]" displayFolder="" count="0" memberValueDatatype="5" unbalanced="0"/>
    <cacheHierarchy uniqueName="[Ej_varderade_kostnader].[Max år 10]" caption="Max år 10" attribute="1" defaultMemberUniqueName="[Ej_varderade_kostnader].[Max år 10].[All]" allUniqueName="[Ej_varderade_kostnader].[Max år 10].[All]" dimensionUniqueName="[Ej_varderade_kostnader]" displayFolder="" count="0" memberValueDatatype="5" unbalanced="0"/>
    <cacheHierarchy uniqueName="[Ej_varderade_kostnader].[Max år 11]" caption="Max år 11" attribute="1" defaultMemberUniqueName="[Ej_varderade_kostnader].[Max år 11].[All]" allUniqueName="[Ej_varderade_kostnader].[Max år 11].[All]" dimensionUniqueName="[Ej_varderade_kostnader]" displayFolder="" count="0" memberValueDatatype="5" unbalanced="0"/>
    <cacheHierarchy uniqueName="[Ej_varderade_kostnader].[Max år 12]" caption="Max år 12" attribute="1" defaultMemberUniqueName="[Ej_varderade_kostnader].[Max år 12].[All]" allUniqueName="[Ej_varderade_kostnader].[Max år 12].[All]" dimensionUniqueName="[Ej_varderade_kostnader]" displayFolder="" count="0" memberValueDatatype="5" unbalanced="0"/>
    <cacheHierarchy uniqueName="[Ej_varderade_kostnader].[Max år 13]" caption="Max år 13" attribute="1" defaultMemberUniqueName="[Ej_varderade_kostnader].[Max år 13].[All]" allUniqueName="[Ej_varderade_kostnader].[Max år 13].[All]" dimensionUniqueName="[Ej_varderade_kostnader]" displayFolder="" count="0" memberValueDatatype="5" unbalanced="0"/>
    <cacheHierarchy uniqueName="[Ej_varderade_kostnader].[Max år 14]" caption="Max år 14" attribute="1" defaultMemberUniqueName="[Ej_varderade_kostnader].[Max år 14].[All]" allUniqueName="[Ej_varderade_kostnader].[Max år 14].[All]" dimensionUniqueName="[Ej_varderade_kostnader]" displayFolder="" count="0" memberValueDatatype="5" unbalanced="0"/>
    <cacheHierarchy uniqueName="[Ej_varderade_kostnader].[Max år 15]" caption="Max år 15" attribute="1" defaultMemberUniqueName="[Ej_varderade_kostnader].[Max år 15].[All]" allUniqueName="[Ej_varderade_kostnader].[Max år 15].[All]" dimensionUniqueName="[Ej_varderade_kostnader]" displayFolder="" count="0" memberValueDatatype="5" unbalanced="0"/>
    <cacheHierarchy uniqueName="[Ej_varderade_kostnader].[Max år 16]" caption="Max år 16" attribute="1" defaultMemberUniqueName="[Ej_varderade_kostnader].[Max år 16].[All]" allUniqueName="[Ej_varderade_kostnader].[Max år 16].[All]" dimensionUniqueName="[Ej_varderade_kostnader]" displayFolder="" count="0" memberValueDatatype="5" unbalanced="0"/>
    <cacheHierarchy uniqueName="[Ej_varderade_kostnader].[Max år 17]" caption="Max år 17" attribute="1" defaultMemberUniqueName="[Ej_varderade_kostnader].[Max år 17].[All]" allUniqueName="[Ej_varderade_kostnader].[Max år 17].[All]" dimensionUniqueName="[Ej_varderade_kostnader]" displayFolder="" count="0" memberValueDatatype="5" unbalanced="0"/>
    <cacheHierarchy uniqueName="[Ej_varderade_kostnader].[Max år 18]" caption="Max år 18" attribute="1" defaultMemberUniqueName="[Ej_varderade_kostnader].[Max år 18].[All]" allUniqueName="[Ej_varderade_kostnader].[Max år 18].[All]" dimensionUniqueName="[Ej_varderade_kostnader]" displayFolder="" count="0" memberValueDatatype="5" unbalanced="0"/>
    <cacheHierarchy uniqueName="[Ej_varderade_kostnader].[Max år 19]" caption="Max år 19" attribute="1" defaultMemberUniqueName="[Ej_varderade_kostnader].[Max år 19].[All]" allUniqueName="[Ej_varderade_kostnader].[Max år 19].[All]" dimensionUniqueName="[Ej_varderade_kostnader]" displayFolder="" count="0" memberValueDatatype="5" unbalanced="0"/>
    <cacheHierarchy uniqueName="[Ej_varderade_kostnader].[Max år 20]" caption="Max år 20" attribute="1" defaultMemberUniqueName="[Ej_varderade_kostnader].[Max år 20].[All]" allUniqueName="[Ej_varderade_kostnader].[Max år 20].[All]" dimensionUniqueName="[Ej_varderade_kostnader]" displayFolder="" count="0" memberValueDatatype="5" unbalanced="0"/>
    <cacheHierarchy uniqueName="[Ej_varderade_kostnader].[Max år 21]" caption="Max år 21" attribute="1" defaultMemberUniqueName="[Ej_varderade_kostnader].[Max år 21].[All]" allUniqueName="[Ej_varderade_kostnader].[Max år 21].[All]" dimensionUniqueName="[Ej_varderade_kostnader]" displayFolder="" count="0" memberValueDatatype="5" unbalanced="0"/>
    <cacheHierarchy uniqueName="[Ej_varderade_kostnader].[Max år 22]" caption="Max år 22" attribute="1" defaultMemberUniqueName="[Ej_varderade_kostnader].[Max år 22].[All]" allUniqueName="[Ej_varderade_kostnader].[Max år 22].[All]" dimensionUniqueName="[Ej_varderade_kostnader]" displayFolder="" count="0" memberValueDatatype="5" unbalanced="0"/>
    <cacheHierarchy uniqueName="[Ej_varderade_kostnader].[Max år 23]" caption="Max år 23" attribute="1" defaultMemberUniqueName="[Ej_varderade_kostnader].[Max år 23].[All]" allUniqueName="[Ej_varderade_kostnader].[Max år 23].[All]" dimensionUniqueName="[Ej_varderade_kostnader]" displayFolder="" count="0" memberValueDatatype="5" unbalanced="0"/>
    <cacheHierarchy uniqueName="[Ej_varderade_kostnader].[Max år 24]" caption="Max år 24" attribute="1" defaultMemberUniqueName="[Ej_varderade_kostnader].[Max år 24].[All]" allUniqueName="[Ej_varderade_kostnader].[Max år 24].[All]" dimensionUniqueName="[Ej_varderade_kostnader]" displayFolder="" count="0" memberValueDatatype="5" unbalanced="0"/>
    <cacheHierarchy uniqueName="[Ej_varderade_kostnader].[Max år 25]" caption="Max år 25" attribute="1" defaultMemberUniqueName="[Ej_varderade_kostnader].[Max år 25].[All]" allUniqueName="[Ej_varderade_kostnader].[Max år 25].[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0"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0"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Troligt år 7]" caption="Troligt år 7" attribute="1" defaultMemberUniqueName="[Ej_varderade_nyttor].[Troligt år 7].[All]" allUniqueName="[Ej_varderade_nyttor].[Troligt år 7].[All]" dimensionUniqueName="[Ej_varderade_nyttor]" displayFolder="" count="0" memberValueDatatype="5" unbalanced="0"/>
    <cacheHierarchy uniqueName="[Ej_varderade_nyttor].[Troligt år 8]" caption="Troligt år 8" attribute="1" defaultMemberUniqueName="[Ej_varderade_nyttor].[Troligt år 8].[All]" allUniqueName="[Ej_varderade_nyttor].[Troligt år 8].[All]" dimensionUniqueName="[Ej_varderade_nyttor]" displayFolder="" count="0" memberValueDatatype="5" unbalanced="0"/>
    <cacheHierarchy uniqueName="[Ej_varderade_nyttor].[Troligt år 9]" caption="Troligt år 9" attribute="1" defaultMemberUniqueName="[Ej_varderade_nyttor].[Troligt år 9].[All]" allUniqueName="[Ej_varderade_nyttor].[Troligt år 9].[All]" dimensionUniqueName="[Ej_varderade_nyttor]" displayFolder="" count="0" memberValueDatatype="5" unbalanced="0"/>
    <cacheHierarchy uniqueName="[Ej_varderade_nyttor].[Troligt år 10]" caption="Troligt år 10" attribute="1" defaultMemberUniqueName="[Ej_varderade_nyttor].[Troligt år 10].[All]" allUniqueName="[Ej_varderade_nyttor].[Troligt år 10].[All]" dimensionUniqueName="[Ej_varderade_nyttor]" displayFolder="" count="0" memberValueDatatype="5" unbalanced="0"/>
    <cacheHierarchy uniqueName="[Ej_varderade_nyttor].[Troligt år 11]" caption="Troligt år 11" attribute="1" defaultMemberUniqueName="[Ej_varderade_nyttor].[Troligt år 11].[All]" allUniqueName="[Ej_varderade_nyttor].[Troligt år 11].[All]" dimensionUniqueName="[Ej_varderade_nyttor]" displayFolder="" count="0" memberValueDatatype="5" unbalanced="0"/>
    <cacheHierarchy uniqueName="[Ej_varderade_nyttor].[Troligt år 12]" caption="Troligt år 12" attribute="1" defaultMemberUniqueName="[Ej_varderade_nyttor].[Troligt år 12].[All]" allUniqueName="[Ej_varderade_nyttor].[Troligt år 12].[All]" dimensionUniqueName="[Ej_varderade_nyttor]" displayFolder="" count="0" memberValueDatatype="5" unbalanced="0"/>
    <cacheHierarchy uniqueName="[Ej_varderade_nyttor].[Troligt år 13]" caption="Troligt år 13" attribute="1" defaultMemberUniqueName="[Ej_varderade_nyttor].[Troligt år 13].[All]" allUniqueName="[Ej_varderade_nyttor].[Troligt år 13].[All]" dimensionUniqueName="[Ej_varderade_nyttor]" displayFolder="" count="0" memberValueDatatype="5" unbalanced="0"/>
    <cacheHierarchy uniqueName="[Ej_varderade_nyttor].[Troligt år 14]" caption="Troligt år 14" attribute="1" defaultMemberUniqueName="[Ej_varderade_nyttor].[Troligt år 14].[All]" allUniqueName="[Ej_varderade_nyttor].[Troligt år 14].[All]" dimensionUniqueName="[Ej_varderade_nyttor]" displayFolder="" count="0" memberValueDatatype="5" unbalanced="0"/>
    <cacheHierarchy uniqueName="[Ej_varderade_nyttor].[Troligt år 15]" caption="Troligt år 15" attribute="1" defaultMemberUniqueName="[Ej_varderade_nyttor].[Troligt år 15].[All]" allUniqueName="[Ej_varderade_nyttor].[Troligt år 15].[All]" dimensionUniqueName="[Ej_varderade_nyttor]" displayFolder="" count="0" memberValueDatatype="5" unbalanced="0"/>
    <cacheHierarchy uniqueName="[Ej_varderade_nyttor].[Troligt år 16]" caption="Troligt år 16" attribute="1" defaultMemberUniqueName="[Ej_varderade_nyttor].[Troligt år 16].[All]" allUniqueName="[Ej_varderade_nyttor].[Troligt år 16].[All]" dimensionUniqueName="[Ej_varderade_nyttor]" displayFolder="" count="0" memberValueDatatype="5" unbalanced="0"/>
    <cacheHierarchy uniqueName="[Ej_varderade_nyttor].[Troligt år 17]" caption="Troligt år 17" attribute="1" defaultMemberUniqueName="[Ej_varderade_nyttor].[Troligt år 17].[All]" allUniqueName="[Ej_varderade_nyttor].[Troligt år 17].[All]" dimensionUniqueName="[Ej_varderade_nyttor]" displayFolder="" count="0" memberValueDatatype="5" unbalanced="0"/>
    <cacheHierarchy uniqueName="[Ej_varderade_nyttor].[Troligt år 18]" caption="Troligt år 18" attribute="1" defaultMemberUniqueName="[Ej_varderade_nyttor].[Troligt år 18].[All]" allUniqueName="[Ej_varderade_nyttor].[Troligt år 18].[All]" dimensionUniqueName="[Ej_varderade_nyttor]" displayFolder="" count="0" memberValueDatatype="5" unbalanced="0"/>
    <cacheHierarchy uniqueName="[Ej_varderade_nyttor].[Troligt år 19]" caption="Troligt år 19" attribute="1" defaultMemberUniqueName="[Ej_varderade_nyttor].[Troligt år 19].[All]" allUniqueName="[Ej_varderade_nyttor].[Troligt år 19].[All]" dimensionUniqueName="[Ej_varderade_nyttor]" displayFolder="" count="0" memberValueDatatype="5" unbalanced="0"/>
    <cacheHierarchy uniqueName="[Ej_varderade_nyttor].[Troligt år 20]" caption="Troligt år 20" attribute="1" defaultMemberUniqueName="[Ej_varderade_nyttor].[Troligt år 20].[All]" allUniqueName="[Ej_varderade_nyttor].[Troligt år 20].[All]" dimensionUniqueName="[Ej_varderade_nyttor]" displayFolder="" count="0" memberValueDatatype="5" unbalanced="0"/>
    <cacheHierarchy uniqueName="[Ej_varderade_nyttor].[Troligt år 21]" caption="Troligt år 21" attribute="1" defaultMemberUniqueName="[Ej_varderade_nyttor].[Troligt år 21].[All]" allUniqueName="[Ej_varderade_nyttor].[Troligt år 21].[All]" dimensionUniqueName="[Ej_varderade_nyttor]" displayFolder="" count="0" memberValueDatatype="5" unbalanced="0"/>
    <cacheHierarchy uniqueName="[Ej_varderade_nyttor].[Troligt år 22]" caption="Troligt år 22" attribute="1" defaultMemberUniqueName="[Ej_varderade_nyttor].[Troligt år 22].[All]" allUniqueName="[Ej_varderade_nyttor].[Troligt år 22].[All]" dimensionUniqueName="[Ej_varderade_nyttor]" displayFolder="" count="0" memberValueDatatype="5" unbalanced="0"/>
    <cacheHierarchy uniqueName="[Ej_varderade_nyttor].[Troligt år 23]" caption="Troligt år 23" attribute="1" defaultMemberUniqueName="[Ej_varderade_nyttor].[Troligt år 23].[All]" allUniqueName="[Ej_varderade_nyttor].[Troligt år 23].[All]" dimensionUniqueName="[Ej_varderade_nyttor]" displayFolder="" count="0" memberValueDatatype="5" unbalanced="0"/>
    <cacheHierarchy uniqueName="[Ej_varderade_nyttor].[Troligt år 24]" caption="Troligt år 24" attribute="1" defaultMemberUniqueName="[Ej_varderade_nyttor].[Troligt år 24].[All]" allUniqueName="[Ej_varderade_nyttor].[Troligt år 24].[All]" dimensionUniqueName="[Ej_varderade_nyttor]" displayFolder="" count="0" memberValueDatatype="5" unbalanced="0"/>
    <cacheHierarchy uniqueName="[Ej_varderade_nyttor].[Troligt år 25]" caption="Troligt år 25" attribute="1" defaultMemberUniqueName="[Ej_varderade_nyttor].[Troligt år 25].[All]" allUniqueName="[Ej_varderade_nyttor].[Troligt år 25].[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Min år 7]" caption="Min år 7" attribute="1" defaultMemberUniqueName="[Ej_varderade_nyttor].[Min år 7].[All]" allUniqueName="[Ej_varderade_nyttor].[Min år 7].[All]" dimensionUniqueName="[Ej_varderade_nyttor]" displayFolder="" count="0" memberValueDatatype="5" unbalanced="0"/>
    <cacheHierarchy uniqueName="[Ej_varderade_nyttor].[Min år 8]" caption="Min år 8" attribute="1" defaultMemberUniqueName="[Ej_varderade_nyttor].[Min år 8].[All]" allUniqueName="[Ej_varderade_nyttor].[Min år 8].[All]" dimensionUniqueName="[Ej_varderade_nyttor]" displayFolder="" count="0" memberValueDatatype="5" unbalanced="0"/>
    <cacheHierarchy uniqueName="[Ej_varderade_nyttor].[Min år 9]" caption="Min år 9" attribute="1" defaultMemberUniqueName="[Ej_varderade_nyttor].[Min år 9].[All]" allUniqueName="[Ej_varderade_nyttor].[Min år 9].[All]" dimensionUniqueName="[Ej_varderade_nyttor]" displayFolder="" count="0" memberValueDatatype="5" unbalanced="0"/>
    <cacheHierarchy uniqueName="[Ej_varderade_nyttor].[Min år 10]" caption="Min år 10" attribute="1" defaultMemberUniqueName="[Ej_varderade_nyttor].[Min år 10].[All]" allUniqueName="[Ej_varderade_nyttor].[Min år 10].[All]" dimensionUniqueName="[Ej_varderade_nyttor]" displayFolder="" count="0" memberValueDatatype="5" unbalanced="0"/>
    <cacheHierarchy uniqueName="[Ej_varderade_nyttor].[Min år 11]" caption="Min år 11" attribute="1" defaultMemberUniqueName="[Ej_varderade_nyttor].[Min år 11].[All]" allUniqueName="[Ej_varderade_nyttor].[Min år 11].[All]" dimensionUniqueName="[Ej_varderade_nyttor]" displayFolder="" count="0" memberValueDatatype="5" unbalanced="0"/>
    <cacheHierarchy uniqueName="[Ej_varderade_nyttor].[Min år 12]" caption="Min år 12" attribute="1" defaultMemberUniqueName="[Ej_varderade_nyttor].[Min år 12].[All]" allUniqueName="[Ej_varderade_nyttor].[Min år 12].[All]" dimensionUniqueName="[Ej_varderade_nyttor]" displayFolder="" count="0" memberValueDatatype="5" unbalanced="0"/>
    <cacheHierarchy uniqueName="[Ej_varderade_nyttor].[Min år 13]" caption="Min år 13" attribute="1" defaultMemberUniqueName="[Ej_varderade_nyttor].[Min år 13].[All]" allUniqueName="[Ej_varderade_nyttor].[Min år 13].[All]" dimensionUniqueName="[Ej_varderade_nyttor]" displayFolder="" count="0" memberValueDatatype="5" unbalanced="0"/>
    <cacheHierarchy uniqueName="[Ej_varderade_nyttor].[Min år 14]" caption="Min år 14" attribute="1" defaultMemberUniqueName="[Ej_varderade_nyttor].[Min år 14].[All]" allUniqueName="[Ej_varderade_nyttor].[Min år 14].[All]" dimensionUniqueName="[Ej_varderade_nyttor]" displayFolder="" count="0" memberValueDatatype="5" unbalanced="0"/>
    <cacheHierarchy uniqueName="[Ej_varderade_nyttor].[Min år 15]" caption="Min år 15" attribute="1" defaultMemberUniqueName="[Ej_varderade_nyttor].[Min år 15].[All]" allUniqueName="[Ej_varderade_nyttor].[Min år 15].[All]" dimensionUniqueName="[Ej_varderade_nyttor]" displayFolder="" count="0" memberValueDatatype="5" unbalanced="0"/>
    <cacheHierarchy uniqueName="[Ej_varderade_nyttor].[Min år 16]" caption="Min år 16" attribute="1" defaultMemberUniqueName="[Ej_varderade_nyttor].[Min år 16].[All]" allUniqueName="[Ej_varderade_nyttor].[Min år 16].[All]" dimensionUniqueName="[Ej_varderade_nyttor]" displayFolder="" count="0" memberValueDatatype="5" unbalanced="0"/>
    <cacheHierarchy uniqueName="[Ej_varderade_nyttor].[Min år 17]" caption="Min år 17" attribute="1" defaultMemberUniqueName="[Ej_varderade_nyttor].[Min år 17].[All]" allUniqueName="[Ej_varderade_nyttor].[Min år 17].[All]" dimensionUniqueName="[Ej_varderade_nyttor]" displayFolder="" count="0" memberValueDatatype="5" unbalanced="0"/>
    <cacheHierarchy uniqueName="[Ej_varderade_nyttor].[Min år 18]" caption="Min år 18" attribute="1" defaultMemberUniqueName="[Ej_varderade_nyttor].[Min år 18].[All]" allUniqueName="[Ej_varderade_nyttor].[Min år 18].[All]" dimensionUniqueName="[Ej_varderade_nyttor]" displayFolder="" count="0" memberValueDatatype="5" unbalanced="0"/>
    <cacheHierarchy uniqueName="[Ej_varderade_nyttor].[Min år 19]" caption="Min år 19" attribute="1" defaultMemberUniqueName="[Ej_varderade_nyttor].[Min år 19].[All]" allUniqueName="[Ej_varderade_nyttor].[Min år 19].[All]" dimensionUniqueName="[Ej_varderade_nyttor]" displayFolder="" count="0" memberValueDatatype="5" unbalanced="0"/>
    <cacheHierarchy uniqueName="[Ej_varderade_nyttor].[Min år 20]" caption="Min år 20" attribute="1" defaultMemberUniqueName="[Ej_varderade_nyttor].[Min år 20].[All]" allUniqueName="[Ej_varderade_nyttor].[Min år 20].[All]" dimensionUniqueName="[Ej_varderade_nyttor]" displayFolder="" count="0" memberValueDatatype="5" unbalanced="0"/>
    <cacheHierarchy uniqueName="[Ej_varderade_nyttor].[Min år 21]" caption="Min år 21" attribute="1" defaultMemberUniqueName="[Ej_varderade_nyttor].[Min år 21].[All]" allUniqueName="[Ej_varderade_nyttor].[Min år 21].[All]" dimensionUniqueName="[Ej_varderade_nyttor]" displayFolder="" count="0" memberValueDatatype="5" unbalanced="0"/>
    <cacheHierarchy uniqueName="[Ej_varderade_nyttor].[Min år 22]" caption="Min år 22" attribute="1" defaultMemberUniqueName="[Ej_varderade_nyttor].[Min år 22].[All]" allUniqueName="[Ej_varderade_nyttor].[Min år 22].[All]" dimensionUniqueName="[Ej_varderade_nyttor]" displayFolder="" count="0" memberValueDatatype="5" unbalanced="0"/>
    <cacheHierarchy uniqueName="[Ej_varderade_nyttor].[Min år 23]" caption="Min år 23" attribute="1" defaultMemberUniqueName="[Ej_varderade_nyttor].[Min år 23].[All]" allUniqueName="[Ej_varderade_nyttor].[Min år 23].[All]" dimensionUniqueName="[Ej_varderade_nyttor]" displayFolder="" count="0" memberValueDatatype="5" unbalanced="0"/>
    <cacheHierarchy uniqueName="[Ej_varderade_nyttor].[Min år 24]" caption="Min år 24" attribute="1" defaultMemberUniqueName="[Ej_varderade_nyttor].[Min år 24].[All]" allUniqueName="[Ej_varderade_nyttor].[Min år 24].[All]" dimensionUniqueName="[Ej_varderade_nyttor]" displayFolder="" count="0" memberValueDatatype="5" unbalanced="0"/>
    <cacheHierarchy uniqueName="[Ej_varderade_nyttor].[Min år 25]" caption="Min år 25" attribute="1" defaultMemberUniqueName="[Ej_varderade_nyttor].[Min år 25].[All]" allUniqueName="[Ej_varderade_nyttor].[Min år 25].[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Max år 7]" caption="Max år 7" attribute="1" defaultMemberUniqueName="[Ej_varderade_nyttor].[Max år 7].[All]" allUniqueName="[Ej_varderade_nyttor].[Max år 7].[All]" dimensionUniqueName="[Ej_varderade_nyttor]" displayFolder="" count="0" memberValueDatatype="5" unbalanced="0"/>
    <cacheHierarchy uniqueName="[Ej_varderade_nyttor].[Max år 8]" caption="Max år 8" attribute="1" defaultMemberUniqueName="[Ej_varderade_nyttor].[Max år 8].[All]" allUniqueName="[Ej_varderade_nyttor].[Max år 8].[All]" dimensionUniqueName="[Ej_varderade_nyttor]" displayFolder="" count="0" memberValueDatatype="5" unbalanced="0"/>
    <cacheHierarchy uniqueName="[Ej_varderade_nyttor].[Max år 9]" caption="Max år 9" attribute="1" defaultMemberUniqueName="[Ej_varderade_nyttor].[Max år 9].[All]" allUniqueName="[Ej_varderade_nyttor].[Max år 9].[All]" dimensionUniqueName="[Ej_varderade_nyttor]" displayFolder="" count="0" memberValueDatatype="5" unbalanced="0"/>
    <cacheHierarchy uniqueName="[Ej_varderade_nyttor].[Max år 10]" caption="Max år 10" attribute="1" defaultMemberUniqueName="[Ej_varderade_nyttor].[Max år 10].[All]" allUniqueName="[Ej_varderade_nyttor].[Max år 10].[All]" dimensionUniqueName="[Ej_varderade_nyttor]" displayFolder="" count="0" memberValueDatatype="5" unbalanced="0"/>
    <cacheHierarchy uniqueName="[Ej_varderade_nyttor].[Max år 11]" caption="Max år 11" attribute="1" defaultMemberUniqueName="[Ej_varderade_nyttor].[Max år 11].[All]" allUniqueName="[Ej_varderade_nyttor].[Max år 11].[All]" dimensionUniqueName="[Ej_varderade_nyttor]" displayFolder="" count="0" memberValueDatatype="5" unbalanced="0"/>
    <cacheHierarchy uniqueName="[Ej_varderade_nyttor].[Max år 12]" caption="Max år 12" attribute="1" defaultMemberUniqueName="[Ej_varderade_nyttor].[Max år 12].[All]" allUniqueName="[Ej_varderade_nyttor].[Max år 12].[All]" dimensionUniqueName="[Ej_varderade_nyttor]" displayFolder="" count="0" memberValueDatatype="5" unbalanced="0"/>
    <cacheHierarchy uniqueName="[Ej_varderade_nyttor].[Max år 13]" caption="Max år 13" attribute="1" defaultMemberUniqueName="[Ej_varderade_nyttor].[Max år 13].[All]" allUniqueName="[Ej_varderade_nyttor].[Max år 13].[All]" dimensionUniqueName="[Ej_varderade_nyttor]" displayFolder="" count="0" memberValueDatatype="5" unbalanced="0"/>
    <cacheHierarchy uniqueName="[Ej_varderade_nyttor].[Max år 14]" caption="Max år 14" attribute="1" defaultMemberUniqueName="[Ej_varderade_nyttor].[Max år 14].[All]" allUniqueName="[Ej_varderade_nyttor].[Max år 14].[All]" dimensionUniqueName="[Ej_varderade_nyttor]" displayFolder="" count="0" memberValueDatatype="5" unbalanced="0"/>
    <cacheHierarchy uniqueName="[Ej_varderade_nyttor].[Max år 15]" caption="Max år 15" attribute="1" defaultMemberUniqueName="[Ej_varderade_nyttor].[Max år 15].[All]" allUniqueName="[Ej_varderade_nyttor].[Max år 15].[All]" dimensionUniqueName="[Ej_varderade_nyttor]" displayFolder="" count="0" memberValueDatatype="5" unbalanced="0"/>
    <cacheHierarchy uniqueName="[Ej_varderade_nyttor].[Max år 16]" caption="Max år 16" attribute="1" defaultMemberUniqueName="[Ej_varderade_nyttor].[Max år 16].[All]" allUniqueName="[Ej_varderade_nyttor].[Max år 16].[All]" dimensionUniqueName="[Ej_varderade_nyttor]" displayFolder="" count="0" memberValueDatatype="5" unbalanced="0"/>
    <cacheHierarchy uniqueName="[Ej_varderade_nyttor].[Max år 17]" caption="Max år 17" attribute="1" defaultMemberUniqueName="[Ej_varderade_nyttor].[Max år 17].[All]" allUniqueName="[Ej_varderade_nyttor].[Max år 17].[All]" dimensionUniqueName="[Ej_varderade_nyttor]" displayFolder="" count="0" memberValueDatatype="5" unbalanced="0"/>
    <cacheHierarchy uniqueName="[Ej_varderade_nyttor].[Max år 18]" caption="Max år 18" attribute="1" defaultMemberUniqueName="[Ej_varderade_nyttor].[Max år 18].[All]" allUniqueName="[Ej_varderade_nyttor].[Max år 18].[All]" dimensionUniqueName="[Ej_varderade_nyttor]" displayFolder="" count="0" memberValueDatatype="5" unbalanced="0"/>
    <cacheHierarchy uniqueName="[Ej_varderade_nyttor].[Max år 19]" caption="Max år 19" attribute="1" defaultMemberUniqueName="[Ej_varderade_nyttor].[Max år 19].[All]" allUniqueName="[Ej_varderade_nyttor].[Max år 19].[All]" dimensionUniqueName="[Ej_varderade_nyttor]" displayFolder="" count="0" memberValueDatatype="5" unbalanced="0"/>
    <cacheHierarchy uniqueName="[Ej_varderade_nyttor].[Max år 20]" caption="Max år 20" attribute="1" defaultMemberUniqueName="[Ej_varderade_nyttor].[Max år 20].[All]" allUniqueName="[Ej_varderade_nyttor].[Max år 20].[All]" dimensionUniqueName="[Ej_varderade_nyttor]" displayFolder="" count="0" memberValueDatatype="5" unbalanced="0"/>
    <cacheHierarchy uniqueName="[Ej_varderade_nyttor].[Max år 21]" caption="Max år 21" attribute="1" defaultMemberUniqueName="[Ej_varderade_nyttor].[Max år 21].[All]" allUniqueName="[Ej_varderade_nyttor].[Max år 21].[All]" dimensionUniqueName="[Ej_varderade_nyttor]" displayFolder="" count="0" memberValueDatatype="5" unbalanced="0"/>
    <cacheHierarchy uniqueName="[Ej_varderade_nyttor].[Max år 22]" caption="Max år 22" attribute="1" defaultMemberUniqueName="[Ej_varderade_nyttor].[Max år 22].[All]" allUniqueName="[Ej_varderade_nyttor].[Max år 22].[All]" dimensionUniqueName="[Ej_varderade_nyttor]" displayFolder="" count="0" memberValueDatatype="5" unbalanced="0"/>
    <cacheHierarchy uniqueName="[Ej_varderade_nyttor].[Max år 23]" caption="Max år 23" attribute="1" defaultMemberUniqueName="[Ej_varderade_nyttor].[Max år 23].[All]" allUniqueName="[Ej_varderade_nyttor].[Max år 23].[All]" dimensionUniqueName="[Ej_varderade_nyttor]" displayFolder="" count="0" memberValueDatatype="5" unbalanced="0"/>
    <cacheHierarchy uniqueName="[Ej_varderade_nyttor].[Max år 24]" caption="Max år 24" attribute="1" defaultMemberUniqueName="[Ej_varderade_nyttor].[Max år 24].[All]" allUniqueName="[Ej_varderade_nyttor].[Max år 24].[All]" dimensionUniqueName="[Ej_varderade_nyttor]" displayFolder="" count="0" memberValueDatatype="5" unbalanced="0"/>
    <cacheHierarchy uniqueName="[Ej_varderade_nyttor].[Max år 25]" caption="Max år 25" attribute="1" defaultMemberUniqueName="[Ej_varderade_nyttor].[Max år 25].[All]" allUniqueName="[Ej_varderade_nyttor].[Max år 25].[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0" memberValueDatatype="130" unbalanced="0"/>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Troligt år 7]" caption="Troligt år 7" attribute="1" defaultMemberUniqueName="[Kostnader].[Troligt år 7].[All]" allUniqueName="[Kostnader].[Troligt år 7].[All]" dimensionUniqueName="[Kostnader]" displayFolder="" count="0" memberValueDatatype="5" unbalanced="0"/>
    <cacheHierarchy uniqueName="[Kostnader].[Troligt år 8]" caption="Troligt år 8" attribute="1" defaultMemberUniqueName="[Kostnader].[Troligt år 8].[All]" allUniqueName="[Kostnader].[Troligt år 8].[All]" dimensionUniqueName="[Kostnader]" displayFolder="" count="0" memberValueDatatype="5" unbalanced="0"/>
    <cacheHierarchy uniqueName="[Kostnader].[Troligt år 9]" caption="Troligt år 9" attribute="1" defaultMemberUniqueName="[Kostnader].[Troligt år 9].[All]" allUniqueName="[Kostnader].[Troligt år 9].[All]" dimensionUniqueName="[Kostnader]" displayFolder="" count="0" memberValueDatatype="5" unbalanced="0"/>
    <cacheHierarchy uniqueName="[Kostnader].[Troligt år 10]" caption="Troligt år 10" attribute="1" defaultMemberUniqueName="[Kostnader].[Troligt år 10].[All]" allUniqueName="[Kostnader].[Troligt år 10].[All]" dimensionUniqueName="[Kostnader]" displayFolder="" count="0" memberValueDatatype="5" unbalanced="0"/>
    <cacheHierarchy uniqueName="[Kostnader].[Troligt år 11]" caption="Troligt år 11" attribute="1" defaultMemberUniqueName="[Kostnader].[Troligt år 11].[All]" allUniqueName="[Kostnader].[Troligt år 11].[All]" dimensionUniqueName="[Kostnader]" displayFolder="" count="0" memberValueDatatype="5" unbalanced="0"/>
    <cacheHierarchy uniqueName="[Kostnader].[Troligt år 12]" caption="Troligt år 12" attribute="1" defaultMemberUniqueName="[Kostnader].[Troligt år 12].[All]" allUniqueName="[Kostnader].[Troligt år 12].[All]" dimensionUniqueName="[Kostnader]" displayFolder="" count="0" memberValueDatatype="5" unbalanced="0"/>
    <cacheHierarchy uniqueName="[Kostnader].[Troligt år 13]" caption="Troligt år 13" attribute="1" defaultMemberUniqueName="[Kostnader].[Troligt år 13].[All]" allUniqueName="[Kostnader].[Troligt år 13].[All]" dimensionUniqueName="[Kostnader]" displayFolder="" count="0" memberValueDatatype="5" unbalanced="0"/>
    <cacheHierarchy uniqueName="[Kostnader].[Troligt år 14]" caption="Troligt år 14" attribute="1" defaultMemberUniqueName="[Kostnader].[Troligt år 14].[All]" allUniqueName="[Kostnader].[Troligt år 14].[All]" dimensionUniqueName="[Kostnader]" displayFolder="" count="0" memberValueDatatype="5" unbalanced="0"/>
    <cacheHierarchy uniqueName="[Kostnader].[Troligt år 15]" caption="Troligt år 15" attribute="1" defaultMemberUniqueName="[Kostnader].[Troligt år 15].[All]" allUniqueName="[Kostnader].[Troligt år 15].[All]" dimensionUniqueName="[Kostnader]" displayFolder="" count="0" memberValueDatatype="5" unbalanced="0"/>
    <cacheHierarchy uniqueName="[Kostnader].[Troligt år 16]" caption="Troligt år 16" attribute="1" defaultMemberUniqueName="[Kostnader].[Troligt år 16].[All]" allUniqueName="[Kostnader].[Troligt år 16].[All]" dimensionUniqueName="[Kostnader]" displayFolder="" count="0" memberValueDatatype="5" unbalanced="0"/>
    <cacheHierarchy uniqueName="[Kostnader].[Troligt år 17]" caption="Troligt år 17" attribute="1" defaultMemberUniqueName="[Kostnader].[Troligt år 17].[All]" allUniqueName="[Kostnader].[Troligt år 17].[All]" dimensionUniqueName="[Kostnader]" displayFolder="" count="0" memberValueDatatype="5" unbalanced="0"/>
    <cacheHierarchy uniqueName="[Kostnader].[Troligt år 18]" caption="Troligt år 18" attribute="1" defaultMemberUniqueName="[Kostnader].[Troligt år 18].[All]" allUniqueName="[Kostnader].[Troligt år 18].[All]" dimensionUniqueName="[Kostnader]" displayFolder="" count="0" memberValueDatatype="5" unbalanced="0"/>
    <cacheHierarchy uniqueName="[Kostnader].[Troligt år 19]" caption="Troligt år 19" attribute="1" defaultMemberUniqueName="[Kostnader].[Troligt år 19].[All]" allUniqueName="[Kostnader].[Troligt år 19].[All]" dimensionUniqueName="[Kostnader]" displayFolder="" count="0" memberValueDatatype="5" unbalanced="0"/>
    <cacheHierarchy uniqueName="[Kostnader].[Troligt år 20]" caption="Troligt år 20" attribute="1" defaultMemberUniqueName="[Kostnader].[Troligt år 20].[All]" allUniqueName="[Kostnader].[Troligt år 20].[All]" dimensionUniqueName="[Kostnader]" displayFolder="" count="0" memberValueDatatype="5" unbalanced="0"/>
    <cacheHierarchy uniqueName="[Kostnader].[Troligt år 21]" caption="Troligt år 21" attribute="1" defaultMemberUniqueName="[Kostnader].[Troligt år 21].[All]" allUniqueName="[Kostnader].[Troligt år 21].[All]" dimensionUniqueName="[Kostnader]" displayFolder="" count="0" memberValueDatatype="5" unbalanced="0"/>
    <cacheHierarchy uniqueName="[Kostnader].[Troligt år 22]" caption="Troligt år 22" attribute="1" defaultMemberUniqueName="[Kostnader].[Troligt år 22].[All]" allUniqueName="[Kostnader].[Troligt år 22].[All]" dimensionUniqueName="[Kostnader]" displayFolder="" count="0" memberValueDatatype="5" unbalanced="0"/>
    <cacheHierarchy uniqueName="[Kostnader].[Troligt år 23]" caption="Troligt år 23" attribute="1" defaultMemberUniqueName="[Kostnader].[Troligt år 23].[All]" allUniqueName="[Kostnader].[Troligt år 23].[All]" dimensionUniqueName="[Kostnader]" displayFolder="" count="0" memberValueDatatype="5" unbalanced="0"/>
    <cacheHierarchy uniqueName="[Kostnader].[Troligt år 24]" caption="Troligt år 24" attribute="1" defaultMemberUniqueName="[Kostnader].[Troligt år 24].[All]" allUniqueName="[Kostnader].[Troligt år 24].[All]" dimensionUniqueName="[Kostnader]" displayFolder="" count="0" memberValueDatatype="5" unbalanced="0"/>
    <cacheHierarchy uniqueName="[Kostnader].[Troligt år 25]" caption="Troligt år 25" attribute="1" defaultMemberUniqueName="[Kostnader].[Troligt år 25].[All]" allUniqueName="[Kostnader].[Troligt år 25].[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Min år 7]" caption="Min år 7" attribute="1" defaultMemberUniqueName="[Kostnader].[Min år 7].[All]" allUniqueName="[Kostnader].[Min år 7].[All]" dimensionUniqueName="[Kostnader]" displayFolder="" count="0" memberValueDatatype="5" unbalanced="0"/>
    <cacheHierarchy uniqueName="[Kostnader].[Min år 8]" caption="Min år 8" attribute="1" defaultMemberUniqueName="[Kostnader].[Min år 8].[All]" allUniqueName="[Kostnader].[Min år 8].[All]" dimensionUniqueName="[Kostnader]" displayFolder="" count="0" memberValueDatatype="5" unbalanced="0"/>
    <cacheHierarchy uniqueName="[Kostnader].[Min år 9]" caption="Min år 9" attribute="1" defaultMemberUniqueName="[Kostnader].[Min år 9].[All]" allUniqueName="[Kostnader].[Min år 9].[All]" dimensionUniqueName="[Kostnader]" displayFolder="" count="0" memberValueDatatype="5" unbalanced="0"/>
    <cacheHierarchy uniqueName="[Kostnader].[Min år 10]" caption="Min år 10" attribute="1" defaultMemberUniqueName="[Kostnader].[Min år 10].[All]" allUniqueName="[Kostnader].[Min år 10].[All]" dimensionUniqueName="[Kostnader]" displayFolder="" count="0" memberValueDatatype="5" unbalanced="0"/>
    <cacheHierarchy uniqueName="[Kostnader].[Min år 11]" caption="Min år 11" attribute="1" defaultMemberUniqueName="[Kostnader].[Min år 11].[All]" allUniqueName="[Kostnader].[Min år 11].[All]" dimensionUniqueName="[Kostnader]" displayFolder="" count="0" memberValueDatatype="5" unbalanced="0"/>
    <cacheHierarchy uniqueName="[Kostnader].[Min år 12]" caption="Min år 12" attribute="1" defaultMemberUniqueName="[Kostnader].[Min år 12].[All]" allUniqueName="[Kostnader].[Min år 12].[All]" dimensionUniqueName="[Kostnader]" displayFolder="" count="0" memberValueDatatype="5" unbalanced="0"/>
    <cacheHierarchy uniqueName="[Kostnader].[Min år 13]" caption="Min år 13" attribute="1" defaultMemberUniqueName="[Kostnader].[Min år 13].[All]" allUniqueName="[Kostnader].[Min år 13].[All]" dimensionUniqueName="[Kostnader]" displayFolder="" count="0" memberValueDatatype="5" unbalanced="0"/>
    <cacheHierarchy uniqueName="[Kostnader].[Min år 14]" caption="Min år 14" attribute="1" defaultMemberUniqueName="[Kostnader].[Min år 14].[All]" allUniqueName="[Kostnader].[Min år 14].[All]" dimensionUniqueName="[Kostnader]" displayFolder="" count="0" memberValueDatatype="5" unbalanced="0"/>
    <cacheHierarchy uniqueName="[Kostnader].[Min år 15]" caption="Min år 15" attribute="1" defaultMemberUniqueName="[Kostnader].[Min år 15].[All]" allUniqueName="[Kostnader].[Min år 15].[All]" dimensionUniqueName="[Kostnader]" displayFolder="" count="0" memberValueDatatype="5" unbalanced="0"/>
    <cacheHierarchy uniqueName="[Kostnader].[Min år 16]" caption="Min år 16" attribute="1" defaultMemberUniqueName="[Kostnader].[Min år 16].[All]" allUniqueName="[Kostnader].[Min år 16].[All]" dimensionUniqueName="[Kostnader]" displayFolder="" count="0" memberValueDatatype="5" unbalanced="0"/>
    <cacheHierarchy uniqueName="[Kostnader].[Min år 17]" caption="Min år 17" attribute="1" defaultMemberUniqueName="[Kostnader].[Min år 17].[All]" allUniqueName="[Kostnader].[Min år 17].[All]" dimensionUniqueName="[Kostnader]" displayFolder="" count="0" memberValueDatatype="5" unbalanced="0"/>
    <cacheHierarchy uniqueName="[Kostnader].[Min år 18]" caption="Min år 18" attribute="1" defaultMemberUniqueName="[Kostnader].[Min år 18].[All]" allUniqueName="[Kostnader].[Min år 18].[All]" dimensionUniqueName="[Kostnader]" displayFolder="" count="0" memberValueDatatype="5" unbalanced="0"/>
    <cacheHierarchy uniqueName="[Kostnader].[Min år 19]" caption="Min år 19" attribute="1" defaultMemberUniqueName="[Kostnader].[Min år 19].[All]" allUniqueName="[Kostnader].[Min år 19].[All]" dimensionUniqueName="[Kostnader]" displayFolder="" count="0" memberValueDatatype="5" unbalanced="0"/>
    <cacheHierarchy uniqueName="[Kostnader].[Min år 20]" caption="Min år 20" attribute="1" defaultMemberUniqueName="[Kostnader].[Min år 20].[All]" allUniqueName="[Kostnader].[Min år 20].[All]" dimensionUniqueName="[Kostnader]" displayFolder="" count="0" memberValueDatatype="5" unbalanced="0"/>
    <cacheHierarchy uniqueName="[Kostnader].[Min år 21]" caption="Min år 21" attribute="1" defaultMemberUniqueName="[Kostnader].[Min år 21].[All]" allUniqueName="[Kostnader].[Min år 21].[All]" dimensionUniqueName="[Kostnader]" displayFolder="" count="0" memberValueDatatype="5" unbalanced="0"/>
    <cacheHierarchy uniqueName="[Kostnader].[Min år 22]" caption="Min år 22" attribute="1" defaultMemberUniqueName="[Kostnader].[Min år 22].[All]" allUniqueName="[Kostnader].[Min år 22].[All]" dimensionUniqueName="[Kostnader]" displayFolder="" count="0" memberValueDatatype="5" unbalanced="0"/>
    <cacheHierarchy uniqueName="[Kostnader].[Min år 23]" caption="Min år 23" attribute="1" defaultMemberUniqueName="[Kostnader].[Min år 23].[All]" allUniqueName="[Kostnader].[Min år 23].[All]" dimensionUniqueName="[Kostnader]" displayFolder="" count="0" memberValueDatatype="5" unbalanced="0"/>
    <cacheHierarchy uniqueName="[Kostnader].[Min år 24]" caption="Min år 24" attribute="1" defaultMemberUniqueName="[Kostnader].[Min år 24].[All]" allUniqueName="[Kostnader].[Min år 24].[All]" dimensionUniqueName="[Kostnader]" displayFolder="" count="0" memberValueDatatype="5" unbalanced="0"/>
    <cacheHierarchy uniqueName="[Kostnader].[Min år 25]" caption="Min år 25" attribute="1" defaultMemberUniqueName="[Kostnader].[Min år 25].[All]" allUniqueName="[Kostnader].[Min år 25].[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Max år 7]" caption="Max år 7" attribute="1" defaultMemberUniqueName="[Kostnader].[Max år 7].[All]" allUniqueName="[Kostnader].[Max år 7].[All]" dimensionUniqueName="[Kostnader]" displayFolder="" count="0" memberValueDatatype="5" unbalanced="0"/>
    <cacheHierarchy uniqueName="[Kostnader].[Max år 8]" caption="Max år 8" attribute="1" defaultMemberUniqueName="[Kostnader].[Max år 8].[All]" allUniqueName="[Kostnader].[Max år 8].[All]" dimensionUniqueName="[Kostnader]" displayFolder="" count="0" memberValueDatatype="5" unbalanced="0"/>
    <cacheHierarchy uniqueName="[Kostnader].[Max år 9]" caption="Max år 9" attribute="1" defaultMemberUniqueName="[Kostnader].[Max år 9].[All]" allUniqueName="[Kostnader].[Max år 9].[All]" dimensionUniqueName="[Kostnader]" displayFolder="" count="0" memberValueDatatype="5" unbalanced="0"/>
    <cacheHierarchy uniqueName="[Kostnader].[Max år 10]" caption="Max år 10" attribute="1" defaultMemberUniqueName="[Kostnader].[Max år 10].[All]" allUniqueName="[Kostnader].[Max år 10].[All]" dimensionUniqueName="[Kostnader]" displayFolder="" count="0" memberValueDatatype="5" unbalanced="0"/>
    <cacheHierarchy uniqueName="[Kostnader].[Max år 11]" caption="Max år 11" attribute="1" defaultMemberUniqueName="[Kostnader].[Max år 11].[All]" allUniqueName="[Kostnader].[Max år 11].[All]" dimensionUniqueName="[Kostnader]" displayFolder="" count="0" memberValueDatatype="5" unbalanced="0"/>
    <cacheHierarchy uniqueName="[Kostnader].[Max år 12]" caption="Max år 12" attribute="1" defaultMemberUniqueName="[Kostnader].[Max år 12].[All]" allUniqueName="[Kostnader].[Max år 12].[All]" dimensionUniqueName="[Kostnader]" displayFolder="" count="0" memberValueDatatype="5" unbalanced="0"/>
    <cacheHierarchy uniqueName="[Kostnader].[Max år 13]" caption="Max år 13" attribute="1" defaultMemberUniqueName="[Kostnader].[Max år 13].[All]" allUniqueName="[Kostnader].[Max år 13].[All]" dimensionUniqueName="[Kostnader]" displayFolder="" count="0" memberValueDatatype="5" unbalanced="0"/>
    <cacheHierarchy uniqueName="[Kostnader].[Max år 14]" caption="Max år 14" attribute="1" defaultMemberUniqueName="[Kostnader].[Max år 14].[All]" allUniqueName="[Kostnader].[Max år 14].[All]" dimensionUniqueName="[Kostnader]" displayFolder="" count="0" memberValueDatatype="5" unbalanced="0"/>
    <cacheHierarchy uniqueName="[Kostnader].[Max år 15]" caption="Max år 15" attribute="1" defaultMemberUniqueName="[Kostnader].[Max år 15].[All]" allUniqueName="[Kostnader].[Max år 15].[All]" dimensionUniqueName="[Kostnader]" displayFolder="" count="0" memberValueDatatype="5" unbalanced="0"/>
    <cacheHierarchy uniqueName="[Kostnader].[Max år 16]" caption="Max år 16" attribute="1" defaultMemberUniqueName="[Kostnader].[Max år 16].[All]" allUniqueName="[Kostnader].[Max år 16].[All]" dimensionUniqueName="[Kostnader]" displayFolder="" count="0" memberValueDatatype="5" unbalanced="0"/>
    <cacheHierarchy uniqueName="[Kostnader].[Max år 17]" caption="Max år 17" attribute="1" defaultMemberUniqueName="[Kostnader].[Max år 17].[All]" allUniqueName="[Kostnader].[Max år 17].[All]" dimensionUniqueName="[Kostnader]" displayFolder="" count="0" memberValueDatatype="5" unbalanced="0"/>
    <cacheHierarchy uniqueName="[Kostnader].[Max år 18]" caption="Max år 18" attribute="1" defaultMemberUniqueName="[Kostnader].[Max år 18].[All]" allUniqueName="[Kostnader].[Max år 18].[All]" dimensionUniqueName="[Kostnader]" displayFolder="" count="0" memberValueDatatype="5" unbalanced="0"/>
    <cacheHierarchy uniqueName="[Kostnader].[Max år 19]" caption="Max år 19" attribute="1" defaultMemberUniqueName="[Kostnader].[Max år 19].[All]" allUniqueName="[Kostnader].[Max år 19].[All]" dimensionUniqueName="[Kostnader]" displayFolder="" count="0" memberValueDatatype="5" unbalanced="0"/>
    <cacheHierarchy uniqueName="[Kostnader].[Max år 20]" caption="Max år 20" attribute="1" defaultMemberUniqueName="[Kostnader].[Max år 20].[All]" allUniqueName="[Kostnader].[Max år 20].[All]" dimensionUniqueName="[Kostnader]" displayFolder="" count="0" memberValueDatatype="5" unbalanced="0"/>
    <cacheHierarchy uniqueName="[Kostnader].[Max år 21]" caption="Max år 21" attribute="1" defaultMemberUniqueName="[Kostnader].[Max år 21].[All]" allUniqueName="[Kostnader].[Max år 21].[All]" dimensionUniqueName="[Kostnader]" displayFolder="" count="0" memberValueDatatype="5" unbalanced="0"/>
    <cacheHierarchy uniqueName="[Kostnader].[Max år 22]" caption="Max år 22" attribute="1" defaultMemberUniqueName="[Kostnader].[Max år 22].[All]" allUniqueName="[Kostnader].[Max år 22].[All]" dimensionUniqueName="[Kostnader]" displayFolder="" count="0" memberValueDatatype="5" unbalanced="0"/>
    <cacheHierarchy uniqueName="[Kostnader].[Max år 23]" caption="Max år 23" attribute="1" defaultMemberUniqueName="[Kostnader].[Max år 23].[All]" allUniqueName="[Kostnader].[Max år 23].[All]" dimensionUniqueName="[Kostnader]" displayFolder="" count="0" memberValueDatatype="5" unbalanced="0"/>
    <cacheHierarchy uniqueName="[Kostnader].[Max år 24]" caption="Max år 24" attribute="1" defaultMemberUniqueName="[Kostnader].[Max år 24].[All]" allUniqueName="[Kostnader].[Max år 24].[All]" dimensionUniqueName="[Kostnader]" displayFolder="" count="0" memberValueDatatype="5" unbalanced="0"/>
    <cacheHierarchy uniqueName="[Kostnader].[Max år 25]" caption="Max år 25" attribute="1" defaultMemberUniqueName="[Kostnader].[Max år 25].[All]" allUniqueName="[Kostnader].[Max år 25].[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2" memberValueDatatype="130" unbalanced="0">
      <fieldsUsage count="2">
        <fieldUsage x="-1"/>
        <fieldUsage x="26"/>
      </fieldsUsage>
    </cacheHierarchy>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0" memberValueDatatype="130" unbalanced="0"/>
    <cacheHierarchy uniqueName="[Nyttor].[Bedömning]" caption="Bedömning" attribute="1" defaultMemberUniqueName="[Nyttor].[Bedömning].[All]" allUniqueName="[Nyttor].[Bedömning].[All]" dimensionUniqueName="[Nyttor]" displayFolder="" count="0" memberValueDatatype="130" unbalanced="0"/>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Troligt år 7]" caption="Troligt år 7" attribute="1" defaultMemberUniqueName="[Nyttor].[Troligt år 7].[All]" allUniqueName="[Nyttor].[Troligt år 7].[All]" dimensionUniqueName="[Nyttor]" displayFolder="" count="0" memberValueDatatype="5" unbalanced="0"/>
    <cacheHierarchy uniqueName="[Nyttor].[Troligt år 8]" caption="Troligt år 8" attribute="1" defaultMemberUniqueName="[Nyttor].[Troligt år 8].[All]" allUniqueName="[Nyttor].[Troligt år 8].[All]" dimensionUniqueName="[Nyttor]" displayFolder="" count="0" memberValueDatatype="5" unbalanced="0"/>
    <cacheHierarchy uniqueName="[Nyttor].[Troligt år 9]" caption="Troligt år 9" attribute="1" defaultMemberUniqueName="[Nyttor].[Troligt år 9].[All]" allUniqueName="[Nyttor].[Troligt år 9].[All]" dimensionUniqueName="[Nyttor]" displayFolder="" count="0" memberValueDatatype="5" unbalanced="0"/>
    <cacheHierarchy uniqueName="[Nyttor].[Troligt år 10]" caption="Troligt år 10" attribute="1" defaultMemberUniqueName="[Nyttor].[Troligt år 10].[All]" allUniqueName="[Nyttor].[Troligt år 10].[All]" dimensionUniqueName="[Nyttor]" displayFolder="" count="0" memberValueDatatype="5" unbalanced="0"/>
    <cacheHierarchy uniqueName="[Nyttor].[Troligt år 11]" caption="Troligt år 11" attribute="1" defaultMemberUniqueName="[Nyttor].[Troligt år 11].[All]" allUniqueName="[Nyttor].[Troligt år 11].[All]" dimensionUniqueName="[Nyttor]" displayFolder="" count="0" memberValueDatatype="5" unbalanced="0"/>
    <cacheHierarchy uniqueName="[Nyttor].[Troligt år 12]" caption="Troligt år 12" attribute="1" defaultMemberUniqueName="[Nyttor].[Troligt år 12].[All]" allUniqueName="[Nyttor].[Troligt år 12].[All]" dimensionUniqueName="[Nyttor]" displayFolder="" count="0" memberValueDatatype="5" unbalanced="0"/>
    <cacheHierarchy uniqueName="[Nyttor].[Troligt år 13]" caption="Troligt år 13" attribute="1" defaultMemberUniqueName="[Nyttor].[Troligt år 13].[All]" allUniqueName="[Nyttor].[Troligt år 13].[All]" dimensionUniqueName="[Nyttor]" displayFolder="" count="0" memberValueDatatype="5" unbalanced="0"/>
    <cacheHierarchy uniqueName="[Nyttor].[Troligt år 14]" caption="Troligt år 14" attribute="1" defaultMemberUniqueName="[Nyttor].[Troligt år 14].[All]" allUniqueName="[Nyttor].[Troligt år 14].[All]" dimensionUniqueName="[Nyttor]" displayFolder="" count="0" memberValueDatatype="5" unbalanced="0"/>
    <cacheHierarchy uniqueName="[Nyttor].[Troligt år 15]" caption="Troligt år 15" attribute="1" defaultMemberUniqueName="[Nyttor].[Troligt år 15].[All]" allUniqueName="[Nyttor].[Troligt år 15].[All]" dimensionUniqueName="[Nyttor]" displayFolder="" count="0" memberValueDatatype="5" unbalanced="0"/>
    <cacheHierarchy uniqueName="[Nyttor].[Troligt år 16]" caption="Troligt år 16" attribute="1" defaultMemberUniqueName="[Nyttor].[Troligt år 16].[All]" allUniqueName="[Nyttor].[Troligt år 16].[All]" dimensionUniqueName="[Nyttor]" displayFolder="" count="0" memberValueDatatype="5" unbalanced="0"/>
    <cacheHierarchy uniqueName="[Nyttor].[Troligt år 17]" caption="Troligt år 17" attribute="1" defaultMemberUniqueName="[Nyttor].[Troligt år 17].[All]" allUniqueName="[Nyttor].[Troligt år 17].[All]" dimensionUniqueName="[Nyttor]" displayFolder="" count="0" memberValueDatatype="5" unbalanced="0"/>
    <cacheHierarchy uniqueName="[Nyttor].[Troligt år 18]" caption="Troligt år 18" attribute="1" defaultMemberUniqueName="[Nyttor].[Troligt år 18].[All]" allUniqueName="[Nyttor].[Troligt år 18].[All]" dimensionUniqueName="[Nyttor]" displayFolder="" count="0" memberValueDatatype="5" unbalanced="0"/>
    <cacheHierarchy uniqueName="[Nyttor].[Troligt år 19]" caption="Troligt år 19" attribute="1" defaultMemberUniqueName="[Nyttor].[Troligt år 19].[All]" allUniqueName="[Nyttor].[Troligt år 19].[All]" dimensionUniqueName="[Nyttor]" displayFolder="" count="0" memberValueDatatype="5" unbalanced="0"/>
    <cacheHierarchy uniqueName="[Nyttor].[Troligt år 20]" caption="Troligt år 20" attribute="1" defaultMemberUniqueName="[Nyttor].[Troligt år 20].[All]" allUniqueName="[Nyttor].[Troligt år 20].[All]" dimensionUniqueName="[Nyttor]" displayFolder="" count="0" memberValueDatatype="5" unbalanced="0"/>
    <cacheHierarchy uniqueName="[Nyttor].[Troligt år 21]" caption="Troligt år 21" attribute="1" defaultMemberUniqueName="[Nyttor].[Troligt år 21].[All]" allUniqueName="[Nyttor].[Troligt år 21].[All]" dimensionUniqueName="[Nyttor]" displayFolder="" count="0" memberValueDatatype="5" unbalanced="0"/>
    <cacheHierarchy uniqueName="[Nyttor].[Troligt år 22]" caption="Troligt år 22" attribute="1" defaultMemberUniqueName="[Nyttor].[Troligt år 22].[All]" allUniqueName="[Nyttor].[Troligt år 22].[All]" dimensionUniqueName="[Nyttor]" displayFolder="" count="0" memberValueDatatype="5" unbalanced="0"/>
    <cacheHierarchy uniqueName="[Nyttor].[Troligt år 23]" caption="Troligt år 23" attribute="1" defaultMemberUniqueName="[Nyttor].[Troligt år 23].[All]" allUniqueName="[Nyttor].[Troligt år 23].[All]" dimensionUniqueName="[Nyttor]" displayFolder="" count="0" memberValueDatatype="5" unbalanced="0"/>
    <cacheHierarchy uniqueName="[Nyttor].[Troligt år 24]" caption="Troligt år 24" attribute="1" defaultMemberUniqueName="[Nyttor].[Troligt år 24].[All]" allUniqueName="[Nyttor].[Troligt år 24].[All]" dimensionUniqueName="[Nyttor]" displayFolder="" count="0" memberValueDatatype="5" unbalanced="0"/>
    <cacheHierarchy uniqueName="[Nyttor].[Troligt år 25]" caption="Troligt år 25" attribute="1" defaultMemberUniqueName="[Nyttor].[Troligt år 25].[All]" allUniqueName="[Nyttor].[Troligt år 25].[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Min år 7]" caption="Min år 7" attribute="1" defaultMemberUniqueName="[Nyttor].[Min år 7].[All]" allUniqueName="[Nyttor].[Min år 7].[All]" dimensionUniqueName="[Nyttor]" displayFolder="" count="0" memberValueDatatype="5" unbalanced="0"/>
    <cacheHierarchy uniqueName="[Nyttor].[Min år 8]" caption="Min år 8" attribute="1" defaultMemberUniqueName="[Nyttor].[Min år 8].[All]" allUniqueName="[Nyttor].[Min år 8].[All]" dimensionUniqueName="[Nyttor]" displayFolder="" count="0" memberValueDatatype="5" unbalanced="0"/>
    <cacheHierarchy uniqueName="[Nyttor].[Min år 9]" caption="Min år 9" attribute="1" defaultMemberUniqueName="[Nyttor].[Min år 9].[All]" allUniqueName="[Nyttor].[Min år 9].[All]" dimensionUniqueName="[Nyttor]" displayFolder="" count="0" memberValueDatatype="5" unbalanced="0"/>
    <cacheHierarchy uniqueName="[Nyttor].[Min år 10]" caption="Min år 10" attribute="1" defaultMemberUniqueName="[Nyttor].[Min år 10].[All]" allUniqueName="[Nyttor].[Min år 10].[All]" dimensionUniqueName="[Nyttor]" displayFolder="" count="0" memberValueDatatype="5" unbalanced="0"/>
    <cacheHierarchy uniqueName="[Nyttor].[Min år 11]" caption="Min år 11" attribute="1" defaultMemberUniqueName="[Nyttor].[Min år 11].[All]" allUniqueName="[Nyttor].[Min år 11].[All]" dimensionUniqueName="[Nyttor]" displayFolder="" count="0" memberValueDatatype="5" unbalanced="0"/>
    <cacheHierarchy uniqueName="[Nyttor].[Min år 12]" caption="Min år 12" attribute="1" defaultMemberUniqueName="[Nyttor].[Min år 12].[All]" allUniqueName="[Nyttor].[Min år 12].[All]" dimensionUniqueName="[Nyttor]" displayFolder="" count="0" memberValueDatatype="5" unbalanced="0"/>
    <cacheHierarchy uniqueName="[Nyttor].[Min år 13]" caption="Min år 13" attribute="1" defaultMemberUniqueName="[Nyttor].[Min år 13].[All]" allUniqueName="[Nyttor].[Min år 13].[All]" dimensionUniqueName="[Nyttor]" displayFolder="" count="0" memberValueDatatype="5" unbalanced="0"/>
    <cacheHierarchy uniqueName="[Nyttor].[Min år 14]" caption="Min år 14" attribute="1" defaultMemberUniqueName="[Nyttor].[Min år 14].[All]" allUniqueName="[Nyttor].[Min år 14].[All]" dimensionUniqueName="[Nyttor]" displayFolder="" count="0" memberValueDatatype="5" unbalanced="0"/>
    <cacheHierarchy uniqueName="[Nyttor].[Min år 15]" caption="Min år 15" attribute="1" defaultMemberUniqueName="[Nyttor].[Min år 15].[All]" allUniqueName="[Nyttor].[Min år 15].[All]" dimensionUniqueName="[Nyttor]" displayFolder="" count="0" memberValueDatatype="5" unbalanced="0"/>
    <cacheHierarchy uniqueName="[Nyttor].[Min år 16]" caption="Min år 16" attribute="1" defaultMemberUniqueName="[Nyttor].[Min år 16].[All]" allUniqueName="[Nyttor].[Min år 16].[All]" dimensionUniqueName="[Nyttor]" displayFolder="" count="0" memberValueDatatype="5" unbalanced="0"/>
    <cacheHierarchy uniqueName="[Nyttor].[Min år 17]" caption="Min år 17" attribute="1" defaultMemberUniqueName="[Nyttor].[Min år 17].[All]" allUniqueName="[Nyttor].[Min år 17].[All]" dimensionUniqueName="[Nyttor]" displayFolder="" count="0" memberValueDatatype="5" unbalanced="0"/>
    <cacheHierarchy uniqueName="[Nyttor].[Min år 18]" caption="Min år 18" attribute="1" defaultMemberUniqueName="[Nyttor].[Min år 18].[All]" allUniqueName="[Nyttor].[Min år 18].[All]" dimensionUniqueName="[Nyttor]" displayFolder="" count="0" memberValueDatatype="5" unbalanced="0"/>
    <cacheHierarchy uniqueName="[Nyttor].[Min år 19]" caption="Min år 19" attribute="1" defaultMemberUniqueName="[Nyttor].[Min år 19].[All]" allUniqueName="[Nyttor].[Min år 19].[All]" dimensionUniqueName="[Nyttor]" displayFolder="" count="0" memberValueDatatype="5" unbalanced="0"/>
    <cacheHierarchy uniqueName="[Nyttor].[Min år 20]" caption="Min år 20" attribute="1" defaultMemberUniqueName="[Nyttor].[Min år 20].[All]" allUniqueName="[Nyttor].[Min år 20].[All]" dimensionUniqueName="[Nyttor]" displayFolder="" count="0" memberValueDatatype="5" unbalanced="0"/>
    <cacheHierarchy uniqueName="[Nyttor].[Min år 21]" caption="Min år 21" attribute="1" defaultMemberUniqueName="[Nyttor].[Min år 21].[All]" allUniqueName="[Nyttor].[Min år 21].[All]" dimensionUniqueName="[Nyttor]" displayFolder="" count="0" memberValueDatatype="5" unbalanced="0"/>
    <cacheHierarchy uniqueName="[Nyttor].[Min år 22]" caption="Min år 22" attribute="1" defaultMemberUniqueName="[Nyttor].[Min år 22].[All]" allUniqueName="[Nyttor].[Min år 22].[All]" dimensionUniqueName="[Nyttor]" displayFolder="" count="0" memberValueDatatype="5" unbalanced="0"/>
    <cacheHierarchy uniqueName="[Nyttor].[Min år 23]" caption="Min år 23" attribute="1" defaultMemberUniqueName="[Nyttor].[Min år 23].[All]" allUniqueName="[Nyttor].[Min år 23].[All]" dimensionUniqueName="[Nyttor]" displayFolder="" count="0" memberValueDatatype="5" unbalanced="0"/>
    <cacheHierarchy uniqueName="[Nyttor].[Min år 24]" caption="Min år 24" attribute="1" defaultMemberUniqueName="[Nyttor].[Min år 24].[All]" allUniqueName="[Nyttor].[Min år 24].[All]" dimensionUniqueName="[Nyttor]" displayFolder="" count="0" memberValueDatatype="5" unbalanced="0"/>
    <cacheHierarchy uniqueName="[Nyttor].[Min år 25]" caption="Min år 25" attribute="1" defaultMemberUniqueName="[Nyttor].[Min år 25].[All]" allUniqueName="[Nyttor].[Min år 25].[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Max år 7]" caption="Max år 7" attribute="1" defaultMemberUniqueName="[Nyttor].[Max år 7].[All]" allUniqueName="[Nyttor].[Max år 7].[All]" dimensionUniqueName="[Nyttor]" displayFolder="" count="0" memberValueDatatype="5" unbalanced="0"/>
    <cacheHierarchy uniqueName="[Nyttor].[Max år 8]" caption="Max år 8" attribute="1" defaultMemberUniqueName="[Nyttor].[Max år 8].[All]" allUniqueName="[Nyttor].[Max år 8].[All]" dimensionUniqueName="[Nyttor]" displayFolder="" count="0" memberValueDatatype="5" unbalanced="0"/>
    <cacheHierarchy uniqueName="[Nyttor].[Max år 9]" caption="Max år 9" attribute="1" defaultMemberUniqueName="[Nyttor].[Max år 9].[All]" allUniqueName="[Nyttor].[Max år 9].[All]" dimensionUniqueName="[Nyttor]" displayFolder="" count="0" memberValueDatatype="5" unbalanced="0"/>
    <cacheHierarchy uniqueName="[Nyttor].[Max år 10]" caption="Max år 10" attribute="1" defaultMemberUniqueName="[Nyttor].[Max år 10].[All]" allUniqueName="[Nyttor].[Max år 10].[All]" dimensionUniqueName="[Nyttor]" displayFolder="" count="0" memberValueDatatype="5" unbalanced="0"/>
    <cacheHierarchy uniqueName="[Nyttor].[Max år 11]" caption="Max år 11" attribute="1" defaultMemberUniqueName="[Nyttor].[Max år 11].[All]" allUniqueName="[Nyttor].[Max år 11].[All]" dimensionUniqueName="[Nyttor]" displayFolder="" count="0" memberValueDatatype="5" unbalanced="0"/>
    <cacheHierarchy uniqueName="[Nyttor].[Max år 12]" caption="Max år 12" attribute="1" defaultMemberUniqueName="[Nyttor].[Max år 12].[All]" allUniqueName="[Nyttor].[Max år 12].[All]" dimensionUniqueName="[Nyttor]" displayFolder="" count="0" memberValueDatatype="5" unbalanced="0"/>
    <cacheHierarchy uniqueName="[Nyttor].[Max år 13]" caption="Max år 13" attribute="1" defaultMemberUniqueName="[Nyttor].[Max år 13].[All]" allUniqueName="[Nyttor].[Max år 13].[All]" dimensionUniqueName="[Nyttor]" displayFolder="" count="0" memberValueDatatype="5" unbalanced="0"/>
    <cacheHierarchy uniqueName="[Nyttor].[Max år 14]" caption="Max år 14" attribute="1" defaultMemberUniqueName="[Nyttor].[Max år 14].[All]" allUniqueName="[Nyttor].[Max år 14].[All]" dimensionUniqueName="[Nyttor]" displayFolder="" count="0" memberValueDatatype="5" unbalanced="0"/>
    <cacheHierarchy uniqueName="[Nyttor].[Max år 15]" caption="Max år 15" attribute="1" defaultMemberUniqueName="[Nyttor].[Max år 15].[All]" allUniqueName="[Nyttor].[Max år 15].[All]" dimensionUniqueName="[Nyttor]" displayFolder="" count="0" memberValueDatatype="5" unbalanced="0"/>
    <cacheHierarchy uniqueName="[Nyttor].[Max år 16]" caption="Max år 16" attribute="1" defaultMemberUniqueName="[Nyttor].[Max år 16].[All]" allUniqueName="[Nyttor].[Max år 16].[All]" dimensionUniqueName="[Nyttor]" displayFolder="" count="0" memberValueDatatype="5" unbalanced="0"/>
    <cacheHierarchy uniqueName="[Nyttor].[Max år 17]" caption="Max år 17" attribute="1" defaultMemberUniqueName="[Nyttor].[Max år 17].[All]" allUniqueName="[Nyttor].[Max år 17].[All]" dimensionUniqueName="[Nyttor]" displayFolder="" count="0" memberValueDatatype="5" unbalanced="0"/>
    <cacheHierarchy uniqueName="[Nyttor].[Max år 18]" caption="Max år 18" attribute="1" defaultMemberUniqueName="[Nyttor].[Max år 18].[All]" allUniqueName="[Nyttor].[Max år 18].[All]" dimensionUniqueName="[Nyttor]" displayFolder="" count="0" memberValueDatatype="5" unbalanced="0"/>
    <cacheHierarchy uniqueName="[Nyttor].[Max år 19]" caption="Max år 19" attribute="1" defaultMemberUniqueName="[Nyttor].[Max år 19].[All]" allUniqueName="[Nyttor].[Max år 19].[All]" dimensionUniqueName="[Nyttor]" displayFolder="" count="0" memberValueDatatype="5" unbalanced="0"/>
    <cacheHierarchy uniqueName="[Nyttor].[Max år 20]" caption="Max år 20" attribute="1" defaultMemberUniqueName="[Nyttor].[Max år 20].[All]" allUniqueName="[Nyttor].[Max år 20].[All]" dimensionUniqueName="[Nyttor]" displayFolder="" count="0" memberValueDatatype="5" unbalanced="0"/>
    <cacheHierarchy uniqueName="[Nyttor].[Max år 21]" caption="Max år 21" attribute="1" defaultMemberUniqueName="[Nyttor].[Max år 21].[All]" allUniqueName="[Nyttor].[Max år 21].[All]" dimensionUniqueName="[Nyttor]" displayFolder="" count="0" memberValueDatatype="5" unbalanced="0"/>
    <cacheHierarchy uniqueName="[Nyttor].[Max år 22]" caption="Max år 22" attribute="1" defaultMemberUniqueName="[Nyttor].[Max år 22].[All]" allUniqueName="[Nyttor].[Max år 22].[All]" dimensionUniqueName="[Nyttor]" displayFolder="" count="0" memberValueDatatype="5" unbalanced="0"/>
    <cacheHierarchy uniqueName="[Nyttor].[Max år 23]" caption="Max år 23" attribute="1" defaultMemberUniqueName="[Nyttor].[Max år 23].[All]" allUniqueName="[Nyttor].[Max år 23].[All]" dimensionUniqueName="[Nyttor]" displayFolder="" count="0" memberValueDatatype="5" unbalanced="0"/>
    <cacheHierarchy uniqueName="[Nyttor].[Max år 24]" caption="Max år 24" attribute="1" defaultMemberUniqueName="[Nyttor].[Max år 24].[All]" allUniqueName="[Nyttor].[Max år 24].[All]" dimensionUniqueName="[Nyttor]" displayFolder="" count="0" memberValueDatatype="5" unbalanced="0"/>
    <cacheHierarchy uniqueName="[Nyttor].[Max år 25]" caption="Max år 25" attribute="1" defaultMemberUniqueName="[Nyttor].[Max år 25].[All]" allUniqueName="[Nyttor].[Max år 25].[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0" memberValueDatatype="130" unbalanced="0"/>
    <cacheHierarchy uniqueName="[Varderade_kostnader].[Kategori]" caption="Kategori" attribute="1" defaultMemberUniqueName="[Varderade_kostnader].[Kategori].[All]" allUniqueName="[Varderade_kostnader].[Kategori].[All]" dimensionUniqueName="[Varderade_kostnader]" displayFolder="" count="0" memberValueDatatype="130" unbalanced="0"/>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Troligt år 7]" caption="Troligt år 7" attribute="1" defaultMemberUniqueName="[Varderade_kostnader].[Troligt år 7].[All]" allUniqueName="[Varderade_kostnader].[Troligt år 7].[All]" dimensionUniqueName="[Varderade_kostnader]" displayFolder="" count="0" memberValueDatatype="5" unbalanced="0"/>
    <cacheHierarchy uniqueName="[Varderade_kostnader].[Troligt år 8]" caption="Troligt år 8" attribute="1" defaultMemberUniqueName="[Varderade_kostnader].[Troligt år 8].[All]" allUniqueName="[Varderade_kostnader].[Troligt år 8].[All]" dimensionUniqueName="[Varderade_kostnader]" displayFolder="" count="0" memberValueDatatype="5" unbalanced="0"/>
    <cacheHierarchy uniqueName="[Varderade_kostnader].[Troligt år 9]" caption="Troligt år 9" attribute="1" defaultMemberUniqueName="[Varderade_kostnader].[Troligt år 9].[All]" allUniqueName="[Varderade_kostnader].[Troligt år 9].[All]" dimensionUniqueName="[Varderade_kostnader]" displayFolder="" count="0" memberValueDatatype="5" unbalanced="0"/>
    <cacheHierarchy uniqueName="[Varderade_kostnader].[Troligt år 10]" caption="Troligt år 10" attribute="1" defaultMemberUniqueName="[Varderade_kostnader].[Troligt år 10].[All]" allUniqueName="[Varderade_kostnader].[Troligt år 10].[All]" dimensionUniqueName="[Varderade_kostnader]" displayFolder="" count="0" memberValueDatatype="5" unbalanced="0"/>
    <cacheHierarchy uniqueName="[Varderade_kostnader].[Troligt år 11]" caption="Troligt år 11" attribute="1" defaultMemberUniqueName="[Varderade_kostnader].[Troligt år 11].[All]" allUniqueName="[Varderade_kostnader].[Troligt år 11].[All]" dimensionUniqueName="[Varderade_kostnader]" displayFolder="" count="0" memberValueDatatype="5" unbalanced="0"/>
    <cacheHierarchy uniqueName="[Varderade_kostnader].[Troligt år 12]" caption="Troligt år 12" attribute="1" defaultMemberUniqueName="[Varderade_kostnader].[Troligt år 12].[All]" allUniqueName="[Varderade_kostnader].[Troligt år 12].[All]" dimensionUniqueName="[Varderade_kostnader]" displayFolder="" count="0" memberValueDatatype="5" unbalanced="0"/>
    <cacheHierarchy uniqueName="[Varderade_kostnader].[Troligt år 13]" caption="Troligt år 13" attribute="1" defaultMemberUniqueName="[Varderade_kostnader].[Troligt år 13].[All]" allUniqueName="[Varderade_kostnader].[Troligt år 13].[All]" dimensionUniqueName="[Varderade_kostnader]" displayFolder="" count="0" memberValueDatatype="5" unbalanced="0"/>
    <cacheHierarchy uniqueName="[Varderade_kostnader].[Troligt år 14]" caption="Troligt år 14" attribute="1" defaultMemberUniqueName="[Varderade_kostnader].[Troligt år 14].[All]" allUniqueName="[Varderade_kostnader].[Troligt år 14].[All]" dimensionUniqueName="[Varderade_kostnader]" displayFolder="" count="0" memberValueDatatype="5" unbalanced="0"/>
    <cacheHierarchy uniqueName="[Varderade_kostnader].[Troligt år 15]" caption="Troligt år 15" attribute="1" defaultMemberUniqueName="[Varderade_kostnader].[Troligt år 15].[All]" allUniqueName="[Varderade_kostnader].[Troligt år 15].[All]" dimensionUniqueName="[Varderade_kostnader]" displayFolder="" count="0" memberValueDatatype="5" unbalanced="0"/>
    <cacheHierarchy uniqueName="[Varderade_kostnader].[Troligt år 16]" caption="Troligt år 16" attribute="1" defaultMemberUniqueName="[Varderade_kostnader].[Troligt år 16].[All]" allUniqueName="[Varderade_kostnader].[Troligt år 16].[All]" dimensionUniqueName="[Varderade_kostnader]" displayFolder="" count="0" memberValueDatatype="5" unbalanced="0"/>
    <cacheHierarchy uniqueName="[Varderade_kostnader].[Troligt år 17]" caption="Troligt år 17" attribute="1" defaultMemberUniqueName="[Varderade_kostnader].[Troligt år 17].[All]" allUniqueName="[Varderade_kostnader].[Troligt år 17].[All]" dimensionUniqueName="[Varderade_kostnader]" displayFolder="" count="0" memberValueDatatype="5" unbalanced="0"/>
    <cacheHierarchy uniqueName="[Varderade_kostnader].[Troligt år 18]" caption="Troligt år 18" attribute="1" defaultMemberUniqueName="[Varderade_kostnader].[Troligt år 18].[All]" allUniqueName="[Varderade_kostnader].[Troligt år 18].[All]" dimensionUniqueName="[Varderade_kostnader]" displayFolder="" count="0" memberValueDatatype="5" unbalanced="0"/>
    <cacheHierarchy uniqueName="[Varderade_kostnader].[Troligt år 19]" caption="Troligt år 19" attribute="1" defaultMemberUniqueName="[Varderade_kostnader].[Troligt år 19].[All]" allUniqueName="[Varderade_kostnader].[Troligt år 19].[All]" dimensionUniqueName="[Varderade_kostnader]" displayFolder="" count="0" memberValueDatatype="5" unbalanced="0"/>
    <cacheHierarchy uniqueName="[Varderade_kostnader].[Troligt år 20]" caption="Troligt år 20" attribute="1" defaultMemberUniqueName="[Varderade_kostnader].[Troligt år 20].[All]" allUniqueName="[Varderade_kostnader].[Troligt år 20].[All]" dimensionUniqueName="[Varderade_kostnader]" displayFolder="" count="0" memberValueDatatype="5" unbalanced="0"/>
    <cacheHierarchy uniqueName="[Varderade_kostnader].[Troligt år 21]" caption="Troligt år 21" attribute="1" defaultMemberUniqueName="[Varderade_kostnader].[Troligt år 21].[All]" allUniqueName="[Varderade_kostnader].[Troligt år 21].[All]" dimensionUniqueName="[Varderade_kostnader]" displayFolder="" count="0" memberValueDatatype="5" unbalanced="0"/>
    <cacheHierarchy uniqueName="[Varderade_kostnader].[Troligt år 22]" caption="Troligt år 22" attribute="1" defaultMemberUniqueName="[Varderade_kostnader].[Troligt år 22].[All]" allUniqueName="[Varderade_kostnader].[Troligt år 22].[All]" dimensionUniqueName="[Varderade_kostnader]" displayFolder="" count="0" memberValueDatatype="5" unbalanced="0"/>
    <cacheHierarchy uniqueName="[Varderade_kostnader].[Troligt år 23]" caption="Troligt år 23" attribute="1" defaultMemberUniqueName="[Varderade_kostnader].[Troligt år 23].[All]" allUniqueName="[Varderade_kostnader].[Troligt år 23].[All]" dimensionUniqueName="[Varderade_kostnader]" displayFolder="" count="0" memberValueDatatype="5" unbalanced="0"/>
    <cacheHierarchy uniqueName="[Varderade_kostnader].[Troligt år 24]" caption="Troligt år 24" attribute="1" defaultMemberUniqueName="[Varderade_kostnader].[Troligt år 24].[All]" allUniqueName="[Varderade_kostnader].[Troligt år 24].[All]" dimensionUniqueName="[Varderade_kostnader]" displayFolder="" count="0" memberValueDatatype="5" unbalanced="0"/>
    <cacheHierarchy uniqueName="[Varderade_kostnader].[Troligt år 25]" caption="Troligt år 25" attribute="1" defaultMemberUniqueName="[Varderade_kostnader].[Troligt år 25].[All]" allUniqueName="[Varderade_kostnader].[Troligt år 25].[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Min år 7]" caption="Min år 7" attribute="1" defaultMemberUniqueName="[Varderade_kostnader].[Min år 7].[All]" allUniqueName="[Varderade_kostnader].[Min år 7].[All]" dimensionUniqueName="[Varderade_kostnader]" displayFolder="" count="0" memberValueDatatype="5" unbalanced="0"/>
    <cacheHierarchy uniqueName="[Varderade_kostnader].[Min år 8]" caption="Min år 8" attribute="1" defaultMemberUniqueName="[Varderade_kostnader].[Min år 8].[All]" allUniqueName="[Varderade_kostnader].[Min år 8].[All]" dimensionUniqueName="[Varderade_kostnader]" displayFolder="" count="0" memberValueDatatype="5" unbalanced="0"/>
    <cacheHierarchy uniqueName="[Varderade_kostnader].[Min år 9]" caption="Min år 9" attribute="1" defaultMemberUniqueName="[Varderade_kostnader].[Min år 9].[All]" allUniqueName="[Varderade_kostnader].[Min år 9].[All]" dimensionUniqueName="[Varderade_kostnader]" displayFolder="" count="0" memberValueDatatype="5" unbalanced="0"/>
    <cacheHierarchy uniqueName="[Varderade_kostnader].[Min år 10]" caption="Min år 10" attribute="1" defaultMemberUniqueName="[Varderade_kostnader].[Min år 10].[All]" allUniqueName="[Varderade_kostnader].[Min år 10].[All]" dimensionUniqueName="[Varderade_kostnader]" displayFolder="" count="0" memberValueDatatype="5" unbalanced="0"/>
    <cacheHierarchy uniqueName="[Varderade_kostnader].[Min år 11]" caption="Min år 11" attribute="1" defaultMemberUniqueName="[Varderade_kostnader].[Min år 11].[All]" allUniqueName="[Varderade_kostnader].[Min år 11].[All]" dimensionUniqueName="[Varderade_kostnader]" displayFolder="" count="0" memberValueDatatype="5" unbalanced="0"/>
    <cacheHierarchy uniqueName="[Varderade_kostnader].[Min år 12]" caption="Min år 12" attribute="1" defaultMemberUniqueName="[Varderade_kostnader].[Min år 12].[All]" allUniqueName="[Varderade_kostnader].[Min år 12].[All]" dimensionUniqueName="[Varderade_kostnader]" displayFolder="" count="0" memberValueDatatype="5" unbalanced="0"/>
    <cacheHierarchy uniqueName="[Varderade_kostnader].[Min år 13]" caption="Min år 13" attribute="1" defaultMemberUniqueName="[Varderade_kostnader].[Min år 13].[All]" allUniqueName="[Varderade_kostnader].[Min år 13].[All]" dimensionUniqueName="[Varderade_kostnader]" displayFolder="" count="0" memberValueDatatype="5" unbalanced="0"/>
    <cacheHierarchy uniqueName="[Varderade_kostnader].[Min år 14]" caption="Min år 14" attribute="1" defaultMemberUniqueName="[Varderade_kostnader].[Min år 14].[All]" allUniqueName="[Varderade_kostnader].[Min år 14].[All]" dimensionUniqueName="[Varderade_kostnader]" displayFolder="" count="0" memberValueDatatype="5" unbalanced="0"/>
    <cacheHierarchy uniqueName="[Varderade_kostnader].[Min år 15]" caption="Min år 15" attribute="1" defaultMemberUniqueName="[Varderade_kostnader].[Min år 15].[All]" allUniqueName="[Varderade_kostnader].[Min år 15].[All]" dimensionUniqueName="[Varderade_kostnader]" displayFolder="" count="0" memberValueDatatype="5" unbalanced="0"/>
    <cacheHierarchy uniqueName="[Varderade_kostnader].[Min år 16]" caption="Min år 16" attribute="1" defaultMemberUniqueName="[Varderade_kostnader].[Min år 16].[All]" allUniqueName="[Varderade_kostnader].[Min år 16].[All]" dimensionUniqueName="[Varderade_kostnader]" displayFolder="" count="0" memberValueDatatype="5" unbalanced="0"/>
    <cacheHierarchy uniqueName="[Varderade_kostnader].[Min år 17]" caption="Min år 17" attribute="1" defaultMemberUniqueName="[Varderade_kostnader].[Min år 17].[All]" allUniqueName="[Varderade_kostnader].[Min år 17].[All]" dimensionUniqueName="[Varderade_kostnader]" displayFolder="" count="0" memberValueDatatype="5" unbalanced="0"/>
    <cacheHierarchy uniqueName="[Varderade_kostnader].[Min år 18]" caption="Min år 18" attribute="1" defaultMemberUniqueName="[Varderade_kostnader].[Min år 18].[All]" allUniqueName="[Varderade_kostnader].[Min år 18].[All]" dimensionUniqueName="[Varderade_kostnader]" displayFolder="" count="0" memberValueDatatype="5" unbalanced="0"/>
    <cacheHierarchy uniqueName="[Varderade_kostnader].[Min år 19]" caption="Min år 19" attribute="1" defaultMemberUniqueName="[Varderade_kostnader].[Min år 19].[All]" allUniqueName="[Varderade_kostnader].[Min år 19].[All]" dimensionUniqueName="[Varderade_kostnader]" displayFolder="" count="0" memberValueDatatype="5" unbalanced="0"/>
    <cacheHierarchy uniqueName="[Varderade_kostnader].[Min år 20]" caption="Min år 20" attribute="1" defaultMemberUniqueName="[Varderade_kostnader].[Min år 20].[All]" allUniqueName="[Varderade_kostnader].[Min år 20].[All]" dimensionUniqueName="[Varderade_kostnader]" displayFolder="" count="0" memberValueDatatype="5" unbalanced="0"/>
    <cacheHierarchy uniqueName="[Varderade_kostnader].[Min år 21]" caption="Min år 21" attribute="1" defaultMemberUniqueName="[Varderade_kostnader].[Min år 21].[All]" allUniqueName="[Varderade_kostnader].[Min år 21].[All]" dimensionUniqueName="[Varderade_kostnader]" displayFolder="" count="0" memberValueDatatype="5" unbalanced="0"/>
    <cacheHierarchy uniqueName="[Varderade_kostnader].[Min år 22]" caption="Min år 22" attribute="1" defaultMemberUniqueName="[Varderade_kostnader].[Min år 22].[All]" allUniqueName="[Varderade_kostnader].[Min år 22].[All]" dimensionUniqueName="[Varderade_kostnader]" displayFolder="" count="0" memberValueDatatype="5" unbalanced="0"/>
    <cacheHierarchy uniqueName="[Varderade_kostnader].[Min år 23]" caption="Min år 23" attribute="1" defaultMemberUniqueName="[Varderade_kostnader].[Min år 23].[All]" allUniqueName="[Varderade_kostnader].[Min år 23].[All]" dimensionUniqueName="[Varderade_kostnader]" displayFolder="" count="0" memberValueDatatype="5" unbalanced="0"/>
    <cacheHierarchy uniqueName="[Varderade_kostnader].[Min år 24]" caption="Min år 24" attribute="1" defaultMemberUniqueName="[Varderade_kostnader].[Min år 24].[All]" allUniqueName="[Varderade_kostnader].[Min år 24].[All]" dimensionUniqueName="[Varderade_kostnader]" displayFolder="" count="0" memberValueDatatype="5" unbalanced="0"/>
    <cacheHierarchy uniqueName="[Varderade_kostnader].[Min år 25]" caption="Min år 25" attribute="1" defaultMemberUniqueName="[Varderade_kostnader].[Min år 25].[All]" allUniqueName="[Varderade_kostnader].[Min år 25].[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Max år 7]" caption="Max år 7" attribute="1" defaultMemberUniqueName="[Varderade_kostnader].[Max år 7].[All]" allUniqueName="[Varderade_kostnader].[Max år 7].[All]" dimensionUniqueName="[Varderade_kostnader]" displayFolder="" count="0" memberValueDatatype="5" unbalanced="0"/>
    <cacheHierarchy uniqueName="[Varderade_kostnader].[Max år 8]" caption="Max år 8" attribute="1" defaultMemberUniqueName="[Varderade_kostnader].[Max år 8].[All]" allUniqueName="[Varderade_kostnader].[Max år 8].[All]" dimensionUniqueName="[Varderade_kostnader]" displayFolder="" count="0" memberValueDatatype="5" unbalanced="0"/>
    <cacheHierarchy uniqueName="[Varderade_kostnader].[Max år 9]" caption="Max år 9" attribute="1" defaultMemberUniqueName="[Varderade_kostnader].[Max år 9].[All]" allUniqueName="[Varderade_kostnader].[Max år 9].[All]" dimensionUniqueName="[Varderade_kostnader]" displayFolder="" count="0" memberValueDatatype="5" unbalanced="0"/>
    <cacheHierarchy uniqueName="[Varderade_kostnader].[Max år 10]" caption="Max år 10" attribute="1" defaultMemberUniqueName="[Varderade_kostnader].[Max år 10].[All]" allUniqueName="[Varderade_kostnader].[Max år 10].[All]" dimensionUniqueName="[Varderade_kostnader]" displayFolder="" count="0" memberValueDatatype="5" unbalanced="0"/>
    <cacheHierarchy uniqueName="[Varderade_kostnader].[Max år 11]" caption="Max år 11" attribute="1" defaultMemberUniqueName="[Varderade_kostnader].[Max år 11].[All]" allUniqueName="[Varderade_kostnader].[Max år 11].[All]" dimensionUniqueName="[Varderade_kostnader]" displayFolder="" count="0" memberValueDatatype="5" unbalanced="0"/>
    <cacheHierarchy uniqueName="[Varderade_kostnader].[Max år 12]" caption="Max år 12" attribute="1" defaultMemberUniqueName="[Varderade_kostnader].[Max år 12].[All]" allUniqueName="[Varderade_kostnader].[Max år 12].[All]" dimensionUniqueName="[Varderade_kostnader]" displayFolder="" count="0" memberValueDatatype="5" unbalanced="0"/>
    <cacheHierarchy uniqueName="[Varderade_kostnader].[Max år 13]" caption="Max år 13" attribute="1" defaultMemberUniqueName="[Varderade_kostnader].[Max år 13].[All]" allUniqueName="[Varderade_kostnader].[Max år 13].[All]" dimensionUniqueName="[Varderade_kostnader]" displayFolder="" count="0" memberValueDatatype="5" unbalanced="0"/>
    <cacheHierarchy uniqueName="[Varderade_kostnader].[Max år 14]" caption="Max år 14" attribute="1" defaultMemberUniqueName="[Varderade_kostnader].[Max år 14].[All]" allUniqueName="[Varderade_kostnader].[Max år 14].[All]" dimensionUniqueName="[Varderade_kostnader]" displayFolder="" count="0" memberValueDatatype="5" unbalanced="0"/>
    <cacheHierarchy uniqueName="[Varderade_kostnader].[Max år 15]" caption="Max år 15" attribute="1" defaultMemberUniqueName="[Varderade_kostnader].[Max år 15].[All]" allUniqueName="[Varderade_kostnader].[Max år 15].[All]" dimensionUniqueName="[Varderade_kostnader]" displayFolder="" count="0" memberValueDatatype="5" unbalanced="0"/>
    <cacheHierarchy uniqueName="[Varderade_kostnader].[Max år 16]" caption="Max år 16" attribute="1" defaultMemberUniqueName="[Varderade_kostnader].[Max år 16].[All]" allUniqueName="[Varderade_kostnader].[Max år 16].[All]" dimensionUniqueName="[Varderade_kostnader]" displayFolder="" count="0" memberValueDatatype="5" unbalanced="0"/>
    <cacheHierarchy uniqueName="[Varderade_kostnader].[Max år 17]" caption="Max år 17" attribute="1" defaultMemberUniqueName="[Varderade_kostnader].[Max år 17].[All]" allUniqueName="[Varderade_kostnader].[Max år 17].[All]" dimensionUniqueName="[Varderade_kostnader]" displayFolder="" count="0" memberValueDatatype="5" unbalanced="0"/>
    <cacheHierarchy uniqueName="[Varderade_kostnader].[Max år 18]" caption="Max år 18" attribute="1" defaultMemberUniqueName="[Varderade_kostnader].[Max år 18].[All]" allUniqueName="[Varderade_kostnader].[Max år 18].[All]" dimensionUniqueName="[Varderade_kostnader]" displayFolder="" count="0" memberValueDatatype="5" unbalanced="0"/>
    <cacheHierarchy uniqueName="[Varderade_kostnader].[Max år 19]" caption="Max år 19" attribute="1" defaultMemberUniqueName="[Varderade_kostnader].[Max år 19].[All]" allUniqueName="[Varderade_kostnader].[Max år 19].[All]" dimensionUniqueName="[Varderade_kostnader]" displayFolder="" count="0" memberValueDatatype="5" unbalanced="0"/>
    <cacheHierarchy uniqueName="[Varderade_kostnader].[Max år 20]" caption="Max år 20" attribute="1" defaultMemberUniqueName="[Varderade_kostnader].[Max år 20].[All]" allUniqueName="[Varderade_kostnader].[Max år 20].[All]" dimensionUniqueName="[Varderade_kostnader]" displayFolder="" count="0" memberValueDatatype="5" unbalanced="0"/>
    <cacheHierarchy uniqueName="[Varderade_kostnader].[Max år 21]" caption="Max år 21" attribute="1" defaultMemberUniqueName="[Varderade_kostnader].[Max år 21].[All]" allUniqueName="[Varderade_kostnader].[Max år 21].[All]" dimensionUniqueName="[Varderade_kostnader]" displayFolder="" count="0" memberValueDatatype="5" unbalanced="0"/>
    <cacheHierarchy uniqueName="[Varderade_kostnader].[Max år 22]" caption="Max år 22" attribute="1" defaultMemberUniqueName="[Varderade_kostnader].[Max år 22].[All]" allUniqueName="[Varderade_kostnader].[Max år 22].[All]" dimensionUniqueName="[Varderade_kostnader]" displayFolder="" count="0" memberValueDatatype="5" unbalanced="0"/>
    <cacheHierarchy uniqueName="[Varderade_kostnader].[Max år 23]" caption="Max år 23" attribute="1" defaultMemberUniqueName="[Varderade_kostnader].[Max år 23].[All]" allUniqueName="[Varderade_kostnader].[Max år 23].[All]" dimensionUniqueName="[Varderade_kostnader]" displayFolder="" count="0" memberValueDatatype="5" unbalanced="0"/>
    <cacheHierarchy uniqueName="[Varderade_kostnader].[Max år 24]" caption="Max år 24" attribute="1" defaultMemberUniqueName="[Varderade_kostnader].[Max år 24].[All]" allUniqueName="[Varderade_kostnader].[Max år 24].[All]" dimensionUniqueName="[Varderade_kostnader]" displayFolder="" count="0" memberValueDatatype="5" unbalanced="0"/>
    <cacheHierarchy uniqueName="[Varderade_kostnader].[Max år 25]" caption="Max år 25" attribute="1" defaultMemberUniqueName="[Varderade_kostnader].[Max år 25].[All]" allUniqueName="[Varderade_kostnader].[Max år 25].[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2" memberValueDatatype="130" unbalanced="0">
      <fieldsUsage count="2">
        <fieldUsage x="-1"/>
        <fieldUsage x="27"/>
      </fieldsUsage>
    </cacheHierarchy>
    <cacheHierarchy uniqueName="[Varderade_nyttor].[Kategori]" caption="Kategori" attribute="1" defaultMemberUniqueName="[Varderade_nyttor].[Kategori].[All]" allUniqueName="[Varderade_nyttor].[Kategori].[All]" dimensionUniqueName="[Varderade_nyttor]" displayFolder="" count="2" memberValueDatatype="130" unbalanced="0">
      <fieldsUsage count="2">
        <fieldUsage x="-1"/>
        <fieldUsage x="0"/>
      </fieldsUsage>
    </cacheHierarchy>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Troligt år 7]" caption="Troligt år 7" attribute="1" defaultMemberUniqueName="[Varderade_nyttor].[Troligt år 7].[All]" allUniqueName="[Varderade_nyttor].[Troligt år 7].[All]" dimensionUniqueName="[Varderade_nyttor]" displayFolder="" count="0" memberValueDatatype="5" unbalanced="0"/>
    <cacheHierarchy uniqueName="[Varderade_nyttor].[Troligt år 8]" caption="Troligt år 8" attribute="1" defaultMemberUniqueName="[Varderade_nyttor].[Troligt år 8].[All]" allUniqueName="[Varderade_nyttor].[Troligt år 8].[All]" dimensionUniqueName="[Varderade_nyttor]" displayFolder="" count="0" memberValueDatatype="5" unbalanced="0"/>
    <cacheHierarchy uniqueName="[Varderade_nyttor].[Troligt år 9]" caption="Troligt år 9" attribute="1" defaultMemberUniqueName="[Varderade_nyttor].[Troligt år 9].[All]" allUniqueName="[Varderade_nyttor].[Troligt år 9].[All]" dimensionUniqueName="[Varderade_nyttor]" displayFolder="" count="0" memberValueDatatype="5" unbalanced="0"/>
    <cacheHierarchy uniqueName="[Varderade_nyttor].[Troligt år 10]" caption="Troligt år 10" attribute="1" defaultMemberUniqueName="[Varderade_nyttor].[Troligt år 10].[All]" allUniqueName="[Varderade_nyttor].[Troligt år 10].[All]" dimensionUniqueName="[Varderade_nyttor]" displayFolder="" count="0" memberValueDatatype="5" unbalanced="0"/>
    <cacheHierarchy uniqueName="[Varderade_nyttor].[Troligt år 11]" caption="Troligt år 11" attribute="1" defaultMemberUniqueName="[Varderade_nyttor].[Troligt år 11].[All]" allUniqueName="[Varderade_nyttor].[Troligt år 11].[All]" dimensionUniqueName="[Varderade_nyttor]" displayFolder="" count="0" memberValueDatatype="5" unbalanced="0"/>
    <cacheHierarchy uniqueName="[Varderade_nyttor].[Troligt år 12]" caption="Troligt år 12" attribute="1" defaultMemberUniqueName="[Varderade_nyttor].[Troligt år 12].[All]" allUniqueName="[Varderade_nyttor].[Troligt år 12].[All]" dimensionUniqueName="[Varderade_nyttor]" displayFolder="" count="0" memberValueDatatype="5" unbalanced="0"/>
    <cacheHierarchy uniqueName="[Varderade_nyttor].[Troligt år 13]" caption="Troligt år 13" attribute="1" defaultMemberUniqueName="[Varderade_nyttor].[Troligt år 13].[All]" allUniqueName="[Varderade_nyttor].[Troligt år 13].[All]" dimensionUniqueName="[Varderade_nyttor]" displayFolder="" count="0" memberValueDatatype="5" unbalanced="0"/>
    <cacheHierarchy uniqueName="[Varderade_nyttor].[Troligt år 14]" caption="Troligt år 14" attribute="1" defaultMemberUniqueName="[Varderade_nyttor].[Troligt år 14].[All]" allUniqueName="[Varderade_nyttor].[Troligt år 14].[All]" dimensionUniqueName="[Varderade_nyttor]" displayFolder="" count="0" memberValueDatatype="5" unbalanced="0"/>
    <cacheHierarchy uniqueName="[Varderade_nyttor].[Troligt år 15]" caption="Troligt år 15" attribute="1" defaultMemberUniqueName="[Varderade_nyttor].[Troligt år 15].[All]" allUniqueName="[Varderade_nyttor].[Troligt år 15].[All]" dimensionUniqueName="[Varderade_nyttor]" displayFolder="" count="0" memberValueDatatype="5" unbalanced="0"/>
    <cacheHierarchy uniqueName="[Varderade_nyttor].[Troligt år 16]" caption="Troligt år 16" attribute="1" defaultMemberUniqueName="[Varderade_nyttor].[Troligt år 16].[All]" allUniqueName="[Varderade_nyttor].[Troligt år 16].[All]" dimensionUniqueName="[Varderade_nyttor]" displayFolder="" count="0" memberValueDatatype="5" unbalanced="0"/>
    <cacheHierarchy uniqueName="[Varderade_nyttor].[Troligt år 17]" caption="Troligt år 17" attribute="1" defaultMemberUniqueName="[Varderade_nyttor].[Troligt år 17].[All]" allUniqueName="[Varderade_nyttor].[Troligt år 17].[All]" dimensionUniqueName="[Varderade_nyttor]" displayFolder="" count="0" memberValueDatatype="5" unbalanced="0"/>
    <cacheHierarchy uniqueName="[Varderade_nyttor].[Troligt år 18]" caption="Troligt år 18" attribute="1" defaultMemberUniqueName="[Varderade_nyttor].[Troligt år 18].[All]" allUniqueName="[Varderade_nyttor].[Troligt år 18].[All]" dimensionUniqueName="[Varderade_nyttor]" displayFolder="" count="0" memberValueDatatype="5" unbalanced="0"/>
    <cacheHierarchy uniqueName="[Varderade_nyttor].[Troligt år 19]" caption="Troligt år 19" attribute="1" defaultMemberUniqueName="[Varderade_nyttor].[Troligt år 19].[All]" allUniqueName="[Varderade_nyttor].[Troligt år 19].[All]" dimensionUniqueName="[Varderade_nyttor]" displayFolder="" count="0" memberValueDatatype="5" unbalanced="0"/>
    <cacheHierarchy uniqueName="[Varderade_nyttor].[Troligt år 20]" caption="Troligt år 20" attribute="1" defaultMemberUniqueName="[Varderade_nyttor].[Troligt år 20].[All]" allUniqueName="[Varderade_nyttor].[Troligt år 20].[All]" dimensionUniqueName="[Varderade_nyttor]" displayFolder="" count="0" memberValueDatatype="5" unbalanced="0"/>
    <cacheHierarchy uniqueName="[Varderade_nyttor].[Troligt år 21]" caption="Troligt år 21" attribute="1" defaultMemberUniqueName="[Varderade_nyttor].[Troligt år 21].[All]" allUniqueName="[Varderade_nyttor].[Troligt år 21].[All]" dimensionUniqueName="[Varderade_nyttor]" displayFolder="" count="0" memberValueDatatype="5" unbalanced="0"/>
    <cacheHierarchy uniqueName="[Varderade_nyttor].[Troligt år 22]" caption="Troligt år 22" attribute="1" defaultMemberUniqueName="[Varderade_nyttor].[Troligt år 22].[All]" allUniqueName="[Varderade_nyttor].[Troligt år 22].[All]" dimensionUniqueName="[Varderade_nyttor]" displayFolder="" count="0" memberValueDatatype="5" unbalanced="0"/>
    <cacheHierarchy uniqueName="[Varderade_nyttor].[Troligt år 23]" caption="Troligt år 23" attribute="1" defaultMemberUniqueName="[Varderade_nyttor].[Troligt år 23].[All]" allUniqueName="[Varderade_nyttor].[Troligt år 23].[All]" dimensionUniqueName="[Varderade_nyttor]" displayFolder="" count="0" memberValueDatatype="5" unbalanced="0"/>
    <cacheHierarchy uniqueName="[Varderade_nyttor].[Troligt år 24]" caption="Troligt år 24" attribute="1" defaultMemberUniqueName="[Varderade_nyttor].[Troligt år 24].[All]" allUniqueName="[Varderade_nyttor].[Troligt år 24].[All]" dimensionUniqueName="[Varderade_nyttor]" displayFolder="" count="0" memberValueDatatype="5" unbalanced="0"/>
    <cacheHierarchy uniqueName="[Varderade_nyttor].[Troligt år 25]" caption="Troligt år 25" attribute="1" defaultMemberUniqueName="[Varderade_nyttor].[Troligt år 25].[All]" allUniqueName="[Varderade_nyttor].[Troligt år 25].[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Min år 7]" caption="Min år 7" attribute="1" defaultMemberUniqueName="[Varderade_nyttor].[Min år 7].[All]" allUniqueName="[Varderade_nyttor].[Min år 7].[All]" dimensionUniqueName="[Varderade_nyttor]" displayFolder="" count="0" memberValueDatatype="5" unbalanced="0"/>
    <cacheHierarchy uniqueName="[Varderade_nyttor].[Min år 8]" caption="Min år 8" attribute="1" defaultMemberUniqueName="[Varderade_nyttor].[Min år 8].[All]" allUniqueName="[Varderade_nyttor].[Min år 8].[All]" dimensionUniqueName="[Varderade_nyttor]" displayFolder="" count="0" memberValueDatatype="5" unbalanced="0"/>
    <cacheHierarchy uniqueName="[Varderade_nyttor].[Min år 9]" caption="Min år 9" attribute="1" defaultMemberUniqueName="[Varderade_nyttor].[Min år 9].[All]" allUniqueName="[Varderade_nyttor].[Min år 9].[All]" dimensionUniqueName="[Varderade_nyttor]" displayFolder="" count="0" memberValueDatatype="5" unbalanced="0"/>
    <cacheHierarchy uniqueName="[Varderade_nyttor].[Min år 10]" caption="Min år 10" attribute="1" defaultMemberUniqueName="[Varderade_nyttor].[Min år 10].[All]" allUniqueName="[Varderade_nyttor].[Min år 10].[All]" dimensionUniqueName="[Varderade_nyttor]" displayFolder="" count="0" memberValueDatatype="5" unbalanced="0"/>
    <cacheHierarchy uniqueName="[Varderade_nyttor].[Min år 11]" caption="Min år 11" attribute="1" defaultMemberUniqueName="[Varderade_nyttor].[Min år 11].[All]" allUniqueName="[Varderade_nyttor].[Min år 11].[All]" dimensionUniqueName="[Varderade_nyttor]" displayFolder="" count="0" memberValueDatatype="5" unbalanced="0"/>
    <cacheHierarchy uniqueName="[Varderade_nyttor].[Min år 12]" caption="Min år 12" attribute="1" defaultMemberUniqueName="[Varderade_nyttor].[Min år 12].[All]" allUniqueName="[Varderade_nyttor].[Min år 12].[All]" dimensionUniqueName="[Varderade_nyttor]" displayFolder="" count="0" memberValueDatatype="5" unbalanced="0"/>
    <cacheHierarchy uniqueName="[Varderade_nyttor].[Min år 13]" caption="Min år 13" attribute="1" defaultMemberUniqueName="[Varderade_nyttor].[Min år 13].[All]" allUniqueName="[Varderade_nyttor].[Min år 13].[All]" dimensionUniqueName="[Varderade_nyttor]" displayFolder="" count="0" memberValueDatatype="5" unbalanced="0"/>
    <cacheHierarchy uniqueName="[Varderade_nyttor].[Min år 14]" caption="Min år 14" attribute="1" defaultMemberUniqueName="[Varderade_nyttor].[Min år 14].[All]" allUniqueName="[Varderade_nyttor].[Min år 14].[All]" dimensionUniqueName="[Varderade_nyttor]" displayFolder="" count="0" memberValueDatatype="5" unbalanced="0"/>
    <cacheHierarchy uniqueName="[Varderade_nyttor].[Min år 15]" caption="Min år 15" attribute="1" defaultMemberUniqueName="[Varderade_nyttor].[Min år 15].[All]" allUniqueName="[Varderade_nyttor].[Min år 15].[All]" dimensionUniqueName="[Varderade_nyttor]" displayFolder="" count="0" memberValueDatatype="5" unbalanced="0"/>
    <cacheHierarchy uniqueName="[Varderade_nyttor].[Min år 16]" caption="Min år 16" attribute="1" defaultMemberUniqueName="[Varderade_nyttor].[Min år 16].[All]" allUniqueName="[Varderade_nyttor].[Min år 16].[All]" dimensionUniqueName="[Varderade_nyttor]" displayFolder="" count="0" memberValueDatatype="5" unbalanced="0"/>
    <cacheHierarchy uniqueName="[Varderade_nyttor].[Min år 17]" caption="Min år 17" attribute="1" defaultMemberUniqueName="[Varderade_nyttor].[Min år 17].[All]" allUniqueName="[Varderade_nyttor].[Min år 17].[All]" dimensionUniqueName="[Varderade_nyttor]" displayFolder="" count="0" memberValueDatatype="5" unbalanced="0"/>
    <cacheHierarchy uniqueName="[Varderade_nyttor].[Min år 18]" caption="Min år 18" attribute="1" defaultMemberUniqueName="[Varderade_nyttor].[Min år 18].[All]" allUniqueName="[Varderade_nyttor].[Min år 18].[All]" dimensionUniqueName="[Varderade_nyttor]" displayFolder="" count="0" memberValueDatatype="5" unbalanced="0"/>
    <cacheHierarchy uniqueName="[Varderade_nyttor].[Min år 19]" caption="Min år 19" attribute="1" defaultMemberUniqueName="[Varderade_nyttor].[Min år 19].[All]" allUniqueName="[Varderade_nyttor].[Min år 19].[All]" dimensionUniqueName="[Varderade_nyttor]" displayFolder="" count="0" memberValueDatatype="5" unbalanced="0"/>
    <cacheHierarchy uniqueName="[Varderade_nyttor].[Min år 20]" caption="Min år 20" attribute="1" defaultMemberUniqueName="[Varderade_nyttor].[Min år 20].[All]" allUniqueName="[Varderade_nyttor].[Min år 20].[All]" dimensionUniqueName="[Varderade_nyttor]" displayFolder="" count="0" memberValueDatatype="5" unbalanced="0"/>
    <cacheHierarchy uniqueName="[Varderade_nyttor].[Min år 21]" caption="Min år 21" attribute="1" defaultMemberUniqueName="[Varderade_nyttor].[Min år 21].[All]" allUniqueName="[Varderade_nyttor].[Min år 21].[All]" dimensionUniqueName="[Varderade_nyttor]" displayFolder="" count="0" memberValueDatatype="5" unbalanced="0"/>
    <cacheHierarchy uniqueName="[Varderade_nyttor].[Min år 22]" caption="Min år 22" attribute="1" defaultMemberUniqueName="[Varderade_nyttor].[Min år 22].[All]" allUniqueName="[Varderade_nyttor].[Min år 22].[All]" dimensionUniqueName="[Varderade_nyttor]" displayFolder="" count="0" memberValueDatatype="5" unbalanced="0"/>
    <cacheHierarchy uniqueName="[Varderade_nyttor].[Min år 23]" caption="Min år 23" attribute="1" defaultMemberUniqueName="[Varderade_nyttor].[Min år 23].[All]" allUniqueName="[Varderade_nyttor].[Min år 23].[All]" dimensionUniqueName="[Varderade_nyttor]" displayFolder="" count="0" memberValueDatatype="5" unbalanced="0"/>
    <cacheHierarchy uniqueName="[Varderade_nyttor].[Min år 24]" caption="Min år 24" attribute="1" defaultMemberUniqueName="[Varderade_nyttor].[Min år 24].[All]" allUniqueName="[Varderade_nyttor].[Min år 24].[All]" dimensionUniqueName="[Varderade_nyttor]" displayFolder="" count="0" memberValueDatatype="5" unbalanced="0"/>
    <cacheHierarchy uniqueName="[Varderade_nyttor].[Min år 25]" caption="Min år 25" attribute="1" defaultMemberUniqueName="[Varderade_nyttor].[Min år 25].[All]" allUniqueName="[Varderade_nyttor].[Min år 25].[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Max år 7]" caption="Max år 7" attribute="1" defaultMemberUniqueName="[Varderade_nyttor].[Max år 7].[All]" allUniqueName="[Varderade_nyttor].[Max år 7].[All]" dimensionUniqueName="[Varderade_nyttor]" displayFolder="" count="0" memberValueDatatype="5" unbalanced="0"/>
    <cacheHierarchy uniqueName="[Varderade_nyttor].[Max år 8]" caption="Max år 8" attribute="1" defaultMemberUniqueName="[Varderade_nyttor].[Max år 8].[All]" allUniqueName="[Varderade_nyttor].[Max år 8].[All]" dimensionUniqueName="[Varderade_nyttor]" displayFolder="" count="0" memberValueDatatype="5" unbalanced="0"/>
    <cacheHierarchy uniqueName="[Varderade_nyttor].[Max år 9]" caption="Max år 9" attribute="1" defaultMemberUniqueName="[Varderade_nyttor].[Max år 9].[All]" allUniqueName="[Varderade_nyttor].[Max år 9].[All]" dimensionUniqueName="[Varderade_nyttor]" displayFolder="" count="0" memberValueDatatype="5" unbalanced="0"/>
    <cacheHierarchy uniqueName="[Varderade_nyttor].[Max år 10]" caption="Max år 10" attribute="1" defaultMemberUniqueName="[Varderade_nyttor].[Max år 10].[All]" allUniqueName="[Varderade_nyttor].[Max år 10].[All]" dimensionUniqueName="[Varderade_nyttor]" displayFolder="" count="0" memberValueDatatype="5" unbalanced="0"/>
    <cacheHierarchy uniqueName="[Varderade_nyttor].[Max år 11]" caption="Max år 11" attribute="1" defaultMemberUniqueName="[Varderade_nyttor].[Max år 11].[All]" allUniqueName="[Varderade_nyttor].[Max år 11].[All]" dimensionUniqueName="[Varderade_nyttor]" displayFolder="" count="0" memberValueDatatype="5" unbalanced="0"/>
    <cacheHierarchy uniqueName="[Varderade_nyttor].[Max år 12]" caption="Max år 12" attribute="1" defaultMemberUniqueName="[Varderade_nyttor].[Max år 12].[All]" allUniqueName="[Varderade_nyttor].[Max år 12].[All]" dimensionUniqueName="[Varderade_nyttor]" displayFolder="" count="0" memberValueDatatype="5" unbalanced="0"/>
    <cacheHierarchy uniqueName="[Varderade_nyttor].[Max år 13]" caption="Max år 13" attribute="1" defaultMemberUniqueName="[Varderade_nyttor].[Max år 13].[All]" allUniqueName="[Varderade_nyttor].[Max år 13].[All]" dimensionUniqueName="[Varderade_nyttor]" displayFolder="" count="0" memberValueDatatype="5" unbalanced="0"/>
    <cacheHierarchy uniqueName="[Varderade_nyttor].[Max år 14]" caption="Max år 14" attribute="1" defaultMemberUniqueName="[Varderade_nyttor].[Max år 14].[All]" allUniqueName="[Varderade_nyttor].[Max år 14].[All]" dimensionUniqueName="[Varderade_nyttor]" displayFolder="" count="0" memberValueDatatype="5" unbalanced="0"/>
    <cacheHierarchy uniqueName="[Varderade_nyttor].[Max år 15]" caption="Max år 15" attribute="1" defaultMemberUniqueName="[Varderade_nyttor].[Max år 15].[All]" allUniqueName="[Varderade_nyttor].[Max år 15].[All]" dimensionUniqueName="[Varderade_nyttor]" displayFolder="" count="0" memberValueDatatype="5" unbalanced="0"/>
    <cacheHierarchy uniqueName="[Varderade_nyttor].[Max år 16]" caption="Max år 16" attribute="1" defaultMemberUniqueName="[Varderade_nyttor].[Max år 16].[All]" allUniqueName="[Varderade_nyttor].[Max år 16].[All]" dimensionUniqueName="[Varderade_nyttor]" displayFolder="" count="0" memberValueDatatype="5" unbalanced="0"/>
    <cacheHierarchy uniqueName="[Varderade_nyttor].[Max år 17]" caption="Max år 17" attribute="1" defaultMemberUniqueName="[Varderade_nyttor].[Max år 17].[All]" allUniqueName="[Varderade_nyttor].[Max år 17].[All]" dimensionUniqueName="[Varderade_nyttor]" displayFolder="" count="0" memberValueDatatype="5" unbalanced="0"/>
    <cacheHierarchy uniqueName="[Varderade_nyttor].[Max år 18]" caption="Max år 18" attribute="1" defaultMemberUniqueName="[Varderade_nyttor].[Max år 18].[All]" allUniqueName="[Varderade_nyttor].[Max år 18].[All]" dimensionUniqueName="[Varderade_nyttor]" displayFolder="" count="0" memberValueDatatype="5" unbalanced="0"/>
    <cacheHierarchy uniqueName="[Varderade_nyttor].[Max år 19]" caption="Max år 19" attribute="1" defaultMemberUniqueName="[Varderade_nyttor].[Max år 19].[All]" allUniqueName="[Varderade_nyttor].[Max år 19].[All]" dimensionUniqueName="[Varderade_nyttor]" displayFolder="" count="0" memberValueDatatype="5" unbalanced="0"/>
    <cacheHierarchy uniqueName="[Varderade_nyttor].[Max år 20]" caption="Max år 20" attribute="1" defaultMemberUniqueName="[Varderade_nyttor].[Max år 20].[All]" allUniqueName="[Varderade_nyttor].[Max år 20].[All]" dimensionUniqueName="[Varderade_nyttor]" displayFolder="" count="0" memberValueDatatype="5" unbalanced="0"/>
    <cacheHierarchy uniqueName="[Varderade_nyttor].[Max år 21]" caption="Max år 21" attribute="1" defaultMemberUniqueName="[Varderade_nyttor].[Max år 21].[All]" allUniqueName="[Varderade_nyttor].[Max år 21].[All]" dimensionUniqueName="[Varderade_nyttor]" displayFolder="" count="0" memberValueDatatype="5" unbalanced="0"/>
    <cacheHierarchy uniqueName="[Varderade_nyttor].[Max år 22]" caption="Max år 22" attribute="1" defaultMemberUniqueName="[Varderade_nyttor].[Max år 22].[All]" allUniqueName="[Varderade_nyttor].[Max år 22].[All]" dimensionUniqueName="[Varderade_nyttor]" displayFolder="" count="0" memberValueDatatype="5" unbalanced="0"/>
    <cacheHierarchy uniqueName="[Varderade_nyttor].[Max år 23]" caption="Max år 23" attribute="1" defaultMemberUniqueName="[Varderade_nyttor].[Max år 23].[All]" allUniqueName="[Varderade_nyttor].[Max år 23].[All]" dimensionUniqueName="[Varderade_nyttor]" displayFolder="" count="0" memberValueDatatype="5" unbalanced="0"/>
    <cacheHierarchy uniqueName="[Varderade_nyttor].[Max år 24]" caption="Max år 24" attribute="1" defaultMemberUniqueName="[Varderade_nyttor].[Max år 24].[All]" allUniqueName="[Varderade_nyttor].[Max år 24].[All]" dimensionUniqueName="[Varderade_nyttor]" displayFolder="" count="0" memberValueDatatype="5" unbalanced="0"/>
    <cacheHierarchy uniqueName="[Varderade_nyttor].[Max år 25]" caption="Max år 25" attribute="1" defaultMemberUniqueName="[Varderade_nyttor].[Max år 25].[All]" allUniqueName="[Varderade_nyttor].[Max år 25].[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270"/>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271"/>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27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270"/>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271"/>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272"/>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273"/>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274"/>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275"/>
        </ext>
      </extLst>
    </cacheHierarchy>
    <cacheHierarchy uniqueName="[Measures].[Sum of Troligt år 7]" caption="Sum of Troligt år 7" measure="1" displayFolder="" measureGroup="Nyttor" count="0" hidden="1">
      <extLst>
        <ext xmlns:x15="http://schemas.microsoft.com/office/spreadsheetml/2010/11/main" uri="{B97F6D7D-B522-45F9-BDA1-12C45D357490}">
          <x15:cacheHierarchy aggregatedColumn="276"/>
        </ext>
      </extLst>
    </cacheHierarchy>
    <cacheHierarchy uniqueName="[Measures].[Sum of Troligt år 8]" caption="Sum of Troligt år 8" measure="1" displayFolder="" measureGroup="Nyttor" count="0" hidden="1">
      <extLst>
        <ext xmlns:x15="http://schemas.microsoft.com/office/spreadsheetml/2010/11/main" uri="{B97F6D7D-B522-45F9-BDA1-12C45D357490}">
          <x15:cacheHierarchy aggregatedColumn="277"/>
        </ext>
      </extLst>
    </cacheHierarchy>
    <cacheHierarchy uniqueName="[Measures].[Sum of Troligt år 9]" caption="Sum of Troligt år 9" measure="1" displayFolder="" measureGroup="Nyttor" count="0" hidden="1">
      <extLst>
        <ext xmlns:x15="http://schemas.microsoft.com/office/spreadsheetml/2010/11/main" uri="{B97F6D7D-B522-45F9-BDA1-12C45D357490}">
          <x15:cacheHierarchy aggregatedColumn="278"/>
        </ext>
      </extLst>
    </cacheHierarchy>
    <cacheHierarchy uniqueName="[Measures].[Sum of Troligt år 10]" caption="Sum of Troligt år 10" measure="1" displayFolder="" measureGroup="Nyttor" count="0" hidden="1">
      <extLst>
        <ext xmlns:x15="http://schemas.microsoft.com/office/spreadsheetml/2010/11/main" uri="{B97F6D7D-B522-45F9-BDA1-12C45D357490}">
          <x15:cacheHierarchy aggregatedColumn="279"/>
        </ext>
      </extLst>
    </cacheHierarchy>
    <cacheHierarchy uniqueName="[Measures].[Sum of Troligt år 11]" caption="Sum of Troligt år 11" measure="1" displayFolder="" measureGroup="Nyttor" count="0" hidden="1">
      <extLst>
        <ext xmlns:x15="http://schemas.microsoft.com/office/spreadsheetml/2010/11/main" uri="{B97F6D7D-B522-45F9-BDA1-12C45D357490}">
          <x15:cacheHierarchy aggregatedColumn="280"/>
        </ext>
      </extLst>
    </cacheHierarchy>
    <cacheHierarchy uniqueName="[Measures].[Sum of Troligt år 12]" caption="Sum of Troligt år 12" measure="1" displayFolder="" measureGroup="Nyttor" count="0" hidden="1">
      <extLst>
        <ext xmlns:x15="http://schemas.microsoft.com/office/spreadsheetml/2010/11/main" uri="{B97F6D7D-B522-45F9-BDA1-12C45D357490}">
          <x15:cacheHierarchy aggregatedColumn="281"/>
        </ext>
      </extLst>
    </cacheHierarchy>
    <cacheHierarchy uniqueName="[Measures].[Sum of Troligt år 13]" caption="Sum of Troligt år 13" measure="1" displayFolder="" measureGroup="Nyttor" count="0" hidden="1">
      <extLst>
        <ext xmlns:x15="http://schemas.microsoft.com/office/spreadsheetml/2010/11/main" uri="{B97F6D7D-B522-45F9-BDA1-12C45D357490}">
          <x15:cacheHierarchy aggregatedColumn="282"/>
        </ext>
      </extLst>
    </cacheHierarchy>
    <cacheHierarchy uniqueName="[Measures].[Sum of Troligt år 14]" caption="Sum of Troligt år 14" measure="1" displayFolder="" measureGroup="Nyttor" count="0" hidden="1">
      <extLst>
        <ext xmlns:x15="http://schemas.microsoft.com/office/spreadsheetml/2010/11/main" uri="{B97F6D7D-B522-45F9-BDA1-12C45D357490}">
          <x15:cacheHierarchy aggregatedColumn="283"/>
        </ext>
      </extLst>
    </cacheHierarchy>
    <cacheHierarchy uniqueName="[Measures].[Sum of Troligt år 15]" caption="Sum of Troligt år 15" measure="1" displayFolder="" measureGroup="Nyttor" count="0" hidden="1">
      <extLst>
        <ext xmlns:x15="http://schemas.microsoft.com/office/spreadsheetml/2010/11/main" uri="{B97F6D7D-B522-45F9-BDA1-12C45D357490}">
          <x15:cacheHierarchy aggregatedColumn="284"/>
        </ext>
      </extLst>
    </cacheHierarchy>
    <cacheHierarchy uniqueName="[Measures].[Sum of Troligt år 16]" caption="Sum of Troligt år 16" measure="1" displayFolder="" measureGroup="Nyttor" count="0" hidden="1">
      <extLst>
        <ext xmlns:x15="http://schemas.microsoft.com/office/spreadsheetml/2010/11/main" uri="{B97F6D7D-B522-45F9-BDA1-12C45D357490}">
          <x15:cacheHierarchy aggregatedColumn="285"/>
        </ext>
      </extLst>
    </cacheHierarchy>
    <cacheHierarchy uniqueName="[Measures].[Sum of Troligt år 17]" caption="Sum of Troligt år 17" measure="1" displayFolder="" measureGroup="Nyttor" count="0" hidden="1">
      <extLst>
        <ext xmlns:x15="http://schemas.microsoft.com/office/spreadsheetml/2010/11/main" uri="{B97F6D7D-B522-45F9-BDA1-12C45D357490}">
          <x15:cacheHierarchy aggregatedColumn="286"/>
        </ext>
      </extLst>
    </cacheHierarchy>
    <cacheHierarchy uniqueName="[Measures].[Sum of Troligt år 18]" caption="Sum of Troligt år 18" measure="1" displayFolder="" measureGroup="Nyttor" count="0" hidden="1">
      <extLst>
        <ext xmlns:x15="http://schemas.microsoft.com/office/spreadsheetml/2010/11/main" uri="{B97F6D7D-B522-45F9-BDA1-12C45D357490}">
          <x15:cacheHierarchy aggregatedColumn="287"/>
        </ext>
      </extLst>
    </cacheHierarchy>
    <cacheHierarchy uniqueName="[Measures].[Sum of Troligt år 19]" caption="Sum of Troligt år 19" measure="1" displayFolder="" measureGroup="Nyttor" count="0" hidden="1">
      <extLst>
        <ext xmlns:x15="http://schemas.microsoft.com/office/spreadsheetml/2010/11/main" uri="{B97F6D7D-B522-45F9-BDA1-12C45D357490}">
          <x15:cacheHierarchy aggregatedColumn="288"/>
        </ext>
      </extLst>
    </cacheHierarchy>
    <cacheHierarchy uniqueName="[Measures].[Sum of Troligt år 20]" caption="Sum of Troligt år 20" measure="1" displayFolder="" measureGroup="Nyttor" count="0" hidden="1">
      <extLst>
        <ext xmlns:x15="http://schemas.microsoft.com/office/spreadsheetml/2010/11/main" uri="{B97F6D7D-B522-45F9-BDA1-12C45D357490}">
          <x15:cacheHierarchy aggregatedColumn="289"/>
        </ext>
      </extLst>
    </cacheHierarchy>
    <cacheHierarchy uniqueName="[Measures].[Sum of Troligt år 21]" caption="Sum of Troligt år 21" measure="1" displayFolder="" measureGroup="Nyttor" count="0" hidden="1">
      <extLst>
        <ext xmlns:x15="http://schemas.microsoft.com/office/spreadsheetml/2010/11/main" uri="{B97F6D7D-B522-45F9-BDA1-12C45D357490}">
          <x15:cacheHierarchy aggregatedColumn="290"/>
        </ext>
      </extLst>
    </cacheHierarchy>
    <cacheHierarchy uniqueName="[Measures].[Sum of Troligt år 22]" caption="Sum of Troligt år 22" measure="1" displayFolder="" measureGroup="Nyttor" count="0" hidden="1">
      <extLst>
        <ext xmlns:x15="http://schemas.microsoft.com/office/spreadsheetml/2010/11/main" uri="{B97F6D7D-B522-45F9-BDA1-12C45D357490}">
          <x15:cacheHierarchy aggregatedColumn="291"/>
        </ext>
      </extLst>
    </cacheHierarchy>
    <cacheHierarchy uniqueName="[Measures].[Sum of Troligt år 23]" caption="Sum of Troligt år 23" measure="1" displayFolder="" measureGroup="Nyttor" count="0" hidden="1">
      <extLst>
        <ext xmlns:x15="http://schemas.microsoft.com/office/spreadsheetml/2010/11/main" uri="{B97F6D7D-B522-45F9-BDA1-12C45D357490}">
          <x15:cacheHierarchy aggregatedColumn="292"/>
        </ext>
      </extLst>
    </cacheHierarchy>
    <cacheHierarchy uniqueName="[Measures].[Sum of Troligt år 24]" caption="Sum of Troligt år 24" measure="1" displayFolder="" measureGroup="Nyttor" count="0" hidden="1">
      <extLst>
        <ext xmlns:x15="http://schemas.microsoft.com/office/spreadsheetml/2010/11/main" uri="{B97F6D7D-B522-45F9-BDA1-12C45D357490}">
          <x15:cacheHierarchy aggregatedColumn="293"/>
        </ext>
      </extLst>
    </cacheHierarchy>
    <cacheHierarchy uniqueName="[Measures].[Sum of Troligt år 25]" caption="Sum of Troligt år 25" measure="1" displayFolder="" measureGroup="Nyttor" count="0" hidden="1">
      <extLst>
        <ext xmlns:x15="http://schemas.microsoft.com/office/spreadsheetml/2010/11/main" uri="{B97F6D7D-B522-45F9-BDA1-12C45D357490}">
          <x15:cacheHierarchy aggregatedColumn="29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183"/>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84"/>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185"/>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186"/>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187"/>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188"/>
        </ext>
      </extLst>
    </cacheHierarchy>
    <cacheHierarchy uniqueName="[Measures].[Sum of Troligt år 7 2]" caption="Sum of Troligt år 7 2" measure="1" displayFolder="" measureGroup="Kostnader" count="0" hidden="1">
      <extLst>
        <ext xmlns:x15="http://schemas.microsoft.com/office/spreadsheetml/2010/11/main" uri="{B97F6D7D-B522-45F9-BDA1-12C45D357490}">
          <x15:cacheHierarchy aggregatedColumn="189"/>
        </ext>
      </extLst>
    </cacheHierarchy>
    <cacheHierarchy uniqueName="[Measures].[Sum of Troligt år 8 2]" caption="Sum of Troligt år 8 2" measure="1" displayFolder="" measureGroup="Kostnader" count="0" hidden="1">
      <extLst>
        <ext xmlns:x15="http://schemas.microsoft.com/office/spreadsheetml/2010/11/main" uri="{B97F6D7D-B522-45F9-BDA1-12C45D357490}">
          <x15:cacheHierarchy aggregatedColumn="190"/>
        </ext>
      </extLst>
    </cacheHierarchy>
    <cacheHierarchy uniqueName="[Measures].[Sum of Troligt år 9 2]" caption="Sum of Troligt år 9 2" measure="1" displayFolder="" measureGroup="Kostnader" count="0" hidden="1">
      <extLst>
        <ext xmlns:x15="http://schemas.microsoft.com/office/spreadsheetml/2010/11/main" uri="{B97F6D7D-B522-45F9-BDA1-12C45D357490}">
          <x15:cacheHierarchy aggregatedColumn="191"/>
        </ext>
      </extLst>
    </cacheHierarchy>
    <cacheHierarchy uniqueName="[Measures].[Sum of Troligt år 10 2]" caption="Sum of Troligt år 10 2" measure="1" displayFolder="" measureGroup="Kostnader" count="0" hidden="1">
      <extLst>
        <ext xmlns:x15="http://schemas.microsoft.com/office/spreadsheetml/2010/11/main" uri="{B97F6D7D-B522-45F9-BDA1-12C45D357490}">
          <x15:cacheHierarchy aggregatedColumn="192"/>
        </ext>
      </extLst>
    </cacheHierarchy>
    <cacheHierarchy uniqueName="[Measures].[Sum of Troligt år 11 2]" caption="Sum of Troligt år 11 2" measure="1" displayFolder="" measureGroup="Kostnader" count="0" hidden="1">
      <extLst>
        <ext xmlns:x15="http://schemas.microsoft.com/office/spreadsheetml/2010/11/main" uri="{B97F6D7D-B522-45F9-BDA1-12C45D357490}">
          <x15:cacheHierarchy aggregatedColumn="193"/>
        </ext>
      </extLst>
    </cacheHierarchy>
    <cacheHierarchy uniqueName="[Measures].[Sum of Troligt år 12 2]" caption="Sum of Troligt år 12 2" measure="1" displayFolder="" measureGroup="Kostnader" count="0" hidden="1">
      <extLst>
        <ext xmlns:x15="http://schemas.microsoft.com/office/spreadsheetml/2010/11/main" uri="{B97F6D7D-B522-45F9-BDA1-12C45D357490}">
          <x15:cacheHierarchy aggregatedColumn="194"/>
        </ext>
      </extLst>
    </cacheHierarchy>
    <cacheHierarchy uniqueName="[Measures].[Sum of Troligt år 13 2]" caption="Sum of Troligt år 13 2" measure="1" displayFolder="" measureGroup="Kostnader" count="0" hidden="1">
      <extLst>
        <ext xmlns:x15="http://schemas.microsoft.com/office/spreadsheetml/2010/11/main" uri="{B97F6D7D-B522-45F9-BDA1-12C45D357490}">
          <x15:cacheHierarchy aggregatedColumn="195"/>
        </ext>
      </extLst>
    </cacheHierarchy>
    <cacheHierarchy uniqueName="[Measures].[Sum of Troligt år 14 2]" caption="Sum of Troligt år 14 2" measure="1" displayFolder="" measureGroup="Kostnader" count="0" hidden="1">
      <extLst>
        <ext xmlns:x15="http://schemas.microsoft.com/office/spreadsheetml/2010/11/main" uri="{B97F6D7D-B522-45F9-BDA1-12C45D357490}">
          <x15:cacheHierarchy aggregatedColumn="196"/>
        </ext>
      </extLst>
    </cacheHierarchy>
    <cacheHierarchy uniqueName="[Measures].[Sum of Troligt år 15 2]" caption="Sum of Troligt år 15 2" measure="1" displayFolder="" measureGroup="Kostnader" count="0" hidden="1">
      <extLst>
        <ext xmlns:x15="http://schemas.microsoft.com/office/spreadsheetml/2010/11/main" uri="{B97F6D7D-B522-45F9-BDA1-12C45D357490}">
          <x15:cacheHierarchy aggregatedColumn="197"/>
        </ext>
      </extLst>
    </cacheHierarchy>
    <cacheHierarchy uniqueName="[Measures].[Sum of Troligt år 16 2]" caption="Sum of Troligt år 16 2" measure="1" displayFolder="" measureGroup="Kostnader" count="0" hidden="1">
      <extLst>
        <ext xmlns:x15="http://schemas.microsoft.com/office/spreadsheetml/2010/11/main" uri="{B97F6D7D-B522-45F9-BDA1-12C45D357490}">
          <x15:cacheHierarchy aggregatedColumn="198"/>
        </ext>
      </extLst>
    </cacheHierarchy>
    <cacheHierarchy uniqueName="[Measures].[Sum of Troligt år 17 2]" caption="Sum of Troligt år 17 2" measure="1" displayFolder="" measureGroup="Kostnader" count="0" hidden="1">
      <extLst>
        <ext xmlns:x15="http://schemas.microsoft.com/office/spreadsheetml/2010/11/main" uri="{B97F6D7D-B522-45F9-BDA1-12C45D357490}">
          <x15:cacheHierarchy aggregatedColumn="199"/>
        </ext>
      </extLst>
    </cacheHierarchy>
    <cacheHierarchy uniqueName="[Measures].[Sum of Troligt år 18 2]" caption="Sum of Troligt år 18 2" measure="1" displayFolder="" measureGroup="Kostnader" count="0" hidden="1">
      <extLst>
        <ext xmlns:x15="http://schemas.microsoft.com/office/spreadsheetml/2010/11/main" uri="{B97F6D7D-B522-45F9-BDA1-12C45D357490}">
          <x15:cacheHierarchy aggregatedColumn="200"/>
        </ext>
      </extLst>
    </cacheHierarchy>
    <cacheHierarchy uniqueName="[Measures].[Sum of Troligt år 19 2]" caption="Sum of Troligt år 19 2" measure="1" displayFolder="" measureGroup="Kostnader" count="0" hidden="1">
      <extLst>
        <ext xmlns:x15="http://schemas.microsoft.com/office/spreadsheetml/2010/11/main" uri="{B97F6D7D-B522-45F9-BDA1-12C45D357490}">
          <x15:cacheHierarchy aggregatedColumn="201"/>
        </ext>
      </extLst>
    </cacheHierarchy>
    <cacheHierarchy uniqueName="[Measures].[Sum of Troligt år 20 2]" caption="Sum of Troligt år 20 2" measure="1" displayFolder="" measureGroup="Kostnader" count="0" hidden="1">
      <extLst>
        <ext xmlns:x15="http://schemas.microsoft.com/office/spreadsheetml/2010/11/main" uri="{B97F6D7D-B522-45F9-BDA1-12C45D357490}">
          <x15:cacheHierarchy aggregatedColumn="202"/>
        </ext>
      </extLst>
    </cacheHierarchy>
    <cacheHierarchy uniqueName="[Measures].[Sum of Troligt år 21 2]" caption="Sum of Troligt år 21 2" measure="1" displayFolder="" measureGroup="Kostnader" count="0" hidden="1">
      <extLst>
        <ext xmlns:x15="http://schemas.microsoft.com/office/spreadsheetml/2010/11/main" uri="{B97F6D7D-B522-45F9-BDA1-12C45D357490}">
          <x15:cacheHierarchy aggregatedColumn="203"/>
        </ext>
      </extLst>
    </cacheHierarchy>
    <cacheHierarchy uniqueName="[Measures].[Sum of Troligt år 22 2]" caption="Sum of Troligt år 22 2" measure="1" displayFolder="" measureGroup="Kostnader" count="0" hidden="1">
      <extLst>
        <ext xmlns:x15="http://schemas.microsoft.com/office/spreadsheetml/2010/11/main" uri="{B97F6D7D-B522-45F9-BDA1-12C45D357490}">
          <x15:cacheHierarchy aggregatedColumn="204"/>
        </ext>
      </extLst>
    </cacheHierarchy>
    <cacheHierarchy uniqueName="[Measures].[Sum of Troligt år 23 2]" caption="Sum of Troligt år 23 2" measure="1" displayFolder="" measureGroup="Kostnader" count="0" hidden="1">
      <extLst>
        <ext xmlns:x15="http://schemas.microsoft.com/office/spreadsheetml/2010/11/main" uri="{B97F6D7D-B522-45F9-BDA1-12C45D357490}">
          <x15:cacheHierarchy aggregatedColumn="205"/>
        </ext>
      </extLst>
    </cacheHierarchy>
    <cacheHierarchy uniqueName="[Measures].[Sum of Troligt år 24 2]" caption="Sum of Troligt år 24 2" measure="1" displayFolder="" measureGroup="Kostnader" count="0" hidden="1">
      <extLst>
        <ext xmlns:x15="http://schemas.microsoft.com/office/spreadsheetml/2010/11/main" uri="{B97F6D7D-B522-45F9-BDA1-12C45D357490}">
          <x15:cacheHierarchy aggregatedColumn="206"/>
        </ext>
      </extLst>
    </cacheHierarchy>
    <cacheHierarchy uniqueName="[Measures].[Sum of Troligt år 25 2]" caption="Sum of Troligt år 25 2" measure="1" displayFolder="" measureGroup="Kostnader" count="0" hidden="1">
      <extLst>
        <ext xmlns:x15="http://schemas.microsoft.com/office/spreadsheetml/2010/11/main" uri="{B97F6D7D-B522-45F9-BDA1-12C45D357490}">
          <x15:cacheHierarchy aggregatedColumn="207"/>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29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208"/>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264"/>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177"/>
        </ext>
      </extLst>
    </cacheHierarchy>
    <cacheHierarchy uniqueName="[Measures].[Sum of Troligt år 1 3]" caption="Sum of Troligt år 1 3" measure="1" displayFolder="" measureGroup="Varderade_nyttor" count="0" oneField="1" hidden="1">
      <fieldsUsage count="1">
        <fieldUsage x="1"/>
      </fieldsUsage>
      <extLst>
        <ext xmlns:x15="http://schemas.microsoft.com/office/spreadsheetml/2010/11/main" uri="{B97F6D7D-B522-45F9-BDA1-12C45D357490}">
          <x15:cacheHierarchy aggregatedColumn="444"/>
        </ext>
      </extLst>
    </cacheHierarchy>
    <cacheHierarchy uniqueName="[Measures].[Sum of Troligt år 2 3]" caption="Sum of Troligt år 2 3" measure="1" displayFolder="" measureGroup="Varderade_nyttor" count="0" oneField="1" hidden="1">
      <fieldsUsage count="1">
        <fieldUsage x="2"/>
      </fieldsUsage>
      <extLst>
        <ext xmlns:x15="http://schemas.microsoft.com/office/spreadsheetml/2010/11/main" uri="{B97F6D7D-B522-45F9-BDA1-12C45D357490}">
          <x15:cacheHierarchy aggregatedColumn="445"/>
        </ext>
      </extLst>
    </cacheHierarchy>
    <cacheHierarchy uniqueName="[Measures].[Sum of Troligt år 3 3]" caption="Sum of Troligt år 3 3" measure="1" displayFolder="" measureGroup="Varderade_nyttor" count="0" oneField="1" hidden="1">
      <fieldsUsage count="1">
        <fieldUsage x="3"/>
      </fieldsUsage>
      <extLst>
        <ext xmlns:x15="http://schemas.microsoft.com/office/spreadsheetml/2010/11/main" uri="{B97F6D7D-B522-45F9-BDA1-12C45D357490}">
          <x15:cacheHierarchy aggregatedColumn="446"/>
        </ext>
      </extLst>
    </cacheHierarchy>
    <cacheHierarchy uniqueName="[Measures].[Sum of Troligt år 4 3]" caption="Sum of Troligt år 4 3" measure="1" displayFolder="" measureGroup="Varderade_nyttor" count="0" oneField="1" hidden="1">
      <fieldsUsage count="1">
        <fieldUsage x="4"/>
      </fieldsUsage>
      <extLst>
        <ext xmlns:x15="http://schemas.microsoft.com/office/spreadsheetml/2010/11/main" uri="{B97F6D7D-B522-45F9-BDA1-12C45D357490}">
          <x15:cacheHierarchy aggregatedColumn="447"/>
        </ext>
      </extLst>
    </cacheHierarchy>
    <cacheHierarchy uniqueName="[Measures].[Sum of Troligt år 5 3]" caption="Sum of Troligt år 5 3" measure="1" displayFolder="" measureGroup="Varderade_nyttor" count="0" oneField="1" hidden="1">
      <fieldsUsage count="1">
        <fieldUsage x="5"/>
      </fieldsUsage>
      <extLst>
        <ext xmlns:x15="http://schemas.microsoft.com/office/spreadsheetml/2010/11/main" uri="{B97F6D7D-B522-45F9-BDA1-12C45D357490}">
          <x15:cacheHierarchy aggregatedColumn="448"/>
        </ext>
      </extLst>
    </cacheHierarchy>
    <cacheHierarchy uniqueName="[Measures].[Sum of Troligt år 6 3]" caption="Sum of Troligt år 6 3" measure="1" displayFolder="" measureGroup="Varderade_nyttor" count="0" oneField="1" hidden="1">
      <fieldsUsage count="1">
        <fieldUsage x="6"/>
      </fieldsUsage>
      <extLst>
        <ext xmlns:x15="http://schemas.microsoft.com/office/spreadsheetml/2010/11/main" uri="{B97F6D7D-B522-45F9-BDA1-12C45D357490}">
          <x15:cacheHierarchy aggregatedColumn="449"/>
        </ext>
      </extLst>
    </cacheHierarchy>
    <cacheHierarchy uniqueName="[Measures].[Sum of Troligt år 7 3]" caption="Sum of Troligt år 7 3" measure="1" displayFolder="" measureGroup="Varderade_nyttor" count="0" oneField="1" hidden="1">
      <fieldsUsage count="1">
        <fieldUsage x="7"/>
      </fieldsUsage>
      <extLst>
        <ext xmlns:x15="http://schemas.microsoft.com/office/spreadsheetml/2010/11/main" uri="{B97F6D7D-B522-45F9-BDA1-12C45D357490}">
          <x15:cacheHierarchy aggregatedColumn="450"/>
        </ext>
      </extLst>
    </cacheHierarchy>
    <cacheHierarchy uniqueName="[Measures].[Sum of Troligt år 8 3]" caption="Sum of Troligt år 8 3" measure="1" displayFolder="" measureGroup="Varderade_nyttor" count="0" oneField="1" hidden="1">
      <fieldsUsage count="1">
        <fieldUsage x="8"/>
      </fieldsUsage>
      <extLst>
        <ext xmlns:x15="http://schemas.microsoft.com/office/spreadsheetml/2010/11/main" uri="{B97F6D7D-B522-45F9-BDA1-12C45D357490}">
          <x15:cacheHierarchy aggregatedColumn="451"/>
        </ext>
      </extLst>
    </cacheHierarchy>
    <cacheHierarchy uniqueName="[Measures].[Sum of Troligt år 9 3]" caption="Sum of Troligt år 9 3" measure="1" displayFolder="" measureGroup="Varderade_nyttor" count="0" oneField="1" hidden="1">
      <fieldsUsage count="1">
        <fieldUsage x="9"/>
      </fieldsUsage>
      <extLst>
        <ext xmlns:x15="http://schemas.microsoft.com/office/spreadsheetml/2010/11/main" uri="{B97F6D7D-B522-45F9-BDA1-12C45D357490}">
          <x15:cacheHierarchy aggregatedColumn="452"/>
        </ext>
      </extLst>
    </cacheHierarchy>
    <cacheHierarchy uniqueName="[Measures].[Sum of Troligt år 10 3]" caption="Sum of Troligt år 10 3" measure="1" displayFolder="" measureGroup="Varderade_nyttor" count="0" oneField="1" hidden="1">
      <fieldsUsage count="1">
        <fieldUsage x="10"/>
      </fieldsUsage>
      <extLst>
        <ext xmlns:x15="http://schemas.microsoft.com/office/spreadsheetml/2010/11/main" uri="{B97F6D7D-B522-45F9-BDA1-12C45D357490}">
          <x15:cacheHierarchy aggregatedColumn="453"/>
        </ext>
      </extLst>
    </cacheHierarchy>
    <cacheHierarchy uniqueName="[Measures].[Sum of Troligt år 11 3]" caption="Sum of Troligt år 11 3" measure="1" displayFolder="" measureGroup="Varderade_nyttor" count="0" oneField="1" hidden="1">
      <fieldsUsage count="1">
        <fieldUsage x="11"/>
      </fieldsUsage>
      <extLst>
        <ext xmlns:x15="http://schemas.microsoft.com/office/spreadsheetml/2010/11/main" uri="{B97F6D7D-B522-45F9-BDA1-12C45D357490}">
          <x15:cacheHierarchy aggregatedColumn="454"/>
        </ext>
      </extLst>
    </cacheHierarchy>
    <cacheHierarchy uniqueName="[Measures].[Sum of Troligt år 12 3]" caption="Sum of Troligt år 12 3" measure="1" displayFolder="" measureGroup="Varderade_nyttor" count="0" oneField="1" hidden="1">
      <fieldsUsage count="1">
        <fieldUsage x="12"/>
      </fieldsUsage>
      <extLst>
        <ext xmlns:x15="http://schemas.microsoft.com/office/spreadsheetml/2010/11/main" uri="{B97F6D7D-B522-45F9-BDA1-12C45D357490}">
          <x15:cacheHierarchy aggregatedColumn="455"/>
        </ext>
      </extLst>
    </cacheHierarchy>
    <cacheHierarchy uniqueName="[Measures].[Sum of Troligt år 13 3]" caption="Sum of Troligt år 13 3" measure="1" displayFolder="" measureGroup="Varderade_nyttor" count="0" oneField="1" hidden="1">
      <fieldsUsage count="1">
        <fieldUsage x="13"/>
      </fieldsUsage>
      <extLst>
        <ext xmlns:x15="http://schemas.microsoft.com/office/spreadsheetml/2010/11/main" uri="{B97F6D7D-B522-45F9-BDA1-12C45D357490}">
          <x15:cacheHierarchy aggregatedColumn="456"/>
        </ext>
      </extLst>
    </cacheHierarchy>
    <cacheHierarchy uniqueName="[Measures].[Sum of Troligt år 14 3]" caption="Sum of Troligt år 14 3" measure="1" displayFolder="" measureGroup="Varderade_nyttor" count="0" oneField="1" hidden="1">
      <fieldsUsage count="1">
        <fieldUsage x="14"/>
      </fieldsUsage>
      <extLst>
        <ext xmlns:x15="http://schemas.microsoft.com/office/spreadsheetml/2010/11/main" uri="{B97F6D7D-B522-45F9-BDA1-12C45D357490}">
          <x15:cacheHierarchy aggregatedColumn="457"/>
        </ext>
      </extLst>
    </cacheHierarchy>
    <cacheHierarchy uniqueName="[Measures].[Sum of Troligt år 15 3]" caption="Sum of Troligt år 15 3" measure="1" displayFolder="" measureGroup="Varderade_nyttor" count="0" oneField="1" hidden="1">
      <fieldsUsage count="1">
        <fieldUsage x="15"/>
      </fieldsUsage>
      <extLst>
        <ext xmlns:x15="http://schemas.microsoft.com/office/spreadsheetml/2010/11/main" uri="{B97F6D7D-B522-45F9-BDA1-12C45D357490}">
          <x15:cacheHierarchy aggregatedColumn="458"/>
        </ext>
      </extLst>
    </cacheHierarchy>
    <cacheHierarchy uniqueName="[Measures].[Sum of Troligt år 16 3]" caption="Sum of Troligt år 16 3" measure="1" displayFolder="" measureGroup="Varderade_nyttor" count="0" oneField="1" hidden="1">
      <fieldsUsage count="1">
        <fieldUsage x="16"/>
      </fieldsUsage>
      <extLst>
        <ext xmlns:x15="http://schemas.microsoft.com/office/spreadsheetml/2010/11/main" uri="{B97F6D7D-B522-45F9-BDA1-12C45D357490}">
          <x15:cacheHierarchy aggregatedColumn="459"/>
        </ext>
      </extLst>
    </cacheHierarchy>
    <cacheHierarchy uniqueName="[Measures].[Sum of Troligt år 17 3]" caption="Sum of Troligt år 17 3" measure="1" displayFolder="" measureGroup="Varderade_nyttor" count="0" oneField="1" hidden="1">
      <fieldsUsage count="1">
        <fieldUsage x="17"/>
      </fieldsUsage>
      <extLst>
        <ext xmlns:x15="http://schemas.microsoft.com/office/spreadsheetml/2010/11/main" uri="{B97F6D7D-B522-45F9-BDA1-12C45D357490}">
          <x15:cacheHierarchy aggregatedColumn="460"/>
        </ext>
      </extLst>
    </cacheHierarchy>
    <cacheHierarchy uniqueName="[Measures].[Sum of Troligt år 18 3]" caption="Sum of Troligt år 18 3" measure="1" displayFolder="" measureGroup="Varderade_nyttor" count="0" oneField="1" hidden="1">
      <fieldsUsage count="1">
        <fieldUsage x="18"/>
      </fieldsUsage>
      <extLst>
        <ext xmlns:x15="http://schemas.microsoft.com/office/spreadsheetml/2010/11/main" uri="{B97F6D7D-B522-45F9-BDA1-12C45D357490}">
          <x15:cacheHierarchy aggregatedColumn="461"/>
        </ext>
      </extLst>
    </cacheHierarchy>
    <cacheHierarchy uniqueName="[Measures].[Sum of Troligt år 19 3]" caption="Sum of Troligt år 19 3" measure="1" displayFolder="" measureGroup="Varderade_nyttor" count="0" oneField="1" hidden="1">
      <fieldsUsage count="1">
        <fieldUsage x="19"/>
      </fieldsUsage>
      <extLst>
        <ext xmlns:x15="http://schemas.microsoft.com/office/spreadsheetml/2010/11/main" uri="{B97F6D7D-B522-45F9-BDA1-12C45D357490}">
          <x15:cacheHierarchy aggregatedColumn="462"/>
        </ext>
      </extLst>
    </cacheHierarchy>
    <cacheHierarchy uniqueName="[Measures].[Sum of Troligt år 20 3]" caption="Sum of Troligt år 20 3" measure="1" displayFolder="" measureGroup="Varderade_nyttor" count="0" oneField="1" hidden="1">
      <fieldsUsage count="1">
        <fieldUsage x="20"/>
      </fieldsUsage>
      <extLst>
        <ext xmlns:x15="http://schemas.microsoft.com/office/spreadsheetml/2010/11/main" uri="{B97F6D7D-B522-45F9-BDA1-12C45D357490}">
          <x15:cacheHierarchy aggregatedColumn="463"/>
        </ext>
      </extLst>
    </cacheHierarchy>
    <cacheHierarchy uniqueName="[Measures].[Sum of Troligt år 21 3]" caption="Sum of Troligt år 21 3" measure="1" displayFolder="" measureGroup="Varderade_nyttor" count="0" oneField="1" hidden="1">
      <fieldsUsage count="1">
        <fieldUsage x="21"/>
      </fieldsUsage>
      <extLst>
        <ext xmlns:x15="http://schemas.microsoft.com/office/spreadsheetml/2010/11/main" uri="{B97F6D7D-B522-45F9-BDA1-12C45D357490}">
          <x15:cacheHierarchy aggregatedColumn="464"/>
        </ext>
      </extLst>
    </cacheHierarchy>
    <cacheHierarchy uniqueName="[Measures].[Sum of Troligt år 22 3]" caption="Sum of Troligt år 22 3" measure="1" displayFolder="" measureGroup="Varderade_nyttor" count="0" oneField="1" hidden="1">
      <fieldsUsage count="1">
        <fieldUsage x="22"/>
      </fieldsUsage>
      <extLst>
        <ext xmlns:x15="http://schemas.microsoft.com/office/spreadsheetml/2010/11/main" uri="{B97F6D7D-B522-45F9-BDA1-12C45D357490}">
          <x15:cacheHierarchy aggregatedColumn="465"/>
        </ext>
      </extLst>
    </cacheHierarchy>
    <cacheHierarchy uniqueName="[Measures].[Sum of Troligt år 23 3]" caption="Sum of Troligt år 23 3" measure="1" displayFolder="" measureGroup="Varderade_nyttor" count="0" oneField="1" hidden="1">
      <fieldsUsage count="1">
        <fieldUsage x="23"/>
      </fieldsUsage>
      <extLst>
        <ext xmlns:x15="http://schemas.microsoft.com/office/spreadsheetml/2010/11/main" uri="{B97F6D7D-B522-45F9-BDA1-12C45D357490}">
          <x15:cacheHierarchy aggregatedColumn="466"/>
        </ext>
      </extLst>
    </cacheHierarchy>
    <cacheHierarchy uniqueName="[Measures].[Sum of Troligt år 24 3]" caption="Sum of Troligt år 24 3" measure="1" displayFolder="" measureGroup="Varderade_nyttor" count="0" oneField="1" hidden="1">
      <fieldsUsage count="1">
        <fieldUsage x="24"/>
      </fieldsUsage>
      <extLst>
        <ext xmlns:x15="http://schemas.microsoft.com/office/spreadsheetml/2010/11/main" uri="{B97F6D7D-B522-45F9-BDA1-12C45D357490}">
          <x15:cacheHierarchy aggregatedColumn="467"/>
        </ext>
      </extLst>
    </cacheHierarchy>
    <cacheHierarchy uniqueName="[Measures].[Sum of Troligt år 25 3]" caption="Sum of Troligt år 25 3" measure="1" displayFolder="" measureGroup="Varderade_nyttor" count="0" oneField="1" hidden="1">
      <fieldsUsage count="1">
        <fieldUsage x="25"/>
      </fieldsUsage>
      <extLst>
        <ext xmlns:x15="http://schemas.microsoft.com/office/spreadsheetml/2010/11/main" uri="{B97F6D7D-B522-45F9-BDA1-12C45D357490}">
          <x15:cacheHierarchy aggregatedColumn="468"/>
        </ext>
      </extLst>
    </cacheHierarchy>
    <cacheHierarchy uniqueName="[Measures].[Sum of Summa 3]" caption="Sum of Summa 3" measure="1" displayFolder="" measureGroup="Varderade_nyttor" count="0" hidden="1">
      <extLst>
        <ext xmlns:x15="http://schemas.microsoft.com/office/spreadsheetml/2010/11/main" uri="{B97F6D7D-B522-45F9-BDA1-12C45D357490}">
          <x15:cacheHierarchy aggregatedColumn="469"/>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357"/>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358"/>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359"/>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360"/>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361"/>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362"/>
        </ext>
      </extLst>
    </cacheHierarchy>
    <cacheHierarchy uniqueName="[Measures].[Sum of Troligt år 8 4]" caption="Sum of Troligt år 8 4" measure="1" displayFolder="" measureGroup="Varderade_kostnader" count="0" hidden="1">
      <extLst>
        <ext xmlns:x15="http://schemas.microsoft.com/office/spreadsheetml/2010/11/main" uri="{B97F6D7D-B522-45F9-BDA1-12C45D357490}">
          <x15:cacheHierarchy aggregatedColumn="364"/>
        </ext>
      </extLst>
    </cacheHierarchy>
    <cacheHierarchy uniqueName="[Measures].[Sum of Troligt år 9 4]" caption="Sum of Troligt år 9 4" measure="1" displayFolder="" measureGroup="Varderade_kostnader" count="0" hidden="1">
      <extLst>
        <ext xmlns:x15="http://schemas.microsoft.com/office/spreadsheetml/2010/11/main" uri="{B97F6D7D-B522-45F9-BDA1-12C45D357490}">
          <x15:cacheHierarchy aggregatedColumn="365"/>
        </ext>
      </extLst>
    </cacheHierarchy>
    <cacheHierarchy uniqueName="[Measures].[Sum of Troligt år 7 4]" caption="Sum of Troligt år 7 4" measure="1" displayFolder="" measureGroup="Varderade_kostnader" count="0" hidden="1">
      <extLst>
        <ext xmlns:x15="http://schemas.microsoft.com/office/spreadsheetml/2010/11/main" uri="{B97F6D7D-B522-45F9-BDA1-12C45D357490}">
          <x15:cacheHierarchy aggregatedColumn="363"/>
        </ext>
      </extLst>
    </cacheHierarchy>
    <cacheHierarchy uniqueName="[Measures].[Sum of Troligt år 10 4]" caption="Sum of Troligt år 10 4" measure="1" displayFolder="" measureGroup="Varderade_kostnader" count="0" hidden="1">
      <extLst>
        <ext xmlns:x15="http://schemas.microsoft.com/office/spreadsheetml/2010/11/main" uri="{B97F6D7D-B522-45F9-BDA1-12C45D357490}">
          <x15:cacheHierarchy aggregatedColumn="366"/>
        </ext>
      </extLst>
    </cacheHierarchy>
    <cacheHierarchy uniqueName="[Measures].[Sum of Troligt år 11 4]" caption="Sum of Troligt år 11 4" measure="1" displayFolder="" measureGroup="Varderade_kostnader" count="0" hidden="1">
      <extLst>
        <ext xmlns:x15="http://schemas.microsoft.com/office/spreadsheetml/2010/11/main" uri="{B97F6D7D-B522-45F9-BDA1-12C45D357490}">
          <x15:cacheHierarchy aggregatedColumn="367"/>
        </ext>
      </extLst>
    </cacheHierarchy>
    <cacheHierarchy uniqueName="[Measures].[Sum of Troligt år 12 4]" caption="Sum of Troligt år 12 4" measure="1" displayFolder="" measureGroup="Varderade_kostnader" count="0" hidden="1">
      <extLst>
        <ext xmlns:x15="http://schemas.microsoft.com/office/spreadsheetml/2010/11/main" uri="{B97F6D7D-B522-45F9-BDA1-12C45D357490}">
          <x15:cacheHierarchy aggregatedColumn="368"/>
        </ext>
      </extLst>
    </cacheHierarchy>
    <cacheHierarchy uniqueName="[Measures].[Sum of Troligt år 13 4]" caption="Sum of Troligt år 13 4" measure="1" displayFolder="" measureGroup="Varderade_kostnader" count="0" hidden="1">
      <extLst>
        <ext xmlns:x15="http://schemas.microsoft.com/office/spreadsheetml/2010/11/main" uri="{B97F6D7D-B522-45F9-BDA1-12C45D357490}">
          <x15:cacheHierarchy aggregatedColumn="369"/>
        </ext>
      </extLst>
    </cacheHierarchy>
    <cacheHierarchy uniqueName="[Measures].[Sum of Troligt år 14 4]" caption="Sum of Troligt år 14 4" measure="1" displayFolder="" measureGroup="Varderade_kostnader" count="0" hidden="1">
      <extLst>
        <ext xmlns:x15="http://schemas.microsoft.com/office/spreadsheetml/2010/11/main" uri="{B97F6D7D-B522-45F9-BDA1-12C45D357490}">
          <x15:cacheHierarchy aggregatedColumn="370"/>
        </ext>
      </extLst>
    </cacheHierarchy>
    <cacheHierarchy uniqueName="[Measures].[Sum of Troligt år 15 4]" caption="Sum of Troligt år 15 4" measure="1" displayFolder="" measureGroup="Varderade_kostnader" count="0" hidden="1">
      <extLst>
        <ext xmlns:x15="http://schemas.microsoft.com/office/spreadsheetml/2010/11/main" uri="{B97F6D7D-B522-45F9-BDA1-12C45D357490}">
          <x15:cacheHierarchy aggregatedColumn="371"/>
        </ext>
      </extLst>
    </cacheHierarchy>
    <cacheHierarchy uniqueName="[Measures].[Sum of Troligt år 16 4]" caption="Sum of Troligt år 16 4" measure="1" displayFolder="" measureGroup="Varderade_kostnader" count="0" hidden="1">
      <extLst>
        <ext xmlns:x15="http://schemas.microsoft.com/office/spreadsheetml/2010/11/main" uri="{B97F6D7D-B522-45F9-BDA1-12C45D357490}">
          <x15:cacheHierarchy aggregatedColumn="372"/>
        </ext>
      </extLst>
    </cacheHierarchy>
    <cacheHierarchy uniqueName="[Measures].[Sum of Troligt år 17 4]" caption="Sum of Troligt år 17 4" measure="1" displayFolder="" measureGroup="Varderade_kostnader" count="0" hidden="1">
      <extLst>
        <ext xmlns:x15="http://schemas.microsoft.com/office/spreadsheetml/2010/11/main" uri="{B97F6D7D-B522-45F9-BDA1-12C45D357490}">
          <x15:cacheHierarchy aggregatedColumn="373"/>
        </ext>
      </extLst>
    </cacheHierarchy>
    <cacheHierarchy uniqueName="[Measures].[Sum of Troligt år 18 4]" caption="Sum of Troligt år 18 4" measure="1" displayFolder="" measureGroup="Varderade_kostnader" count="0" hidden="1">
      <extLst>
        <ext xmlns:x15="http://schemas.microsoft.com/office/spreadsheetml/2010/11/main" uri="{B97F6D7D-B522-45F9-BDA1-12C45D357490}">
          <x15:cacheHierarchy aggregatedColumn="374"/>
        </ext>
      </extLst>
    </cacheHierarchy>
    <cacheHierarchy uniqueName="[Measures].[Sum of Troligt år 19 4]" caption="Sum of Troligt år 19 4" measure="1" displayFolder="" measureGroup="Varderade_kostnader" count="0" hidden="1">
      <extLst>
        <ext xmlns:x15="http://schemas.microsoft.com/office/spreadsheetml/2010/11/main" uri="{B97F6D7D-B522-45F9-BDA1-12C45D357490}">
          <x15:cacheHierarchy aggregatedColumn="375"/>
        </ext>
      </extLst>
    </cacheHierarchy>
    <cacheHierarchy uniqueName="[Measures].[Sum of Troligt år 20 4]" caption="Sum of Troligt år 20 4" measure="1" displayFolder="" measureGroup="Varderade_kostnader" count="0" hidden="1">
      <extLst>
        <ext xmlns:x15="http://schemas.microsoft.com/office/spreadsheetml/2010/11/main" uri="{B97F6D7D-B522-45F9-BDA1-12C45D357490}">
          <x15:cacheHierarchy aggregatedColumn="376"/>
        </ext>
      </extLst>
    </cacheHierarchy>
    <cacheHierarchy uniqueName="[Measures].[Sum of Troligt år 21 4]" caption="Sum of Troligt år 21 4" measure="1" displayFolder="" measureGroup="Varderade_kostnader" count="0" hidden="1">
      <extLst>
        <ext xmlns:x15="http://schemas.microsoft.com/office/spreadsheetml/2010/11/main" uri="{B97F6D7D-B522-45F9-BDA1-12C45D357490}">
          <x15:cacheHierarchy aggregatedColumn="377"/>
        </ext>
      </extLst>
    </cacheHierarchy>
    <cacheHierarchy uniqueName="[Measures].[Sum of Troligt år 22 4]" caption="Sum of Troligt år 22 4" measure="1" displayFolder="" measureGroup="Varderade_kostnader" count="0" hidden="1">
      <extLst>
        <ext xmlns:x15="http://schemas.microsoft.com/office/spreadsheetml/2010/11/main" uri="{B97F6D7D-B522-45F9-BDA1-12C45D357490}">
          <x15:cacheHierarchy aggregatedColumn="378"/>
        </ext>
      </extLst>
    </cacheHierarchy>
    <cacheHierarchy uniqueName="[Measures].[Sum of Troligt år 23 4]" caption="Sum of Troligt år 23 4" measure="1" displayFolder="" measureGroup="Varderade_kostnader" count="0" hidden="1">
      <extLst>
        <ext xmlns:x15="http://schemas.microsoft.com/office/spreadsheetml/2010/11/main" uri="{B97F6D7D-B522-45F9-BDA1-12C45D357490}">
          <x15:cacheHierarchy aggregatedColumn="379"/>
        </ext>
      </extLst>
    </cacheHierarchy>
    <cacheHierarchy uniqueName="[Measures].[Sum of Troligt år 24 4]" caption="Sum of Troligt år 24 4" measure="1" displayFolder="" measureGroup="Varderade_kostnader" count="0" hidden="1">
      <extLst>
        <ext xmlns:x15="http://schemas.microsoft.com/office/spreadsheetml/2010/11/main" uri="{B97F6D7D-B522-45F9-BDA1-12C45D357490}">
          <x15:cacheHierarchy aggregatedColumn="380"/>
        </ext>
      </extLst>
    </cacheHierarchy>
    <cacheHierarchy uniqueName="[Measures].[Sum of Troligt år 25 4]" caption="Sum of Troligt år 25 4" measure="1" displayFolder="" measureGroup="Varderade_kostnader" count="0" hidden="1">
      <extLst>
        <ext xmlns:x15="http://schemas.microsoft.com/office/spreadsheetml/2010/11/main" uri="{B97F6D7D-B522-45F9-BDA1-12C45D357490}">
          <x15:cacheHierarchy aggregatedColumn="381"/>
        </ext>
      </extLst>
    </cacheHierarchy>
    <cacheHierarchy uniqueName="[Measures].[Sum of Summa 4]" caption="Sum of Summa 4" measure="1" displayFolder="" measureGroup="Varderade_kostnader" count="0" hidden="1">
      <extLst>
        <ext xmlns:x15="http://schemas.microsoft.com/office/spreadsheetml/2010/11/main" uri="{B97F6D7D-B522-45F9-BDA1-12C45D357490}">
          <x15:cacheHierarchy aggregatedColumn="382"/>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94"/>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495"/>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521"/>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408"/>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434"/>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382"/>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351"/>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ies>
  <kpis count="0"/>
  <dimensions count="7">
    <dimension name="Ej_varderade_kostnader" uniqueName="[Ej_varderade_kostnader]" caption="Ej_varderade_kostnader"/>
    <dimension name="Ej_varderade_nyttor" uniqueName="[Ej_varderade_nyttor]" caption="Ej_varderade_nyttor"/>
    <dimension name="Kostnader" uniqueName="[Kostnader]" caption="Kostnader"/>
    <dimension measure="1" name="Measures" uniqueName="[Measures]" caption="Measures"/>
    <dimension name="Nyttor" uniqueName="[Nyttor]" caption="Nyttor"/>
    <dimension name="Varderade_kostnader" uniqueName="[Varderade_kostnader]" caption="Varderade_kostnader"/>
    <dimension name="Varderade_nyttor" uniqueName="[Varderade_nyttor]" caption="Varderade_nyttor"/>
  </dimensions>
  <measureGroups count="6">
    <measureGroup name="Ej_varderade_kostnader" caption="Ej_varderade_kostnader"/>
    <measureGroup name="Ej_varderade_nyttor" caption="Ej_varderade_nyttor"/>
    <measureGroup name="Kostnader" caption="Kostnader"/>
    <measureGroup name="Nyttor" caption="Nyttor"/>
    <measureGroup name="Varderade_kostnader" caption="Varderade_kostnader"/>
    <measureGroup name="Varderade_nyttor" caption="Varderade_nyttor"/>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658467245368" backgroundQuery="1" createdVersion="8" refreshedVersion="8" minRefreshableVersion="3" recordCount="0" supportSubquery="1" supportAdvancedDrill="1" xr:uid="{9E1A0003-DA9D-4F6E-8083-1948415B1EBE}">
  <cacheSource type="external" connectionId="7"/>
  <cacheFields count="3">
    <cacheField name="[Varderade_kostnader].[Kategori].[Kategori]" caption="Kategori" numFmtId="0" hierarchy="353" level="1">
      <sharedItems count="2">
        <s v="Finansiell 💰"/>
        <s v="Omfördelning ↺"/>
      </sharedItems>
    </cacheField>
    <cacheField name="[Measures].[Sum of Summa 4]" caption="Sum of Summa 4" numFmtId="0" hierarchy="637" level="32767"/>
    <cacheField name="[Varderade_kostnader].[Intressent].[Intressent]" caption="Intressent" numFmtId="0" hierarchy="352" level="1">
      <sharedItems containsSemiMixedTypes="0" containsNonDate="0" containsString="0"/>
    </cacheField>
  </cacheFields>
  <cacheHierarchies count="646">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0" memberValueDatatype="130" unbalanced="0"/>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0"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Troligt år 7]" caption="Troligt år 7" attribute="1" defaultMemberUniqueName="[Ej_varderade_kostnader].[Troligt år 7].[All]" allUniqueName="[Ej_varderade_kostnader].[Troligt år 7].[All]" dimensionUniqueName="[Ej_varderade_kostnader]" displayFolder="" count="0" memberValueDatatype="5" unbalanced="0"/>
    <cacheHierarchy uniqueName="[Ej_varderade_kostnader].[Troligt år 8]" caption="Troligt år 8" attribute="1" defaultMemberUniqueName="[Ej_varderade_kostnader].[Troligt år 8].[All]" allUniqueName="[Ej_varderade_kostnader].[Troligt år 8].[All]" dimensionUniqueName="[Ej_varderade_kostnader]" displayFolder="" count="0" memberValueDatatype="5" unbalanced="0"/>
    <cacheHierarchy uniqueName="[Ej_varderade_kostnader].[Troligt år 9]" caption="Troligt år 9" attribute="1" defaultMemberUniqueName="[Ej_varderade_kostnader].[Troligt år 9].[All]" allUniqueName="[Ej_varderade_kostnader].[Troligt år 9].[All]" dimensionUniqueName="[Ej_varderade_kostnader]" displayFolder="" count="0" memberValueDatatype="5" unbalanced="0"/>
    <cacheHierarchy uniqueName="[Ej_varderade_kostnader].[Troligt år 10]" caption="Troligt år 10" attribute="1" defaultMemberUniqueName="[Ej_varderade_kostnader].[Troligt år 10].[All]" allUniqueName="[Ej_varderade_kostnader].[Troligt år 10].[All]" dimensionUniqueName="[Ej_varderade_kostnader]" displayFolder="" count="0" memberValueDatatype="5" unbalanced="0"/>
    <cacheHierarchy uniqueName="[Ej_varderade_kostnader].[Troligt år 11]" caption="Troligt år 11" attribute="1" defaultMemberUniqueName="[Ej_varderade_kostnader].[Troligt år 11].[All]" allUniqueName="[Ej_varderade_kostnader].[Troligt år 11].[All]" dimensionUniqueName="[Ej_varderade_kostnader]" displayFolder="" count="0" memberValueDatatype="5" unbalanced="0"/>
    <cacheHierarchy uniqueName="[Ej_varderade_kostnader].[Troligt år 12]" caption="Troligt år 12" attribute="1" defaultMemberUniqueName="[Ej_varderade_kostnader].[Troligt år 12].[All]" allUniqueName="[Ej_varderade_kostnader].[Troligt år 12].[All]" dimensionUniqueName="[Ej_varderade_kostnader]" displayFolder="" count="0" memberValueDatatype="5" unbalanced="0"/>
    <cacheHierarchy uniqueName="[Ej_varderade_kostnader].[Troligt år 13]" caption="Troligt år 13" attribute="1" defaultMemberUniqueName="[Ej_varderade_kostnader].[Troligt år 13].[All]" allUniqueName="[Ej_varderade_kostnader].[Troligt år 13].[All]" dimensionUniqueName="[Ej_varderade_kostnader]" displayFolder="" count="0" memberValueDatatype="5" unbalanced="0"/>
    <cacheHierarchy uniqueName="[Ej_varderade_kostnader].[Troligt år 14]" caption="Troligt år 14" attribute="1" defaultMemberUniqueName="[Ej_varderade_kostnader].[Troligt år 14].[All]" allUniqueName="[Ej_varderade_kostnader].[Troligt år 14].[All]" dimensionUniqueName="[Ej_varderade_kostnader]" displayFolder="" count="0" memberValueDatatype="5" unbalanced="0"/>
    <cacheHierarchy uniqueName="[Ej_varderade_kostnader].[Troligt år 15]" caption="Troligt år 15" attribute="1" defaultMemberUniqueName="[Ej_varderade_kostnader].[Troligt år 15].[All]" allUniqueName="[Ej_varderade_kostnader].[Troligt år 15].[All]" dimensionUniqueName="[Ej_varderade_kostnader]" displayFolder="" count="0" memberValueDatatype="5" unbalanced="0"/>
    <cacheHierarchy uniqueName="[Ej_varderade_kostnader].[Troligt år 16]" caption="Troligt år 16" attribute="1" defaultMemberUniqueName="[Ej_varderade_kostnader].[Troligt år 16].[All]" allUniqueName="[Ej_varderade_kostnader].[Troligt år 16].[All]" dimensionUniqueName="[Ej_varderade_kostnader]" displayFolder="" count="0" memberValueDatatype="5" unbalanced="0"/>
    <cacheHierarchy uniqueName="[Ej_varderade_kostnader].[Troligt år 17]" caption="Troligt år 17" attribute="1" defaultMemberUniqueName="[Ej_varderade_kostnader].[Troligt år 17].[All]" allUniqueName="[Ej_varderade_kostnader].[Troligt år 17].[All]" dimensionUniqueName="[Ej_varderade_kostnader]" displayFolder="" count="0" memberValueDatatype="5" unbalanced="0"/>
    <cacheHierarchy uniqueName="[Ej_varderade_kostnader].[Troligt år 18]" caption="Troligt år 18" attribute="1" defaultMemberUniqueName="[Ej_varderade_kostnader].[Troligt år 18].[All]" allUniqueName="[Ej_varderade_kostnader].[Troligt år 18].[All]" dimensionUniqueName="[Ej_varderade_kostnader]" displayFolder="" count="0" memberValueDatatype="5" unbalanced="0"/>
    <cacheHierarchy uniqueName="[Ej_varderade_kostnader].[Troligt år 19]" caption="Troligt år 19" attribute="1" defaultMemberUniqueName="[Ej_varderade_kostnader].[Troligt år 19].[All]" allUniqueName="[Ej_varderade_kostnader].[Troligt år 19].[All]" dimensionUniqueName="[Ej_varderade_kostnader]" displayFolder="" count="0" memberValueDatatype="5" unbalanced="0"/>
    <cacheHierarchy uniqueName="[Ej_varderade_kostnader].[Troligt år 20]" caption="Troligt år 20" attribute="1" defaultMemberUniqueName="[Ej_varderade_kostnader].[Troligt år 20].[All]" allUniqueName="[Ej_varderade_kostnader].[Troligt år 20].[All]" dimensionUniqueName="[Ej_varderade_kostnader]" displayFolder="" count="0" memberValueDatatype="5" unbalanced="0"/>
    <cacheHierarchy uniqueName="[Ej_varderade_kostnader].[Troligt år 21]" caption="Troligt år 21" attribute="1" defaultMemberUniqueName="[Ej_varderade_kostnader].[Troligt år 21].[All]" allUniqueName="[Ej_varderade_kostnader].[Troligt år 21].[All]" dimensionUniqueName="[Ej_varderade_kostnader]" displayFolder="" count="0" memberValueDatatype="5" unbalanced="0"/>
    <cacheHierarchy uniqueName="[Ej_varderade_kostnader].[Troligt år 22]" caption="Troligt år 22" attribute="1" defaultMemberUniqueName="[Ej_varderade_kostnader].[Troligt år 22].[All]" allUniqueName="[Ej_varderade_kostnader].[Troligt år 22].[All]" dimensionUniqueName="[Ej_varderade_kostnader]" displayFolder="" count="0" memberValueDatatype="5" unbalanced="0"/>
    <cacheHierarchy uniqueName="[Ej_varderade_kostnader].[Troligt år 23]" caption="Troligt år 23" attribute="1" defaultMemberUniqueName="[Ej_varderade_kostnader].[Troligt år 23].[All]" allUniqueName="[Ej_varderade_kostnader].[Troligt år 23].[All]" dimensionUniqueName="[Ej_varderade_kostnader]" displayFolder="" count="0" memberValueDatatype="5" unbalanced="0"/>
    <cacheHierarchy uniqueName="[Ej_varderade_kostnader].[Troligt år 24]" caption="Troligt år 24" attribute="1" defaultMemberUniqueName="[Ej_varderade_kostnader].[Troligt år 24].[All]" allUniqueName="[Ej_varderade_kostnader].[Troligt år 24].[All]" dimensionUniqueName="[Ej_varderade_kostnader]" displayFolder="" count="0" memberValueDatatype="5" unbalanced="0"/>
    <cacheHierarchy uniqueName="[Ej_varderade_kostnader].[Troligt år 25]" caption="Troligt år 25" attribute="1" defaultMemberUniqueName="[Ej_varderade_kostnader].[Troligt år 25].[All]" allUniqueName="[Ej_varderade_kostnader].[Troligt år 25].[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Min år 7]" caption="Min år 7" attribute="1" defaultMemberUniqueName="[Ej_varderade_kostnader].[Min år 7].[All]" allUniqueName="[Ej_varderade_kostnader].[Min år 7].[All]" dimensionUniqueName="[Ej_varderade_kostnader]" displayFolder="" count="0" memberValueDatatype="5" unbalanced="0"/>
    <cacheHierarchy uniqueName="[Ej_varderade_kostnader].[Min år 8]" caption="Min år 8" attribute="1" defaultMemberUniqueName="[Ej_varderade_kostnader].[Min år 8].[All]" allUniqueName="[Ej_varderade_kostnader].[Min år 8].[All]" dimensionUniqueName="[Ej_varderade_kostnader]" displayFolder="" count="0" memberValueDatatype="5" unbalanced="0"/>
    <cacheHierarchy uniqueName="[Ej_varderade_kostnader].[Min år 9]" caption="Min år 9" attribute="1" defaultMemberUniqueName="[Ej_varderade_kostnader].[Min år 9].[All]" allUniqueName="[Ej_varderade_kostnader].[Min år 9].[All]" dimensionUniqueName="[Ej_varderade_kostnader]" displayFolder="" count="0" memberValueDatatype="5" unbalanced="0"/>
    <cacheHierarchy uniqueName="[Ej_varderade_kostnader].[Min år 10]" caption="Min år 10" attribute="1" defaultMemberUniqueName="[Ej_varderade_kostnader].[Min år 10].[All]" allUniqueName="[Ej_varderade_kostnader].[Min år 10].[All]" dimensionUniqueName="[Ej_varderade_kostnader]" displayFolder="" count="0" memberValueDatatype="5" unbalanced="0"/>
    <cacheHierarchy uniqueName="[Ej_varderade_kostnader].[Min år 11]" caption="Min år 11" attribute="1" defaultMemberUniqueName="[Ej_varderade_kostnader].[Min år 11].[All]" allUniqueName="[Ej_varderade_kostnader].[Min år 11].[All]" dimensionUniqueName="[Ej_varderade_kostnader]" displayFolder="" count="0" memberValueDatatype="5" unbalanced="0"/>
    <cacheHierarchy uniqueName="[Ej_varderade_kostnader].[Min år 12]" caption="Min år 12" attribute="1" defaultMemberUniqueName="[Ej_varderade_kostnader].[Min år 12].[All]" allUniqueName="[Ej_varderade_kostnader].[Min år 12].[All]" dimensionUniqueName="[Ej_varderade_kostnader]" displayFolder="" count="0" memberValueDatatype="5" unbalanced="0"/>
    <cacheHierarchy uniqueName="[Ej_varderade_kostnader].[Min år 13]" caption="Min år 13" attribute="1" defaultMemberUniqueName="[Ej_varderade_kostnader].[Min år 13].[All]" allUniqueName="[Ej_varderade_kostnader].[Min år 13].[All]" dimensionUniqueName="[Ej_varderade_kostnader]" displayFolder="" count="0" memberValueDatatype="5" unbalanced="0"/>
    <cacheHierarchy uniqueName="[Ej_varderade_kostnader].[Min år 14]" caption="Min år 14" attribute="1" defaultMemberUniqueName="[Ej_varderade_kostnader].[Min år 14].[All]" allUniqueName="[Ej_varderade_kostnader].[Min år 14].[All]" dimensionUniqueName="[Ej_varderade_kostnader]" displayFolder="" count="0" memberValueDatatype="5" unbalanced="0"/>
    <cacheHierarchy uniqueName="[Ej_varderade_kostnader].[Min år 15]" caption="Min år 15" attribute="1" defaultMemberUniqueName="[Ej_varderade_kostnader].[Min år 15].[All]" allUniqueName="[Ej_varderade_kostnader].[Min år 15].[All]" dimensionUniqueName="[Ej_varderade_kostnader]" displayFolder="" count="0" memberValueDatatype="5" unbalanced="0"/>
    <cacheHierarchy uniqueName="[Ej_varderade_kostnader].[Min år 16]" caption="Min år 16" attribute="1" defaultMemberUniqueName="[Ej_varderade_kostnader].[Min år 16].[All]" allUniqueName="[Ej_varderade_kostnader].[Min år 16].[All]" dimensionUniqueName="[Ej_varderade_kostnader]" displayFolder="" count="0" memberValueDatatype="5" unbalanced="0"/>
    <cacheHierarchy uniqueName="[Ej_varderade_kostnader].[Min år 17]" caption="Min år 17" attribute="1" defaultMemberUniqueName="[Ej_varderade_kostnader].[Min år 17].[All]" allUniqueName="[Ej_varderade_kostnader].[Min år 17].[All]" dimensionUniqueName="[Ej_varderade_kostnader]" displayFolder="" count="0" memberValueDatatype="5" unbalanced="0"/>
    <cacheHierarchy uniqueName="[Ej_varderade_kostnader].[Min år 18]" caption="Min år 18" attribute="1" defaultMemberUniqueName="[Ej_varderade_kostnader].[Min år 18].[All]" allUniqueName="[Ej_varderade_kostnader].[Min år 18].[All]" dimensionUniqueName="[Ej_varderade_kostnader]" displayFolder="" count="0" memberValueDatatype="5" unbalanced="0"/>
    <cacheHierarchy uniqueName="[Ej_varderade_kostnader].[Min år 19]" caption="Min år 19" attribute="1" defaultMemberUniqueName="[Ej_varderade_kostnader].[Min år 19].[All]" allUniqueName="[Ej_varderade_kostnader].[Min år 19].[All]" dimensionUniqueName="[Ej_varderade_kostnader]" displayFolder="" count="0" memberValueDatatype="5" unbalanced="0"/>
    <cacheHierarchy uniqueName="[Ej_varderade_kostnader].[Min år 20]" caption="Min år 20" attribute="1" defaultMemberUniqueName="[Ej_varderade_kostnader].[Min år 20].[All]" allUniqueName="[Ej_varderade_kostnader].[Min år 20].[All]" dimensionUniqueName="[Ej_varderade_kostnader]" displayFolder="" count="0" memberValueDatatype="5" unbalanced="0"/>
    <cacheHierarchy uniqueName="[Ej_varderade_kostnader].[Min år 21]" caption="Min år 21" attribute="1" defaultMemberUniqueName="[Ej_varderade_kostnader].[Min år 21].[All]" allUniqueName="[Ej_varderade_kostnader].[Min år 21].[All]" dimensionUniqueName="[Ej_varderade_kostnader]" displayFolder="" count="0" memberValueDatatype="5" unbalanced="0"/>
    <cacheHierarchy uniqueName="[Ej_varderade_kostnader].[Min år 22]" caption="Min år 22" attribute="1" defaultMemberUniqueName="[Ej_varderade_kostnader].[Min år 22].[All]" allUniqueName="[Ej_varderade_kostnader].[Min år 22].[All]" dimensionUniqueName="[Ej_varderade_kostnader]" displayFolder="" count="0" memberValueDatatype="5" unbalanced="0"/>
    <cacheHierarchy uniqueName="[Ej_varderade_kostnader].[Min år 23]" caption="Min år 23" attribute="1" defaultMemberUniqueName="[Ej_varderade_kostnader].[Min år 23].[All]" allUniqueName="[Ej_varderade_kostnader].[Min år 23].[All]" dimensionUniqueName="[Ej_varderade_kostnader]" displayFolder="" count="0" memberValueDatatype="5" unbalanced="0"/>
    <cacheHierarchy uniqueName="[Ej_varderade_kostnader].[Min år 24]" caption="Min år 24" attribute="1" defaultMemberUniqueName="[Ej_varderade_kostnader].[Min år 24].[All]" allUniqueName="[Ej_varderade_kostnader].[Min år 24].[All]" dimensionUniqueName="[Ej_varderade_kostnader]" displayFolder="" count="0" memberValueDatatype="5" unbalanced="0"/>
    <cacheHierarchy uniqueName="[Ej_varderade_kostnader].[Min år 25]" caption="Min år 25" attribute="1" defaultMemberUniqueName="[Ej_varderade_kostnader].[Min år 25].[All]" allUniqueName="[Ej_varderade_kostnader].[Min år 25].[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Max år 7]" caption="Max år 7" attribute="1" defaultMemberUniqueName="[Ej_varderade_kostnader].[Max år 7].[All]" allUniqueName="[Ej_varderade_kostnader].[Max år 7].[All]" dimensionUniqueName="[Ej_varderade_kostnader]" displayFolder="" count="0" memberValueDatatype="5" unbalanced="0"/>
    <cacheHierarchy uniqueName="[Ej_varderade_kostnader].[Max år 8]" caption="Max år 8" attribute="1" defaultMemberUniqueName="[Ej_varderade_kostnader].[Max år 8].[All]" allUniqueName="[Ej_varderade_kostnader].[Max år 8].[All]" dimensionUniqueName="[Ej_varderade_kostnader]" displayFolder="" count="0" memberValueDatatype="5" unbalanced="0"/>
    <cacheHierarchy uniqueName="[Ej_varderade_kostnader].[Max år 9]" caption="Max år 9" attribute="1" defaultMemberUniqueName="[Ej_varderade_kostnader].[Max år 9].[All]" allUniqueName="[Ej_varderade_kostnader].[Max år 9].[All]" dimensionUniqueName="[Ej_varderade_kostnader]" displayFolder="" count="0" memberValueDatatype="5" unbalanced="0"/>
    <cacheHierarchy uniqueName="[Ej_varderade_kostnader].[Max år 10]" caption="Max år 10" attribute="1" defaultMemberUniqueName="[Ej_varderade_kostnader].[Max år 10].[All]" allUniqueName="[Ej_varderade_kostnader].[Max år 10].[All]" dimensionUniqueName="[Ej_varderade_kostnader]" displayFolder="" count="0" memberValueDatatype="5" unbalanced="0"/>
    <cacheHierarchy uniqueName="[Ej_varderade_kostnader].[Max år 11]" caption="Max år 11" attribute="1" defaultMemberUniqueName="[Ej_varderade_kostnader].[Max år 11].[All]" allUniqueName="[Ej_varderade_kostnader].[Max år 11].[All]" dimensionUniqueName="[Ej_varderade_kostnader]" displayFolder="" count="0" memberValueDatatype="5" unbalanced="0"/>
    <cacheHierarchy uniqueName="[Ej_varderade_kostnader].[Max år 12]" caption="Max år 12" attribute="1" defaultMemberUniqueName="[Ej_varderade_kostnader].[Max år 12].[All]" allUniqueName="[Ej_varderade_kostnader].[Max år 12].[All]" dimensionUniqueName="[Ej_varderade_kostnader]" displayFolder="" count="0" memberValueDatatype="5" unbalanced="0"/>
    <cacheHierarchy uniqueName="[Ej_varderade_kostnader].[Max år 13]" caption="Max år 13" attribute="1" defaultMemberUniqueName="[Ej_varderade_kostnader].[Max år 13].[All]" allUniqueName="[Ej_varderade_kostnader].[Max år 13].[All]" dimensionUniqueName="[Ej_varderade_kostnader]" displayFolder="" count="0" memberValueDatatype="5" unbalanced="0"/>
    <cacheHierarchy uniqueName="[Ej_varderade_kostnader].[Max år 14]" caption="Max år 14" attribute="1" defaultMemberUniqueName="[Ej_varderade_kostnader].[Max år 14].[All]" allUniqueName="[Ej_varderade_kostnader].[Max år 14].[All]" dimensionUniqueName="[Ej_varderade_kostnader]" displayFolder="" count="0" memberValueDatatype="5" unbalanced="0"/>
    <cacheHierarchy uniqueName="[Ej_varderade_kostnader].[Max år 15]" caption="Max år 15" attribute="1" defaultMemberUniqueName="[Ej_varderade_kostnader].[Max år 15].[All]" allUniqueName="[Ej_varderade_kostnader].[Max år 15].[All]" dimensionUniqueName="[Ej_varderade_kostnader]" displayFolder="" count="0" memberValueDatatype="5" unbalanced="0"/>
    <cacheHierarchy uniqueName="[Ej_varderade_kostnader].[Max år 16]" caption="Max år 16" attribute="1" defaultMemberUniqueName="[Ej_varderade_kostnader].[Max år 16].[All]" allUniqueName="[Ej_varderade_kostnader].[Max år 16].[All]" dimensionUniqueName="[Ej_varderade_kostnader]" displayFolder="" count="0" memberValueDatatype="5" unbalanced="0"/>
    <cacheHierarchy uniqueName="[Ej_varderade_kostnader].[Max år 17]" caption="Max år 17" attribute="1" defaultMemberUniqueName="[Ej_varderade_kostnader].[Max år 17].[All]" allUniqueName="[Ej_varderade_kostnader].[Max år 17].[All]" dimensionUniqueName="[Ej_varderade_kostnader]" displayFolder="" count="0" memberValueDatatype="5" unbalanced="0"/>
    <cacheHierarchy uniqueName="[Ej_varderade_kostnader].[Max år 18]" caption="Max år 18" attribute="1" defaultMemberUniqueName="[Ej_varderade_kostnader].[Max år 18].[All]" allUniqueName="[Ej_varderade_kostnader].[Max år 18].[All]" dimensionUniqueName="[Ej_varderade_kostnader]" displayFolder="" count="0" memberValueDatatype="5" unbalanced="0"/>
    <cacheHierarchy uniqueName="[Ej_varderade_kostnader].[Max år 19]" caption="Max år 19" attribute="1" defaultMemberUniqueName="[Ej_varderade_kostnader].[Max år 19].[All]" allUniqueName="[Ej_varderade_kostnader].[Max år 19].[All]" dimensionUniqueName="[Ej_varderade_kostnader]" displayFolder="" count="0" memberValueDatatype="5" unbalanced="0"/>
    <cacheHierarchy uniqueName="[Ej_varderade_kostnader].[Max år 20]" caption="Max år 20" attribute="1" defaultMemberUniqueName="[Ej_varderade_kostnader].[Max år 20].[All]" allUniqueName="[Ej_varderade_kostnader].[Max år 20].[All]" dimensionUniqueName="[Ej_varderade_kostnader]" displayFolder="" count="0" memberValueDatatype="5" unbalanced="0"/>
    <cacheHierarchy uniqueName="[Ej_varderade_kostnader].[Max år 21]" caption="Max år 21" attribute="1" defaultMemberUniqueName="[Ej_varderade_kostnader].[Max år 21].[All]" allUniqueName="[Ej_varderade_kostnader].[Max år 21].[All]" dimensionUniqueName="[Ej_varderade_kostnader]" displayFolder="" count="0" memberValueDatatype="5" unbalanced="0"/>
    <cacheHierarchy uniqueName="[Ej_varderade_kostnader].[Max år 22]" caption="Max år 22" attribute="1" defaultMemberUniqueName="[Ej_varderade_kostnader].[Max år 22].[All]" allUniqueName="[Ej_varderade_kostnader].[Max år 22].[All]" dimensionUniqueName="[Ej_varderade_kostnader]" displayFolder="" count="0" memberValueDatatype="5" unbalanced="0"/>
    <cacheHierarchy uniqueName="[Ej_varderade_kostnader].[Max år 23]" caption="Max år 23" attribute="1" defaultMemberUniqueName="[Ej_varderade_kostnader].[Max år 23].[All]" allUniqueName="[Ej_varderade_kostnader].[Max år 23].[All]" dimensionUniqueName="[Ej_varderade_kostnader]" displayFolder="" count="0" memberValueDatatype="5" unbalanced="0"/>
    <cacheHierarchy uniqueName="[Ej_varderade_kostnader].[Max år 24]" caption="Max år 24" attribute="1" defaultMemberUniqueName="[Ej_varderade_kostnader].[Max år 24].[All]" allUniqueName="[Ej_varderade_kostnader].[Max år 24].[All]" dimensionUniqueName="[Ej_varderade_kostnader]" displayFolder="" count="0" memberValueDatatype="5" unbalanced="0"/>
    <cacheHierarchy uniqueName="[Ej_varderade_kostnader].[Max år 25]" caption="Max år 25" attribute="1" defaultMemberUniqueName="[Ej_varderade_kostnader].[Max år 25].[All]" allUniqueName="[Ej_varderade_kostnader].[Max år 25].[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0"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0"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Troligt år 7]" caption="Troligt år 7" attribute="1" defaultMemberUniqueName="[Ej_varderade_nyttor].[Troligt år 7].[All]" allUniqueName="[Ej_varderade_nyttor].[Troligt år 7].[All]" dimensionUniqueName="[Ej_varderade_nyttor]" displayFolder="" count="0" memberValueDatatype="5" unbalanced="0"/>
    <cacheHierarchy uniqueName="[Ej_varderade_nyttor].[Troligt år 8]" caption="Troligt år 8" attribute="1" defaultMemberUniqueName="[Ej_varderade_nyttor].[Troligt år 8].[All]" allUniqueName="[Ej_varderade_nyttor].[Troligt år 8].[All]" dimensionUniqueName="[Ej_varderade_nyttor]" displayFolder="" count="0" memberValueDatatype="5" unbalanced="0"/>
    <cacheHierarchy uniqueName="[Ej_varderade_nyttor].[Troligt år 9]" caption="Troligt år 9" attribute="1" defaultMemberUniqueName="[Ej_varderade_nyttor].[Troligt år 9].[All]" allUniqueName="[Ej_varderade_nyttor].[Troligt år 9].[All]" dimensionUniqueName="[Ej_varderade_nyttor]" displayFolder="" count="0" memberValueDatatype="5" unbalanced="0"/>
    <cacheHierarchy uniqueName="[Ej_varderade_nyttor].[Troligt år 10]" caption="Troligt år 10" attribute="1" defaultMemberUniqueName="[Ej_varderade_nyttor].[Troligt år 10].[All]" allUniqueName="[Ej_varderade_nyttor].[Troligt år 10].[All]" dimensionUniqueName="[Ej_varderade_nyttor]" displayFolder="" count="0" memberValueDatatype="5" unbalanced="0"/>
    <cacheHierarchy uniqueName="[Ej_varderade_nyttor].[Troligt år 11]" caption="Troligt år 11" attribute="1" defaultMemberUniqueName="[Ej_varderade_nyttor].[Troligt år 11].[All]" allUniqueName="[Ej_varderade_nyttor].[Troligt år 11].[All]" dimensionUniqueName="[Ej_varderade_nyttor]" displayFolder="" count="0" memberValueDatatype="5" unbalanced="0"/>
    <cacheHierarchy uniqueName="[Ej_varderade_nyttor].[Troligt år 12]" caption="Troligt år 12" attribute="1" defaultMemberUniqueName="[Ej_varderade_nyttor].[Troligt år 12].[All]" allUniqueName="[Ej_varderade_nyttor].[Troligt år 12].[All]" dimensionUniqueName="[Ej_varderade_nyttor]" displayFolder="" count="0" memberValueDatatype="5" unbalanced="0"/>
    <cacheHierarchy uniqueName="[Ej_varderade_nyttor].[Troligt år 13]" caption="Troligt år 13" attribute="1" defaultMemberUniqueName="[Ej_varderade_nyttor].[Troligt år 13].[All]" allUniqueName="[Ej_varderade_nyttor].[Troligt år 13].[All]" dimensionUniqueName="[Ej_varderade_nyttor]" displayFolder="" count="0" memberValueDatatype="5" unbalanced="0"/>
    <cacheHierarchy uniqueName="[Ej_varderade_nyttor].[Troligt år 14]" caption="Troligt år 14" attribute="1" defaultMemberUniqueName="[Ej_varderade_nyttor].[Troligt år 14].[All]" allUniqueName="[Ej_varderade_nyttor].[Troligt år 14].[All]" dimensionUniqueName="[Ej_varderade_nyttor]" displayFolder="" count="0" memberValueDatatype="5" unbalanced="0"/>
    <cacheHierarchy uniqueName="[Ej_varderade_nyttor].[Troligt år 15]" caption="Troligt år 15" attribute="1" defaultMemberUniqueName="[Ej_varderade_nyttor].[Troligt år 15].[All]" allUniqueName="[Ej_varderade_nyttor].[Troligt år 15].[All]" dimensionUniqueName="[Ej_varderade_nyttor]" displayFolder="" count="0" memberValueDatatype="5" unbalanced="0"/>
    <cacheHierarchy uniqueName="[Ej_varderade_nyttor].[Troligt år 16]" caption="Troligt år 16" attribute="1" defaultMemberUniqueName="[Ej_varderade_nyttor].[Troligt år 16].[All]" allUniqueName="[Ej_varderade_nyttor].[Troligt år 16].[All]" dimensionUniqueName="[Ej_varderade_nyttor]" displayFolder="" count="0" memberValueDatatype="5" unbalanced="0"/>
    <cacheHierarchy uniqueName="[Ej_varderade_nyttor].[Troligt år 17]" caption="Troligt år 17" attribute="1" defaultMemberUniqueName="[Ej_varderade_nyttor].[Troligt år 17].[All]" allUniqueName="[Ej_varderade_nyttor].[Troligt år 17].[All]" dimensionUniqueName="[Ej_varderade_nyttor]" displayFolder="" count="0" memberValueDatatype="5" unbalanced="0"/>
    <cacheHierarchy uniqueName="[Ej_varderade_nyttor].[Troligt år 18]" caption="Troligt år 18" attribute="1" defaultMemberUniqueName="[Ej_varderade_nyttor].[Troligt år 18].[All]" allUniqueName="[Ej_varderade_nyttor].[Troligt år 18].[All]" dimensionUniqueName="[Ej_varderade_nyttor]" displayFolder="" count="0" memberValueDatatype="5" unbalanced="0"/>
    <cacheHierarchy uniqueName="[Ej_varderade_nyttor].[Troligt år 19]" caption="Troligt år 19" attribute="1" defaultMemberUniqueName="[Ej_varderade_nyttor].[Troligt år 19].[All]" allUniqueName="[Ej_varderade_nyttor].[Troligt år 19].[All]" dimensionUniqueName="[Ej_varderade_nyttor]" displayFolder="" count="0" memberValueDatatype="5" unbalanced="0"/>
    <cacheHierarchy uniqueName="[Ej_varderade_nyttor].[Troligt år 20]" caption="Troligt år 20" attribute="1" defaultMemberUniqueName="[Ej_varderade_nyttor].[Troligt år 20].[All]" allUniqueName="[Ej_varderade_nyttor].[Troligt år 20].[All]" dimensionUniqueName="[Ej_varderade_nyttor]" displayFolder="" count="0" memberValueDatatype="5" unbalanced="0"/>
    <cacheHierarchy uniqueName="[Ej_varderade_nyttor].[Troligt år 21]" caption="Troligt år 21" attribute="1" defaultMemberUniqueName="[Ej_varderade_nyttor].[Troligt år 21].[All]" allUniqueName="[Ej_varderade_nyttor].[Troligt år 21].[All]" dimensionUniqueName="[Ej_varderade_nyttor]" displayFolder="" count="0" memberValueDatatype="5" unbalanced="0"/>
    <cacheHierarchy uniqueName="[Ej_varderade_nyttor].[Troligt år 22]" caption="Troligt år 22" attribute="1" defaultMemberUniqueName="[Ej_varderade_nyttor].[Troligt år 22].[All]" allUniqueName="[Ej_varderade_nyttor].[Troligt år 22].[All]" dimensionUniqueName="[Ej_varderade_nyttor]" displayFolder="" count="0" memberValueDatatype="5" unbalanced="0"/>
    <cacheHierarchy uniqueName="[Ej_varderade_nyttor].[Troligt år 23]" caption="Troligt år 23" attribute="1" defaultMemberUniqueName="[Ej_varderade_nyttor].[Troligt år 23].[All]" allUniqueName="[Ej_varderade_nyttor].[Troligt år 23].[All]" dimensionUniqueName="[Ej_varderade_nyttor]" displayFolder="" count="0" memberValueDatatype="5" unbalanced="0"/>
    <cacheHierarchy uniqueName="[Ej_varderade_nyttor].[Troligt år 24]" caption="Troligt år 24" attribute="1" defaultMemberUniqueName="[Ej_varderade_nyttor].[Troligt år 24].[All]" allUniqueName="[Ej_varderade_nyttor].[Troligt år 24].[All]" dimensionUniqueName="[Ej_varderade_nyttor]" displayFolder="" count="0" memberValueDatatype="5" unbalanced="0"/>
    <cacheHierarchy uniqueName="[Ej_varderade_nyttor].[Troligt år 25]" caption="Troligt år 25" attribute="1" defaultMemberUniqueName="[Ej_varderade_nyttor].[Troligt år 25].[All]" allUniqueName="[Ej_varderade_nyttor].[Troligt år 25].[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Min år 7]" caption="Min år 7" attribute="1" defaultMemberUniqueName="[Ej_varderade_nyttor].[Min år 7].[All]" allUniqueName="[Ej_varderade_nyttor].[Min år 7].[All]" dimensionUniqueName="[Ej_varderade_nyttor]" displayFolder="" count="0" memberValueDatatype="5" unbalanced="0"/>
    <cacheHierarchy uniqueName="[Ej_varderade_nyttor].[Min år 8]" caption="Min år 8" attribute="1" defaultMemberUniqueName="[Ej_varderade_nyttor].[Min år 8].[All]" allUniqueName="[Ej_varderade_nyttor].[Min år 8].[All]" dimensionUniqueName="[Ej_varderade_nyttor]" displayFolder="" count="0" memberValueDatatype="5" unbalanced="0"/>
    <cacheHierarchy uniqueName="[Ej_varderade_nyttor].[Min år 9]" caption="Min år 9" attribute="1" defaultMemberUniqueName="[Ej_varderade_nyttor].[Min år 9].[All]" allUniqueName="[Ej_varderade_nyttor].[Min år 9].[All]" dimensionUniqueName="[Ej_varderade_nyttor]" displayFolder="" count="0" memberValueDatatype="5" unbalanced="0"/>
    <cacheHierarchy uniqueName="[Ej_varderade_nyttor].[Min år 10]" caption="Min år 10" attribute="1" defaultMemberUniqueName="[Ej_varderade_nyttor].[Min år 10].[All]" allUniqueName="[Ej_varderade_nyttor].[Min år 10].[All]" dimensionUniqueName="[Ej_varderade_nyttor]" displayFolder="" count="0" memberValueDatatype="5" unbalanced="0"/>
    <cacheHierarchy uniqueName="[Ej_varderade_nyttor].[Min år 11]" caption="Min år 11" attribute="1" defaultMemberUniqueName="[Ej_varderade_nyttor].[Min år 11].[All]" allUniqueName="[Ej_varderade_nyttor].[Min år 11].[All]" dimensionUniqueName="[Ej_varderade_nyttor]" displayFolder="" count="0" memberValueDatatype="5" unbalanced="0"/>
    <cacheHierarchy uniqueName="[Ej_varderade_nyttor].[Min år 12]" caption="Min år 12" attribute="1" defaultMemberUniqueName="[Ej_varderade_nyttor].[Min år 12].[All]" allUniqueName="[Ej_varderade_nyttor].[Min år 12].[All]" dimensionUniqueName="[Ej_varderade_nyttor]" displayFolder="" count="0" memberValueDatatype="5" unbalanced="0"/>
    <cacheHierarchy uniqueName="[Ej_varderade_nyttor].[Min år 13]" caption="Min år 13" attribute="1" defaultMemberUniqueName="[Ej_varderade_nyttor].[Min år 13].[All]" allUniqueName="[Ej_varderade_nyttor].[Min år 13].[All]" dimensionUniqueName="[Ej_varderade_nyttor]" displayFolder="" count="0" memberValueDatatype="5" unbalanced="0"/>
    <cacheHierarchy uniqueName="[Ej_varderade_nyttor].[Min år 14]" caption="Min år 14" attribute="1" defaultMemberUniqueName="[Ej_varderade_nyttor].[Min år 14].[All]" allUniqueName="[Ej_varderade_nyttor].[Min år 14].[All]" dimensionUniqueName="[Ej_varderade_nyttor]" displayFolder="" count="0" memberValueDatatype="5" unbalanced="0"/>
    <cacheHierarchy uniqueName="[Ej_varderade_nyttor].[Min år 15]" caption="Min år 15" attribute="1" defaultMemberUniqueName="[Ej_varderade_nyttor].[Min år 15].[All]" allUniqueName="[Ej_varderade_nyttor].[Min år 15].[All]" dimensionUniqueName="[Ej_varderade_nyttor]" displayFolder="" count="0" memberValueDatatype="5" unbalanced="0"/>
    <cacheHierarchy uniqueName="[Ej_varderade_nyttor].[Min år 16]" caption="Min år 16" attribute="1" defaultMemberUniqueName="[Ej_varderade_nyttor].[Min år 16].[All]" allUniqueName="[Ej_varderade_nyttor].[Min år 16].[All]" dimensionUniqueName="[Ej_varderade_nyttor]" displayFolder="" count="0" memberValueDatatype="5" unbalanced="0"/>
    <cacheHierarchy uniqueName="[Ej_varderade_nyttor].[Min år 17]" caption="Min år 17" attribute="1" defaultMemberUniqueName="[Ej_varderade_nyttor].[Min år 17].[All]" allUniqueName="[Ej_varderade_nyttor].[Min år 17].[All]" dimensionUniqueName="[Ej_varderade_nyttor]" displayFolder="" count="0" memberValueDatatype="5" unbalanced="0"/>
    <cacheHierarchy uniqueName="[Ej_varderade_nyttor].[Min år 18]" caption="Min år 18" attribute="1" defaultMemberUniqueName="[Ej_varderade_nyttor].[Min år 18].[All]" allUniqueName="[Ej_varderade_nyttor].[Min år 18].[All]" dimensionUniqueName="[Ej_varderade_nyttor]" displayFolder="" count="0" memberValueDatatype="5" unbalanced="0"/>
    <cacheHierarchy uniqueName="[Ej_varderade_nyttor].[Min år 19]" caption="Min år 19" attribute="1" defaultMemberUniqueName="[Ej_varderade_nyttor].[Min år 19].[All]" allUniqueName="[Ej_varderade_nyttor].[Min år 19].[All]" dimensionUniqueName="[Ej_varderade_nyttor]" displayFolder="" count="0" memberValueDatatype="5" unbalanced="0"/>
    <cacheHierarchy uniqueName="[Ej_varderade_nyttor].[Min år 20]" caption="Min år 20" attribute="1" defaultMemberUniqueName="[Ej_varderade_nyttor].[Min år 20].[All]" allUniqueName="[Ej_varderade_nyttor].[Min år 20].[All]" dimensionUniqueName="[Ej_varderade_nyttor]" displayFolder="" count="0" memberValueDatatype="5" unbalanced="0"/>
    <cacheHierarchy uniqueName="[Ej_varderade_nyttor].[Min år 21]" caption="Min år 21" attribute="1" defaultMemberUniqueName="[Ej_varderade_nyttor].[Min år 21].[All]" allUniqueName="[Ej_varderade_nyttor].[Min år 21].[All]" dimensionUniqueName="[Ej_varderade_nyttor]" displayFolder="" count="0" memberValueDatatype="5" unbalanced="0"/>
    <cacheHierarchy uniqueName="[Ej_varderade_nyttor].[Min år 22]" caption="Min år 22" attribute="1" defaultMemberUniqueName="[Ej_varderade_nyttor].[Min år 22].[All]" allUniqueName="[Ej_varderade_nyttor].[Min år 22].[All]" dimensionUniqueName="[Ej_varderade_nyttor]" displayFolder="" count="0" memberValueDatatype="5" unbalanced="0"/>
    <cacheHierarchy uniqueName="[Ej_varderade_nyttor].[Min år 23]" caption="Min år 23" attribute="1" defaultMemberUniqueName="[Ej_varderade_nyttor].[Min år 23].[All]" allUniqueName="[Ej_varderade_nyttor].[Min år 23].[All]" dimensionUniqueName="[Ej_varderade_nyttor]" displayFolder="" count="0" memberValueDatatype="5" unbalanced="0"/>
    <cacheHierarchy uniqueName="[Ej_varderade_nyttor].[Min år 24]" caption="Min år 24" attribute="1" defaultMemberUniqueName="[Ej_varderade_nyttor].[Min år 24].[All]" allUniqueName="[Ej_varderade_nyttor].[Min år 24].[All]" dimensionUniqueName="[Ej_varderade_nyttor]" displayFolder="" count="0" memberValueDatatype="5" unbalanced="0"/>
    <cacheHierarchy uniqueName="[Ej_varderade_nyttor].[Min år 25]" caption="Min år 25" attribute="1" defaultMemberUniqueName="[Ej_varderade_nyttor].[Min år 25].[All]" allUniqueName="[Ej_varderade_nyttor].[Min år 25].[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Max år 7]" caption="Max år 7" attribute="1" defaultMemberUniqueName="[Ej_varderade_nyttor].[Max år 7].[All]" allUniqueName="[Ej_varderade_nyttor].[Max år 7].[All]" dimensionUniqueName="[Ej_varderade_nyttor]" displayFolder="" count="0" memberValueDatatype="5" unbalanced="0"/>
    <cacheHierarchy uniqueName="[Ej_varderade_nyttor].[Max år 8]" caption="Max år 8" attribute="1" defaultMemberUniqueName="[Ej_varderade_nyttor].[Max år 8].[All]" allUniqueName="[Ej_varderade_nyttor].[Max år 8].[All]" dimensionUniqueName="[Ej_varderade_nyttor]" displayFolder="" count="0" memberValueDatatype="5" unbalanced="0"/>
    <cacheHierarchy uniqueName="[Ej_varderade_nyttor].[Max år 9]" caption="Max år 9" attribute="1" defaultMemberUniqueName="[Ej_varderade_nyttor].[Max år 9].[All]" allUniqueName="[Ej_varderade_nyttor].[Max år 9].[All]" dimensionUniqueName="[Ej_varderade_nyttor]" displayFolder="" count="0" memberValueDatatype="5" unbalanced="0"/>
    <cacheHierarchy uniqueName="[Ej_varderade_nyttor].[Max år 10]" caption="Max år 10" attribute="1" defaultMemberUniqueName="[Ej_varderade_nyttor].[Max år 10].[All]" allUniqueName="[Ej_varderade_nyttor].[Max år 10].[All]" dimensionUniqueName="[Ej_varderade_nyttor]" displayFolder="" count="0" memberValueDatatype="5" unbalanced="0"/>
    <cacheHierarchy uniqueName="[Ej_varderade_nyttor].[Max år 11]" caption="Max år 11" attribute="1" defaultMemberUniqueName="[Ej_varderade_nyttor].[Max år 11].[All]" allUniqueName="[Ej_varderade_nyttor].[Max år 11].[All]" dimensionUniqueName="[Ej_varderade_nyttor]" displayFolder="" count="0" memberValueDatatype="5" unbalanced="0"/>
    <cacheHierarchy uniqueName="[Ej_varderade_nyttor].[Max år 12]" caption="Max år 12" attribute="1" defaultMemberUniqueName="[Ej_varderade_nyttor].[Max år 12].[All]" allUniqueName="[Ej_varderade_nyttor].[Max år 12].[All]" dimensionUniqueName="[Ej_varderade_nyttor]" displayFolder="" count="0" memberValueDatatype="5" unbalanced="0"/>
    <cacheHierarchy uniqueName="[Ej_varderade_nyttor].[Max år 13]" caption="Max år 13" attribute="1" defaultMemberUniqueName="[Ej_varderade_nyttor].[Max år 13].[All]" allUniqueName="[Ej_varderade_nyttor].[Max år 13].[All]" dimensionUniqueName="[Ej_varderade_nyttor]" displayFolder="" count="0" memberValueDatatype="5" unbalanced="0"/>
    <cacheHierarchy uniqueName="[Ej_varderade_nyttor].[Max år 14]" caption="Max år 14" attribute="1" defaultMemberUniqueName="[Ej_varderade_nyttor].[Max år 14].[All]" allUniqueName="[Ej_varderade_nyttor].[Max år 14].[All]" dimensionUniqueName="[Ej_varderade_nyttor]" displayFolder="" count="0" memberValueDatatype="5" unbalanced="0"/>
    <cacheHierarchy uniqueName="[Ej_varderade_nyttor].[Max år 15]" caption="Max år 15" attribute="1" defaultMemberUniqueName="[Ej_varderade_nyttor].[Max år 15].[All]" allUniqueName="[Ej_varderade_nyttor].[Max år 15].[All]" dimensionUniqueName="[Ej_varderade_nyttor]" displayFolder="" count="0" memberValueDatatype="5" unbalanced="0"/>
    <cacheHierarchy uniqueName="[Ej_varderade_nyttor].[Max år 16]" caption="Max år 16" attribute="1" defaultMemberUniqueName="[Ej_varderade_nyttor].[Max år 16].[All]" allUniqueName="[Ej_varderade_nyttor].[Max år 16].[All]" dimensionUniqueName="[Ej_varderade_nyttor]" displayFolder="" count="0" memberValueDatatype="5" unbalanced="0"/>
    <cacheHierarchy uniqueName="[Ej_varderade_nyttor].[Max år 17]" caption="Max år 17" attribute="1" defaultMemberUniqueName="[Ej_varderade_nyttor].[Max år 17].[All]" allUniqueName="[Ej_varderade_nyttor].[Max år 17].[All]" dimensionUniqueName="[Ej_varderade_nyttor]" displayFolder="" count="0" memberValueDatatype="5" unbalanced="0"/>
    <cacheHierarchy uniqueName="[Ej_varderade_nyttor].[Max år 18]" caption="Max år 18" attribute="1" defaultMemberUniqueName="[Ej_varderade_nyttor].[Max år 18].[All]" allUniqueName="[Ej_varderade_nyttor].[Max år 18].[All]" dimensionUniqueName="[Ej_varderade_nyttor]" displayFolder="" count="0" memberValueDatatype="5" unbalanced="0"/>
    <cacheHierarchy uniqueName="[Ej_varderade_nyttor].[Max år 19]" caption="Max år 19" attribute="1" defaultMemberUniqueName="[Ej_varderade_nyttor].[Max år 19].[All]" allUniqueName="[Ej_varderade_nyttor].[Max år 19].[All]" dimensionUniqueName="[Ej_varderade_nyttor]" displayFolder="" count="0" memberValueDatatype="5" unbalanced="0"/>
    <cacheHierarchy uniqueName="[Ej_varderade_nyttor].[Max år 20]" caption="Max år 20" attribute="1" defaultMemberUniqueName="[Ej_varderade_nyttor].[Max år 20].[All]" allUniqueName="[Ej_varderade_nyttor].[Max år 20].[All]" dimensionUniqueName="[Ej_varderade_nyttor]" displayFolder="" count="0" memberValueDatatype="5" unbalanced="0"/>
    <cacheHierarchy uniqueName="[Ej_varderade_nyttor].[Max år 21]" caption="Max år 21" attribute="1" defaultMemberUniqueName="[Ej_varderade_nyttor].[Max år 21].[All]" allUniqueName="[Ej_varderade_nyttor].[Max år 21].[All]" dimensionUniqueName="[Ej_varderade_nyttor]" displayFolder="" count="0" memberValueDatatype="5" unbalanced="0"/>
    <cacheHierarchy uniqueName="[Ej_varderade_nyttor].[Max år 22]" caption="Max år 22" attribute="1" defaultMemberUniqueName="[Ej_varderade_nyttor].[Max år 22].[All]" allUniqueName="[Ej_varderade_nyttor].[Max år 22].[All]" dimensionUniqueName="[Ej_varderade_nyttor]" displayFolder="" count="0" memberValueDatatype="5" unbalanced="0"/>
    <cacheHierarchy uniqueName="[Ej_varderade_nyttor].[Max år 23]" caption="Max år 23" attribute="1" defaultMemberUniqueName="[Ej_varderade_nyttor].[Max år 23].[All]" allUniqueName="[Ej_varderade_nyttor].[Max år 23].[All]" dimensionUniqueName="[Ej_varderade_nyttor]" displayFolder="" count="0" memberValueDatatype="5" unbalanced="0"/>
    <cacheHierarchy uniqueName="[Ej_varderade_nyttor].[Max år 24]" caption="Max år 24" attribute="1" defaultMemberUniqueName="[Ej_varderade_nyttor].[Max år 24].[All]" allUniqueName="[Ej_varderade_nyttor].[Max år 24].[All]" dimensionUniqueName="[Ej_varderade_nyttor]" displayFolder="" count="0" memberValueDatatype="5" unbalanced="0"/>
    <cacheHierarchy uniqueName="[Ej_varderade_nyttor].[Max år 25]" caption="Max år 25" attribute="1" defaultMemberUniqueName="[Ej_varderade_nyttor].[Max år 25].[All]" allUniqueName="[Ej_varderade_nyttor].[Max år 25].[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0" memberValueDatatype="130" unbalanced="0"/>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Troligt år 7]" caption="Troligt år 7" attribute="1" defaultMemberUniqueName="[Kostnader].[Troligt år 7].[All]" allUniqueName="[Kostnader].[Troligt år 7].[All]" dimensionUniqueName="[Kostnader]" displayFolder="" count="0" memberValueDatatype="5" unbalanced="0"/>
    <cacheHierarchy uniqueName="[Kostnader].[Troligt år 8]" caption="Troligt år 8" attribute="1" defaultMemberUniqueName="[Kostnader].[Troligt år 8].[All]" allUniqueName="[Kostnader].[Troligt år 8].[All]" dimensionUniqueName="[Kostnader]" displayFolder="" count="0" memberValueDatatype="5" unbalanced="0"/>
    <cacheHierarchy uniqueName="[Kostnader].[Troligt år 9]" caption="Troligt år 9" attribute="1" defaultMemberUniqueName="[Kostnader].[Troligt år 9].[All]" allUniqueName="[Kostnader].[Troligt år 9].[All]" dimensionUniqueName="[Kostnader]" displayFolder="" count="0" memberValueDatatype="5" unbalanced="0"/>
    <cacheHierarchy uniqueName="[Kostnader].[Troligt år 10]" caption="Troligt år 10" attribute="1" defaultMemberUniqueName="[Kostnader].[Troligt år 10].[All]" allUniqueName="[Kostnader].[Troligt år 10].[All]" dimensionUniqueName="[Kostnader]" displayFolder="" count="0" memberValueDatatype="5" unbalanced="0"/>
    <cacheHierarchy uniqueName="[Kostnader].[Troligt år 11]" caption="Troligt år 11" attribute="1" defaultMemberUniqueName="[Kostnader].[Troligt år 11].[All]" allUniqueName="[Kostnader].[Troligt år 11].[All]" dimensionUniqueName="[Kostnader]" displayFolder="" count="0" memberValueDatatype="5" unbalanced="0"/>
    <cacheHierarchy uniqueName="[Kostnader].[Troligt år 12]" caption="Troligt år 12" attribute="1" defaultMemberUniqueName="[Kostnader].[Troligt år 12].[All]" allUniqueName="[Kostnader].[Troligt år 12].[All]" dimensionUniqueName="[Kostnader]" displayFolder="" count="0" memberValueDatatype="5" unbalanced="0"/>
    <cacheHierarchy uniqueName="[Kostnader].[Troligt år 13]" caption="Troligt år 13" attribute="1" defaultMemberUniqueName="[Kostnader].[Troligt år 13].[All]" allUniqueName="[Kostnader].[Troligt år 13].[All]" dimensionUniqueName="[Kostnader]" displayFolder="" count="0" memberValueDatatype="5" unbalanced="0"/>
    <cacheHierarchy uniqueName="[Kostnader].[Troligt år 14]" caption="Troligt år 14" attribute="1" defaultMemberUniqueName="[Kostnader].[Troligt år 14].[All]" allUniqueName="[Kostnader].[Troligt år 14].[All]" dimensionUniqueName="[Kostnader]" displayFolder="" count="0" memberValueDatatype="5" unbalanced="0"/>
    <cacheHierarchy uniqueName="[Kostnader].[Troligt år 15]" caption="Troligt år 15" attribute="1" defaultMemberUniqueName="[Kostnader].[Troligt år 15].[All]" allUniqueName="[Kostnader].[Troligt år 15].[All]" dimensionUniqueName="[Kostnader]" displayFolder="" count="0" memberValueDatatype="5" unbalanced="0"/>
    <cacheHierarchy uniqueName="[Kostnader].[Troligt år 16]" caption="Troligt år 16" attribute="1" defaultMemberUniqueName="[Kostnader].[Troligt år 16].[All]" allUniqueName="[Kostnader].[Troligt år 16].[All]" dimensionUniqueName="[Kostnader]" displayFolder="" count="0" memberValueDatatype="5" unbalanced="0"/>
    <cacheHierarchy uniqueName="[Kostnader].[Troligt år 17]" caption="Troligt år 17" attribute="1" defaultMemberUniqueName="[Kostnader].[Troligt år 17].[All]" allUniqueName="[Kostnader].[Troligt år 17].[All]" dimensionUniqueName="[Kostnader]" displayFolder="" count="0" memberValueDatatype="5" unbalanced="0"/>
    <cacheHierarchy uniqueName="[Kostnader].[Troligt år 18]" caption="Troligt år 18" attribute="1" defaultMemberUniqueName="[Kostnader].[Troligt år 18].[All]" allUniqueName="[Kostnader].[Troligt år 18].[All]" dimensionUniqueName="[Kostnader]" displayFolder="" count="0" memberValueDatatype="5" unbalanced="0"/>
    <cacheHierarchy uniqueName="[Kostnader].[Troligt år 19]" caption="Troligt år 19" attribute="1" defaultMemberUniqueName="[Kostnader].[Troligt år 19].[All]" allUniqueName="[Kostnader].[Troligt år 19].[All]" dimensionUniqueName="[Kostnader]" displayFolder="" count="0" memberValueDatatype="5" unbalanced="0"/>
    <cacheHierarchy uniqueName="[Kostnader].[Troligt år 20]" caption="Troligt år 20" attribute="1" defaultMemberUniqueName="[Kostnader].[Troligt år 20].[All]" allUniqueName="[Kostnader].[Troligt år 20].[All]" dimensionUniqueName="[Kostnader]" displayFolder="" count="0" memberValueDatatype="5" unbalanced="0"/>
    <cacheHierarchy uniqueName="[Kostnader].[Troligt år 21]" caption="Troligt år 21" attribute="1" defaultMemberUniqueName="[Kostnader].[Troligt år 21].[All]" allUniqueName="[Kostnader].[Troligt år 21].[All]" dimensionUniqueName="[Kostnader]" displayFolder="" count="0" memberValueDatatype="5" unbalanced="0"/>
    <cacheHierarchy uniqueName="[Kostnader].[Troligt år 22]" caption="Troligt år 22" attribute="1" defaultMemberUniqueName="[Kostnader].[Troligt år 22].[All]" allUniqueName="[Kostnader].[Troligt år 22].[All]" dimensionUniqueName="[Kostnader]" displayFolder="" count="0" memberValueDatatype="5" unbalanced="0"/>
    <cacheHierarchy uniqueName="[Kostnader].[Troligt år 23]" caption="Troligt år 23" attribute="1" defaultMemberUniqueName="[Kostnader].[Troligt år 23].[All]" allUniqueName="[Kostnader].[Troligt år 23].[All]" dimensionUniqueName="[Kostnader]" displayFolder="" count="0" memberValueDatatype="5" unbalanced="0"/>
    <cacheHierarchy uniqueName="[Kostnader].[Troligt år 24]" caption="Troligt år 24" attribute="1" defaultMemberUniqueName="[Kostnader].[Troligt år 24].[All]" allUniqueName="[Kostnader].[Troligt år 24].[All]" dimensionUniqueName="[Kostnader]" displayFolder="" count="0" memberValueDatatype="5" unbalanced="0"/>
    <cacheHierarchy uniqueName="[Kostnader].[Troligt år 25]" caption="Troligt år 25" attribute="1" defaultMemberUniqueName="[Kostnader].[Troligt år 25].[All]" allUniqueName="[Kostnader].[Troligt år 25].[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Min år 7]" caption="Min år 7" attribute="1" defaultMemberUniqueName="[Kostnader].[Min år 7].[All]" allUniqueName="[Kostnader].[Min år 7].[All]" dimensionUniqueName="[Kostnader]" displayFolder="" count="0" memberValueDatatype="5" unbalanced="0"/>
    <cacheHierarchy uniqueName="[Kostnader].[Min år 8]" caption="Min år 8" attribute="1" defaultMemberUniqueName="[Kostnader].[Min år 8].[All]" allUniqueName="[Kostnader].[Min år 8].[All]" dimensionUniqueName="[Kostnader]" displayFolder="" count="0" memberValueDatatype="5" unbalanced="0"/>
    <cacheHierarchy uniqueName="[Kostnader].[Min år 9]" caption="Min år 9" attribute="1" defaultMemberUniqueName="[Kostnader].[Min år 9].[All]" allUniqueName="[Kostnader].[Min år 9].[All]" dimensionUniqueName="[Kostnader]" displayFolder="" count="0" memberValueDatatype="5" unbalanced="0"/>
    <cacheHierarchy uniqueName="[Kostnader].[Min år 10]" caption="Min år 10" attribute="1" defaultMemberUniqueName="[Kostnader].[Min år 10].[All]" allUniqueName="[Kostnader].[Min år 10].[All]" dimensionUniqueName="[Kostnader]" displayFolder="" count="0" memberValueDatatype="5" unbalanced="0"/>
    <cacheHierarchy uniqueName="[Kostnader].[Min år 11]" caption="Min år 11" attribute="1" defaultMemberUniqueName="[Kostnader].[Min år 11].[All]" allUniqueName="[Kostnader].[Min år 11].[All]" dimensionUniqueName="[Kostnader]" displayFolder="" count="0" memberValueDatatype="5" unbalanced="0"/>
    <cacheHierarchy uniqueName="[Kostnader].[Min år 12]" caption="Min år 12" attribute="1" defaultMemberUniqueName="[Kostnader].[Min år 12].[All]" allUniqueName="[Kostnader].[Min år 12].[All]" dimensionUniqueName="[Kostnader]" displayFolder="" count="0" memberValueDatatype="5" unbalanced="0"/>
    <cacheHierarchy uniqueName="[Kostnader].[Min år 13]" caption="Min år 13" attribute="1" defaultMemberUniqueName="[Kostnader].[Min år 13].[All]" allUniqueName="[Kostnader].[Min år 13].[All]" dimensionUniqueName="[Kostnader]" displayFolder="" count="0" memberValueDatatype="5" unbalanced="0"/>
    <cacheHierarchy uniqueName="[Kostnader].[Min år 14]" caption="Min år 14" attribute="1" defaultMemberUniqueName="[Kostnader].[Min år 14].[All]" allUniqueName="[Kostnader].[Min år 14].[All]" dimensionUniqueName="[Kostnader]" displayFolder="" count="0" memberValueDatatype="5" unbalanced="0"/>
    <cacheHierarchy uniqueName="[Kostnader].[Min år 15]" caption="Min år 15" attribute="1" defaultMemberUniqueName="[Kostnader].[Min år 15].[All]" allUniqueName="[Kostnader].[Min år 15].[All]" dimensionUniqueName="[Kostnader]" displayFolder="" count="0" memberValueDatatype="5" unbalanced="0"/>
    <cacheHierarchy uniqueName="[Kostnader].[Min år 16]" caption="Min år 16" attribute="1" defaultMemberUniqueName="[Kostnader].[Min år 16].[All]" allUniqueName="[Kostnader].[Min år 16].[All]" dimensionUniqueName="[Kostnader]" displayFolder="" count="0" memberValueDatatype="5" unbalanced="0"/>
    <cacheHierarchy uniqueName="[Kostnader].[Min år 17]" caption="Min år 17" attribute="1" defaultMemberUniqueName="[Kostnader].[Min år 17].[All]" allUniqueName="[Kostnader].[Min år 17].[All]" dimensionUniqueName="[Kostnader]" displayFolder="" count="0" memberValueDatatype="5" unbalanced="0"/>
    <cacheHierarchy uniqueName="[Kostnader].[Min år 18]" caption="Min år 18" attribute="1" defaultMemberUniqueName="[Kostnader].[Min år 18].[All]" allUniqueName="[Kostnader].[Min år 18].[All]" dimensionUniqueName="[Kostnader]" displayFolder="" count="0" memberValueDatatype="5" unbalanced="0"/>
    <cacheHierarchy uniqueName="[Kostnader].[Min år 19]" caption="Min år 19" attribute="1" defaultMemberUniqueName="[Kostnader].[Min år 19].[All]" allUniqueName="[Kostnader].[Min år 19].[All]" dimensionUniqueName="[Kostnader]" displayFolder="" count="0" memberValueDatatype="5" unbalanced="0"/>
    <cacheHierarchy uniqueName="[Kostnader].[Min år 20]" caption="Min år 20" attribute="1" defaultMemberUniqueName="[Kostnader].[Min år 20].[All]" allUniqueName="[Kostnader].[Min år 20].[All]" dimensionUniqueName="[Kostnader]" displayFolder="" count="0" memberValueDatatype="5" unbalanced="0"/>
    <cacheHierarchy uniqueName="[Kostnader].[Min år 21]" caption="Min år 21" attribute="1" defaultMemberUniqueName="[Kostnader].[Min år 21].[All]" allUniqueName="[Kostnader].[Min år 21].[All]" dimensionUniqueName="[Kostnader]" displayFolder="" count="0" memberValueDatatype="5" unbalanced="0"/>
    <cacheHierarchy uniqueName="[Kostnader].[Min år 22]" caption="Min år 22" attribute="1" defaultMemberUniqueName="[Kostnader].[Min år 22].[All]" allUniqueName="[Kostnader].[Min år 22].[All]" dimensionUniqueName="[Kostnader]" displayFolder="" count="0" memberValueDatatype="5" unbalanced="0"/>
    <cacheHierarchy uniqueName="[Kostnader].[Min år 23]" caption="Min år 23" attribute="1" defaultMemberUniqueName="[Kostnader].[Min år 23].[All]" allUniqueName="[Kostnader].[Min år 23].[All]" dimensionUniqueName="[Kostnader]" displayFolder="" count="0" memberValueDatatype="5" unbalanced="0"/>
    <cacheHierarchy uniqueName="[Kostnader].[Min år 24]" caption="Min år 24" attribute="1" defaultMemberUniqueName="[Kostnader].[Min år 24].[All]" allUniqueName="[Kostnader].[Min år 24].[All]" dimensionUniqueName="[Kostnader]" displayFolder="" count="0" memberValueDatatype="5" unbalanced="0"/>
    <cacheHierarchy uniqueName="[Kostnader].[Min år 25]" caption="Min år 25" attribute="1" defaultMemberUniqueName="[Kostnader].[Min år 25].[All]" allUniqueName="[Kostnader].[Min år 25].[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Max år 7]" caption="Max år 7" attribute="1" defaultMemberUniqueName="[Kostnader].[Max år 7].[All]" allUniqueName="[Kostnader].[Max år 7].[All]" dimensionUniqueName="[Kostnader]" displayFolder="" count="0" memberValueDatatype="5" unbalanced="0"/>
    <cacheHierarchy uniqueName="[Kostnader].[Max år 8]" caption="Max år 8" attribute="1" defaultMemberUniqueName="[Kostnader].[Max år 8].[All]" allUniqueName="[Kostnader].[Max år 8].[All]" dimensionUniqueName="[Kostnader]" displayFolder="" count="0" memberValueDatatype="5" unbalanced="0"/>
    <cacheHierarchy uniqueName="[Kostnader].[Max år 9]" caption="Max år 9" attribute="1" defaultMemberUniqueName="[Kostnader].[Max år 9].[All]" allUniqueName="[Kostnader].[Max år 9].[All]" dimensionUniqueName="[Kostnader]" displayFolder="" count="0" memberValueDatatype="5" unbalanced="0"/>
    <cacheHierarchy uniqueName="[Kostnader].[Max år 10]" caption="Max år 10" attribute="1" defaultMemberUniqueName="[Kostnader].[Max år 10].[All]" allUniqueName="[Kostnader].[Max år 10].[All]" dimensionUniqueName="[Kostnader]" displayFolder="" count="0" memberValueDatatype="5" unbalanced="0"/>
    <cacheHierarchy uniqueName="[Kostnader].[Max år 11]" caption="Max år 11" attribute="1" defaultMemberUniqueName="[Kostnader].[Max år 11].[All]" allUniqueName="[Kostnader].[Max år 11].[All]" dimensionUniqueName="[Kostnader]" displayFolder="" count="0" memberValueDatatype="5" unbalanced="0"/>
    <cacheHierarchy uniqueName="[Kostnader].[Max år 12]" caption="Max år 12" attribute="1" defaultMemberUniqueName="[Kostnader].[Max år 12].[All]" allUniqueName="[Kostnader].[Max år 12].[All]" dimensionUniqueName="[Kostnader]" displayFolder="" count="0" memberValueDatatype="5" unbalanced="0"/>
    <cacheHierarchy uniqueName="[Kostnader].[Max år 13]" caption="Max år 13" attribute="1" defaultMemberUniqueName="[Kostnader].[Max år 13].[All]" allUniqueName="[Kostnader].[Max år 13].[All]" dimensionUniqueName="[Kostnader]" displayFolder="" count="0" memberValueDatatype="5" unbalanced="0"/>
    <cacheHierarchy uniqueName="[Kostnader].[Max år 14]" caption="Max år 14" attribute="1" defaultMemberUniqueName="[Kostnader].[Max år 14].[All]" allUniqueName="[Kostnader].[Max år 14].[All]" dimensionUniqueName="[Kostnader]" displayFolder="" count="0" memberValueDatatype="5" unbalanced="0"/>
    <cacheHierarchy uniqueName="[Kostnader].[Max år 15]" caption="Max år 15" attribute="1" defaultMemberUniqueName="[Kostnader].[Max år 15].[All]" allUniqueName="[Kostnader].[Max år 15].[All]" dimensionUniqueName="[Kostnader]" displayFolder="" count="0" memberValueDatatype="5" unbalanced="0"/>
    <cacheHierarchy uniqueName="[Kostnader].[Max år 16]" caption="Max år 16" attribute="1" defaultMemberUniqueName="[Kostnader].[Max år 16].[All]" allUniqueName="[Kostnader].[Max år 16].[All]" dimensionUniqueName="[Kostnader]" displayFolder="" count="0" memberValueDatatype="5" unbalanced="0"/>
    <cacheHierarchy uniqueName="[Kostnader].[Max år 17]" caption="Max år 17" attribute="1" defaultMemberUniqueName="[Kostnader].[Max år 17].[All]" allUniqueName="[Kostnader].[Max år 17].[All]" dimensionUniqueName="[Kostnader]" displayFolder="" count="0" memberValueDatatype="5" unbalanced="0"/>
    <cacheHierarchy uniqueName="[Kostnader].[Max år 18]" caption="Max år 18" attribute="1" defaultMemberUniqueName="[Kostnader].[Max år 18].[All]" allUniqueName="[Kostnader].[Max år 18].[All]" dimensionUniqueName="[Kostnader]" displayFolder="" count="0" memberValueDatatype="5" unbalanced="0"/>
    <cacheHierarchy uniqueName="[Kostnader].[Max år 19]" caption="Max år 19" attribute="1" defaultMemberUniqueName="[Kostnader].[Max år 19].[All]" allUniqueName="[Kostnader].[Max år 19].[All]" dimensionUniqueName="[Kostnader]" displayFolder="" count="0" memberValueDatatype="5" unbalanced="0"/>
    <cacheHierarchy uniqueName="[Kostnader].[Max år 20]" caption="Max år 20" attribute="1" defaultMemberUniqueName="[Kostnader].[Max år 20].[All]" allUniqueName="[Kostnader].[Max år 20].[All]" dimensionUniqueName="[Kostnader]" displayFolder="" count="0" memberValueDatatype="5" unbalanced="0"/>
    <cacheHierarchy uniqueName="[Kostnader].[Max år 21]" caption="Max år 21" attribute="1" defaultMemberUniqueName="[Kostnader].[Max år 21].[All]" allUniqueName="[Kostnader].[Max år 21].[All]" dimensionUniqueName="[Kostnader]" displayFolder="" count="0" memberValueDatatype="5" unbalanced="0"/>
    <cacheHierarchy uniqueName="[Kostnader].[Max år 22]" caption="Max år 22" attribute="1" defaultMemberUniqueName="[Kostnader].[Max år 22].[All]" allUniqueName="[Kostnader].[Max år 22].[All]" dimensionUniqueName="[Kostnader]" displayFolder="" count="0" memberValueDatatype="5" unbalanced="0"/>
    <cacheHierarchy uniqueName="[Kostnader].[Max år 23]" caption="Max år 23" attribute="1" defaultMemberUniqueName="[Kostnader].[Max år 23].[All]" allUniqueName="[Kostnader].[Max år 23].[All]" dimensionUniqueName="[Kostnader]" displayFolder="" count="0" memberValueDatatype="5" unbalanced="0"/>
    <cacheHierarchy uniqueName="[Kostnader].[Max år 24]" caption="Max år 24" attribute="1" defaultMemberUniqueName="[Kostnader].[Max år 24].[All]" allUniqueName="[Kostnader].[Max år 24].[All]" dimensionUniqueName="[Kostnader]" displayFolder="" count="0" memberValueDatatype="5" unbalanced="0"/>
    <cacheHierarchy uniqueName="[Kostnader].[Max år 25]" caption="Max år 25" attribute="1" defaultMemberUniqueName="[Kostnader].[Max år 25].[All]" allUniqueName="[Kostnader].[Max år 25].[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0" memberValueDatatype="130" unbalanced="0"/>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0" memberValueDatatype="130" unbalanced="0"/>
    <cacheHierarchy uniqueName="[Nyttor].[Bedömning]" caption="Bedömning" attribute="1" defaultMemberUniqueName="[Nyttor].[Bedömning].[All]" allUniqueName="[Nyttor].[Bedömning].[All]" dimensionUniqueName="[Nyttor]" displayFolder="" count="0" memberValueDatatype="130" unbalanced="0"/>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Troligt år 7]" caption="Troligt år 7" attribute="1" defaultMemberUniqueName="[Nyttor].[Troligt år 7].[All]" allUniqueName="[Nyttor].[Troligt år 7].[All]" dimensionUniqueName="[Nyttor]" displayFolder="" count="0" memberValueDatatype="5" unbalanced="0"/>
    <cacheHierarchy uniqueName="[Nyttor].[Troligt år 8]" caption="Troligt år 8" attribute="1" defaultMemberUniqueName="[Nyttor].[Troligt år 8].[All]" allUniqueName="[Nyttor].[Troligt år 8].[All]" dimensionUniqueName="[Nyttor]" displayFolder="" count="0" memberValueDatatype="5" unbalanced="0"/>
    <cacheHierarchy uniqueName="[Nyttor].[Troligt år 9]" caption="Troligt år 9" attribute="1" defaultMemberUniqueName="[Nyttor].[Troligt år 9].[All]" allUniqueName="[Nyttor].[Troligt år 9].[All]" dimensionUniqueName="[Nyttor]" displayFolder="" count="0" memberValueDatatype="5" unbalanced="0"/>
    <cacheHierarchy uniqueName="[Nyttor].[Troligt år 10]" caption="Troligt år 10" attribute="1" defaultMemberUniqueName="[Nyttor].[Troligt år 10].[All]" allUniqueName="[Nyttor].[Troligt år 10].[All]" dimensionUniqueName="[Nyttor]" displayFolder="" count="0" memberValueDatatype="5" unbalanced="0"/>
    <cacheHierarchy uniqueName="[Nyttor].[Troligt år 11]" caption="Troligt år 11" attribute="1" defaultMemberUniqueName="[Nyttor].[Troligt år 11].[All]" allUniqueName="[Nyttor].[Troligt år 11].[All]" dimensionUniqueName="[Nyttor]" displayFolder="" count="0" memberValueDatatype="5" unbalanced="0"/>
    <cacheHierarchy uniqueName="[Nyttor].[Troligt år 12]" caption="Troligt år 12" attribute="1" defaultMemberUniqueName="[Nyttor].[Troligt år 12].[All]" allUniqueName="[Nyttor].[Troligt år 12].[All]" dimensionUniqueName="[Nyttor]" displayFolder="" count="0" memberValueDatatype="5" unbalanced="0"/>
    <cacheHierarchy uniqueName="[Nyttor].[Troligt år 13]" caption="Troligt år 13" attribute="1" defaultMemberUniqueName="[Nyttor].[Troligt år 13].[All]" allUniqueName="[Nyttor].[Troligt år 13].[All]" dimensionUniqueName="[Nyttor]" displayFolder="" count="0" memberValueDatatype="5" unbalanced="0"/>
    <cacheHierarchy uniqueName="[Nyttor].[Troligt år 14]" caption="Troligt år 14" attribute="1" defaultMemberUniqueName="[Nyttor].[Troligt år 14].[All]" allUniqueName="[Nyttor].[Troligt år 14].[All]" dimensionUniqueName="[Nyttor]" displayFolder="" count="0" memberValueDatatype="5" unbalanced="0"/>
    <cacheHierarchy uniqueName="[Nyttor].[Troligt år 15]" caption="Troligt år 15" attribute="1" defaultMemberUniqueName="[Nyttor].[Troligt år 15].[All]" allUniqueName="[Nyttor].[Troligt år 15].[All]" dimensionUniqueName="[Nyttor]" displayFolder="" count="0" memberValueDatatype="5" unbalanced="0"/>
    <cacheHierarchy uniqueName="[Nyttor].[Troligt år 16]" caption="Troligt år 16" attribute="1" defaultMemberUniqueName="[Nyttor].[Troligt år 16].[All]" allUniqueName="[Nyttor].[Troligt år 16].[All]" dimensionUniqueName="[Nyttor]" displayFolder="" count="0" memberValueDatatype="5" unbalanced="0"/>
    <cacheHierarchy uniqueName="[Nyttor].[Troligt år 17]" caption="Troligt år 17" attribute="1" defaultMemberUniqueName="[Nyttor].[Troligt år 17].[All]" allUniqueName="[Nyttor].[Troligt år 17].[All]" dimensionUniqueName="[Nyttor]" displayFolder="" count="0" memberValueDatatype="5" unbalanced="0"/>
    <cacheHierarchy uniqueName="[Nyttor].[Troligt år 18]" caption="Troligt år 18" attribute="1" defaultMemberUniqueName="[Nyttor].[Troligt år 18].[All]" allUniqueName="[Nyttor].[Troligt år 18].[All]" dimensionUniqueName="[Nyttor]" displayFolder="" count="0" memberValueDatatype="5" unbalanced="0"/>
    <cacheHierarchy uniqueName="[Nyttor].[Troligt år 19]" caption="Troligt år 19" attribute="1" defaultMemberUniqueName="[Nyttor].[Troligt år 19].[All]" allUniqueName="[Nyttor].[Troligt år 19].[All]" dimensionUniqueName="[Nyttor]" displayFolder="" count="0" memberValueDatatype="5" unbalanced="0"/>
    <cacheHierarchy uniqueName="[Nyttor].[Troligt år 20]" caption="Troligt år 20" attribute="1" defaultMemberUniqueName="[Nyttor].[Troligt år 20].[All]" allUniqueName="[Nyttor].[Troligt år 20].[All]" dimensionUniqueName="[Nyttor]" displayFolder="" count="0" memberValueDatatype="5" unbalanced="0"/>
    <cacheHierarchy uniqueName="[Nyttor].[Troligt år 21]" caption="Troligt år 21" attribute="1" defaultMemberUniqueName="[Nyttor].[Troligt år 21].[All]" allUniqueName="[Nyttor].[Troligt år 21].[All]" dimensionUniqueName="[Nyttor]" displayFolder="" count="0" memberValueDatatype="5" unbalanced="0"/>
    <cacheHierarchy uniqueName="[Nyttor].[Troligt år 22]" caption="Troligt år 22" attribute="1" defaultMemberUniqueName="[Nyttor].[Troligt år 22].[All]" allUniqueName="[Nyttor].[Troligt år 22].[All]" dimensionUniqueName="[Nyttor]" displayFolder="" count="0" memberValueDatatype="5" unbalanced="0"/>
    <cacheHierarchy uniqueName="[Nyttor].[Troligt år 23]" caption="Troligt år 23" attribute="1" defaultMemberUniqueName="[Nyttor].[Troligt år 23].[All]" allUniqueName="[Nyttor].[Troligt år 23].[All]" dimensionUniqueName="[Nyttor]" displayFolder="" count="0" memberValueDatatype="5" unbalanced="0"/>
    <cacheHierarchy uniqueName="[Nyttor].[Troligt år 24]" caption="Troligt år 24" attribute="1" defaultMemberUniqueName="[Nyttor].[Troligt år 24].[All]" allUniqueName="[Nyttor].[Troligt år 24].[All]" dimensionUniqueName="[Nyttor]" displayFolder="" count="0" memberValueDatatype="5" unbalanced="0"/>
    <cacheHierarchy uniqueName="[Nyttor].[Troligt år 25]" caption="Troligt år 25" attribute="1" defaultMemberUniqueName="[Nyttor].[Troligt år 25].[All]" allUniqueName="[Nyttor].[Troligt år 25].[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Min år 7]" caption="Min år 7" attribute="1" defaultMemberUniqueName="[Nyttor].[Min år 7].[All]" allUniqueName="[Nyttor].[Min år 7].[All]" dimensionUniqueName="[Nyttor]" displayFolder="" count="0" memberValueDatatype="5" unbalanced="0"/>
    <cacheHierarchy uniqueName="[Nyttor].[Min år 8]" caption="Min år 8" attribute="1" defaultMemberUniqueName="[Nyttor].[Min år 8].[All]" allUniqueName="[Nyttor].[Min år 8].[All]" dimensionUniqueName="[Nyttor]" displayFolder="" count="0" memberValueDatatype="5" unbalanced="0"/>
    <cacheHierarchy uniqueName="[Nyttor].[Min år 9]" caption="Min år 9" attribute="1" defaultMemberUniqueName="[Nyttor].[Min år 9].[All]" allUniqueName="[Nyttor].[Min år 9].[All]" dimensionUniqueName="[Nyttor]" displayFolder="" count="0" memberValueDatatype="5" unbalanced="0"/>
    <cacheHierarchy uniqueName="[Nyttor].[Min år 10]" caption="Min år 10" attribute="1" defaultMemberUniqueName="[Nyttor].[Min år 10].[All]" allUniqueName="[Nyttor].[Min år 10].[All]" dimensionUniqueName="[Nyttor]" displayFolder="" count="0" memberValueDatatype="5" unbalanced="0"/>
    <cacheHierarchy uniqueName="[Nyttor].[Min år 11]" caption="Min år 11" attribute="1" defaultMemberUniqueName="[Nyttor].[Min år 11].[All]" allUniqueName="[Nyttor].[Min år 11].[All]" dimensionUniqueName="[Nyttor]" displayFolder="" count="0" memberValueDatatype="5" unbalanced="0"/>
    <cacheHierarchy uniqueName="[Nyttor].[Min år 12]" caption="Min år 12" attribute="1" defaultMemberUniqueName="[Nyttor].[Min år 12].[All]" allUniqueName="[Nyttor].[Min år 12].[All]" dimensionUniqueName="[Nyttor]" displayFolder="" count="0" memberValueDatatype="5" unbalanced="0"/>
    <cacheHierarchy uniqueName="[Nyttor].[Min år 13]" caption="Min år 13" attribute="1" defaultMemberUniqueName="[Nyttor].[Min år 13].[All]" allUniqueName="[Nyttor].[Min år 13].[All]" dimensionUniqueName="[Nyttor]" displayFolder="" count="0" memberValueDatatype="5" unbalanced="0"/>
    <cacheHierarchy uniqueName="[Nyttor].[Min år 14]" caption="Min år 14" attribute="1" defaultMemberUniqueName="[Nyttor].[Min år 14].[All]" allUniqueName="[Nyttor].[Min år 14].[All]" dimensionUniqueName="[Nyttor]" displayFolder="" count="0" memberValueDatatype="5" unbalanced="0"/>
    <cacheHierarchy uniqueName="[Nyttor].[Min år 15]" caption="Min år 15" attribute="1" defaultMemberUniqueName="[Nyttor].[Min år 15].[All]" allUniqueName="[Nyttor].[Min år 15].[All]" dimensionUniqueName="[Nyttor]" displayFolder="" count="0" memberValueDatatype="5" unbalanced="0"/>
    <cacheHierarchy uniqueName="[Nyttor].[Min år 16]" caption="Min år 16" attribute="1" defaultMemberUniqueName="[Nyttor].[Min år 16].[All]" allUniqueName="[Nyttor].[Min år 16].[All]" dimensionUniqueName="[Nyttor]" displayFolder="" count="0" memberValueDatatype="5" unbalanced="0"/>
    <cacheHierarchy uniqueName="[Nyttor].[Min år 17]" caption="Min år 17" attribute="1" defaultMemberUniqueName="[Nyttor].[Min år 17].[All]" allUniqueName="[Nyttor].[Min år 17].[All]" dimensionUniqueName="[Nyttor]" displayFolder="" count="0" memberValueDatatype="5" unbalanced="0"/>
    <cacheHierarchy uniqueName="[Nyttor].[Min år 18]" caption="Min år 18" attribute="1" defaultMemberUniqueName="[Nyttor].[Min år 18].[All]" allUniqueName="[Nyttor].[Min år 18].[All]" dimensionUniqueName="[Nyttor]" displayFolder="" count="0" memberValueDatatype="5" unbalanced="0"/>
    <cacheHierarchy uniqueName="[Nyttor].[Min år 19]" caption="Min år 19" attribute="1" defaultMemberUniqueName="[Nyttor].[Min år 19].[All]" allUniqueName="[Nyttor].[Min år 19].[All]" dimensionUniqueName="[Nyttor]" displayFolder="" count="0" memberValueDatatype="5" unbalanced="0"/>
    <cacheHierarchy uniqueName="[Nyttor].[Min år 20]" caption="Min år 20" attribute="1" defaultMemberUniqueName="[Nyttor].[Min år 20].[All]" allUniqueName="[Nyttor].[Min år 20].[All]" dimensionUniqueName="[Nyttor]" displayFolder="" count="0" memberValueDatatype="5" unbalanced="0"/>
    <cacheHierarchy uniqueName="[Nyttor].[Min år 21]" caption="Min år 21" attribute="1" defaultMemberUniqueName="[Nyttor].[Min år 21].[All]" allUniqueName="[Nyttor].[Min år 21].[All]" dimensionUniqueName="[Nyttor]" displayFolder="" count="0" memberValueDatatype="5" unbalanced="0"/>
    <cacheHierarchy uniqueName="[Nyttor].[Min år 22]" caption="Min år 22" attribute="1" defaultMemberUniqueName="[Nyttor].[Min år 22].[All]" allUniqueName="[Nyttor].[Min år 22].[All]" dimensionUniqueName="[Nyttor]" displayFolder="" count="0" memberValueDatatype="5" unbalanced="0"/>
    <cacheHierarchy uniqueName="[Nyttor].[Min år 23]" caption="Min år 23" attribute="1" defaultMemberUniqueName="[Nyttor].[Min år 23].[All]" allUniqueName="[Nyttor].[Min år 23].[All]" dimensionUniqueName="[Nyttor]" displayFolder="" count="0" memberValueDatatype="5" unbalanced="0"/>
    <cacheHierarchy uniqueName="[Nyttor].[Min år 24]" caption="Min år 24" attribute="1" defaultMemberUniqueName="[Nyttor].[Min år 24].[All]" allUniqueName="[Nyttor].[Min år 24].[All]" dimensionUniqueName="[Nyttor]" displayFolder="" count="0" memberValueDatatype="5" unbalanced="0"/>
    <cacheHierarchy uniqueName="[Nyttor].[Min år 25]" caption="Min år 25" attribute="1" defaultMemberUniqueName="[Nyttor].[Min år 25].[All]" allUniqueName="[Nyttor].[Min år 25].[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Max år 7]" caption="Max år 7" attribute="1" defaultMemberUniqueName="[Nyttor].[Max år 7].[All]" allUniqueName="[Nyttor].[Max år 7].[All]" dimensionUniqueName="[Nyttor]" displayFolder="" count="0" memberValueDatatype="5" unbalanced="0"/>
    <cacheHierarchy uniqueName="[Nyttor].[Max år 8]" caption="Max år 8" attribute="1" defaultMemberUniqueName="[Nyttor].[Max år 8].[All]" allUniqueName="[Nyttor].[Max år 8].[All]" dimensionUniqueName="[Nyttor]" displayFolder="" count="0" memberValueDatatype="5" unbalanced="0"/>
    <cacheHierarchy uniqueName="[Nyttor].[Max år 9]" caption="Max år 9" attribute="1" defaultMemberUniqueName="[Nyttor].[Max år 9].[All]" allUniqueName="[Nyttor].[Max år 9].[All]" dimensionUniqueName="[Nyttor]" displayFolder="" count="0" memberValueDatatype="5" unbalanced="0"/>
    <cacheHierarchy uniqueName="[Nyttor].[Max år 10]" caption="Max år 10" attribute="1" defaultMemberUniqueName="[Nyttor].[Max år 10].[All]" allUniqueName="[Nyttor].[Max år 10].[All]" dimensionUniqueName="[Nyttor]" displayFolder="" count="0" memberValueDatatype="5" unbalanced="0"/>
    <cacheHierarchy uniqueName="[Nyttor].[Max år 11]" caption="Max år 11" attribute="1" defaultMemberUniqueName="[Nyttor].[Max år 11].[All]" allUniqueName="[Nyttor].[Max år 11].[All]" dimensionUniqueName="[Nyttor]" displayFolder="" count="0" memberValueDatatype="5" unbalanced="0"/>
    <cacheHierarchy uniqueName="[Nyttor].[Max år 12]" caption="Max år 12" attribute="1" defaultMemberUniqueName="[Nyttor].[Max år 12].[All]" allUniqueName="[Nyttor].[Max år 12].[All]" dimensionUniqueName="[Nyttor]" displayFolder="" count="0" memberValueDatatype="5" unbalanced="0"/>
    <cacheHierarchy uniqueName="[Nyttor].[Max år 13]" caption="Max år 13" attribute="1" defaultMemberUniqueName="[Nyttor].[Max år 13].[All]" allUniqueName="[Nyttor].[Max år 13].[All]" dimensionUniqueName="[Nyttor]" displayFolder="" count="0" memberValueDatatype="5" unbalanced="0"/>
    <cacheHierarchy uniqueName="[Nyttor].[Max år 14]" caption="Max år 14" attribute="1" defaultMemberUniqueName="[Nyttor].[Max år 14].[All]" allUniqueName="[Nyttor].[Max år 14].[All]" dimensionUniqueName="[Nyttor]" displayFolder="" count="0" memberValueDatatype="5" unbalanced="0"/>
    <cacheHierarchy uniqueName="[Nyttor].[Max år 15]" caption="Max år 15" attribute="1" defaultMemberUniqueName="[Nyttor].[Max år 15].[All]" allUniqueName="[Nyttor].[Max år 15].[All]" dimensionUniqueName="[Nyttor]" displayFolder="" count="0" memberValueDatatype="5" unbalanced="0"/>
    <cacheHierarchy uniqueName="[Nyttor].[Max år 16]" caption="Max år 16" attribute="1" defaultMemberUniqueName="[Nyttor].[Max år 16].[All]" allUniqueName="[Nyttor].[Max år 16].[All]" dimensionUniqueName="[Nyttor]" displayFolder="" count="0" memberValueDatatype="5" unbalanced="0"/>
    <cacheHierarchy uniqueName="[Nyttor].[Max år 17]" caption="Max år 17" attribute="1" defaultMemberUniqueName="[Nyttor].[Max år 17].[All]" allUniqueName="[Nyttor].[Max år 17].[All]" dimensionUniqueName="[Nyttor]" displayFolder="" count="0" memberValueDatatype="5" unbalanced="0"/>
    <cacheHierarchy uniqueName="[Nyttor].[Max år 18]" caption="Max år 18" attribute="1" defaultMemberUniqueName="[Nyttor].[Max år 18].[All]" allUniqueName="[Nyttor].[Max år 18].[All]" dimensionUniqueName="[Nyttor]" displayFolder="" count="0" memberValueDatatype="5" unbalanced="0"/>
    <cacheHierarchy uniqueName="[Nyttor].[Max år 19]" caption="Max år 19" attribute="1" defaultMemberUniqueName="[Nyttor].[Max år 19].[All]" allUniqueName="[Nyttor].[Max år 19].[All]" dimensionUniqueName="[Nyttor]" displayFolder="" count="0" memberValueDatatype="5" unbalanced="0"/>
    <cacheHierarchy uniqueName="[Nyttor].[Max år 20]" caption="Max år 20" attribute="1" defaultMemberUniqueName="[Nyttor].[Max år 20].[All]" allUniqueName="[Nyttor].[Max år 20].[All]" dimensionUniqueName="[Nyttor]" displayFolder="" count="0" memberValueDatatype="5" unbalanced="0"/>
    <cacheHierarchy uniqueName="[Nyttor].[Max år 21]" caption="Max år 21" attribute="1" defaultMemberUniqueName="[Nyttor].[Max år 21].[All]" allUniqueName="[Nyttor].[Max år 21].[All]" dimensionUniqueName="[Nyttor]" displayFolder="" count="0" memberValueDatatype="5" unbalanced="0"/>
    <cacheHierarchy uniqueName="[Nyttor].[Max år 22]" caption="Max år 22" attribute="1" defaultMemberUniqueName="[Nyttor].[Max år 22].[All]" allUniqueName="[Nyttor].[Max år 22].[All]" dimensionUniqueName="[Nyttor]" displayFolder="" count="0" memberValueDatatype="5" unbalanced="0"/>
    <cacheHierarchy uniqueName="[Nyttor].[Max år 23]" caption="Max år 23" attribute="1" defaultMemberUniqueName="[Nyttor].[Max år 23].[All]" allUniqueName="[Nyttor].[Max år 23].[All]" dimensionUniqueName="[Nyttor]" displayFolder="" count="0" memberValueDatatype="5" unbalanced="0"/>
    <cacheHierarchy uniqueName="[Nyttor].[Max år 24]" caption="Max år 24" attribute="1" defaultMemberUniqueName="[Nyttor].[Max år 24].[All]" allUniqueName="[Nyttor].[Max år 24].[All]" dimensionUniqueName="[Nyttor]" displayFolder="" count="0" memberValueDatatype="5" unbalanced="0"/>
    <cacheHierarchy uniqueName="[Nyttor].[Max år 25]" caption="Max år 25" attribute="1" defaultMemberUniqueName="[Nyttor].[Max år 25].[All]" allUniqueName="[Nyttor].[Max år 25].[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2" memberValueDatatype="130" unbalanced="0">
      <fieldsUsage count="2">
        <fieldUsage x="-1"/>
        <fieldUsage x="2"/>
      </fieldsUsage>
    </cacheHierarchy>
    <cacheHierarchy uniqueName="[Varderade_kostnader].[Kategori]" caption="Kategori" attribute="1" defaultMemberUniqueName="[Varderade_kostnader].[Kategori].[All]" allUniqueName="[Varderade_kostnader].[Kategori].[All]" dimensionUniqueName="[Varderade_kostnader]" displayFolder="" count="2" memberValueDatatype="130" unbalanced="0">
      <fieldsUsage count="2">
        <fieldUsage x="-1"/>
        <fieldUsage x="0"/>
      </fieldsUsage>
    </cacheHierarchy>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Troligt år 7]" caption="Troligt år 7" attribute="1" defaultMemberUniqueName="[Varderade_kostnader].[Troligt år 7].[All]" allUniqueName="[Varderade_kostnader].[Troligt år 7].[All]" dimensionUniqueName="[Varderade_kostnader]" displayFolder="" count="0" memberValueDatatype="5" unbalanced="0"/>
    <cacheHierarchy uniqueName="[Varderade_kostnader].[Troligt år 8]" caption="Troligt år 8" attribute="1" defaultMemberUniqueName="[Varderade_kostnader].[Troligt år 8].[All]" allUniqueName="[Varderade_kostnader].[Troligt år 8].[All]" dimensionUniqueName="[Varderade_kostnader]" displayFolder="" count="0" memberValueDatatype="5" unbalanced="0"/>
    <cacheHierarchy uniqueName="[Varderade_kostnader].[Troligt år 9]" caption="Troligt år 9" attribute="1" defaultMemberUniqueName="[Varderade_kostnader].[Troligt år 9].[All]" allUniqueName="[Varderade_kostnader].[Troligt år 9].[All]" dimensionUniqueName="[Varderade_kostnader]" displayFolder="" count="0" memberValueDatatype="5" unbalanced="0"/>
    <cacheHierarchy uniqueName="[Varderade_kostnader].[Troligt år 10]" caption="Troligt år 10" attribute="1" defaultMemberUniqueName="[Varderade_kostnader].[Troligt år 10].[All]" allUniqueName="[Varderade_kostnader].[Troligt år 10].[All]" dimensionUniqueName="[Varderade_kostnader]" displayFolder="" count="0" memberValueDatatype="5" unbalanced="0"/>
    <cacheHierarchy uniqueName="[Varderade_kostnader].[Troligt år 11]" caption="Troligt år 11" attribute="1" defaultMemberUniqueName="[Varderade_kostnader].[Troligt år 11].[All]" allUniqueName="[Varderade_kostnader].[Troligt år 11].[All]" dimensionUniqueName="[Varderade_kostnader]" displayFolder="" count="0" memberValueDatatype="5" unbalanced="0"/>
    <cacheHierarchy uniqueName="[Varderade_kostnader].[Troligt år 12]" caption="Troligt år 12" attribute="1" defaultMemberUniqueName="[Varderade_kostnader].[Troligt år 12].[All]" allUniqueName="[Varderade_kostnader].[Troligt år 12].[All]" dimensionUniqueName="[Varderade_kostnader]" displayFolder="" count="0" memberValueDatatype="5" unbalanced="0"/>
    <cacheHierarchy uniqueName="[Varderade_kostnader].[Troligt år 13]" caption="Troligt år 13" attribute="1" defaultMemberUniqueName="[Varderade_kostnader].[Troligt år 13].[All]" allUniqueName="[Varderade_kostnader].[Troligt år 13].[All]" dimensionUniqueName="[Varderade_kostnader]" displayFolder="" count="0" memberValueDatatype="5" unbalanced="0"/>
    <cacheHierarchy uniqueName="[Varderade_kostnader].[Troligt år 14]" caption="Troligt år 14" attribute="1" defaultMemberUniqueName="[Varderade_kostnader].[Troligt år 14].[All]" allUniqueName="[Varderade_kostnader].[Troligt år 14].[All]" dimensionUniqueName="[Varderade_kostnader]" displayFolder="" count="0" memberValueDatatype="5" unbalanced="0"/>
    <cacheHierarchy uniqueName="[Varderade_kostnader].[Troligt år 15]" caption="Troligt år 15" attribute="1" defaultMemberUniqueName="[Varderade_kostnader].[Troligt år 15].[All]" allUniqueName="[Varderade_kostnader].[Troligt år 15].[All]" dimensionUniqueName="[Varderade_kostnader]" displayFolder="" count="0" memberValueDatatype="5" unbalanced="0"/>
    <cacheHierarchy uniqueName="[Varderade_kostnader].[Troligt år 16]" caption="Troligt år 16" attribute="1" defaultMemberUniqueName="[Varderade_kostnader].[Troligt år 16].[All]" allUniqueName="[Varderade_kostnader].[Troligt år 16].[All]" dimensionUniqueName="[Varderade_kostnader]" displayFolder="" count="0" memberValueDatatype="5" unbalanced="0"/>
    <cacheHierarchy uniqueName="[Varderade_kostnader].[Troligt år 17]" caption="Troligt år 17" attribute="1" defaultMemberUniqueName="[Varderade_kostnader].[Troligt år 17].[All]" allUniqueName="[Varderade_kostnader].[Troligt år 17].[All]" dimensionUniqueName="[Varderade_kostnader]" displayFolder="" count="0" memberValueDatatype="5" unbalanced="0"/>
    <cacheHierarchy uniqueName="[Varderade_kostnader].[Troligt år 18]" caption="Troligt år 18" attribute="1" defaultMemberUniqueName="[Varderade_kostnader].[Troligt år 18].[All]" allUniqueName="[Varderade_kostnader].[Troligt år 18].[All]" dimensionUniqueName="[Varderade_kostnader]" displayFolder="" count="0" memberValueDatatype="5" unbalanced="0"/>
    <cacheHierarchy uniqueName="[Varderade_kostnader].[Troligt år 19]" caption="Troligt år 19" attribute="1" defaultMemberUniqueName="[Varderade_kostnader].[Troligt år 19].[All]" allUniqueName="[Varderade_kostnader].[Troligt år 19].[All]" dimensionUniqueName="[Varderade_kostnader]" displayFolder="" count="0" memberValueDatatype="5" unbalanced="0"/>
    <cacheHierarchy uniqueName="[Varderade_kostnader].[Troligt år 20]" caption="Troligt år 20" attribute="1" defaultMemberUniqueName="[Varderade_kostnader].[Troligt år 20].[All]" allUniqueName="[Varderade_kostnader].[Troligt år 20].[All]" dimensionUniqueName="[Varderade_kostnader]" displayFolder="" count="0" memberValueDatatype="5" unbalanced="0"/>
    <cacheHierarchy uniqueName="[Varderade_kostnader].[Troligt år 21]" caption="Troligt år 21" attribute="1" defaultMemberUniqueName="[Varderade_kostnader].[Troligt år 21].[All]" allUniqueName="[Varderade_kostnader].[Troligt år 21].[All]" dimensionUniqueName="[Varderade_kostnader]" displayFolder="" count="0" memberValueDatatype="5" unbalanced="0"/>
    <cacheHierarchy uniqueName="[Varderade_kostnader].[Troligt år 22]" caption="Troligt år 22" attribute="1" defaultMemberUniqueName="[Varderade_kostnader].[Troligt år 22].[All]" allUniqueName="[Varderade_kostnader].[Troligt år 22].[All]" dimensionUniqueName="[Varderade_kostnader]" displayFolder="" count="0" memberValueDatatype="5" unbalanced="0"/>
    <cacheHierarchy uniqueName="[Varderade_kostnader].[Troligt år 23]" caption="Troligt år 23" attribute="1" defaultMemberUniqueName="[Varderade_kostnader].[Troligt år 23].[All]" allUniqueName="[Varderade_kostnader].[Troligt år 23].[All]" dimensionUniqueName="[Varderade_kostnader]" displayFolder="" count="0" memberValueDatatype="5" unbalanced="0"/>
    <cacheHierarchy uniqueName="[Varderade_kostnader].[Troligt år 24]" caption="Troligt år 24" attribute="1" defaultMemberUniqueName="[Varderade_kostnader].[Troligt år 24].[All]" allUniqueName="[Varderade_kostnader].[Troligt år 24].[All]" dimensionUniqueName="[Varderade_kostnader]" displayFolder="" count="0" memberValueDatatype="5" unbalanced="0"/>
    <cacheHierarchy uniqueName="[Varderade_kostnader].[Troligt år 25]" caption="Troligt år 25" attribute="1" defaultMemberUniqueName="[Varderade_kostnader].[Troligt år 25].[All]" allUniqueName="[Varderade_kostnader].[Troligt år 25].[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Min år 7]" caption="Min år 7" attribute="1" defaultMemberUniqueName="[Varderade_kostnader].[Min år 7].[All]" allUniqueName="[Varderade_kostnader].[Min år 7].[All]" dimensionUniqueName="[Varderade_kostnader]" displayFolder="" count="0" memberValueDatatype="5" unbalanced="0"/>
    <cacheHierarchy uniqueName="[Varderade_kostnader].[Min år 8]" caption="Min år 8" attribute="1" defaultMemberUniqueName="[Varderade_kostnader].[Min år 8].[All]" allUniqueName="[Varderade_kostnader].[Min år 8].[All]" dimensionUniqueName="[Varderade_kostnader]" displayFolder="" count="0" memberValueDatatype="5" unbalanced="0"/>
    <cacheHierarchy uniqueName="[Varderade_kostnader].[Min år 9]" caption="Min år 9" attribute="1" defaultMemberUniqueName="[Varderade_kostnader].[Min år 9].[All]" allUniqueName="[Varderade_kostnader].[Min år 9].[All]" dimensionUniqueName="[Varderade_kostnader]" displayFolder="" count="0" memberValueDatatype="5" unbalanced="0"/>
    <cacheHierarchy uniqueName="[Varderade_kostnader].[Min år 10]" caption="Min år 10" attribute="1" defaultMemberUniqueName="[Varderade_kostnader].[Min år 10].[All]" allUniqueName="[Varderade_kostnader].[Min år 10].[All]" dimensionUniqueName="[Varderade_kostnader]" displayFolder="" count="0" memberValueDatatype="5" unbalanced="0"/>
    <cacheHierarchy uniqueName="[Varderade_kostnader].[Min år 11]" caption="Min år 11" attribute="1" defaultMemberUniqueName="[Varderade_kostnader].[Min år 11].[All]" allUniqueName="[Varderade_kostnader].[Min år 11].[All]" dimensionUniqueName="[Varderade_kostnader]" displayFolder="" count="0" memberValueDatatype="5" unbalanced="0"/>
    <cacheHierarchy uniqueName="[Varderade_kostnader].[Min år 12]" caption="Min år 12" attribute="1" defaultMemberUniqueName="[Varderade_kostnader].[Min år 12].[All]" allUniqueName="[Varderade_kostnader].[Min år 12].[All]" dimensionUniqueName="[Varderade_kostnader]" displayFolder="" count="0" memberValueDatatype="5" unbalanced="0"/>
    <cacheHierarchy uniqueName="[Varderade_kostnader].[Min år 13]" caption="Min år 13" attribute="1" defaultMemberUniqueName="[Varderade_kostnader].[Min år 13].[All]" allUniqueName="[Varderade_kostnader].[Min år 13].[All]" dimensionUniqueName="[Varderade_kostnader]" displayFolder="" count="0" memberValueDatatype="5" unbalanced="0"/>
    <cacheHierarchy uniqueName="[Varderade_kostnader].[Min år 14]" caption="Min år 14" attribute="1" defaultMemberUniqueName="[Varderade_kostnader].[Min år 14].[All]" allUniqueName="[Varderade_kostnader].[Min år 14].[All]" dimensionUniqueName="[Varderade_kostnader]" displayFolder="" count="0" memberValueDatatype="5" unbalanced="0"/>
    <cacheHierarchy uniqueName="[Varderade_kostnader].[Min år 15]" caption="Min år 15" attribute="1" defaultMemberUniqueName="[Varderade_kostnader].[Min år 15].[All]" allUniqueName="[Varderade_kostnader].[Min år 15].[All]" dimensionUniqueName="[Varderade_kostnader]" displayFolder="" count="0" memberValueDatatype="5" unbalanced="0"/>
    <cacheHierarchy uniqueName="[Varderade_kostnader].[Min år 16]" caption="Min år 16" attribute="1" defaultMemberUniqueName="[Varderade_kostnader].[Min år 16].[All]" allUniqueName="[Varderade_kostnader].[Min år 16].[All]" dimensionUniqueName="[Varderade_kostnader]" displayFolder="" count="0" memberValueDatatype="5" unbalanced="0"/>
    <cacheHierarchy uniqueName="[Varderade_kostnader].[Min år 17]" caption="Min år 17" attribute="1" defaultMemberUniqueName="[Varderade_kostnader].[Min år 17].[All]" allUniqueName="[Varderade_kostnader].[Min år 17].[All]" dimensionUniqueName="[Varderade_kostnader]" displayFolder="" count="0" memberValueDatatype="5" unbalanced="0"/>
    <cacheHierarchy uniqueName="[Varderade_kostnader].[Min år 18]" caption="Min år 18" attribute="1" defaultMemberUniqueName="[Varderade_kostnader].[Min år 18].[All]" allUniqueName="[Varderade_kostnader].[Min år 18].[All]" dimensionUniqueName="[Varderade_kostnader]" displayFolder="" count="0" memberValueDatatype="5" unbalanced="0"/>
    <cacheHierarchy uniqueName="[Varderade_kostnader].[Min år 19]" caption="Min år 19" attribute="1" defaultMemberUniqueName="[Varderade_kostnader].[Min år 19].[All]" allUniqueName="[Varderade_kostnader].[Min år 19].[All]" dimensionUniqueName="[Varderade_kostnader]" displayFolder="" count="0" memberValueDatatype="5" unbalanced="0"/>
    <cacheHierarchy uniqueName="[Varderade_kostnader].[Min år 20]" caption="Min år 20" attribute="1" defaultMemberUniqueName="[Varderade_kostnader].[Min år 20].[All]" allUniqueName="[Varderade_kostnader].[Min år 20].[All]" dimensionUniqueName="[Varderade_kostnader]" displayFolder="" count="0" memberValueDatatype="5" unbalanced="0"/>
    <cacheHierarchy uniqueName="[Varderade_kostnader].[Min år 21]" caption="Min år 21" attribute="1" defaultMemberUniqueName="[Varderade_kostnader].[Min år 21].[All]" allUniqueName="[Varderade_kostnader].[Min år 21].[All]" dimensionUniqueName="[Varderade_kostnader]" displayFolder="" count="0" memberValueDatatype="5" unbalanced="0"/>
    <cacheHierarchy uniqueName="[Varderade_kostnader].[Min år 22]" caption="Min år 22" attribute="1" defaultMemberUniqueName="[Varderade_kostnader].[Min år 22].[All]" allUniqueName="[Varderade_kostnader].[Min år 22].[All]" dimensionUniqueName="[Varderade_kostnader]" displayFolder="" count="0" memberValueDatatype="5" unbalanced="0"/>
    <cacheHierarchy uniqueName="[Varderade_kostnader].[Min år 23]" caption="Min år 23" attribute="1" defaultMemberUniqueName="[Varderade_kostnader].[Min år 23].[All]" allUniqueName="[Varderade_kostnader].[Min år 23].[All]" dimensionUniqueName="[Varderade_kostnader]" displayFolder="" count="0" memberValueDatatype="5" unbalanced="0"/>
    <cacheHierarchy uniqueName="[Varderade_kostnader].[Min år 24]" caption="Min år 24" attribute="1" defaultMemberUniqueName="[Varderade_kostnader].[Min år 24].[All]" allUniqueName="[Varderade_kostnader].[Min år 24].[All]" dimensionUniqueName="[Varderade_kostnader]" displayFolder="" count="0" memberValueDatatype="5" unbalanced="0"/>
    <cacheHierarchy uniqueName="[Varderade_kostnader].[Min år 25]" caption="Min år 25" attribute="1" defaultMemberUniqueName="[Varderade_kostnader].[Min år 25].[All]" allUniqueName="[Varderade_kostnader].[Min år 25].[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Max år 7]" caption="Max år 7" attribute="1" defaultMemberUniqueName="[Varderade_kostnader].[Max år 7].[All]" allUniqueName="[Varderade_kostnader].[Max år 7].[All]" dimensionUniqueName="[Varderade_kostnader]" displayFolder="" count="0" memberValueDatatype="5" unbalanced="0"/>
    <cacheHierarchy uniqueName="[Varderade_kostnader].[Max år 8]" caption="Max år 8" attribute="1" defaultMemberUniqueName="[Varderade_kostnader].[Max år 8].[All]" allUniqueName="[Varderade_kostnader].[Max år 8].[All]" dimensionUniqueName="[Varderade_kostnader]" displayFolder="" count="0" memberValueDatatype="5" unbalanced="0"/>
    <cacheHierarchy uniqueName="[Varderade_kostnader].[Max år 9]" caption="Max år 9" attribute="1" defaultMemberUniqueName="[Varderade_kostnader].[Max år 9].[All]" allUniqueName="[Varderade_kostnader].[Max år 9].[All]" dimensionUniqueName="[Varderade_kostnader]" displayFolder="" count="0" memberValueDatatype="5" unbalanced="0"/>
    <cacheHierarchy uniqueName="[Varderade_kostnader].[Max år 10]" caption="Max år 10" attribute="1" defaultMemberUniqueName="[Varderade_kostnader].[Max år 10].[All]" allUniqueName="[Varderade_kostnader].[Max år 10].[All]" dimensionUniqueName="[Varderade_kostnader]" displayFolder="" count="0" memberValueDatatype="5" unbalanced="0"/>
    <cacheHierarchy uniqueName="[Varderade_kostnader].[Max år 11]" caption="Max år 11" attribute="1" defaultMemberUniqueName="[Varderade_kostnader].[Max år 11].[All]" allUniqueName="[Varderade_kostnader].[Max år 11].[All]" dimensionUniqueName="[Varderade_kostnader]" displayFolder="" count="0" memberValueDatatype="5" unbalanced="0"/>
    <cacheHierarchy uniqueName="[Varderade_kostnader].[Max år 12]" caption="Max år 12" attribute="1" defaultMemberUniqueName="[Varderade_kostnader].[Max år 12].[All]" allUniqueName="[Varderade_kostnader].[Max år 12].[All]" dimensionUniqueName="[Varderade_kostnader]" displayFolder="" count="0" memberValueDatatype="5" unbalanced="0"/>
    <cacheHierarchy uniqueName="[Varderade_kostnader].[Max år 13]" caption="Max år 13" attribute="1" defaultMemberUniqueName="[Varderade_kostnader].[Max år 13].[All]" allUniqueName="[Varderade_kostnader].[Max år 13].[All]" dimensionUniqueName="[Varderade_kostnader]" displayFolder="" count="0" memberValueDatatype="5" unbalanced="0"/>
    <cacheHierarchy uniqueName="[Varderade_kostnader].[Max år 14]" caption="Max år 14" attribute="1" defaultMemberUniqueName="[Varderade_kostnader].[Max år 14].[All]" allUniqueName="[Varderade_kostnader].[Max år 14].[All]" dimensionUniqueName="[Varderade_kostnader]" displayFolder="" count="0" memberValueDatatype="5" unbalanced="0"/>
    <cacheHierarchy uniqueName="[Varderade_kostnader].[Max år 15]" caption="Max år 15" attribute="1" defaultMemberUniqueName="[Varderade_kostnader].[Max år 15].[All]" allUniqueName="[Varderade_kostnader].[Max år 15].[All]" dimensionUniqueName="[Varderade_kostnader]" displayFolder="" count="0" memberValueDatatype="5" unbalanced="0"/>
    <cacheHierarchy uniqueName="[Varderade_kostnader].[Max år 16]" caption="Max år 16" attribute="1" defaultMemberUniqueName="[Varderade_kostnader].[Max år 16].[All]" allUniqueName="[Varderade_kostnader].[Max år 16].[All]" dimensionUniqueName="[Varderade_kostnader]" displayFolder="" count="0" memberValueDatatype="5" unbalanced="0"/>
    <cacheHierarchy uniqueName="[Varderade_kostnader].[Max år 17]" caption="Max år 17" attribute="1" defaultMemberUniqueName="[Varderade_kostnader].[Max år 17].[All]" allUniqueName="[Varderade_kostnader].[Max år 17].[All]" dimensionUniqueName="[Varderade_kostnader]" displayFolder="" count="0" memberValueDatatype="5" unbalanced="0"/>
    <cacheHierarchy uniqueName="[Varderade_kostnader].[Max år 18]" caption="Max år 18" attribute="1" defaultMemberUniqueName="[Varderade_kostnader].[Max år 18].[All]" allUniqueName="[Varderade_kostnader].[Max år 18].[All]" dimensionUniqueName="[Varderade_kostnader]" displayFolder="" count="0" memberValueDatatype="5" unbalanced="0"/>
    <cacheHierarchy uniqueName="[Varderade_kostnader].[Max år 19]" caption="Max år 19" attribute="1" defaultMemberUniqueName="[Varderade_kostnader].[Max år 19].[All]" allUniqueName="[Varderade_kostnader].[Max år 19].[All]" dimensionUniqueName="[Varderade_kostnader]" displayFolder="" count="0" memberValueDatatype="5" unbalanced="0"/>
    <cacheHierarchy uniqueName="[Varderade_kostnader].[Max år 20]" caption="Max år 20" attribute="1" defaultMemberUniqueName="[Varderade_kostnader].[Max år 20].[All]" allUniqueName="[Varderade_kostnader].[Max år 20].[All]" dimensionUniqueName="[Varderade_kostnader]" displayFolder="" count="0" memberValueDatatype="5" unbalanced="0"/>
    <cacheHierarchy uniqueName="[Varderade_kostnader].[Max år 21]" caption="Max år 21" attribute="1" defaultMemberUniqueName="[Varderade_kostnader].[Max år 21].[All]" allUniqueName="[Varderade_kostnader].[Max år 21].[All]" dimensionUniqueName="[Varderade_kostnader]" displayFolder="" count="0" memberValueDatatype="5" unbalanced="0"/>
    <cacheHierarchy uniqueName="[Varderade_kostnader].[Max år 22]" caption="Max år 22" attribute="1" defaultMemberUniqueName="[Varderade_kostnader].[Max år 22].[All]" allUniqueName="[Varderade_kostnader].[Max år 22].[All]" dimensionUniqueName="[Varderade_kostnader]" displayFolder="" count="0" memberValueDatatype="5" unbalanced="0"/>
    <cacheHierarchy uniqueName="[Varderade_kostnader].[Max år 23]" caption="Max år 23" attribute="1" defaultMemberUniqueName="[Varderade_kostnader].[Max år 23].[All]" allUniqueName="[Varderade_kostnader].[Max år 23].[All]" dimensionUniqueName="[Varderade_kostnader]" displayFolder="" count="0" memberValueDatatype="5" unbalanced="0"/>
    <cacheHierarchy uniqueName="[Varderade_kostnader].[Max år 24]" caption="Max år 24" attribute="1" defaultMemberUniqueName="[Varderade_kostnader].[Max år 24].[All]" allUniqueName="[Varderade_kostnader].[Max år 24].[All]" dimensionUniqueName="[Varderade_kostnader]" displayFolder="" count="0" memberValueDatatype="5" unbalanced="0"/>
    <cacheHierarchy uniqueName="[Varderade_kostnader].[Max år 25]" caption="Max år 25" attribute="1" defaultMemberUniqueName="[Varderade_kostnader].[Max år 25].[All]" allUniqueName="[Varderade_kostnader].[Max år 25].[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0" memberValueDatatype="130" unbalanced="0"/>
    <cacheHierarchy uniqueName="[Varderade_nyttor].[Kategori]" caption="Kategori" attribute="1" defaultMemberUniqueName="[Varderade_nyttor].[Kategori].[All]" allUniqueName="[Varderade_nyttor].[Kategori].[All]" dimensionUniqueName="[Varderade_nyttor]" displayFolder="" count="0" memberValueDatatype="130" unbalanced="0"/>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Troligt år 7]" caption="Troligt år 7" attribute="1" defaultMemberUniqueName="[Varderade_nyttor].[Troligt år 7].[All]" allUniqueName="[Varderade_nyttor].[Troligt år 7].[All]" dimensionUniqueName="[Varderade_nyttor]" displayFolder="" count="0" memberValueDatatype="5" unbalanced="0"/>
    <cacheHierarchy uniqueName="[Varderade_nyttor].[Troligt år 8]" caption="Troligt år 8" attribute="1" defaultMemberUniqueName="[Varderade_nyttor].[Troligt år 8].[All]" allUniqueName="[Varderade_nyttor].[Troligt år 8].[All]" dimensionUniqueName="[Varderade_nyttor]" displayFolder="" count="0" memberValueDatatype="5" unbalanced="0"/>
    <cacheHierarchy uniqueName="[Varderade_nyttor].[Troligt år 9]" caption="Troligt år 9" attribute="1" defaultMemberUniqueName="[Varderade_nyttor].[Troligt år 9].[All]" allUniqueName="[Varderade_nyttor].[Troligt år 9].[All]" dimensionUniqueName="[Varderade_nyttor]" displayFolder="" count="0" memberValueDatatype="5" unbalanced="0"/>
    <cacheHierarchy uniqueName="[Varderade_nyttor].[Troligt år 10]" caption="Troligt år 10" attribute="1" defaultMemberUniqueName="[Varderade_nyttor].[Troligt år 10].[All]" allUniqueName="[Varderade_nyttor].[Troligt år 10].[All]" dimensionUniqueName="[Varderade_nyttor]" displayFolder="" count="0" memberValueDatatype="5" unbalanced="0"/>
    <cacheHierarchy uniqueName="[Varderade_nyttor].[Troligt år 11]" caption="Troligt år 11" attribute="1" defaultMemberUniqueName="[Varderade_nyttor].[Troligt år 11].[All]" allUniqueName="[Varderade_nyttor].[Troligt år 11].[All]" dimensionUniqueName="[Varderade_nyttor]" displayFolder="" count="0" memberValueDatatype="5" unbalanced="0"/>
    <cacheHierarchy uniqueName="[Varderade_nyttor].[Troligt år 12]" caption="Troligt år 12" attribute="1" defaultMemberUniqueName="[Varderade_nyttor].[Troligt år 12].[All]" allUniqueName="[Varderade_nyttor].[Troligt år 12].[All]" dimensionUniqueName="[Varderade_nyttor]" displayFolder="" count="0" memberValueDatatype="5" unbalanced="0"/>
    <cacheHierarchy uniqueName="[Varderade_nyttor].[Troligt år 13]" caption="Troligt år 13" attribute="1" defaultMemberUniqueName="[Varderade_nyttor].[Troligt år 13].[All]" allUniqueName="[Varderade_nyttor].[Troligt år 13].[All]" dimensionUniqueName="[Varderade_nyttor]" displayFolder="" count="0" memberValueDatatype="5" unbalanced="0"/>
    <cacheHierarchy uniqueName="[Varderade_nyttor].[Troligt år 14]" caption="Troligt år 14" attribute="1" defaultMemberUniqueName="[Varderade_nyttor].[Troligt år 14].[All]" allUniqueName="[Varderade_nyttor].[Troligt år 14].[All]" dimensionUniqueName="[Varderade_nyttor]" displayFolder="" count="0" memberValueDatatype="5" unbalanced="0"/>
    <cacheHierarchy uniqueName="[Varderade_nyttor].[Troligt år 15]" caption="Troligt år 15" attribute="1" defaultMemberUniqueName="[Varderade_nyttor].[Troligt år 15].[All]" allUniqueName="[Varderade_nyttor].[Troligt år 15].[All]" dimensionUniqueName="[Varderade_nyttor]" displayFolder="" count="0" memberValueDatatype="5" unbalanced="0"/>
    <cacheHierarchy uniqueName="[Varderade_nyttor].[Troligt år 16]" caption="Troligt år 16" attribute="1" defaultMemberUniqueName="[Varderade_nyttor].[Troligt år 16].[All]" allUniqueName="[Varderade_nyttor].[Troligt år 16].[All]" dimensionUniqueName="[Varderade_nyttor]" displayFolder="" count="0" memberValueDatatype="5" unbalanced="0"/>
    <cacheHierarchy uniqueName="[Varderade_nyttor].[Troligt år 17]" caption="Troligt år 17" attribute="1" defaultMemberUniqueName="[Varderade_nyttor].[Troligt år 17].[All]" allUniqueName="[Varderade_nyttor].[Troligt år 17].[All]" dimensionUniqueName="[Varderade_nyttor]" displayFolder="" count="0" memberValueDatatype="5" unbalanced="0"/>
    <cacheHierarchy uniqueName="[Varderade_nyttor].[Troligt år 18]" caption="Troligt år 18" attribute="1" defaultMemberUniqueName="[Varderade_nyttor].[Troligt år 18].[All]" allUniqueName="[Varderade_nyttor].[Troligt år 18].[All]" dimensionUniqueName="[Varderade_nyttor]" displayFolder="" count="0" memberValueDatatype="5" unbalanced="0"/>
    <cacheHierarchy uniqueName="[Varderade_nyttor].[Troligt år 19]" caption="Troligt år 19" attribute="1" defaultMemberUniqueName="[Varderade_nyttor].[Troligt år 19].[All]" allUniqueName="[Varderade_nyttor].[Troligt år 19].[All]" dimensionUniqueName="[Varderade_nyttor]" displayFolder="" count="0" memberValueDatatype="5" unbalanced="0"/>
    <cacheHierarchy uniqueName="[Varderade_nyttor].[Troligt år 20]" caption="Troligt år 20" attribute="1" defaultMemberUniqueName="[Varderade_nyttor].[Troligt år 20].[All]" allUniqueName="[Varderade_nyttor].[Troligt år 20].[All]" dimensionUniqueName="[Varderade_nyttor]" displayFolder="" count="0" memberValueDatatype="5" unbalanced="0"/>
    <cacheHierarchy uniqueName="[Varderade_nyttor].[Troligt år 21]" caption="Troligt år 21" attribute="1" defaultMemberUniqueName="[Varderade_nyttor].[Troligt år 21].[All]" allUniqueName="[Varderade_nyttor].[Troligt år 21].[All]" dimensionUniqueName="[Varderade_nyttor]" displayFolder="" count="0" memberValueDatatype="5" unbalanced="0"/>
    <cacheHierarchy uniqueName="[Varderade_nyttor].[Troligt år 22]" caption="Troligt år 22" attribute="1" defaultMemberUniqueName="[Varderade_nyttor].[Troligt år 22].[All]" allUniqueName="[Varderade_nyttor].[Troligt år 22].[All]" dimensionUniqueName="[Varderade_nyttor]" displayFolder="" count="0" memberValueDatatype="5" unbalanced="0"/>
    <cacheHierarchy uniqueName="[Varderade_nyttor].[Troligt år 23]" caption="Troligt år 23" attribute="1" defaultMemberUniqueName="[Varderade_nyttor].[Troligt år 23].[All]" allUniqueName="[Varderade_nyttor].[Troligt år 23].[All]" dimensionUniqueName="[Varderade_nyttor]" displayFolder="" count="0" memberValueDatatype="5" unbalanced="0"/>
    <cacheHierarchy uniqueName="[Varderade_nyttor].[Troligt år 24]" caption="Troligt år 24" attribute="1" defaultMemberUniqueName="[Varderade_nyttor].[Troligt år 24].[All]" allUniqueName="[Varderade_nyttor].[Troligt år 24].[All]" dimensionUniqueName="[Varderade_nyttor]" displayFolder="" count="0" memberValueDatatype="5" unbalanced="0"/>
    <cacheHierarchy uniqueName="[Varderade_nyttor].[Troligt år 25]" caption="Troligt år 25" attribute="1" defaultMemberUniqueName="[Varderade_nyttor].[Troligt år 25].[All]" allUniqueName="[Varderade_nyttor].[Troligt år 25].[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Min år 7]" caption="Min år 7" attribute="1" defaultMemberUniqueName="[Varderade_nyttor].[Min år 7].[All]" allUniqueName="[Varderade_nyttor].[Min år 7].[All]" dimensionUniqueName="[Varderade_nyttor]" displayFolder="" count="0" memberValueDatatype="5" unbalanced="0"/>
    <cacheHierarchy uniqueName="[Varderade_nyttor].[Min år 8]" caption="Min år 8" attribute="1" defaultMemberUniqueName="[Varderade_nyttor].[Min år 8].[All]" allUniqueName="[Varderade_nyttor].[Min år 8].[All]" dimensionUniqueName="[Varderade_nyttor]" displayFolder="" count="0" memberValueDatatype="5" unbalanced="0"/>
    <cacheHierarchy uniqueName="[Varderade_nyttor].[Min år 9]" caption="Min år 9" attribute="1" defaultMemberUniqueName="[Varderade_nyttor].[Min år 9].[All]" allUniqueName="[Varderade_nyttor].[Min år 9].[All]" dimensionUniqueName="[Varderade_nyttor]" displayFolder="" count="0" memberValueDatatype="5" unbalanced="0"/>
    <cacheHierarchy uniqueName="[Varderade_nyttor].[Min år 10]" caption="Min år 10" attribute="1" defaultMemberUniqueName="[Varderade_nyttor].[Min år 10].[All]" allUniqueName="[Varderade_nyttor].[Min år 10].[All]" dimensionUniqueName="[Varderade_nyttor]" displayFolder="" count="0" memberValueDatatype="5" unbalanced="0"/>
    <cacheHierarchy uniqueName="[Varderade_nyttor].[Min år 11]" caption="Min år 11" attribute="1" defaultMemberUniqueName="[Varderade_nyttor].[Min år 11].[All]" allUniqueName="[Varderade_nyttor].[Min år 11].[All]" dimensionUniqueName="[Varderade_nyttor]" displayFolder="" count="0" memberValueDatatype="5" unbalanced="0"/>
    <cacheHierarchy uniqueName="[Varderade_nyttor].[Min år 12]" caption="Min år 12" attribute="1" defaultMemberUniqueName="[Varderade_nyttor].[Min år 12].[All]" allUniqueName="[Varderade_nyttor].[Min år 12].[All]" dimensionUniqueName="[Varderade_nyttor]" displayFolder="" count="0" memberValueDatatype="5" unbalanced="0"/>
    <cacheHierarchy uniqueName="[Varderade_nyttor].[Min år 13]" caption="Min år 13" attribute="1" defaultMemberUniqueName="[Varderade_nyttor].[Min år 13].[All]" allUniqueName="[Varderade_nyttor].[Min år 13].[All]" dimensionUniqueName="[Varderade_nyttor]" displayFolder="" count="0" memberValueDatatype="5" unbalanced="0"/>
    <cacheHierarchy uniqueName="[Varderade_nyttor].[Min år 14]" caption="Min år 14" attribute="1" defaultMemberUniqueName="[Varderade_nyttor].[Min år 14].[All]" allUniqueName="[Varderade_nyttor].[Min år 14].[All]" dimensionUniqueName="[Varderade_nyttor]" displayFolder="" count="0" memberValueDatatype="5" unbalanced="0"/>
    <cacheHierarchy uniqueName="[Varderade_nyttor].[Min år 15]" caption="Min år 15" attribute="1" defaultMemberUniqueName="[Varderade_nyttor].[Min år 15].[All]" allUniqueName="[Varderade_nyttor].[Min år 15].[All]" dimensionUniqueName="[Varderade_nyttor]" displayFolder="" count="0" memberValueDatatype="5" unbalanced="0"/>
    <cacheHierarchy uniqueName="[Varderade_nyttor].[Min år 16]" caption="Min år 16" attribute="1" defaultMemberUniqueName="[Varderade_nyttor].[Min år 16].[All]" allUniqueName="[Varderade_nyttor].[Min år 16].[All]" dimensionUniqueName="[Varderade_nyttor]" displayFolder="" count="0" memberValueDatatype="5" unbalanced="0"/>
    <cacheHierarchy uniqueName="[Varderade_nyttor].[Min år 17]" caption="Min år 17" attribute="1" defaultMemberUniqueName="[Varderade_nyttor].[Min år 17].[All]" allUniqueName="[Varderade_nyttor].[Min år 17].[All]" dimensionUniqueName="[Varderade_nyttor]" displayFolder="" count="0" memberValueDatatype="5" unbalanced="0"/>
    <cacheHierarchy uniqueName="[Varderade_nyttor].[Min år 18]" caption="Min år 18" attribute="1" defaultMemberUniqueName="[Varderade_nyttor].[Min år 18].[All]" allUniqueName="[Varderade_nyttor].[Min år 18].[All]" dimensionUniqueName="[Varderade_nyttor]" displayFolder="" count="0" memberValueDatatype="5" unbalanced="0"/>
    <cacheHierarchy uniqueName="[Varderade_nyttor].[Min år 19]" caption="Min år 19" attribute="1" defaultMemberUniqueName="[Varderade_nyttor].[Min år 19].[All]" allUniqueName="[Varderade_nyttor].[Min år 19].[All]" dimensionUniqueName="[Varderade_nyttor]" displayFolder="" count="0" memberValueDatatype="5" unbalanced="0"/>
    <cacheHierarchy uniqueName="[Varderade_nyttor].[Min år 20]" caption="Min år 20" attribute="1" defaultMemberUniqueName="[Varderade_nyttor].[Min år 20].[All]" allUniqueName="[Varderade_nyttor].[Min år 20].[All]" dimensionUniqueName="[Varderade_nyttor]" displayFolder="" count="0" memberValueDatatype="5" unbalanced="0"/>
    <cacheHierarchy uniqueName="[Varderade_nyttor].[Min år 21]" caption="Min år 21" attribute="1" defaultMemberUniqueName="[Varderade_nyttor].[Min år 21].[All]" allUniqueName="[Varderade_nyttor].[Min år 21].[All]" dimensionUniqueName="[Varderade_nyttor]" displayFolder="" count="0" memberValueDatatype="5" unbalanced="0"/>
    <cacheHierarchy uniqueName="[Varderade_nyttor].[Min år 22]" caption="Min år 22" attribute="1" defaultMemberUniqueName="[Varderade_nyttor].[Min år 22].[All]" allUniqueName="[Varderade_nyttor].[Min år 22].[All]" dimensionUniqueName="[Varderade_nyttor]" displayFolder="" count="0" memberValueDatatype="5" unbalanced="0"/>
    <cacheHierarchy uniqueName="[Varderade_nyttor].[Min år 23]" caption="Min år 23" attribute="1" defaultMemberUniqueName="[Varderade_nyttor].[Min år 23].[All]" allUniqueName="[Varderade_nyttor].[Min år 23].[All]" dimensionUniqueName="[Varderade_nyttor]" displayFolder="" count="0" memberValueDatatype="5" unbalanced="0"/>
    <cacheHierarchy uniqueName="[Varderade_nyttor].[Min år 24]" caption="Min år 24" attribute="1" defaultMemberUniqueName="[Varderade_nyttor].[Min år 24].[All]" allUniqueName="[Varderade_nyttor].[Min år 24].[All]" dimensionUniqueName="[Varderade_nyttor]" displayFolder="" count="0" memberValueDatatype="5" unbalanced="0"/>
    <cacheHierarchy uniqueName="[Varderade_nyttor].[Min år 25]" caption="Min år 25" attribute="1" defaultMemberUniqueName="[Varderade_nyttor].[Min år 25].[All]" allUniqueName="[Varderade_nyttor].[Min år 25].[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Max år 7]" caption="Max år 7" attribute="1" defaultMemberUniqueName="[Varderade_nyttor].[Max år 7].[All]" allUniqueName="[Varderade_nyttor].[Max år 7].[All]" dimensionUniqueName="[Varderade_nyttor]" displayFolder="" count="0" memberValueDatatype="5" unbalanced="0"/>
    <cacheHierarchy uniqueName="[Varderade_nyttor].[Max år 8]" caption="Max år 8" attribute="1" defaultMemberUniqueName="[Varderade_nyttor].[Max år 8].[All]" allUniqueName="[Varderade_nyttor].[Max år 8].[All]" dimensionUniqueName="[Varderade_nyttor]" displayFolder="" count="0" memberValueDatatype="5" unbalanced="0"/>
    <cacheHierarchy uniqueName="[Varderade_nyttor].[Max år 9]" caption="Max år 9" attribute="1" defaultMemberUniqueName="[Varderade_nyttor].[Max år 9].[All]" allUniqueName="[Varderade_nyttor].[Max år 9].[All]" dimensionUniqueName="[Varderade_nyttor]" displayFolder="" count="0" memberValueDatatype="5" unbalanced="0"/>
    <cacheHierarchy uniqueName="[Varderade_nyttor].[Max år 10]" caption="Max år 10" attribute="1" defaultMemberUniqueName="[Varderade_nyttor].[Max år 10].[All]" allUniqueName="[Varderade_nyttor].[Max år 10].[All]" dimensionUniqueName="[Varderade_nyttor]" displayFolder="" count="0" memberValueDatatype="5" unbalanced="0"/>
    <cacheHierarchy uniqueName="[Varderade_nyttor].[Max år 11]" caption="Max år 11" attribute="1" defaultMemberUniqueName="[Varderade_nyttor].[Max år 11].[All]" allUniqueName="[Varderade_nyttor].[Max år 11].[All]" dimensionUniqueName="[Varderade_nyttor]" displayFolder="" count="0" memberValueDatatype="5" unbalanced="0"/>
    <cacheHierarchy uniqueName="[Varderade_nyttor].[Max år 12]" caption="Max år 12" attribute="1" defaultMemberUniqueName="[Varderade_nyttor].[Max år 12].[All]" allUniqueName="[Varderade_nyttor].[Max år 12].[All]" dimensionUniqueName="[Varderade_nyttor]" displayFolder="" count="0" memberValueDatatype="5" unbalanced="0"/>
    <cacheHierarchy uniqueName="[Varderade_nyttor].[Max år 13]" caption="Max år 13" attribute="1" defaultMemberUniqueName="[Varderade_nyttor].[Max år 13].[All]" allUniqueName="[Varderade_nyttor].[Max år 13].[All]" dimensionUniqueName="[Varderade_nyttor]" displayFolder="" count="0" memberValueDatatype="5" unbalanced="0"/>
    <cacheHierarchy uniqueName="[Varderade_nyttor].[Max år 14]" caption="Max år 14" attribute="1" defaultMemberUniqueName="[Varderade_nyttor].[Max år 14].[All]" allUniqueName="[Varderade_nyttor].[Max år 14].[All]" dimensionUniqueName="[Varderade_nyttor]" displayFolder="" count="0" memberValueDatatype="5" unbalanced="0"/>
    <cacheHierarchy uniqueName="[Varderade_nyttor].[Max år 15]" caption="Max år 15" attribute="1" defaultMemberUniqueName="[Varderade_nyttor].[Max år 15].[All]" allUniqueName="[Varderade_nyttor].[Max år 15].[All]" dimensionUniqueName="[Varderade_nyttor]" displayFolder="" count="0" memberValueDatatype="5" unbalanced="0"/>
    <cacheHierarchy uniqueName="[Varderade_nyttor].[Max år 16]" caption="Max år 16" attribute="1" defaultMemberUniqueName="[Varderade_nyttor].[Max år 16].[All]" allUniqueName="[Varderade_nyttor].[Max år 16].[All]" dimensionUniqueName="[Varderade_nyttor]" displayFolder="" count="0" memberValueDatatype="5" unbalanced="0"/>
    <cacheHierarchy uniqueName="[Varderade_nyttor].[Max år 17]" caption="Max år 17" attribute="1" defaultMemberUniqueName="[Varderade_nyttor].[Max år 17].[All]" allUniqueName="[Varderade_nyttor].[Max år 17].[All]" dimensionUniqueName="[Varderade_nyttor]" displayFolder="" count="0" memberValueDatatype="5" unbalanced="0"/>
    <cacheHierarchy uniqueName="[Varderade_nyttor].[Max år 18]" caption="Max år 18" attribute="1" defaultMemberUniqueName="[Varderade_nyttor].[Max år 18].[All]" allUniqueName="[Varderade_nyttor].[Max år 18].[All]" dimensionUniqueName="[Varderade_nyttor]" displayFolder="" count="0" memberValueDatatype="5" unbalanced="0"/>
    <cacheHierarchy uniqueName="[Varderade_nyttor].[Max år 19]" caption="Max år 19" attribute="1" defaultMemberUniqueName="[Varderade_nyttor].[Max år 19].[All]" allUniqueName="[Varderade_nyttor].[Max år 19].[All]" dimensionUniqueName="[Varderade_nyttor]" displayFolder="" count="0" memberValueDatatype="5" unbalanced="0"/>
    <cacheHierarchy uniqueName="[Varderade_nyttor].[Max år 20]" caption="Max år 20" attribute="1" defaultMemberUniqueName="[Varderade_nyttor].[Max år 20].[All]" allUniqueName="[Varderade_nyttor].[Max år 20].[All]" dimensionUniqueName="[Varderade_nyttor]" displayFolder="" count="0" memberValueDatatype="5" unbalanced="0"/>
    <cacheHierarchy uniqueName="[Varderade_nyttor].[Max år 21]" caption="Max år 21" attribute="1" defaultMemberUniqueName="[Varderade_nyttor].[Max år 21].[All]" allUniqueName="[Varderade_nyttor].[Max år 21].[All]" dimensionUniqueName="[Varderade_nyttor]" displayFolder="" count="0" memberValueDatatype="5" unbalanced="0"/>
    <cacheHierarchy uniqueName="[Varderade_nyttor].[Max år 22]" caption="Max år 22" attribute="1" defaultMemberUniqueName="[Varderade_nyttor].[Max år 22].[All]" allUniqueName="[Varderade_nyttor].[Max år 22].[All]" dimensionUniqueName="[Varderade_nyttor]" displayFolder="" count="0" memberValueDatatype="5" unbalanced="0"/>
    <cacheHierarchy uniqueName="[Varderade_nyttor].[Max år 23]" caption="Max år 23" attribute="1" defaultMemberUniqueName="[Varderade_nyttor].[Max år 23].[All]" allUniqueName="[Varderade_nyttor].[Max år 23].[All]" dimensionUniqueName="[Varderade_nyttor]" displayFolder="" count="0" memberValueDatatype="5" unbalanced="0"/>
    <cacheHierarchy uniqueName="[Varderade_nyttor].[Max år 24]" caption="Max år 24" attribute="1" defaultMemberUniqueName="[Varderade_nyttor].[Max år 24].[All]" allUniqueName="[Varderade_nyttor].[Max år 24].[All]" dimensionUniqueName="[Varderade_nyttor]" displayFolder="" count="0" memberValueDatatype="5" unbalanced="0"/>
    <cacheHierarchy uniqueName="[Varderade_nyttor].[Max år 25]" caption="Max år 25" attribute="1" defaultMemberUniqueName="[Varderade_nyttor].[Max år 25].[All]" allUniqueName="[Varderade_nyttor].[Max år 25].[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270"/>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271"/>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27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270"/>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271"/>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272"/>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273"/>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274"/>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275"/>
        </ext>
      </extLst>
    </cacheHierarchy>
    <cacheHierarchy uniqueName="[Measures].[Sum of Troligt år 7]" caption="Sum of Troligt år 7" measure="1" displayFolder="" measureGroup="Nyttor" count="0" hidden="1">
      <extLst>
        <ext xmlns:x15="http://schemas.microsoft.com/office/spreadsheetml/2010/11/main" uri="{B97F6D7D-B522-45F9-BDA1-12C45D357490}">
          <x15:cacheHierarchy aggregatedColumn="276"/>
        </ext>
      </extLst>
    </cacheHierarchy>
    <cacheHierarchy uniqueName="[Measures].[Sum of Troligt år 8]" caption="Sum of Troligt år 8" measure="1" displayFolder="" measureGroup="Nyttor" count="0" hidden="1">
      <extLst>
        <ext xmlns:x15="http://schemas.microsoft.com/office/spreadsheetml/2010/11/main" uri="{B97F6D7D-B522-45F9-BDA1-12C45D357490}">
          <x15:cacheHierarchy aggregatedColumn="277"/>
        </ext>
      </extLst>
    </cacheHierarchy>
    <cacheHierarchy uniqueName="[Measures].[Sum of Troligt år 9]" caption="Sum of Troligt år 9" measure="1" displayFolder="" measureGroup="Nyttor" count="0" hidden="1">
      <extLst>
        <ext xmlns:x15="http://schemas.microsoft.com/office/spreadsheetml/2010/11/main" uri="{B97F6D7D-B522-45F9-BDA1-12C45D357490}">
          <x15:cacheHierarchy aggregatedColumn="278"/>
        </ext>
      </extLst>
    </cacheHierarchy>
    <cacheHierarchy uniqueName="[Measures].[Sum of Troligt år 10]" caption="Sum of Troligt år 10" measure="1" displayFolder="" measureGroup="Nyttor" count="0" hidden="1">
      <extLst>
        <ext xmlns:x15="http://schemas.microsoft.com/office/spreadsheetml/2010/11/main" uri="{B97F6D7D-B522-45F9-BDA1-12C45D357490}">
          <x15:cacheHierarchy aggregatedColumn="279"/>
        </ext>
      </extLst>
    </cacheHierarchy>
    <cacheHierarchy uniqueName="[Measures].[Sum of Troligt år 11]" caption="Sum of Troligt år 11" measure="1" displayFolder="" measureGroup="Nyttor" count="0" hidden="1">
      <extLst>
        <ext xmlns:x15="http://schemas.microsoft.com/office/spreadsheetml/2010/11/main" uri="{B97F6D7D-B522-45F9-BDA1-12C45D357490}">
          <x15:cacheHierarchy aggregatedColumn="280"/>
        </ext>
      </extLst>
    </cacheHierarchy>
    <cacheHierarchy uniqueName="[Measures].[Sum of Troligt år 12]" caption="Sum of Troligt år 12" measure="1" displayFolder="" measureGroup="Nyttor" count="0" hidden="1">
      <extLst>
        <ext xmlns:x15="http://schemas.microsoft.com/office/spreadsheetml/2010/11/main" uri="{B97F6D7D-B522-45F9-BDA1-12C45D357490}">
          <x15:cacheHierarchy aggregatedColumn="281"/>
        </ext>
      </extLst>
    </cacheHierarchy>
    <cacheHierarchy uniqueName="[Measures].[Sum of Troligt år 13]" caption="Sum of Troligt år 13" measure="1" displayFolder="" measureGroup="Nyttor" count="0" hidden="1">
      <extLst>
        <ext xmlns:x15="http://schemas.microsoft.com/office/spreadsheetml/2010/11/main" uri="{B97F6D7D-B522-45F9-BDA1-12C45D357490}">
          <x15:cacheHierarchy aggregatedColumn="282"/>
        </ext>
      </extLst>
    </cacheHierarchy>
    <cacheHierarchy uniqueName="[Measures].[Sum of Troligt år 14]" caption="Sum of Troligt år 14" measure="1" displayFolder="" measureGroup="Nyttor" count="0" hidden="1">
      <extLst>
        <ext xmlns:x15="http://schemas.microsoft.com/office/spreadsheetml/2010/11/main" uri="{B97F6D7D-B522-45F9-BDA1-12C45D357490}">
          <x15:cacheHierarchy aggregatedColumn="283"/>
        </ext>
      </extLst>
    </cacheHierarchy>
    <cacheHierarchy uniqueName="[Measures].[Sum of Troligt år 15]" caption="Sum of Troligt år 15" measure="1" displayFolder="" measureGroup="Nyttor" count="0" hidden="1">
      <extLst>
        <ext xmlns:x15="http://schemas.microsoft.com/office/spreadsheetml/2010/11/main" uri="{B97F6D7D-B522-45F9-BDA1-12C45D357490}">
          <x15:cacheHierarchy aggregatedColumn="284"/>
        </ext>
      </extLst>
    </cacheHierarchy>
    <cacheHierarchy uniqueName="[Measures].[Sum of Troligt år 16]" caption="Sum of Troligt år 16" measure="1" displayFolder="" measureGroup="Nyttor" count="0" hidden="1">
      <extLst>
        <ext xmlns:x15="http://schemas.microsoft.com/office/spreadsheetml/2010/11/main" uri="{B97F6D7D-B522-45F9-BDA1-12C45D357490}">
          <x15:cacheHierarchy aggregatedColumn="285"/>
        </ext>
      </extLst>
    </cacheHierarchy>
    <cacheHierarchy uniqueName="[Measures].[Sum of Troligt år 17]" caption="Sum of Troligt år 17" measure="1" displayFolder="" measureGroup="Nyttor" count="0" hidden="1">
      <extLst>
        <ext xmlns:x15="http://schemas.microsoft.com/office/spreadsheetml/2010/11/main" uri="{B97F6D7D-B522-45F9-BDA1-12C45D357490}">
          <x15:cacheHierarchy aggregatedColumn="286"/>
        </ext>
      </extLst>
    </cacheHierarchy>
    <cacheHierarchy uniqueName="[Measures].[Sum of Troligt år 18]" caption="Sum of Troligt år 18" measure="1" displayFolder="" measureGroup="Nyttor" count="0" hidden="1">
      <extLst>
        <ext xmlns:x15="http://schemas.microsoft.com/office/spreadsheetml/2010/11/main" uri="{B97F6D7D-B522-45F9-BDA1-12C45D357490}">
          <x15:cacheHierarchy aggregatedColumn="287"/>
        </ext>
      </extLst>
    </cacheHierarchy>
    <cacheHierarchy uniqueName="[Measures].[Sum of Troligt år 19]" caption="Sum of Troligt år 19" measure="1" displayFolder="" measureGroup="Nyttor" count="0" hidden="1">
      <extLst>
        <ext xmlns:x15="http://schemas.microsoft.com/office/spreadsheetml/2010/11/main" uri="{B97F6D7D-B522-45F9-BDA1-12C45D357490}">
          <x15:cacheHierarchy aggregatedColumn="288"/>
        </ext>
      </extLst>
    </cacheHierarchy>
    <cacheHierarchy uniqueName="[Measures].[Sum of Troligt år 20]" caption="Sum of Troligt år 20" measure="1" displayFolder="" measureGroup="Nyttor" count="0" hidden="1">
      <extLst>
        <ext xmlns:x15="http://schemas.microsoft.com/office/spreadsheetml/2010/11/main" uri="{B97F6D7D-B522-45F9-BDA1-12C45D357490}">
          <x15:cacheHierarchy aggregatedColumn="289"/>
        </ext>
      </extLst>
    </cacheHierarchy>
    <cacheHierarchy uniqueName="[Measures].[Sum of Troligt år 21]" caption="Sum of Troligt år 21" measure="1" displayFolder="" measureGroup="Nyttor" count="0" hidden="1">
      <extLst>
        <ext xmlns:x15="http://schemas.microsoft.com/office/spreadsheetml/2010/11/main" uri="{B97F6D7D-B522-45F9-BDA1-12C45D357490}">
          <x15:cacheHierarchy aggregatedColumn="290"/>
        </ext>
      </extLst>
    </cacheHierarchy>
    <cacheHierarchy uniqueName="[Measures].[Sum of Troligt år 22]" caption="Sum of Troligt år 22" measure="1" displayFolder="" measureGroup="Nyttor" count="0" hidden="1">
      <extLst>
        <ext xmlns:x15="http://schemas.microsoft.com/office/spreadsheetml/2010/11/main" uri="{B97F6D7D-B522-45F9-BDA1-12C45D357490}">
          <x15:cacheHierarchy aggregatedColumn="291"/>
        </ext>
      </extLst>
    </cacheHierarchy>
    <cacheHierarchy uniqueName="[Measures].[Sum of Troligt år 23]" caption="Sum of Troligt år 23" measure="1" displayFolder="" measureGroup="Nyttor" count="0" hidden="1">
      <extLst>
        <ext xmlns:x15="http://schemas.microsoft.com/office/spreadsheetml/2010/11/main" uri="{B97F6D7D-B522-45F9-BDA1-12C45D357490}">
          <x15:cacheHierarchy aggregatedColumn="292"/>
        </ext>
      </extLst>
    </cacheHierarchy>
    <cacheHierarchy uniqueName="[Measures].[Sum of Troligt år 24]" caption="Sum of Troligt år 24" measure="1" displayFolder="" measureGroup="Nyttor" count="0" hidden="1">
      <extLst>
        <ext xmlns:x15="http://schemas.microsoft.com/office/spreadsheetml/2010/11/main" uri="{B97F6D7D-B522-45F9-BDA1-12C45D357490}">
          <x15:cacheHierarchy aggregatedColumn="293"/>
        </ext>
      </extLst>
    </cacheHierarchy>
    <cacheHierarchy uniqueName="[Measures].[Sum of Troligt år 25]" caption="Sum of Troligt år 25" measure="1" displayFolder="" measureGroup="Nyttor" count="0" hidden="1">
      <extLst>
        <ext xmlns:x15="http://schemas.microsoft.com/office/spreadsheetml/2010/11/main" uri="{B97F6D7D-B522-45F9-BDA1-12C45D357490}">
          <x15:cacheHierarchy aggregatedColumn="29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183"/>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84"/>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185"/>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186"/>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187"/>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188"/>
        </ext>
      </extLst>
    </cacheHierarchy>
    <cacheHierarchy uniqueName="[Measures].[Sum of Troligt år 7 2]" caption="Sum of Troligt år 7 2" measure="1" displayFolder="" measureGroup="Kostnader" count="0" hidden="1">
      <extLst>
        <ext xmlns:x15="http://schemas.microsoft.com/office/spreadsheetml/2010/11/main" uri="{B97F6D7D-B522-45F9-BDA1-12C45D357490}">
          <x15:cacheHierarchy aggregatedColumn="189"/>
        </ext>
      </extLst>
    </cacheHierarchy>
    <cacheHierarchy uniqueName="[Measures].[Sum of Troligt år 8 2]" caption="Sum of Troligt år 8 2" measure="1" displayFolder="" measureGroup="Kostnader" count="0" hidden="1">
      <extLst>
        <ext xmlns:x15="http://schemas.microsoft.com/office/spreadsheetml/2010/11/main" uri="{B97F6D7D-B522-45F9-BDA1-12C45D357490}">
          <x15:cacheHierarchy aggregatedColumn="190"/>
        </ext>
      </extLst>
    </cacheHierarchy>
    <cacheHierarchy uniqueName="[Measures].[Sum of Troligt år 9 2]" caption="Sum of Troligt år 9 2" measure="1" displayFolder="" measureGroup="Kostnader" count="0" hidden="1">
      <extLst>
        <ext xmlns:x15="http://schemas.microsoft.com/office/spreadsheetml/2010/11/main" uri="{B97F6D7D-B522-45F9-BDA1-12C45D357490}">
          <x15:cacheHierarchy aggregatedColumn="191"/>
        </ext>
      </extLst>
    </cacheHierarchy>
    <cacheHierarchy uniqueName="[Measures].[Sum of Troligt år 10 2]" caption="Sum of Troligt år 10 2" measure="1" displayFolder="" measureGroup="Kostnader" count="0" hidden="1">
      <extLst>
        <ext xmlns:x15="http://schemas.microsoft.com/office/spreadsheetml/2010/11/main" uri="{B97F6D7D-B522-45F9-BDA1-12C45D357490}">
          <x15:cacheHierarchy aggregatedColumn="192"/>
        </ext>
      </extLst>
    </cacheHierarchy>
    <cacheHierarchy uniqueName="[Measures].[Sum of Troligt år 11 2]" caption="Sum of Troligt år 11 2" measure="1" displayFolder="" measureGroup="Kostnader" count="0" hidden="1">
      <extLst>
        <ext xmlns:x15="http://schemas.microsoft.com/office/spreadsheetml/2010/11/main" uri="{B97F6D7D-B522-45F9-BDA1-12C45D357490}">
          <x15:cacheHierarchy aggregatedColumn="193"/>
        </ext>
      </extLst>
    </cacheHierarchy>
    <cacheHierarchy uniqueName="[Measures].[Sum of Troligt år 12 2]" caption="Sum of Troligt år 12 2" measure="1" displayFolder="" measureGroup="Kostnader" count="0" hidden="1">
      <extLst>
        <ext xmlns:x15="http://schemas.microsoft.com/office/spreadsheetml/2010/11/main" uri="{B97F6D7D-B522-45F9-BDA1-12C45D357490}">
          <x15:cacheHierarchy aggregatedColumn="194"/>
        </ext>
      </extLst>
    </cacheHierarchy>
    <cacheHierarchy uniqueName="[Measures].[Sum of Troligt år 13 2]" caption="Sum of Troligt år 13 2" measure="1" displayFolder="" measureGroup="Kostnader" count="0" hidden="1">
      <extLst>
        <ext xmlns:x15="http://schemas.microsoft.com/office/spreadsheetml/2010/11/main" uri="{B97F6D7D-B522-45F9-BDA1-12C45D357490}">
          <x15:cacheHierarchy aggregatedColumn="195"/>
        </ext>
      </extLst>
    </cacheHierarchy>
    <cacheHierarchy uniqueName="[Measures].[Sum of Troligt år 14 2]" caption="Sum of Troligt år 14 2" measure="1" displayFolder="" measureGroup="Kostnader" count="0" hidden="1">
      <extLst>
        <ext xmlns:x15="http://schemas.microsoft.com/office/spreadsheetml/2010/11/main" uri="{B97F6D7D-B522-45F9-BDA1-12C45D357490}">
          <x15:cacheHierarchy aggregatedColumn="196"/>
        </ext>
      </extLst>
    </cacheHierarchy>
    <cacheHierarchy uniqueName="[Measures].[Sum of Troligt år 15 2]" caption="Sum of Troligt år 15 2" measure="1" displayFolder="" measureGroup="Kostnader" count="0" hidden="1">
      <extLst>
        <ext xmlns:x15="http://schemas.microsoft.com/office/spreadsheetml/2010/11/main" uri="{B97F6D7D-B522-45F9-BDA1-12C45D357490}">
          <x15:cacheHierarchy aggregatedColumn="197"/>
        </ext>
      </extLst>
    </cacheHierarchy>
    <cacheHierarchy uniqueName="[Measures].[Sum of Troligt år 16 2]" caption="Sum of Troligt år 16 2" measure="1" displayFolder="" measureGroup="Kostnader" count="0" hidden="1">
      <extLst>
        <ext xmlns:x15="http://schemas.microsoft.com/office/spreadsheetml/2010/11/main" uri="{B97F6D7D-B522-45F9-BDA1-12C45D357490}">
          <x15:cacheHierarchy aggregatedColumn="198"/>
        </ext>
      </extLst>
    </cacheHierarchy>
    <cacheHierarchy uniqueName="[Measures].[Sum of Troligt år 17 2]" caption="Sum of Troligt år 17 2" measure="1" displayFolder="" measureGroup="Kostnader" count="0" hidden="1">
      <extLst>
        <ext xmlns:x15="http://schemas.microsoft.com/office/spreadsheetml/2010/11/main" uri="{B97F6D7D-B522-45F9-BDA1-12C45D357490}">
          <x15:cacheHierarchy aggregatedColumn="199"/>
        </ext>
      </extLst>
    </cacheHierarchy>
    <cacheHierarchy uniqueName="[Measures].[Sum of Troligt år 18 2]" caption="Sum of Troligt år 18 2" measure="1" displayFolder="" measureGroup="Kostnader" count="0" hidden="1">
      <extLst>
        <ext xmlns:x15="http://schemas.microsoft.com/office/spreadsheetml/2010/11/main" uri="{B97F6D7D-B522-45F9-BDA1-12C45D357490}">
          <x15:cacheHierarchy aggregatedColumn="200"/>
        </ext>
      </extLst>
    </cacheHierarchy>
    <cacheHierarchy uniqueName="[Measures].[Sum of Troligt år 19 2]" caption="Sum of Troligt år 19 2" measure="1" displayFolder="" measureGroup="Kostnader" count="0" hidden="1">
      <extLst>
        <ext xmlns:x15="http://schemas.microsoft.com/office/spreadsheetml/2010/11/main" uri="{B97F6D7D-B522-45F9-BDA1-12C45D357490}">
          <x15:cacheHierarchy aggregatedColumn="201"/>
        </ext>
      </extLst>
    </cacheHierarchy>
    <cacheHierarchy uniqueName="[Measures].[Sum of Troligt år 20 2]" caption="Sum of Troligt år 20 2" measure="1" displayFolder="" measureGroup="Kostnader" count="0" hidden="1">
      <extLst>
        <ext xmlns:x15="http://schemas.microsoft.com/office/spreadsheetml/2010/11/main" uri="{B97F6D7D-B522-45F9-BDA1-12C45D357490}">
          <x15:cacheHierarchy aggregatedColumn="202"/>
        </ext>
      </extLst>
    </cacheHierarchy>
    <cacheHierarchy uniqueName="[Measures].[Sum of Troligt år 21 2]" caption="Sum of Troligt år 21 2" measure="1" displayFolder="" measureGroup="Kostnader" count="0" hidden="1">
      <extLst>
        <ext xmlns:x15="http://schemas.microsoft.com/office/spreadsheetml/2010/11/main" uri="{B97F6D7D-B522-45F9-BDA1-12C45D357490}">
          <x15:cacheHierarchy aggregatedColumn="203"/>
        </ext>
      </extLst>
    </cacheHierarchy>
    <cacheHierarchy uniqueName="[Measures].[Sum of Troligt år 22 2]" caption="Sum of Troligt år 22 2" measure="1" displayFolder="" measureGroup="Kostnader" count="0" hidden="1">
      <extLst>
        <ext xmlns:x15="http://schemas.microsoft.com/office/spreadsheetml/2010/11/main" uri="{B97F6D7D-B522-45F9-BDA1-12C45D357490}">
          <x15:cacheHierarchy aggregatedColumn="204"/>
        </ext>
      </extLst>
    </cacheHierarchy>
    <cacheHierarchy uniqueName="[Measures].[Sum of Troligt år 23 2]" caption="Sum of Troligt år 23 2" measure="1" displayFolder="" measureGroup="Kostnader" count="0" hidden="1">
      <extLst>
        <ext xmlns:x15="http://schemas.microsoft.com/office/spreadsheetml/2010/11/main" uri="{B97F6D7D-B522-45F9-BDA1-12C45D357490}">
          <x15:cacheHierarchy aggregatedColumn="205"/>
        </ext>
      </extLst>
    </cacheHierarchy>
    <cacheHierarchy uniqueName="[Measures].[Sum of Troligt år 24 2]" caption="Sum of Troligt år 24 2" measure="1" displayFolder="" measureGroup="Kostnader" count="0" hidden="1">
      <extLst>
        <ext xmlns:x15="http://schemas.microsoft.com/office/spreadsheetml/2010/11/main" uri="{B97F6D7D-B522-45F9-BDA1-12C45D357490}">
          <x15:cacheHierarchy aggregatedColumn="206"/>
        </ext>
      </extLst>
    </cacheHierarchy>
    <cacheHierarchy uniqueName="[Measures].[Sum of Troligt år 25 2]" caption="Sum of Troligt år 25 2" measure="1" displayFolder="" measureGroup="Kostnader" count="0" hidden="1">
      <extLst>
        <ext xmlns:x15="http://schemas.microsoft.com/office/spreadsheetml/2010/11/main" uri="{B97F6D7D-B522-45F9-BDA1-12C45D357490}">
          <x15:cacheHierarchy aggregatedColumn="207"/>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29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208"/>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264"/>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177"/>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444"/>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445"/>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446"/>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447"/>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448"/>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449"/>
        </ext>
      </extLst>
    </cacheHierarchy>
    <cacheHierarchy uniqueName="[Measures].[Sum of Troligt år 7 3]" caption="Sum of Troligt år 7 3" measure="1" displayFolder="" measureGroup="Varderade_nyttor" count="0" hidden="1">
      <extLst>
        <ext xmlns:x15="http://schemas.microsoft.com/office/spreadsheetml/2010/11/main" uri="{B97F6D7D-B522-45F9-BDA1-12C45D357490}">
          <x15:cacheHierarchy aggregatedColumn="450"/>
        </ext>
      </extLst>
    </cacheHierarchy>
    <cacheHierarchy uniqueName="[Measures].[Sum of Troligt år 8 3]" caption="Sum of Troligt år 8 3" measure="1" displayFolder="" measureGroup="Varderade_nyttor" count="0" hidden="1">
      <extLst>
        <ext xmlns:x15="http://schemas.microsoft.com/office/spreadsheetml/2010/11/main" uri="{B97F6D7D-B522-45F9-BDA1-12C45D357490}">
          <x15:cacheHierarchy aggregatedColumn="451"/>
        </ext>
      </extLst>
    </cacheHierarchy>
    <cacheHierarchy uniqueName="[Measures].[Sum of Troligt år 9 3]" caption="Sum of Troligt år 9 3" measure="1" displayFolder="" measureGroup="Varderade_nyttor" count="0" hidden="1">
      <extLst>
        <ext xmlns:x15="http://schemas.microsoft.com/office/spreadsheetml/2010/11/main" uri="{B97F6D7D-B522-45F9-BDA1-12C45D357490}">
          <x15:cacheHierarchy aggregatedColumn="452"/>
        </ext>
      </extLst>
    </cacheHierarchy>
    <cacheHierarchy uniqueName="[Measures].[Sum of Troligt år 10 3]" caption="Sum of Troligt år 10 3" measure="1" displayFolder="" measureGroup="Varderade_nyttor" count="0" hidden="1">
      <extLst>
        <ext xmlns:x15="http://schemas.microsoft.com/office/spreadsheetml/2010/11/main" uri="{B97F6D7D-B522-45F9-BDA1-12C45D357490}">
          <x15:cacheHierarchy aggregatedColumn="453"/>
        </ext>
      </extLst>
    </cacheHierarchy>
    <cacheHierarchy uniqueName="[Measures].[Sum of Troligt år 11 3]" caption="Sum of Troligt år 11 3" measure="1" displayFolder="" measureGroup="Varderade_nyttor" count="0" hidden="1">
      <extLst>
        <ext xmlns:x15="http://schemas.microsoft.com/office/spreadsheetml/2010/11/main" uri="{B97F6D7D-B522-45F9-BDA1-12C45D357490}">
          <x15:cacheHierarchy aggregatedColumn="454"/>
        </ext>
      </extLst>
    </cacheHierarchy>
    <cacheHierarchy uniqueName="[Measures].[Sum of Troligt år 12 3]" caption="Sum of Troligt år 12 3" measure="1" displayFolder="" measureGroup="Varderade_nyttor" count="0" hidden="1">
      <extLst>
        <ext xmlns:x15="http://schemas.microsoft.com/office/spreadsheetml/2010/11/main" uri="{B97F6D7D-B522-45F9-BDA1-12C45D357490}">
          <x15:cacheHierarchy aggregatedColumn="455"/>
        </ext>
      </extLst>
    </cacheHierarchy>
    <cacheHierarchy uniqueName="[Measures].[Sum of Troligt år 13 3]" caption="Sum of Troligt år 13 3" measure="1" displayFolder="" measureGroup="Varderade_nyttor" count="0" hidden="1">
      <extLst>
        <ext xmlns:x15="http://schemas.microsoft.com/office/spreadsheetml/2010/11/main" uri="{B97F6D7D-B522-45F9-BDA1-12C45D357490}">
          <x15:cacheHierarchy aggregatedColumn="456"/>
        </ext>
      </extLst>
    </cacheHierarchy>
    <cacheHierarchy uniqueName="[Measures].[Sum of Troligt år 14 3]" caption="Sum of Troligt år 14 3" measure="1" displayFolder="" measureGroup="Varderade_nyttor" count="0" hidden="1">
      <extLst>
        <ext xmlns:x15="http://schemas.microsoft.com/office/spreadsheetml/2010/11/main" uri="{B97F6D7D-B522-45F9-BDA1-12C45D357490}">
          <x15:cacheHierarchy aggregatedColumn="457"/>
        </ext>
      </extLst>
    </cacheHierarchy>
    <cacheHierarchy uniqueName="[Measures].[Sum of Troligt år 15 3]" caption="Sum of Troligt år 15 3" measure="1" displayFolder="" measureGroup="Varderade_nyttor" count="0" hidden="1">
      <extLst>
        <ext xmlns:x15="http://schemas.microsoft.com/office/spreadsheetml/2010/11/main" uri="{B97F6D7D-B522-45F9-BDA1-12C45D357490}">
          <x15:cacheHierarchy aggregatedColumn="458"/>
        </ext>
      </extLst>
    </cacheHierarchy>
    <cacheHierarchy uniqueName="[Measures].[Sum of Troligt år 16 3]" caption="Sum of Troligt år 16 3" measure="1" displayFolder="" measureGroup="Varderade_nyttor" count="0" hidden="1">
      <extLst>
        <ext xmlns:x15="http://schemas.microsoft.com/office/spreadsheetml/2010/11/main" uri="{B97F6D7D-B522-45F9-BDA1-12C45D357490}">
          <x15:cacheHierarchy aggregatedColumn="459"/>
        </ext>
      </extLst>
    </cacheHierarchy>
    <cacheHierarchy uniqueName="[Measures].[Sum of Troligt år 17 3]" caption="Sum of Troligt år 17 3" measure="1" displayFolder="" measureGroup="Varderade_nyttor" count="0" hidden="1">
      <extLst>
        <ext xmlns:x15="http://schemas.microsoft.com/office/spreadsheetml/2010/11/main" uri="{B97F6D7D-B522-45F9-BDA1-12C45D357490}">
          <x15:cacheHierarchy aggregatedColumn="460"/>
        </ext>
      </extLst>
    </cacheHierarchy>
    <cacheHierarchy uniqueName="[Measures].[Sum of Troligt år 18 3]" caption="Sum of Troligt år 18 3" measure="1" displayFolder="" measureGroup="Varderade_nyttor" count="0" hidden="1">
      <extLst>
        <ext xmlns:x15="http://schemas.microsoft.com/office/spreadsheetml/2010/11/main" uri="{B97F6D7D-B522-45F9-BDA1-12C45D357490}">
          <x15:cacheHierarchy aggregatedColumn="461"/>
        </ext>
      </extLst>
    </cacheHierarchy>
    <cacheHierarchy uniqueName="[Measures].[Sum of Troligt år 19 3]" caption="Sum of Troligt år 19 3" measure="1" displayFolder="" measureGroup="Varderade_nyttor" count="0" hidden="1">
      <extLst>
        <ext xmlns:x15="http://schemas.microsoft.com/office/spreadsheetml/2010/11/main" uri="{B97F6D7D-B522-45F9-BDA1-12C45D357490}">
          <x15:cacheHierarchy aggregatedColumn="462"/>
        </ext>
      </extLst>
    </cacheHierarchy>
    <cacheHierarchy uniqueName="[Measures].[Sum of Troligt år 20 3]" caption="Sum of Troligt år 20 3" measure="1" displayFolder="" measureGroup="Varderade_nyttor" count="0" hidden="1">
      <extLst>
        <ext xmlns:x15="http://schemas.microsoft.com/office/spreadsheetml/2010/11/main" uri="{B97F6D7D-B522-45F9-BDA1-12C45D357490}">
          <x15:cacheHierarchy aggregatedColumn="463"/>
        </ext>
      </extLst>
    </cacheHierarchy>
    <cacheHierarchy uniqueName="[Measures].[Sum of Troligt år 21 3]" caption="Sum of Troligt år 21 3" measure="1" displayFolder="" measureGroup="Varderade_nyttor" count="0" hidden="1">
      <extLst>
        <ext xmlns:x15="http://schemas.microsoft.com/office/spreadsheetml/2010/11/main" uri="{B97F6D7D-B522-45F9-BDA1-12C45D357490}">
          <x15:cacheHierarchy aggregatedColumn="464"/>
        </ext>
      </extLst>
    </cacheHierarchy>
    <cacheHierarchy uniqueName="[Measures].[Sum of Troligt år 22 3]" caption="Sum of Troligt år 22 3" measure="1" displayFolder="" measureGroup="Varderade_nyttor" count="0" hidden="1">
      <extLst>
        <ext xmlns:x15="http://schemas.microsoft.com/office/spreadsheetml/2010/11/main" uri="{B97F6D7D-B522-45F9-BDA1-12C45D357490}">
          <x15:cacheHierarchy aggregatedColumn="465"/>
        </ext>
      </extLst>
    </cacheHierarchy>
    <cacheHierarchy uniqueName="[Measures].[Sum of Troligt år 23 3]" caption="Sum of Troligt år 23 3" measure="1" displayFolder="" measureGroup="Varderade_nyttor" count="0" hidden="1">
      <extLst>
        <ext xmlns:x15="http://schemas.microsoft.com/office/spreadsheetml/2010/11/main" uri="{B97F6D7D-B522-45F9-BDA1-12C45D357490}">
          <x15:cacheHierarchy aggregatedColumn="466"/>
        </ext>
      </extLst>
    </cacheHierarchy>
    <cacheHierarchy uniqueName="[Measures].[Sum of Troligt år 24 3]" caption="Sum of Troligt år 24 3" measure="1" displayFolder="" measureGroup="Varderade_nyttor" count="0" hidden="1">
      <extLst>
        <ext xmlns:x15="http://schemas.microsoft.com/office/spreadsheetml/2010/11/main" uri="{B97F6D7D-B522-45F9-BDA1-12C45D357490}">
          <x15:cacheHierarchy aggregatedColumn="467"/>
        </ext>
      </extLst>
    </cacheHierarchy>
    <cacheHierarchy uniqueName="[Measures].[Sum of Troligt år 25 3]" caption="Sum of Troligt år 25 3" measure="1" displayFolder="" measureGroup="Varderade_nyttor" count="0" hidden="1">
      <extLst>
        <ext xmlns:x15="http://schemas.microsoft.com/office/spreadsheetml/2010/11/main" uri="{B97F6D7D-B522-45F9-BDA1-12C45D357490}">
          <x15:cacheHierarchy aggregatedColumn="468"/>
        </ext>
      </extLst>
    </cacheHierarchy>
    <cacheHierarchy uniqueName="[Measures].[Sum of Summa 3]" caption="Sum of Summa 3" measure="1" displayFolder="" measureGroup="Varderade_nyttor" count="0" hidden="1">
      <extLst>
        <ext xmlns:x15="http://schemas.microsoft.com/office/spreadsheetml/2010/11/main" uri="{B97F6D7D-B522-45F9-BDA1-12C45D357490}">
          <x15:cacheHierarchy aggregatedColumn="469"/>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357"/>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358"/>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359"/>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360"/>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361"/>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362"/>
        </ext>
      </extLst>
    </cacheHierarchy>
    <cacheHierarchy uniqueName="[Measures].[Sum of Troligt år 8 4]" caption="Sum of Troligt år 8 4" measure="1" displayFolder="" measureGroup="Varderade_kostnader" count="0" hidden="1">
      <extLst>
        <ext xmlns:x15="http://schemas.microsoft.com/office/spreadsheetml/2010/11/main" uri="{B97F6D7D-B522-45F9-BDA1-12C45D357490}">
          <x15:cacheHierarchy aggregatedColumn="364"/>
        </ext>
      </extLst>
    </cacheHierarchy>
    <cacheHierarchy uniqueName="[Measures].[Sum of Troligt år 9 4]" caption="Sum of Troligt år 9 4" measure="1" displayFolder="" measureGroup="Varderade_kostnader" count="0" hidden="1">
      <extLst>
        <ext xmlns:x15="http://schemas.microsoft.com/office/spreadsheetml/2010/11/main" uri="{B97F6D7D-B522-45F9-BDA1-12C45D357490}">
          <x15:cacheHierarchy aggregatedColumn="365"/>
        </ext>
      </extLst>
    </cacheHierarchy>
    <cacheHierarchy uniqueName="[Measures].[Sum of Troligt år 7 4]" caption="Sum of Troligt år 7 4" measure="1" displayFolder="" measureGroup="Varderade_kostnader" count="0" hidden="1">
      <extLst>
        <ext xmlns:x15="http://schemas.microsoft.com/office/spreadsheetml/2010/11/main" uri="{B97F6D7D-B522-45F9-BDA1-12C45D357490}">
          <x15:cacheHierarchy aggregatedColumn="363"/>
        </ext>
      </extLst>
    </cacheHierarchy>
    <cacheHierarchy uniqueName="[Measures].[Sum of Troligt år 10 4]" caption="Sum of Troligt år 10 4" measure="1" displayFolder="" measureGroup="Varderade_kostnader" count="0" hidden="1">
      <extLst>
        <ext xmlns:x15="http://schemas.microsoft.com/office/spreadsheetml/2010/11/main" uri="{B97F6D7D-B522-45F9-BDA1-12C45D357490}">
          <x15:cacheHierarchy aggregatedColumn="366"/>
        </ext>
      </extLst>
    </cacheHierarchy>
    <cacheHierarchy uniqueName="[Measures].[Sum of Troligt år 11 4]" caption="Sum of Troligt år 11 4" measure="1" displayFolder="" measureGroup="Varderade_kostnader" count="0" hidden="1">
      <extLst>
        <ext xmlns:x15="http://schemas.microsoft.com/office/spreadsheetml/2010/11/main" uri="{B97F6D7D-B522-45F9-BDA1-12C45D357490}">
          <x15:cacheHierarchy aggregatedColumn="367"/>
        </ext>
      </extLst>
    </cacheHierarchy>
    <cacheHierarchy uniqueName="[Measures].[Sum of Troligt år 12 4]" caption="Sum of Troligt år 12 4" measure="1" displayFolder="" measureGroup="Varderade_kostnader" count="0" hidden="1">
      <extLst>
        <ext xmlns:x15="http://schemas.microsoft.com/office/spreadsheetml/2010/11/main" uri="{B97F6D7D-B522-45F9-BDA1-12C45D357490}">
          <x15:cacheHierarchy aggregatedColumn="368"/>
        </ext>
      </extLst>
    </cacheHierarchy>
    <cacheHierarchy uniqueName="[Measures].[Sum of Troligt år 13 4]" caption="Sum of Troligt år 13 4" measure="1" displayFolder="" measureGroup="Varderade_kostnader" count="0" hidden="1">
      <extLst>
        <ext xmlns:x15="http://schemas.microsoft.com/office/spreadsheetml/2010/11/main" uri="{B97F6D7D-B522-45F9-BDA1-12C45D357490}">
          <x15:cacheHierarchy aggregatedColumn="369"/>
        </ext>
      </extLst>
    </cacheHierarchy>
    <cacheHierarchy uniqueName="[Measures].[Sum of Troligt år 14 4]" caption="Sum of Troligt år 14 4" measure="1" displayFolder="" measureGroup="Varderade_kostnader" count="0" hidden="1">
      <extLst>
        <ext xmlns:x15="http://schemas.microsoft.com/office/spreadsheetml/2010/11/main" uri="{B97F6D7D-B522-45F9-BDA1-12C45D357490}">
          <x15:cacheHierarchy aggregatedColumn="370"/>
        </ext>
      </extLst>
    </cacheHierarchy>
    <cacheHierarchy uniqueName="[Measures].[Sum of Troligt år 15 4]" caption="Sum of Troligt år 15 4" measure="1" displayFolder="" measureGroup="Varderade_kostnader" count="0" hidden="1">
      <extLst>
        <ext xmlns:x15="http://schemas.microsoft.com/office/spreadsheetml/2010/11/main" uri="{B97F6D7D-B522-45F9-BDA1-12C45D357490}">
          <x15:cacheHierarchy aggregatedColumn="371"/>
        </ext>
      </extLst>
    </cacheHierarchy>
    <cacheHierarchy uniqueName="[Measures].[Sum of Troligt år 16 4]" caption="Sum of Troligt år 16 4" measure="1" displayFolder="" measureGroup="Varderade_kostnader" count="0" hidden="1">
      <extLst>
        <ext xmlns:x15="http://schemas.microsoft.com/office/spreadsheetml/2010/11/main" uri="{B97F6D7D-B522-45F9-BDA1-12C45D357490}">
          <x15:cacheHierarchy aggregatedColumn="372"/>
        </ext>
      </extLst>
    </cacheHierarchy>
    <cacheHierarchy uniqueName="[Measures].[Sum of Troligt år 17 4]" caption="Sum of Troligt år 17 4" measure="1" displayFolder="" measureGroup="Varderade_kostnader" count="0" hidden="1">
      <extLst>
        <ext xmlns:x15="http://schemas.microsoft.com/office/spreadsheetml/2010/11/main" uri="{B97F6D7D-B522-45F9-BDA1-12C45D357490}">
          <x15:cacheHierarchy aggregatedColumn="373"/>
        </ext>
      </extLst>
    </cacheHierarchy>
    <cacheHierarchy uniqueName="[Measures].[Sum of Troligt år 18 4]" caption="Sum of Troligt år 18 4" measure="1" displayFolder="" measureGroup="Varderade_kostnader" count="0" hidden="1">
      <extLst>
        <ext xmlns:x15="http://schemas.microsoft.com/office/spreadsheetml/2010/11/main" uri="{B97F6D7D-B522-45F9-BDA1-12C45D357490}">
          <x15:cacheHierarchy aggregatedColumn="374"/>
        </ext>
      </extLst>
    </cacheHierarchy>
    <cacheHierarchy uniqueName="[Measures].[Sum of Troligt år 19 4]" caption="Sum of Troligt år 19 4" measure="1" displayFolder="" measureGroup="Varderade_kostnader" count="0" hidden="1">
      <extLst>
        <ext xmlns:x15="http://schemas.microsoft.com/office/spreadsheetml/2010/11/main" uri="{B97F6D7D-B522-45F9-BDA1-12C45D357490}">
          <x15:cacheHierarchy aggregatedColumn="375"/>
        </ext>
      </extLst>
    </cacheHierarchy>
    <cacheHierarchy uniqueName="[Measures].[Sum of Troligt år 20 4]" caption="Sum of Troligt år 20 4" measure="1" displayFolder="" measureGroup="Varderade_kostnader" count="0" hidden="1">
      <extLst>
        <ext xmlns:x15="http://schemas.microsoft.com/office/spreadsheetml/2010/11/main" uri="{B97F6D7D-B522-45F9-BDA1-12C45D357490}">
          <x15:cacheHierarchy aggregatedColumn="376"/>
        </ext>
      </extLst>
    </cacheHierarchy>
    <cacheHierarchy uniqueName="[Measures].[Sum of Troligt år 21 4]" caption="Sum of Troligt år 21 4" measure="1" displayFolder="" measureGroup="Varderade_kostnader" count="0" hidden="1">
      <extLst>
        <ext xmlns:x15="http://schemas.microsoft.com/office/spreadsheetml/2010/11/main" uri="{B97F6D7D-B522-45F9-BDA1-12C45D357490}">
          <x15:cacheHierarchy aggregatedColumn="377"/>
        </ext>
      </extLst>
    </cacheHierarchy>
    <cacheHierarchy uniqueName="[Measures].[Sum of Troligt år 22 4]" caption="Sum of Troligt år 22 4" measure="1" displayFolder="" measureGroup="Varderade_kostnader" count="0" hidden="1">
      <extLst>
        <ext xmlns:x15="http://schemas.microsoft.com/office/spreadsheetml/2010/11/main" uri="{B97F6D7D-B522-45F9-BDA1-12C45D357490}">
          <x15:cacheHierarchy aggregatedColumn="378"/>
        </ext>
      </extLst>
    </cacheHierarchy>
    <cacheHierarchy uniqueName="[Measures].[Sum of Troligt år 23 4]" caption="Sum of Troligt år 23 4" measure="1" displayFolder="" measureGroup="Varderade_kostnader" count="0" hidden="1">
      <extLst>
        <ext xmlns:x15="http://schemas.microsoft.com/office/spreadsheetml/2010/11/main" uri="{B97F6D7D-B522-45F9-BDA1-12C45D357490}">
          <x15:cacheHierarchy aggregatedColumn="379"/>
        </ext>
      </extLst>
    </cacheHierarchy>
    <cacheHierarchy uniqueName="[Measures].[Sum of Troligt år 24 4]" caption="Sum of Troligt år 24 4" measure="1" displayFolder="" measureGroup="Varderade_kostnader" count="0" hidden="1">
      <extLst>
        <ext xmlns:x15="http://schemas.microsoft.com/office/spreadsheetml/2010/11/main" uri="{B97F6D7D-B522-45F9-BDA1-12C45D357490}">
          <x15:cacheHierarchy aggregatedColumn="380"/>
        </ext>
      </extLst>
    </cacheHierarchy>
    <cacheHierarchy uniqueName="[Measures].[Sum of Troligt år 25 4]" caption="Sum of Troligt år 25 4" measure="1" displayFolder="" measureGroup="Varderade_kostnader" count="0" hidden="1">
      <extLst>
        <ext xmlns:x15="http://schemas.microsoft.com/office/spreadsheetml/2010/11/main" uri="{B97F6D7D-B522-45F9-BDA1-12C45D357490}">
          <x15:cacheHierarchy aggregatedColumn="381"/>
        </ext>
      </extLst>
    </cacheHierarchy>
    <cacheHierarchy uniqueName="[Measures].[Sum of Summa 4]" caption="Sum of Summa 4" measure="1" displayFolder="" measureGroup="Varderade_kostnader" count="0" oneField="1" hidden="1">
      <fieldsUsage count="1">
        <fieldUsage x="1"/>
      </fieldsUsage>
      <extLst>
        <ext xmlns:x15="http://schemas.microsoft.com/office/spreadsheetml/2010/11/main" uri="{B97F6D7D-B522-45F9-BDA1-12C45D357490}">
          <x15:cacheHierarchy aggregatedColumn="382"/>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94"/>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495"/>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521"/>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408"/>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434"/>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382"/>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351"/>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ies>
  <kpis count="0"/>
  <dimensions count="7">
    <dimension name="Ej_varderade_kostnader" uniqueName="[Ej_varderade_kostnader]" caption="Ej_varderade_kostnader"/>
    <dimension name="Ej_varderade_nyttor" uniqueName="[Ej_varderade_nyttor]" caption="Ej_varderade_nyttor"/>
    <dimension name="Kostnader" uniqueName="[Kostnader]" caption="Kostnader"/>
    <dimension measure="1" name="Measures" uniqueName="[Measures]" caption="Measures"/>
    <dimension name="Nyttor" uniqueName="[Nyttor]" caption="Nyttor"/>
    <dimension name="Varderade_kostnader" uniqueName="[Varderade_kostnader]" caption="Varderade_kostnader"/>
    <dimension name="Varderade_nyttor" uniqueName="[Varderade_nyttor]" caption="Varderade_nyttor"/>
  </dimensions>
  <measureGroups count="6">
    <measureGroup name="Ej_varderade_kostnader" caption="Ej_varderade_kostnader"/>
    <measureGroup name="Ej_varderade_nyttor" caption="Ej_varderade_nyttor"/>
    <measureGroup name="Kostnader" caption="Kostnader"/>
    <measureGroup name="Nyttor" caption="Nyttor"/>
    <measureGroup name="Varderade_kostnader" caption="Varderade_kostnader"/>
    <measureGroup name="Varderade_nyttor" caption="Varderade_nyttor"/>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658468518515" backgroundQuery="1" createdVersion="8" refreshedVersion="8" minRefreshableVersion="3" recordCount="0" supportSubquery="1" supportAdvancedDrill="1" xr:uid="{16163847-9490-4722-A7A1-FA52C85C4034}">
  <cacheSource type="external" connectionId="7"/>
  <cacheFields count="28">
    <cacheField name="[Varderade_kostnader].[Kategori].[Kategori]" caption="Kategori" numFmtId="0" hierarchy="353" level="1">
      <sharedItems count="2">
        <s v="Finansiell 💰"/>
        <s v="Omfördelning ↺"/>
      </sharedItems>
    </cacheField>
    <cacheField name="[Measures].[Sum of Troligt år 1 4]" caption="Sum of Troligt år 1 4" numFmtId="0" hierarchy="612" level="32767"/>
    <cacheField name="[Measures].[Sum of Troligt år 2 4]" caption="Sum of Troligt år 2 4" numFmtId="0" hierarchy="613" level="32767"/>
    <cacheField name="[Measures].[Sum of Troligt år 3 4]" caption="Sum of Troligt år 3 4" numFmtId="0" hierarchy="614" level="32767"/>
    <cacheField name="[Measures].[Sum of Troligt år 4 4]" caption="Sum of Troligt år 4 4" numFmtId="0" hierarchy="615" level="32767"/>
    <cacheField name="[Measures].[Sum of Troligt år 5 4]" caption="Sum of Troligt år 5 4" numFmtId="0" hierarchy="616" level="32767"/>
    <cacheField name="[Measures].[Sum of Troligt år 6 4]" caption="Sum of Troligt år 6 4" numFmtId="0" hierarchy="617" level="32767"/>
    <cacheField name="[Measures].[Sum of Troligt år 7 4]" caption="Sum of Troligt år 7 4" numFmtId="0" hierarchy="620" level="32767"/>
    <cacheField name="[Measures].[Sum of Troligt år 8 4]" caption="Sum of Troligt år 8 4" numFmtId="0" hierarchy="618" level="32767"/>
    <cacheField name="[Measures].[Sum of Troligt år 9 4]" caption="Sum of Troligt år 9 4" numFmtId="0" hierarchy="619" level="32767"/>
    <cacheField name="[Measures].[Sum of Troligt år 10 4]" caption="Sum of Troligt år 10 4" numFmtId="0" hierarchy="621" level="32767"/>
    <cacheField name="[Measures].[Sum of Troligt år 11 4]" caption="Sum of Troligt år 11 4" numFmtId="0" hierarchy="622" level="32767"/>
    <cacheField name="[Measures].[Sum of Troligt år 12 4]" caption="Sum of Troligt år 12 4" numFmtId="0" hierarchy="623" level="32767"/>
    <cacheField name="[Measures].[Sum of Troligt år 13 4]" caption="Sum of Troligt år 13 4" numFmtId="0" hierarchy="624" level="32767"/>
    <cacheField name="[Measures].[Sum of Troligt år 14 4]" caption="Sum of Troligt år 14 4" numFmtId="0" hierarchy="625" level="32767"/>
    <cacheField name="[Measures].[Sum of Troligt år 15 4]" caption="Sum of Troligt år 15 4" numFmtId="0" hierarchy="626" level="32767"/>
    <cacheField name="[Measures].[Sum of Troligt år 16 4]" caption="Sum of Troligt år 16 4" numFmtId="0" hierarchy="627" level="32767"/>
    <cacheField name="[Measures].[Sum of Troligt år 17 4]" caption="Sum of Troligt år 17 4" numFmtId="0" hierarchy="628" level="32767"/>
    <cacheField name="[Measures].[Sum of Troligt år 18 4]" caption="Sum of Troligt år 18 4" numFmtId="0" hierarchy="629" level="32767"/>
    <cacheField name="[Measures].[Sum of Troligt år 19 4]" caption="Sum of Troligt år 19 4" numFmtId="0" hierarchy="630" level="32767"/>
    <cacheField name="[Measures].[Sum of Troligt år 20 4]" caption="Sum of Troligt år 20 4" numFmtId="0" hierarchy="631" level="32767"/>
    <cacheField name="[Measures].[Sum of Troligt år 21 4]" caption="Sum of Troligt år 21 4" numFmtId="0" hierarchy="632" level="32767"/>
    <cacheField name="[Measures].[Sum of Troligt år 22 4]" caption="Sum of Troligt år 22 4" numFmtId="0" hierarchy="633" level="32767"/>
    <cacheField name="[Measures].[Sum of Troligt år 23 4]" caption="Sum of Troligt år 23 4" numFmtId="0" hierarchy="634" level="32767"/>
    <cacheField name="[Measures].[Sum of Troligt år 24 4]" caption="Sum of Troligt år 24 4" numFmtId="0" hierarchy="635" level="32767"/>
    <cacheField name="[Measures].[Sum of Troligt år 25 4]" caption="Sum of Troligt år 25 4" numFmtId="0" hierarchy="636" level="32767"/>
    <cacheField name="[Kostnader].[Intressent].[Intressent]" caption="Intressent" numFmtId="0" hierarchy="178" level="1">
      <sharedItems containsSemiMixedTypes="0" containsNonDate="0" containsString="0"/>
    </cacheField>
    <cacheField name="[Varderade_kostnader].[Intressent].[Intressent]" caption="Intressent" numFmtId="0" hierarchy="352" level="1">
      <sharedItems containsSemiMixedTypes="0" containsNonDate="0" containsString="0"/>
    </cacheField>
  </cacheFields>
  <cacheHierarchies count="646">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0" memberValueDatatype="130" unbalanced="0"/>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0"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Troligt år 7]" caption="Troligt år 7" attribute="1" defaultMemberUniqueName="[Ej_varderade_kostnader].[Troligt år 7].[All]" allUniqueName="[Ej_varderade_kostnader].[Troligt år 7].[All]" dimensionUniqueName="[Ej_varderade_kostnader]" displayFolder="" count="0" memberValueDatatype="5" unbalanced="0"/>
    <cacheHierarchy uniqueName="[Ej_varderade_kostnader].[Troligt år 8]" caption="Troligt år 8" attribute="1" defaultMemberUniqueName="[Ej_varderade_kostnader].[Troligt år 8].[All]" allUniqueName="[Ej_varderade_kostnader].[Troligt år 8].[All]" dimensionUniqueName="[Ej_varderade_kostnader]" displayFolder="" count="0" memberValueDatatype="5" unbalanced="0"/>
    <cacheHierarchy uniqueName="[Ej_varderade_kostnader].[Troligt år 9]" caption="Troligt år 9" attribute="1" defaultMemberUniqueName="[Ej_varderade_kostnader].[Troligt år 9].[All]" allUniqueName="[Ej_varderade_kostnader].[Troligt år 9].[All]" dimensionUniqueName="[Ej_varderade_kostnader]" displayFolder="" count="0" memberValueDatatype="5" unbalanced="0"/>
    <cacheHierarchy uniqueName="[Ej_varderade_kostnader].[Troligt år 10]" caption="Troligt år 10" attribute="1" defaultMemberUniqueName="[Ej_varderade_kostnader].[Troligt år 10].[All]" allUniqueName="[Ej_varderade_kostnader].[Troligt år 10].[All]" dimensionUniqueName="[Ej_varderade_kostnader]" displayFolder="" count="0" memberValueDatatype="5" unbalanced="0"/>
    <cacheHierarchy uniqueName="[Ej_varderade_kostnader].[Troligt år 11]" caption="Troligt år 11" attribute="1" defaultMemberUniqueName="[Ej_varderade_kostnader].[Troligt år 11].[All]" allUniqueName="[Ej_varderade_kostnader].[Troligt år 11].[All]" dimensionUniqueName="[Ej_varderade_kostnader]" displayFolder="" count="0" memberValueDatatype="5" unbalanced="0"/>
    <cacheHierarchy uniqueName="[Ej_varderade_kostnader].[Troligt år 12]" caption="Troligt år 12" attribute="1" defaultMemberUniqueName="[Ej_varderade_kostnader].[Troligt år 12].[All]" allUniqueName="[Ej_varderade_kostnader].[Troligt år 12].[All]" dimensionUniqueName="[Ej_varderade_kostnader]" displayFolder="" count="0" memberValueDatatype="5" unbalanced="0"/>
    <cacheHierarchy uniqueName="[Ej_varderade_kostnader].[Troligt år 13]" caption="Troligt år 13" attribute="1" defaultMemberUniqueName="[Ej_varderade_kostnader].[Troligt år 13].[All]" allUniqueName="[Ej_varderade_kostnader].[Troligt år 13].[All]" dimensionUniqueName="[Ej_varderade_kostnader]" displayFolder="" count="0" memberValueDatatype="5" unbalanced="0"/>
    <cacheHierarchy uniqueName="[Ej_varderade_kostnader].[Troligt år 14]" caption="Troligt år 14" attribute="1" defaultMemberUniqueName="[Ej_varderade_kostnader].[Troligt år 14].[All]" allUniqueName="[Ej_varderade_kostnader].[Troligt år 14].[All]" dimensionUniqueName="[Ej_varderade_kostnader]" displayFolder="" count="0" memberValueDatatype="5" unbalanced="0"/>
    <cacheHierarchy uniqueName="[Ej_varderade_kostnader].[Troligt år 15]" caption="Troligt år 15" attribute="1" defaultMemberUniqueName="[Ej_varderade_kostnader].[Troligt år 15].[All]" allUniqueName="[Ej_varderade_kostnader].[Troligt år 15].[All]" dimensionUniqueName="[Ej_varderade_kostnader]" displayFolder="" count="0" memberValueDatatype="5" unbalanced="0"/>
    <cacheHierarchy uniqueName="[Ej_varderade_kostnader].[Troligt år 16]" caption="Troligt år 16" attribute="1" defaultMemberUniqueName="[Ej_varderade_kostnader].[Troligt år 16].[All]" allUniqueName="[Ej_varderade_kostnader].[Troligt år 16].[All]" dimensionUniqueName="[Ej_varderade_kostnader]" displayFolder="" count="0" memberValueDatatype="5" unbalanced="0"/>
    <cacheHierarchy uniqueName="[Ej_varderade_kostnader].[Troligt år 17]" caption="Troligt år 17" attribute="1" defaultMemberUniqueName="[Ej_varderade_kostnader].[Troligt år 17].[All]" allUniqueName="[Ej_varderade_kostnader].[Troligt år 17].[All]" dimensionUniqueName="[Ej_varderade_kostnader]" displayFolder="" count="0" memberValueDatatype="5" unbalanced="0"/>
    <cacheHierarchy uniqueName="[Ej_varderade_kostnader].[Troligt år 18]" caption="Troligt år 18" attribute="1" defaultMemberUniqueName="[Ej_varderade_kostnader].[Troligt år 18].[All]" allUniqueName="[Ej_varderade_kostnader].[Troligt år 18].[All]" dimensionUniqueName="[Ej_varderade_kostnader]" displayFolder="" count="0" memberValueDatatype="5" unbalanced="0"/>
    <cacheHierarchy uniqueName="[Ej_varderade_kostnader].[Troligt år 19]" caption="Troligt år 19" attribute="1" defaultMemberUniqueName="[Ej_varderade_kostnader].[Troligt år 19].[All]" allUniqueName="[Ej_varderade_kostnader].[Troligt år 19].[All]" dimensionUniqueName="[Ej_varderade_kostnader]" displayFolder="" count="0" memberValueDatatype="5" unbalanced="0"/>
    <cacheHierarchy uniqueName="[Ej_varderade_kostnader].[Troligt år 20]" caption="Troligt år 20" attribute="1" defaultMemberUniqueName="[Ej_varderade_kostnader].[Troligt år 20].[All]" allUniqueName="[Ej_varderade_kostnader].[Troligt år 20].[All]" dimensionUniqueName="[Ej_varderade_kostnader]" displayFolder="" count="0" memberValueDatatype="5" unbalanced="0"/>
    <cacheHierarchy uniqueName="[Ej_varderade_kostnader].[Troligt år 21]" caption="Troligt år 21" attribute="1" defaultMemberUniqueName="[Ej_varderade_kostnader].[Troligt år 21].[All]" allUniqueName="[Ej_varderade_kostnader].[Troligt år 21].[All]" dimensionUniqueName="[Ej_varderade_kostnader]" displayFolder="" count="0" memberValueDatatype="5" unbalanced="0"/>
    <cacheHierarchy uniqueName="[Ej_varderade_kostnader].[Troligt år 22]" caption="Troligt år 22" attribute="1" defaultMemberUniqueName="[Ej_varderade_kostnader].[Troligt år 22].[All]" allUniqueName="[Ej_varderade_kostnader].[Troligt år 22].[All]" dimensionUniqueName="[Ej_varderade_kostnader]" displayFolder="" count="0" memberValueDatatype="5" unbalanced="0"/>
    <cacheHierarchy uniqueName="[Ej_varderade_kostnader].[Troligt år 23]" caption="Troligt år 23" attribute="1" defaultMemberUniqueName="[Ej_varderade_kostnader].[Troligt år 23].[All]" allUniqueName="[Ej_varderade_kostnader].[Troligt år 23].[All]" dimensionUniqueName="[Ej_varderade_kostnader]" displayFolder="" count="0" memberValueDatatype="5" unbalanced="0"/>
    <cacheHierarchy uniqueName="[Ej_varderade_kostnader].[Troligt år 24]" caption="Troligt år 24" attribute="1" defaultMemberUniqueName="[Ej_varderade_kostnader].[Troligt år 24].[All]" allUniqueName="[Ej_varderade_kostnader].[Troligt år 24].[All]" dimensionUniqueName="[Ej_varderade_kostnader]" displayFolder="" count="0" memberValueDatatype="5" unbalanced="0"/>
    <cacheHierarchy uniqueName="[Ej_varderade_kostnader].[Troligt år 25]" caption="Troligt år 25" attribute="1" defaultMemberUniqueName="[Ej_varderade_kostnader].[Troligt år 25].[All]" allUniqueName="[Ej_varderade_kostnader].[Troligt år 25].[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Min år 7]" caption="Min år 7" attribute="1" defaultMemberUniqueName="[Ej_varderade_kostnader].[Min år 7].[All]" allUniqueName="[Ej_varderade_kostnader].[Min år 7].[All]" dimensionUniqueName="[Ej_varderade_kostnader]" displayFolder="" count="0" memberValueDatatype="5" unbalanced="0"/>
    <cacheHierarchy uniqueName="[Ej_varderade_kostnader].[Min år 8]" caption="Min år 8" attribute="1" defaultMemberUniqueName="[Ej_varderade_kostnader].[Min år 8].[All]" allUniqueName="[Ej_varderade_kostnader].[Min år 8].[All]" dimensionUniqueName="[Ej_varderade_kostnader]" displayFolder="" count="0" memberValueDatatype="5" unbalanced="0"/>
    <cacheHierarchy uniqueName="[Ej_varderade_kostnader].[Min år 9]" caption="Min år 9" attribute="1" defaultMemberUniqueName="[Ej_varderade_kostnader].[Min år 9].[All]" allUniqueName="[Ej_varderade_kostnader].[Min år 9].[All]" dimensionUniqueName="[Ej_varderade_kostnader]" displayFolder="" count="0" memberValueDatatype="5" unbalanced="0"/>
    <cacheHierarchy uniqueName="[Ej_varderade_kostnader].[Min år 10]" caption="Min år 10" attribute="1" defaultMemberUniqueName="[Ej_varderade_kostnader].[Min år 10].[All]" allUniqueName="[Ej_varderade_kostnader].[Min år 10].[All]" dimensionUniqueName="[Ej_varderade_kostnader]" displayFolder="" count="0" memberValueDatatype="5" unbalanced="0"/>
    <cacheHierarchy uniqueName="[Ej_varderade_kostnader].[Min år 11]" caption="Min år 11" attribute="1" defaultMemberUniqueName="[Ej_varderade_kostnader].[Min år 11].[All]" allUniqueName="[Ej_varderade_kostnader].[Min år 11].[All]" dimensionUniqueName="[Ej_varderade_kostnader]" displayFolder="" count="0" memberValueDatatype="5" unbalanced="0"/>
    <cacheHierarchy uniqueName="[Ej_varderade_kostnader].[Min år 12]" caption="Min år 12" attribute="1" defaultMemberUniqueName="[Ej_varderade_kostnader].[Min år 12].[All]" allUniqueName="[Ej_varderade_kostnader].[Min år 12].[All]" dimensionUniqueName="[Ej_varderade_kostnader]" displayFolder="" count="0" memberValueDatatype="5" unbalanced="0"/>
    <cacheHierarchy uniqueName="[Ej_varderade_kostnader].[Min år 13]" caption="Min år 13" attribute="1" defaultMemberUniqueName="[Ej_varderade_kostnader].[Min år 13].[All]" allUniqueName="[Ej_varderade_kostnader].[Min år 13].[All]" dimensionUniqueName="[Ej_varderade_kostnader]" displayFolder="" count="0" memberValueDatatype="5" unbalanced="0"/>
    <cacheHierarchy uniqueName="[Ej_varderade_kostnader].[Min år 14]" caption="Min år 14" attribute="1" defaultMemberUniqueName="[Ej_varderade_kostnader].[Min år 14].[All]" allUniqueName="[Ej_varderade_kostnader].[Min år 14].[All]" dimensionUniqueName="[Ej_varderade_kostnader]" displayFolder="" count="0" memberValueDatatype="5" unbalanced="0"/>
    <cacheHierarchy uniqueName="[Ej_varderade_kostnader].[Min år 15]" caption="Min år 15" attribute="1" defaultMemberUniqueName="[Ej_varderade_kostnader].[Min år 15].[All]" allUniqueName="[Ej_varderade_kostnader].[Min år 15].[All]" dimensionUniqueName="[Ej_varderade_kostnader]" displayFolder="" count="0" memberValueDatatype="5" unbalanced="0"/>
    <cacheHierarchy uniqueName="[Ej_varderade_kostnader].[Min år 16]" caption="Min år 16" attribute="1" defaultMemberUniqueName="[Ej_varderade_kostnader].[Min år 16].[All]" allUniqueName="[Ej_varderade_kostnader].[Min år 16].[All]" dimensionUniqueName="[Ej_varderade_kostnader]" displayFolder="" count="0" memberValueDatatype="5" unbalanced="0"/>
    <cacheHierarchy uniqueName="[Ej_varderade_kostnader].[Min år 17]" caption="Min år 17" attribute="1" defaultMemberUniqueName="[Ej_varderade_kostnader].[Min år 17].[All]" allUniqueName="[Ej_varderade_kostnader].[Min år 17].[All]" dimensionUniqueName="[Ej_varderade_kostnader]" displayFolder="" count="0" memberValueDatatype="5" unbalanced="0"/>
    <cacheHierarchy uniqueName="[Ej_varderade_kostnader].[Min år 18]" caption="Min år 18" attribute="1" defaultMemberUniqueName="[Ej_varderade_kostnader].[Min år 18].[All]" allUniqueName="[Ej_varderade_kostnader].[Min år 18].[All]" dimensionUniqueName="[Ej_varderade_kostnader]" displayFolder="" count="0" memberValueDatatype="5" unbalanced="0"/>
    <cacheHierarchy uniqueName="[Ej_varderade_kostnader].[Min år 19]" caption="Min år 19" attribute="1" defaultMemberUniqueName="[Ej_varderade_kostnader].[Min år 19].[All]" allUniqueName="[Ej_varderade_kostnader].[Min år 19].[All]" dimensionUniqueName="[Ej_varderade_kostnader]" displayFolder="" count="0" memberValueDatatype="5" unbalanced="0"/>
    <cacheHierarchy uniqueName="[Ej_varderade_kostnader].[Min år 20]" caption="Min år 20" attribute="1" defaultMemberUniqueName="[Ej_varderade_kostnader].[Min år 20].[All]" allUniqueName="[Ej_varderade_kostnader].[Min år 20].[All]" dimensionUniqueName="[Ej_varderade_kostnader]" displayFolder="" count="0" memberValueDatatype="5" unbalanced="0"/>
    <cacheHierarchy uniqueName="[Ej_varderade_kostnader].[Min år 21]" caption="Min år 21" attribute="1" defaultMemberUniqueName="[Ej_varderade_kostnader].[Min år 21].[All]" allUniqueName="[Ej_varderade_kostnader].[Min år 21].[All]" dimensionUniqueName="[Ej_varderade_kostnader]" displayFolder="" count="0" memberValueDatatype="5" unbalanced="0"/>
    <cacheHierarchy uniqueName="[Ej_varderade_kostnader].[Min år 22]" caption="Min år 22" attribute="1" defaultMemberUniqueName="[Ej_varderade_kostnader].[Min år 22].[All]" allUniqueName="[Ej_varderade_kostnader].[Min år 22].[All]" dimensionUniqueName="[Ej_varderade_kostnader]" displayFolder="" count="0" memberValueDatatype="5" unbalanced="0"/>
    <cacheHierarchy uniqueName="[Ej_varderade_kostnader].[Min år 23]" caption="Min år 23" attribute="1" defaultMemberUniqueName="[Ej_varderade_kostnader].[Min år 23].[All]" allUniqueName="[Ej_varderade_kostnader].[Min år 23].[All]" dimensionUniqueName="[Ej_varderade_kostnader]" displayFolder="" count="0" memberValueDatatype="5" unbalanced="0"/>
    <cacheHierarchy uniqueName="[Ej_varderade_kostnader].[Min år 24]" caption="Min år 24" attribute="1" defaultMemberUniqueName="[Ej_varderade_kostnader].[Min år 24].[All]" allUniqueName="[Ej_varderade_kostnader].[Min år 24].[All]" dimensionUniqueName="[Ej_varderade_kostnader]" displayFolder="" count="0" memberValueDatatype="5" unbalanced="0"/>
    <cacheHierarchy uniqueName="[Ej_varderade_kostnader].[Min år 25]" caption="Min år 25" attribute="1" defaultMemberUniqueName="[Ej_varderade_kostnader].[Min år 25].[All]" allUniqueName="[Ej_varderade_kostnader].[Min år 25].[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Max år 7]" caption="Max år 7" attribute="1" defaultMemberUniqueName="[Ej_varderade_kostnader].[Max år 7].[All]" allUniqueName="[Ej_varderade_kostnader].[Max år 7].[All]" dimensionUniqueName="[Ej_varderade_kostnader]" displayFolder="" count="0" memberValueDatatype="5" unbalanced="0"/>
    <cacheHierarchy uniqueName="[Ej_varderade_kostnader].[Max år 8]" caption="Max år 8" attribute="1" defaultMemberUniqueName="[Ej_varderade_kostnader].[Max år 8].[All]" allUniqueName="[Ej_varderade_kostnader].[Max år 8].[All]" dimensionUniqueName="[Ej_varderade_kostnader]" displayFolder="" count="0" memberValueDatatype="5" unbalanced="0"/>
    <cacheHierarchy uniqueName="[Ej_varderade_kostnader].[Max år 9]" caption="Max år 9" attribute="1" defaultMemberUniqueName="[Ej_varderade_kostnader].[Max år 9].[All]" allUniqueName="[Ej_varderade_kostnader].[Max år 9].[All]" dimensionUniqueName="[Ej_varderade_kostnader]" displayFolder="" count="0" memberValueDatatype="5" unbalanced="0"/>
    <cacheHierarchy uniqueName="[Ej_varderade_kostnader].[Max år 10]" caption="Max år 10" attribute="1" defaultMemberUniqueName="[Ej_varderade_kostnader].[Max år 10].[All]" allUniqueName="[Ej_varderade_kostnader].[Max år 10].[All]" dimensionUniqueName="[Ej_varderade_kostnader]" displayFolder="" count="0" memberValueDatatype="5" unbalanced="0"/>
    <cacheHierarchy uniqueName="[Ej_varderade_kostnader].[Max år 11]" caption="Max år 11" attribute="1" defaultMemberUniqueName="[Ej_varderade_kostnader].[Max år 11].[All]" allUniqueName="[Ej_varderade_kostnader].[Max år 11].[All]" dimensionUniqueName="[Ej_varderade_kostnader]" displayFolder="" count="0" memberValueDatatype="5" unbalanced="0"/>
    <cacheHierarchy uniqueName="[Ej_varderade_kostnader].[Max år 12]" caption="Max år 12" attribute="1" defaultMemberUniqueName="[Ej_varderade_kostnader].[Max år 12].[All]" allUniqueName="[Ej_varderade_kostnader].[Max år 12].[All]" dimensionUniqueName="[Ej_varderade_kostnader]" displayFolder="" count="0" memberValueDatatype="5" unbalanced="0"/>
    <cacheHierarchy uniqueName="[Ej_varderade_kostnader].[Max år 13]" caption="Max år 13" attribute="1" defaultMemberUniqueName="[Ej_varderade_kostnader].[Max år 13].[All]" allUniqueName="[Ej_varderade_kostnader].[Max år 13].[All]" dimensionUniqueName="[Ej_varderade_kostnader]" displayFolder="" count="0" memberValueDatatype="5" unbalanced="0"/>
    <cacheHierarchy uniqueName="[Ej_varderade_kostnader].[Max år 14]" caption="Max år 14" attribute="1" defaultMemberUniqueName="[Ej_varderade_kostnader].[Max år 14].[All]" allUniqueName="[Ej_varderade_kostnader].[Max år 14].[All]" dimensionUniqueName="[Ej_varderade_kostnader]" displayFolder="" count="0" memberValueDatatype="5" unbalanced="0"/>
    <cacheHierarchy uniqueName="[Ej_varderade_kostnader].[Max år 15]" caption="Max år 15" attribute="1" defaultMemberUniqueName="[Ej_varderade_kostnader].[Max år 15].[All]" allUniqueName="[Ej_varderade_kostnader].[Max år 15].[All]" dimensionUniqueName="[Ej_varderade_kostnader]" displayFolder="" count="0" memberValueDatatype="5" unbalanced="0"/>
    <cacheHierarchy uniqueName="[Ej_varderade_kostnader].[Max år 16]" caption="Max år 16" attribute="1" defaultMemberUniqueName="[Ej_varderade_kostnader].[Max år 16].[All]" allUniqueName="[Ej_varderade_kostnader].[Max år 16].[All]" dimensionUniqueName="[Ej_varderade_kostnader]" displayFolder="" count="0" memberValueDatatype="5" unbalanced="0"/>
    <cacheHierarchy uniqueName="[Ej_varderade_kostnader].[Max år 17]" caption="Max år 17" attribute="1" defaultMemberUniqueName="[Ej_varderade_kostnader].[Max år 17].[All]" allUniqueName="[Ej_varderade_kostnader].[Max år 17].[All]" dimensionUniqueName="[Ej_varderade_kostnader]" displayFolder="" count="0" memberValueDatatype="5" unbalanced="0"/>
    <cacheHierarchy uniqueName="[Ej_varderade_kostnader].[Max år 18]" caption="Max år 18" attribute="1" defaultMemberUniqueName="[Ej_varderade_kostnader].[Max år 18].[All]" allUniqueName="[Ej_varderade_kostnader].[Max år 18].[All]" dimensionUniqueName="[Ej_varderade_kostnader]" displayFolder="" count="0" memberValueDatatype="5" unbalanced="0"/>
    <cacheHierarchy uniqueName="[Ej_varderade_kostnader].[Max år 19]" caption="Max år 19" attribute="1" defaultMemberUniqueName="[Ej_varderade_kostnader].[Max år 19].[All]" allUniqueName="[Ej_varderade_kostnader].[Max år 19].[All]" dimensionUniqueName="[Ej_varderade_kostnader]" displayFolder="" count="0" memberValueDatatype="5" unbalanced="0"/>
    <cacheHierarchy uniqueName="[Ej_varderade_kostnader].[Max år 20]" caption="Max år 20" attribute="1" defaultMemberUniqueName="[Ej_varderade_kostnader].[Max år 20].[All]" allUniqueName="[Ej_varderade_kostnader].[Max år 20].[All]" dimensionUniqueName="[Ej_varderade_kostnader]" displayFolder="" count="0" memberValueDatatype="5" unbalanced="0"/>
    <cacheHierarchy uniqueName="[Ej_varderade_kostnader].[Max år 21]" caption="Max år 21" attribute="1" defaultMemberUniqueName="[Ej_varderade_kostnader].[Max år 21].[All]" allUniqueName="[Ej_varderade_kostnader].[Max år 21].[All]" dimensionUniqueName="[Ej_varderade_kostnader]" displayFolder="" count="0" memberValueDatatype="5" unbalanced="0"/>
    <cacheHierarchy uniqueName="[Ej_varderade_kostnader].[Max år 22]" caption="Max år 22" attribute="1" defaultMemberUniqueName="[Ej_varderade_kostnader].[Max år 22].[All]" allUniqueName="[Ej_varderade_kostnader].[Max år 22].[All]" dimensionUniqueName="[Ej_varderade_kostnader]" displayFolder="" count="0" memberValueDatatype="5" unbalanced="0"/>
    <cacheHierarchy uniqueName="[Ej_varderade_kostnader].[Max år 23]" caption="Max år 23" attribute="1" defaultMemberUniqueName="[Ej_varderade_kostnader].[Max år 23].[All]" allUniqueName="[Ej_varderade_kostnader].[Max år 23].[All]" dimensionUniqueName="[Ej_varderade_kostnader]" displayFolder="" count="0" memberValueDatatype="5" unbalanced="0"/>
    <cacheHierarchy uniqueName="[Ej_varderade_kostnader].[Max år 24]" caption="Max år 24" attribute="1" defaultMemberUniqueName="[Ej_varderade_kostnader].[Max år 24].[All]" allUniqueName="[Ej_varderade_kostnader].[Max år 24].[All]" dimensionUniqueName="[Ej_varderade_kostnader]" displayFolder="" count="0" memberValueDatatype="5" unbalanced="0"/>
    <cacheHierarchy uniqueName="[Ej_varderade_kostnader].[Max år 25]" caption="Max år 25" attribute="1" defaultMemberUniqueName="[Ej_varderade_kostnader].[Max år 25].[All]" allUniqueName="[Ej_varderade_kostnader].[Max år 25].[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0"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0"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Troligt år 7]" caption="Troligt år 7" attribute="1" defaultMemberUniqueName="[Ej_varderade_nyttor].[Troligt år 7].[All]" allUniqueName="[Ej_varderade_nyttor].[Troligt år 7].[All]" dimensionUniqueName="[Ej_varderade_nyttor]" displayFolder="" count="0" memberValueDatatype="5" unbalanced="0"/>
    <cacheHierarchy uniqueName="[Ej_varderade_nyttor].[Troligt år 8]" caption="Troligt år 8" attribute="1" defaultMemberUniqueName="[Ej_varderade_nyttor].[Troligt år 8].[All]" allUniqueName="[Ej_varderade_nyttor].[Troligt år 8].[All]" dimensionUniqueName="[Ej_varderade_nyttor]" displayFolder="" count="0" memberValueDatatype="5" unbalanced="0"/>
    <cacheHierarchy uniqueName="[Ej_varderade_nyttor].[Troligt år 9]" caption="Troligt år 9" attribute="1" defaultMemberUniqueName="[Ej_varderade_nyttor].[Troligt år 9].[All]" allUniqueName="[Ej_varderade_nyttor].[Troligt år 9].[All]" dimensionUniqueName="[Ej_varderade_nyttor]" displayFolder="" count="0" memberValueDatatype="5" unbalanced="0"/>
    <cacheHierarchy uniqueName="[Ej_varderade_nyttor].[Troligt år 10]" caption="Troligt år 10" attribute="1" defaultMemberUniqueName="[Ej_varderade_nyttor].[Troligt år 10].[All]" allUniqueName="[Ej_varderade_nyttor].[Troligt år 10].[All]" dimensionUniqueName="[Ej_varderade_nyttor]" displayFolder="" count="0" memberValueDatatype="5" unbalanced="0"/>
    <cacheHierarchy uniqueName="[Ej_varderade_nyttor].[Troligt år 11]" caption="Troligt år 11" attribute="1" defaultMemberUniqueName="[Ej_varderade_nyttor].[Troligt år 11].[All]" allUniqueName="[Ej_varderade_nyttor].[Troligt år 11].[All]" dimensionUniqueName="[Ej_varderade_nyttor]" displayFolder="" count="0" memberValueDatatype="5" unbalanced="0"/>
    <cacheHierarchy uniqueName="[Ej_varderade_nyttor].[Troligt år 12]" caption="Troligt år 12" attribute="1" defaultMemberUniqueName="[Ej_varderade_nyttor].[Troligt år 12].[All]" allUniqueName="[Ej_varderade_nyttor].[Troligt år 12].[All]" dimensionUniqueName="[Ej_varderade_nyttor]" displayFolder="" count="0" memberValueDatatype="5" unbalanced="0"/>
    <cacheHierarchy uniqueName="[Ej_varderade_nyttor].[Troligt år 13]" caption="Troligt år 13" attribute="1" defaultMemberUniqueName="[Ej_varderade_nyttor].[Troligt år 13].[All]" allUniqueName="[Ej_varderade_nyttor].[Troligt år 13].[All]" dimensionUniqueName="[Ej_varderade_nyttor]" displayFolder="" count="0" memberValueDatatype="5" unbalanced="0"/>
    <cacheHierarchy uniqueName="[Ej_varderade_nyttor].[Troligt år 14]" caption="Troligt år 14" attribute="1" defaultMemberUniqueName="[Ej_varderade_nyttor].[Troligt år 14].[All]" allUniqueName="[Ej_varderade_nyttor].[Troligt år 14].[All]" dimensionUniqueName="[Ej_varderade_nyttor]" displayFolder="" count="0" memberValueDatatype="5" unbalanced="0"/>
    <cacheHierarchy uniqueName="[Ej_varderade_nyttor].[Troligt år 15]" caption="Troligt år 15" attribute="1" defaultMemberUniqueName="[Ej_varderade_nyttor].[Troligt år 15].[All]" allUniqueName="[Ej_varderade_nyttor].[Troligt år 15].[All]" dimensionUniqueName="[Ej_varderade_nyttor]" displayFolder="" count="0" memberValueDatatype="5" unbalanced="0"/>
    <cacheHierarchy uniqueName="[Ej_varderade_nyttor].[Troligt år 16]" caption="Troligt år 16" attribute="1" defaultMemberUniqueName="[Ej_varderade_nyttor].[Troligt år 16].[All]" allUniqueName="[Ej_varderade_nyttor].[Troligt år 16].[All]" dimensionUniqueName="[Ej_varderade_nyttor]" displayFolder="" count="0" memberValueDatatype="5" unbalanced="0"/>
    <cacheHierarchy uniqueName="[Ej_varderade_nyttor].[Troligt år 17]" caption="Troligt år 17" attribute="1" defaultMemberUniqueName="[Ej_varderade_nyttor].[Troligt år 17].[All]" allUniqueName="[Ej_varderade_nyttor].[Troligt år 17].[All]" dimensionUniqueName="[Ej_varderade_nyttor]" displayFolder="" count="0" memberValueDatatype="5" unbalanced="0"/>
    <cacheHierarchy uniqueName="[Ej_varderade_nyttor].[Troligt år 18]" caption="Troligt år 18" attribute="1" defaultMemberUniqueName="[Ej_varderade_nyttor].[Troligt år 18].[All]" allUniqueName="[Ej_varderade_nyttor].[Troligt år 18].[All]" dimensionUniqueName="[Ej_varderade_nyttor]" displayFolder="" count="0" memberValueDatatype="5" unbalanced="0"/>
    <cacheHierarchy uniqueName="[Ej_varderade_nyttor].[Troligt år 19]" caption="Troligt år 19" attribute="1" defaultMemberUniqueName="[Ej_varderade_nyttor].[Troligt år 19].[All]" allUniqueName="[Ej_varderade_nyttor].[Troligt år 19].[All]" dimensionUniqueName="[Ej_varderade_nyttor]" displayFolder="" count="0" memberValueDatatype="5" unbalanced="0"/>
    <cacheHierarchy uniqueName="[Ej_varderade_nyttor].[Troligt år 20]" caption="Troligt år 20" attribute="1" defaultMemberUniqueName="[Ej_varderade_nyttor].[Troligt år 20].[All]" allUniqueName="[Ej_varderade_nyttor].[Troligt år 20].[All]" dimensionUniqueName="[Ej_varderade_nyttor]" displayFolder="" count="0" memberValueDatatype="5" unbalanced="0"/>
    <cacheHierarchy uniqueName="[Ej_varderade_nyttor].[Troligt år 21]" caption="Troligt år 21" attribute="1" defaultMemberUniqueName="[Ej_varderade_nyttor].[Troligt år 21].[All]" allUniqueName="[Ej_varderade_nyttor].[Troligt år 21].[All]" dimensionUniqueName="[Ej_varderade_nyttor]" displayFolder="" count="0" memberValueDatatype="5" unbalanced="0"/>
    <cacheHierarchy uniqueName="[Ej_varderade_nyttor].[Troligt år 22]" caption="Troligt år 22" attribute="1" defaultMemberUniqueName="[Ej_varderade_nyttor].[Troligt år 22].[All]" allUniqueName="[Ej_varderade_nyttor].[Troligt år 22].[All]" dimensionUniqueName="[Ej_varderade_nyttor]" displayFolder="" count="0" memberValueDatatype="5" unbalanced="0"/>
    <cacheHierarchy uniqueName="[Ej_varderade_nyttor].[Troligt år 23]" caption="Troligt år 23" attribute="1" defaultMemberUniqueName="[Ej_varderade_nyttor].[Troligt år 23].[All]" allUniqueName="[Ej_varderade_nyttor].[Troligt år 23].[All]" dimensionUniqueName="[Ej_varderade_nyttor]" displayFolder="" count="0" memberValueDatatype="5" unbalanced="0"/>
    <cacheHierarchy uniqueName="[Ej_varderade_nyttor].[Troligt år 24]" caption="Troligt år 24" attribute="1" defaultMemberUniqueName="[Ej_varderade_nyttor].[Troligt år 24].[All]" allUniqueName="[Ej_varderade_nyttor].[Troligt år 24].[All]" dimensionUniqueName="[Ej_varderade_nyttor]" displayFolder="" count="0" memberValueDatatype="5" unbalanced="0"/>
    <cacheHierarchy uniqueName="[Ej_varderade_nyttor].[Troligt år 25]" caption="Troligt år 25" attribute="1" defaultMemberUniqueName="[Ej_varderade_nyttor].[Troligt år 25].[All]" allUniqueName="[Ej_varderade_nyttor].[Troligt år 25].[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Min år 7]" caption="Min år 7" attribute="1" defaultMemberUniqueName="[Ej_varderade_nyttor].[Min år 7].[All]" allUniqueName="[Ej_varderade_nyttor].[Min år 7].[All]" dimensionUniqueName="[Ej_varderade_nyttor]" displayFolder="" count="0" memberValueDatatype="5" unbalanced="0"/>
    <cacheHierarchy uniqueName="[Ej_varderade_nyttor].[Min år 8]" caption="Min år 8" attribute="1" defaultMemberUniqueName="[Ej_varderade_nyttor].[Min år 8].[All]" allUniqueName="[Ej_varderade_nyttor].[Min år 8].[All]" dimensionUniqueName="[Ej_varderade_nyttor]" displayFolder="" count="0" memberValueDatatype="5" unbalanced="0"/>
    <cacheHierarchy uniqueName="[Ej_varderade_nyttor].[Min år 9]" caption="Min år 9" attribute="1" defaultMemberUniqueName="[Ej_varderade_nyttor].[Min år 9].[All]" allUniqueName="[Ej_varderade_nyttor].[Min år 9].[All]" dimensionUniqueName="[Ej_varderade_nyttor]" displayFolder="" count="0" memberValueDatatype="5" unbalanced="0"/>
    <cacheHierarchy uniqueName="[Ej_varderade_nyttor].[Min år 10]" caption="Min år 10" attribute="1" defaultMemberUniqueName="[Ej_varderade_nyttor].[Min år 10].[All]" allUniqueName="[Ej_varderade_nyttor].[Min år 10].[All]" dimensionUniqueName="[Ej_varderade_nyttor]" displayFolder="" count="0" memberValueDatatype="5" unbalanced="0"/>
    <cacheHierarchy uniqueName="[Ej_varderade_nyttor].[Min år 11]" caption="Min år 11" attribute="1" defaultMemberUniqueName="[Ej_varderade_nyttor].[Min år 11].[All]" allUniqueName="[Ej_varderade_nyttor].[Min år 11].[All]" dimensionUniqueName="[Ej_varderade_nyttor]" displayFolder="" count="0" memberValueDatatype="5" unbalanced="0"/>
    <cacheHierarchy uniqueName="[Ej_varderade_nyttor].[Min år 12]" caption="Min år 12" attribute="1" defaultMemberUniqueName="[Ej_varderade_nyttor].[Min år 12].[All]" allUniqueName="[Ej_varderade_nyttor].[Min år 12].[All]" dimensionUniqueName="[Ej_varderade_nyttor]" displayFolder="" count="0" memberValueDatatype="5" unbalanced="0"/>
    <cacheHierarchy uniqueName="[Ej_varderade_nyttor].[Min år 13]" caption="Min år 13" attribute="1" defaultMemberUniqueName="[Ej_varderade_nyttor].[Min år 13].[All]" allUniqueName="[Ej_varderade_nyttor].[Min år 13].[All]" dimensionUniqueName="[Ej_varderade_nyttor]" displayFolder="" count="0" memberValueDatatype="5" unbalanced="0"/>
    <cacheHierarchy uniqueName="[Ej_varderade_nyttor].[Min år 14]" caption="Min år 14" attribute="1" defaultMemberUniqueName="[Ej_varderade_nyttor].[Min år 14].[All]" allUniqueName="[Ej_varderade_nyttor].[Min år 14].[All]" dimensionUniqueName="[Ej_varderade_nyttor]" displayFolder="" count="0" memberValueDatatype="5" unbalanced="0"/>
    <cacheHierarchy uniqueName="[Ej_varderade_nyttor].[Min år 15]" caption="Min år 15" attribute="1" defaultMemberUniqueName="[Ej_varderade_nyttor].[Min år 15].[All]" allUniqueName="[Ej_varderade_nyttor].[Min år 15].[All]" dimensionUniqueName="[Ej_varderade_nyttor]" displayFolder="" count="0" memberValueDatatype="5" unbalanced="0"/>
    <cacheHierarchy uniqueName="[Ej_varderade_nyttor].[Min år 16]" caption="Min år 16" attribute="1" defaultMemberUniqueName="[Ej_varderade_nyttor].[Min år 16].[All]" allUniqueName="[Ej_varderade_nyttor].[Min år 16].[All]" dimensionUniqueName="[Ej_varderade_nyttor]" displayFolder="" count="0" memberValueDatatype="5" unbalanced="0"/>
    <cacheHierarchy uniqueName="[Ej_varderade_nyttor].[Min år 17]" caption="Min år 17" attribute="1" defaultMemberUniqueName="[Ej_varderade_nyttor].[Min år 17].[All]" allUniqueName="[Ej_varderade_nyttor].[Min år 17].[All]" dimensionUniqueName="[Ej_varderade_nyttor]" displayFolder="" count="0" memberValueDatatype="5" unbalanced="0"/>
    <cacheHierarchy uniqueName="[Ej_varderade_nyttor].[Min år 18]" caption="Min år 18" attribute="1" defaultMemberUniqueName="[Ej_varderade_nyttor].[Min år 18].[All]" allUniqueName="[Ej_varderade_nyttor].[Min år 18].[All]" dimensionUniqueName="[Ej_varderade_nyttor]" displayFolder="" count="0" memberValueDatatype="5" unbalanced="0"/>
    <cacheHierarchy uniqueName="[Ej_varderade_nyttor].[Min år 19]" caption="Min år 19" attribute="1" defaultMemberUniqueName="[Ej_varderade_nyttor].[Min år 19].[All]" allUniqueName="[Ej_varderade_nyttor].[Min år 19].[All]" dimensionUniqueName="[Ej_varderade_nyttor]" displayFolder="" count="0" memberValueDatatype="5" unbalanced="0"/>
    <cacheHierarchy uniqueName="[Ej_varderade_nyttor].[Min år 20]" caption="Min år 20" attribute="1" defaultMemberUniqueName="[Ej_varderade_nyttor].[Min år 20].[All]" allUniqueName="[Ej_varderade_nyttor].[Min år 20].[All]" dimensionUniqueName="[Ej_varderade_nyttor]" displayFolder="" count="0" memberValueDatatype="5" unbalanced="0"/>
    <cacheHierarchy uniqueName="[Ej_varderade_nyttor].[Min år 21]" caption="Min år 21" attribute="1" defaultMemberUniqueName="[Ej_varderade_nyttor].[Min år 21].[All]" allUniqueName="[Ej_varderade_nyttor].[Min år 21].[All]" dimensionUniqueName="[Ej_varderade_nyttor]" displayFolder="" count="0" memberValueDatatype="5" unbalanced="0"/>
    <cacheHierarchy uniqueName="[Ej_varderade_nyttor].[Min år 22]" caption="Min år 22" attribute="1" defaultMemberUniqueName="[Ej_varderade_nyttor].[Min år 22].[All]" allUniqueName="[Ej_varderade_nyttor].[Min år 22].[All]" dimensionUniqueName="[Ej_varderade_nyttor]" displayFolder="" count="0" memberValueDatatype="5" unbalanced="0"/>
    <cacheHierarchy uniqueName="[Ej_varderade_nyttor].[Min år 23]" caption="Min år 23" attribute="1" defaultMemberUniqueName="[Ej_varderade_nyttor].[Min år 23].[All]" allUniqueName="[Ej_varderade_nyttor].[Min år 23].[All]" dimensionUniqueName="[Ej_varderade_nyttor]" displayFolder="" count="0" memberValueDatatype="5" unbalanced="0"/>
    <cacheHierarchy uniqueName="[Ej_varderade_nyttor].[Min år 24]" caption="Min år 24" attribute="1" defaultMemberUniqueName="[Ej_varderade_nyttor].[Min år 24].[All]" allUniqueName="[Ej_varderade_nyttor].[Min år 24].[All]" dimensionUniqueName="[Ej_varderade_nyttor]" displayFolder="" count="0" memberValueDatatype="5" unbalanced="0"/>
    <cacheHierarchy uniqueName="[Ej_varderade_nyttor].[Min år 25]" caption="Min år 25" attribute="1" defaultMemberUniqueName="[Ej_varderade_nyttor].[Min år 25].[All]" allUniqueName="[Ej_varderade_nyttor].[Min år 25].[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Max år 7]" caption="Max år 7" attribute="1" defaultMemberUniqueName="[Ej_varderade_nyttor].[Max år 7].[All]" allUniqueName="[Ej_varderade_nyttor].[Max år 7].[All]" dimensionUniqueName="[Ej_varderade_nyttor]" displayFolder="" count="0" memberValueDatatype="5" unbalanced="0"/>
    <cacheHierarchy uniqueName="[Ej_varderade_nyttor].[Max år 8]" caption="Max år 8" attribute="1" defaultMemberUniqueName="[Ej_varderade_nyttor].[Max år 8].[All]" allUniqueName="[Ej_varderade_nyttor].[Max år 8].[All]" dimensionUniqueName="[Ej_varderade_nyttor]" displayFolder="" count="0" memberValueDatatype="5" unbalanced="0"/>
    <cacheHierarchy uniqueName="[Ej_varderade_nyttor].[Max år 9]" caption="Max år 9" attribute="1" defaultMemberUniqueName="[Ej_varderade_nyttor].[Max år 9].[All]" allUniqueName="[Ej_varderade_nyttor].[Max år 9].[All]" dimensionUniqueName="[Ej_varderade_nyttor]" displayFolder="" count="0" memberValueDatatype="5" unbalanced="0"/>
    <cacheHierarchy uniqueName="[Ej_varderade_nyttor].[Max år 10]" caption="Max år 10" attribute="1" defaultMemberUniqueName="[Ej_varderade_nyttor].[Max år 10].[All]" allUniqueName="[Ej_varderade_nyttor].[Max år 10].[All]" dimensionUniqueName="[Ej_varderade_nyttor]" displayFolder="" count="0" memberValueDatatype="5" unbalanced="0"/>
    <cacheHierarchy uniqueName="[Ej_varderade_nyttor].[Max år 11]" caption="Max år 11" attribute="1" defaultMemberUniqueName="[Ej_varderade_nyttor].[Max år 11].[All]" allUniqueName="[Ej_varderade_nyttor].[Max år 11].[All]" dimensionUniqueName="[Ej_varderade_nyttor]" displayFolder="" count="0" memberValueDatatype="5" unbalanced="0"/>
    <cacheHierarchy uniqueName="[Ej_varderade_nyttor].[Max år 12]" caption="Max år 12" attribute="1" defaultMemberUniqueName="[Ej_varderade_nyttor].[Max år 12].[All]" allUniqueName="[Ej_varderade_nyttor].[Max år 12].[All]" dimensionUniqueName="[Ej_varderade_nyttor]" displayFolder="" count="0" memberValueDatatype="5" unbalanced="0"/>
    <cacheHierarchy uniqueName="[Ej_varderade_nyttor].[Max år 13]" caption="Max år 13" attribute="1" defaultMemberUniqueName="[Ej_varderade_nyttor].[Max år 13].[All]" allUniqueName="[Ej_varderade_nyttor].[Max år 13].[All]" dimensionUniqueName="[Ej_varderade_nyttor]" displayFolder="" count="0" memberValueDatatype="5" unbalanced="0"/>
    <cacheHierarchy uniqueName="[Ej_varderade_nyttor].[Max år 14]" caption="Max år 14" attribute="1" defaultMemberUniqueName="[Ej_varderade_nyttor].[Max år 14].[All]" allUniqueName="[Ej_varderade_nyttor].[Max år 14].[All]" dimensionUniqueName="[Ej_varderade_nyttor]" displayFolder="" count="0" memberValueDatatype="5" unbalanced="0"/>
    <cacheHierarchy uniqueName="[Ej_varderade_nyttor].[Max år 15]" caption="Max år 15" attribute="1" defaultMemberUniqueName="[Ej_varderade_nyttor].[Max år 15].[All]" allUniqueName="[Ej_varderade_nyttor].[Max år 15].[All]" dimensionUniqueName="[Ej_varderade_nyttor]" displayFolder="" count="0" memberValueDatatype="5" unbalanced="0"/>
    <cacheHierarchy uniqueName="[Ej_varderade_nyttor].[Max år 16]" caption="Max år 16" attribute="1" defaultMemberUniqueName="[Ej_varderade_nyttor].[Max år 16].[All]" allUniqueName="[Ej_varderade_nyttor].[Max år 16].[All]" dimensionUniqueName="[Ej_varderade_nyttor]" displayFolder="" count="0" memberValueDatatype="5" unbalanced="0"/>
    <cacheHierarchy uniqueName="[Ej_varderade_nyttor].[Max år 17]" caption="Max år 17" attribute="1" defaultMemberUniqueName="[Ej_varderade_nyttor].[Max år 17].[All]" allUniqueName="[Ej_varderade_nyttor].[Max år 17].[All]" dimensionUniqueName="[Ej_varderade_nyttor]" displayFolder="" count="0" memberValueDatatype="5" unbalanced="0"/>
    <cacheHierarchy uniqueName="[Ej_varderade_nyttor].[Max år 18]" caption="Max år 18" attribute="1" defaultMemberUniqueName="[Ej_varderade_nyttor].[Max år 18].[All]" allUniqueName="[Ej_varderade_nyttor].[Max år 18].[All]" dimensionUniqueName="[Ej_varderade_nyttor]" displayFolder="" count="0" memberValueDatatype="5" unbalanced="0"/>
    <cacheHierarchy uniqueName="[Ej_varderade_nyttor].[Max år 19]" caption="Max år 19" attribute="1" defaultMemberUniqueName="[Ej_varderade_nyttor].[Max år 19].[All]" allUniqueName="[Ej_varderade_nyttor].[Max år 19].[All]" dimensionUniqueName="[Ej_varderade_nyttor]" displayFolder="" count="0" memberValueDatatype="5" unbalanced="0"/>
    <cacheHierarchy uniqueName="[Ej_varderade_nyttor].[Max år 20]" caption="Max år 20" attribute="1" defaultMemberUniqueName="[Ej_varderade_nyttor].[Max år 20].[All]" allUniqueName="[Ej_varderade_nyttor].[Max år 20].[All]" dimensionUniqueName="[Ej_varderade_nyttor]" displayFolder="" count="0" memberValueDatatype="5" unbalanced="0"/>
    <cacheHierarchy uniqueName="[Ej_varderade_nyttor].[Max år 21]" caption="Max år 21" attribute="1" defaultMemberUniqueName="[Ej_varderade_nyttor].[Max år 21].[All]" allUniqueName="[Ej_varderade_nyttor].[Max år 21].[All]" dimensionUniqueName="[Ej_varderade_nyttor]" displayFolder="" count="0" memberValueDatatype="5" unbalanced="0"/>
    <cacheHierarchy uniqueName="[Ej_varderade_nyttor].[Max år 22]" caption="Max år 22" attribute="1" defaultMemberUniqueName="[Ej_varderade_nyttor].[Max år 22].[All]" allUniqueName="[Ej_varderade_nyttor].[Max år 22].[All]" dimensionUniqueName="[Ej_varderade_nyttor]" displayFolder="" count="0" memberValueDatatype="5" unbalanced="0"/>
    <cacheHierarchy uniqueName="[Ej_varderade_nyttor].[Max år 23]" caption="Max år 23" attribute="1" defaultMemberUniqueName="[Ej_varderade_nyttor].[Max år 23].[All]" allUniqueName="[Ej_varderade_nyttor].[Max år 23].[All]" dimensionUniqueName="[Ej_varderade_nyttor]" displayFolder="" count="0" memberValueDatatype="5" unbalanced="0"/>
    <cacheHierarchy uniqueName="[Ej_varderade_nyttor].[Max år 24]" caption="Max år 24" attribute="1" defaultMemberUniqueName="[Ej_varderade_nyttor].[Max år 24].[All]" allUniqueName="[Ej_varderade_nyttor].[Max år 24].[All]" dimensionUniqueName="[Ej_varderade_nyttor]" displayFolder="" count="0" memberValueDatatype="5" unbalanced="0"/>
    <cacheHierarchy uniqueName="[Ej_varderade_nyttor].[Max år 25]" caption="Max år 25" attribute="1" defaultMemberUniqueName="[Ej_varderade_nyttor].[Max år 25].[All]" allUniqueName="[Ej_varderade_nyttor].[Max år 25].[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2" memberValueDatatype="130" unbalanced="0">
      <fieldsUsage count="2">
        <fieldUsage x="-1"/>
        <fieldUsage x="26"/>
      </fieldsUsage>
    </cacheHierarchy>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0" memberValueDatatype="130" unbalanced="0"/>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Troligt år 7]" caption="Troligt år 7" attribute="1" defaultMemberUniqueName="[Kostnader].[Troligt år 7].[All]" allUniqueName="[Kostnader].[Troligt år 7].[All]" dimensionUniqueName="[Kostnader]" displayFolder="" count="0" memberValueDatatype="5" unbalanced="0"/>
    <cacheHierarchy uniqueName="[Kostnader].[Troligt år 8]" caption="Troligt år 8" attribute="1" defaultMemberUniqueName="[Kostnader].[Troligt år 8].[All]" allUniqueName="[Kostnader].[Troligt år 8].[All]" dimensionUniqueName="[Kostnader]" displayFolder="" count="0" memberValueDatatype="5" unbalanced="0"/>
    <cacheHierarchy uniqueName="[Kostnader].[Troligt år 9]" caption="Troligt år 9" attribute="1" defaultMemberUniqueName="[Kostnader].[Troligt år 9].[All]" allUniqueName="[Kostnader].[Troligt år 9].[All]" dimensionUniqueName="[Kostnader]" displayFolder="" count="0" memberValueDatatype="5" unbalanced="0"/>
    <cacheHierarchy uniqueName="[Kostnader].[Troligt år 10]" caption="Troligt år 10" attribute="1" defaultMemberUniqueName="[Kostnader].[Troligt år 10].[All]" allUniqueName="[Kostnader].[Troligt år 10].[All]" dimensionUniqueName="[Kostnader]" displayFolder="" count="0" memberValueDatatype="5" unbalanced="0"/>
    <cacheHierarchy uniqueName="[Kostnader].[Troligt år 11]" caption="Troligt år 11" attribute="1" defaultMemberUniqueName="[Kostnader].[Troligt år 11].[All]" allUniqueName="[Kostnader].[Troligt år 11].[All]" dimensionUniqueName="[Kostnader]" displayFolder="" count="0" memberValueDatatype="5" unbalanced="0"/>
    <cacheHierarchy uniqueName="[Kostnader].[Troligt år 12]" caption="Troligt år 12" attribute="1" defaultMemberUniqueName="[Kostnader].[Troligt år 12].[All]" allUniqueName="[Kostnader].[Troligt år 12].[All]" dimensionUniqueName="[Kostnader]" displayFolder="" count="0" memberValueDatatype="5" unbalanced="0"/>
    <cacheHierarchy uniqueName="[Kostnader].[Troligt år 13]" caption="Troligt år 13" attribute="1" defaultMemberUniqueName="[Kostnader].[Troligt år 13].[All]" allUniqueName="[Kostnader].[Troligt år 13].[All]" dimensionUniqueName="[Kostnader]" displayFolder="" count="0" memberValueDatatype="5" unbalanced="0"/>
    <cacheHierarchy uniqueName="[Kostnader].[Troligt år 14]" caption="Troligt år 14" attribute="1" defaultMemberUniqueName="[Kostnader].[Troligt år 14].[All]" allUniqueName="[Kostnader].[Troligt år 14].[All]" dimensionUniqueName="[Kostnader]" displayFolder="" count="0" memberValueDatatype="5" unbalanced="0"/>
    <cacheHierarchy uniqueName="[Kostnader].[Troligt år 15]" caption="Troligt år 15" attribute="1" defaultMemberUniqueName="[Kostnader].[Troligt år 15].[All]" allUniqueName="[Kostnader].[Troligt år 15].[All]" dimensionUniqueName="[Kostnader]" displayFolder="" count="0" memberValueDatatype="5" unbalanced="0"/>
    <cacheHierarchy uniqueName="[Kostnader].[Troligt år 16]" caption="Troligt år 16" attribute="1" defaultMemberUniqueName="[Kostnader].[Troligt år 16].[All]" allUniqueName="[Kostnader].[Troligt år 16].[All]" dimensionUniqueName="[Kostnader]" displayFolder="" count="0" memberValueDatatype="5" unbalanced="0"/>
    <cacheHierarchy uniqueName="[Kostnader].[Troligt år 17]" caption="Troligt år 17" attribute="1" defaultMemberUniqueName="[Kostnader].[Troligt år 17].[All]" allUniqueName="[Kostnader].[Troligt år 17].[All]" dimensionUniqueName="[Kostnader]" displayFolder="" count="0" memberValueDatatype="5" unbalanced="0"/>
    <cacheHierarchy uniqueName="[Kostnader].[Troligt år 18]" caption="Troligt år 18" attribute="1" defaultMemberUniqueName="[Kostnader].[Troligt år 18].[All]" allUniqueName="[Kostnader].[Troligt år 18].[All]" dimensionUniqueName="[Kostnader]" displayFolder="" count="0" memberValueDatatype="5" unbalanced="0"/>
    <cacheHierarchy uniqueName="[Kostnader].[Troligt år 19]" caption="Troligt år 19" attribute="1" defaultMemberUniqueName="[Kostnader].[Troligt år 19].[All]" allUniqueName="[Kostnader].[Troligt år 19].[All]" dimensionUniqueName="[Kostnader]" displayFolder="" count="0" memberValueDatatype="5" unbalanced="0"/>
    <cacheHierarchy uniqueName="[Kostnader].[Troligt år 20]" caption="Troligt år 20" attribute="1" defaultMemberUniqueName="[Kostnader].[Troligt år 20].[All]" allUniqueName="[Kostnader].[Troligt år 20].[All]" dimensionUniqueName="[Kostnader]" displayFolder="" count="0" memberValueDatatype="5" unbalanced="0"/>
    <cacheHierarchy uniqueName="[Kostnader].[Troligt år 21]" caption="Troligt år 21" attribute="1" defaultMemberUniqueName="[Kostnader].[Troligt år 21].[All]" allUniqueName="[Kostnader].[Troligt år 21].[All]" dimensionUniqueName="[Kostnader]" displayFolder="" count="0" memberValueDatatype="5" unbalanced="0"/>
    <cacheHierarchy uniqueName="[Kostnader].[Troligt år 22]" caption="Troligt år 22" attribute="1" defaultMemberUniqueName="[Kostnader].[Troligt år 22].[All]" allUniqueName="[Kostnader].[Troligt år 22].[All]" dimensionUniqueName="[Kostnader]" displayFolder="" count="0" memberValueDatatype="5" unbalanced="0"/>
    <cacheHierarchy uniqueName="[Kostnader].[Troligt år 23]" caption="Troligt år 23" attribute="1" defaultMemberUniqueName="[Kostnader].[Troligt år 23].[All]" allUniqueName="[Kostnader].[Troligt år 23].[All]" dimensionUniqueName="[Kostnader]" displayFolder="" count="0" memberValueDatatype="5" unbalanced="0"/>
    <cacheHierarchy uniqueName="[Kostnader].[Troligt år 24]" caption="Troligt år 24" attribute="1" defaultMemberUniqueName="[Kostnader].[Troligt år 24].[All]" allUniqueName="[Kostnader].[Troligt år 24].[All]" dimensionUniqueName="[Kostnader]" displayFolder="" count="0" memberValueDatatype="5" unbalanced="0"/>
    <cacheHierarchy uniqueName="[Kostnader].[Troligt år 25]" caption="Troligt år 25" attribute="1" defaultMemberUniqueName="[Kostnader].[Troligt år 25].[All]" allUniqueName="[Kostnader].[Troligt år 25].[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Min år 7]" caption="Min år 7" attribute="1" defaultMemberUniqueName="[Kostnader].[Min år 7].[All]" allUniqueName="[Kostnader].[Min år 7].[All]" dimensionUniqueName="[Kostnader]" displayFolder="" count="0" memberValueDatatype="5" unbalanced="0"/>
    <cacheHierarchy uniqueName="[Kostnader].[Min år 8]" caption="Min år 8" attribute="1" defaultMemberUniqueName="[Kostnader].[Min år 8].[All]" allUniqueName="[Kostnader].[Min år 8].[All]" dimensionUniqueName="[Kostnader]" displayFolder="" count="0" memberValueDatatype="5" unbalanced="0"/>
    <cacheHierarchy uniqueName="[Kostnader].[Min år 9]" caption="Min år 9" attribute="1" defaultMemberUniqueName="[Kostnader].[Min år 9].[All]" allUniqueName="[Kostnader].[Min år 9].[All]" dimensionUniqueName="[Kostnader]" displayFolder="" count="0" memberValueDatatype="5" unbalanced="0"/>
    <cacheHierarchy uniqueName="[Kostnader].[Min år 10]" caption="Min år 10" attribute="1" defaultMemberUniqueName="[Kostnader].[Min år 10].[All]" allUniqueName="[Kostnader].[Min år 10].[All]" dimensionUniqueName="[Kostnader]" displayFolder="" count="0" memberValueDatatype="5" unbalanced="0"/>
    <cacheHierarchy uniqueName="[Kostnader].[Min år 11]" caption="Min år 11" attribute="1" defaultMemberUniqueName="[Kostnader].[Min år 11].[All]" allUniqueName="[Kostnader].[Min år 11].[All]" dimensionUniqueName="[Kostnader]" displayFolder="" count="0" memberValueDatatype="5" unbalanced="0"/>
    <cacheHierarchy uniqueName="[Kostnader].[Min år 12]" caption="Min år 12" attribute="1" defaultMemberUniqueName="[Kostnader].[Min år 12].[All]" allUniqueName="[Kostnader].[Min år 12].[All]" dimensionUniqueName="[Kostnader]" displayFolder="" count="0" memberValueDatatype="5" unbalanced="0"/>
    <cacheHierarchy uniqueName="[Kostnader].[Min år 13]" caption="Min år 13" attribute="1" defaultMemberUniqueName="[Kostnader].[Min år 13].[All]" allUniqueName="[Kostnader].[Min år 13].[All]" dimensionUniqueName="[Kostnader]" displayFolder="" count="0" memberValueDatatype="5" unbalanced="0"/>
    <cacheHierarchy uniqueName="[Kostnader].[Min år 14]" caption="Min år 14" attribute="1" defaultMemberUniqueName="[Kostnader].[Min år 14].[All]" allUniqueName="[Kostnader].[Min år 14].[All]" dimensionUniqueName="[Kostnader]" displayFolder="" count="0" memberValueDatatype="5" unbalanced="0"/>
    <cacheHierarchy uniqueName="[Kostnader].[Min år 15]" caption="Min år 15" attribute="1" defaultMemberUniqueName="[Kostnader].[Min år 15].[All]" allUniqueName="[Kostnader].[Min år 15].[All]" dimensionUniqueName="[Kostnader]" displayFolder="" count="0" memberValueDatatype="5" unbalanced="0"/>
    <cacheHierarchy uniqueName="[Kostnader].[Min år 16]" caption="Min år 16" attribute="1" defaultMemberUniqueName="[Kostnader].[Min år 16].[All]" allUniqueName="[Kostnader].[Min år 16].[All]" dimensionUniqueName="[Kostnader]" displayFolder="" count="0" memberValueDatatype="5" unbalanced="0"/>
    <cacheHierarchy uniqueName="[Kostnader].[Min år 17]" caption="Min år 17" attribute="1" defaultMemberUniqueName="[Kostnader].[Min år 17].[All]" allUniqueName="[Kostnader].[Min år 17].[All]" dimensionUniqueName="[Kostnader]" displayFolder="" count="0" memberValueDatatype="5" unbalanced="0"/>
    <cacheHierarchy uniqueName="[Kostnader].[Min år 18]" caption="Min år 18" attribute="1" defaultMemberUniqueName="[Kostnader].[Min år 18].[All]" allUniqueName="[Kostnader].[Min år 18].[All]" dimensionUniqueName="[Kostnader]" displayFolder="" count="0" memberValueDatatype="5" unbalanced="0"/>
    <cacheHierarchy uniqueName="[Kostnader].[Min år 19]" caption="Min år 19" attribute="1" defaultMemberUniqueName="[Kostnader].[Min år 19].[All]" allUniqueName="[Kostnader].[Min år 19].[All]" dimensionUniqueName="[Kostnader]" displayFolder="" count="0" memberValueDatatype="5" unbalanced="0"/>
    <cacheHierarchy uniqueName="[Kostnader].[Min år 20]" caption="Min år 20" attribute="1" defaultMemberUniqueName="[Kostnader].[Min år 20].[All]" allUniqueName="[Kostnader].[Min år 20].[All]" dimensionUniqueName="[Kostnader]" displayFolder="" count="0" memberValueDatatype="5" unbalanced="0"/>
    <cacheHierarchy uniqueName="[Kostnader].[Min år 21]" caption="Min år 21" attribute="1" defaultMemberUniqueName="[Kostnader].[Min år 21].[All]" allUniqueName="[Kostnader].[Min år 21].[All]" dimensionUniqueName="[Kostnader]" displayFolder="" count="0" memberValueDatatype="5" unbalanced="0"/>
    <cacheHierarchy uniqueName="[Kostnader].[Min år 22]" caption="Min år 22" attribute="1" defaultMemberUniqueName="[Kostnader].[Min år 22].[All]" allUniqueName="[Kostnader].[Min år 22].[All]" dimensionUniqueName="[Kostnader]" displayFolder="" count="0" memberValueDatatype="5" unbalanced="0"/>
    <cacheHierarchy uniqueName="[Kostnader].[Min år 23]" caption="Min år 23" attribute="1" defaultMemberUniqueName="[Kostnader].[Min år 23].[All]" allUniqueName="[Kostnader].[Min år 23].[All]" dimensionUniqueName="[Kostnader]" displayFolder="" count="0" memberValueDatatype="5" unbalanced="0"/>
    <cacheHierarchy uniqueName="[Kostnader].[Min år 24]" caption="Min år 24" attribute="1" defaultMemberUniqueName="[Kostnader].[Min år 24].[All]" allUniqueName="[Kostnader].[Min år 24].[All]" dimensionUniqueName="[Kostnader]" displayFolder="" count="0" memberValueDatatype="5" unbalanced="0"/>
    <cacheHierarchy uniqueName="[Kostnader].[Min år 25]" caption="Min år 25" attribute="1" defaultMemberUniqueName="[Kostnader].[Min år 25].[All]" allUniqueName="[Kostnader].[Min år 25].[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Max år 7]" caption="Max år 7" attribute="1" defaultMemberUniqueName="[Kostnader].[Max år 7].[All]" allUniqueName="[Kostnader].[Max år 7].[All]" dimensionUniqueName="[Kostnader]" displayFolder="" count="0" memberValueDatatype="5" unbalanced="0"/>
    <cacheHierarchy uniqueName="[Kostnader].[Max år 8]" caption="Max år 8" attribute="1" defaultMemberUniqueName="[Kostnader].[Max år 8].[All]" allUniqueName="[Kostnader].[Max år 8].[All]" dimensionUniqueName="[Kostnader]" displayFolder="" count="0" memberValueDatatype="5" unbalanced="0"/>
    <cacheHierarchy uniqueName="[Kostnader].[Max år 9]" caption="Max år 9" attribute="1" defaultMemberUniqueName="[Kostnader].[Max år 9].[All]" allUniqueName="[Kostnader].[Max år 9].[All]" dimensionUniqueName="[Kostnader]" displayFolder="" count="0" memberValueDatatype="5" unbalanced="0"/>
    <cacheHierarchy uniqueName="[Kostnader].[Max år 10]" caption="Max år 10" attribute="1" defaultMemberUniqueName="[Kostnader].[Max år 10].[All]" allUniqueName="[Kostnader].[Max år 10].[All]" dimensionUniqueName="[Kostnader]" displayFolder="" count="0" memberValueDatatype="5" unbalanced="0"/>
    <cacheHierarchy uniqueName="[Kostnader].[Max år 11]" caption="Max år 11" attribute="1" defaultMemberUniqueName="[Kostnader].[Max år 11].[All]" allUniqueName="[Kostnader].[Max år 11].[All]" dimensionUniqueName="[Kostnader]" displayFolder="" count="0" memberValueDatatype="5" unbalanced="0"/>
    <cacheHierarchy uniqueName="[Kostnader].[Max år 12]" caption="Max år 12" attribute="1" defaultMemberUniqueName="[Kostnader].[Max år 12].[All]" allUniqueName="[Kostnader].[Max år 12].[All]" dimensionUniqueName="[Kostnader]" displayFolder="" count="0" memberValueDatatype="5" unbalanced="0"/>
    <cacheHierarchy uniqueName="[Kostnader].[Max år 13]" caption="Max år 13" attribute="1" defaultMemberUniqueName="[Kostnader].[Max år 13].[All]" allUniqueName="[Kostnader].[Max år 13].[All]" dimensionUniqueName="[Kostnader]" displayFolder="" count="0" memberValueDatatype="5" unbalanced="0"/>
    <cacheHierarchy uniqueName="[Kostnader].[Max år 14]" caption="Max år 14" attribute="1" defaultMemberUniqueName="[Kostnader].[Max år 14].[All]" allUniqueName="[Kostnader].[Max år 14].[All]" dimensionUniqueName="[Kostnader]" displayFolder="" count="0" memberValueDatatype="5" unbalanced="0"/>
    <cacheHierarchy uniqueName="[Kostnader].[Max år 15]" caption="Max år 15" attribute="1" defaultMemberUniqueName="[Kostnader].[Max år 15].[All]" allUniqueName="[Kostnader].[Max år 15].[All]" dimensionUniqueName="[Kostnader]" displayFolder="" count="0" memberValueDatatype="5" unbalanced="0"/>
    <cacheHierarchy uniqueName="[Kostnader].[Max år 16]" caption="Max år 16" attribute="1" defaultMemberUniqueName="[Kostnader].[Max år 16].[All]" allUniqueName="[Kostnader].[Max år 16].[All]" dimensionUniqueName="[Kostnader]" displayFolder="" count="0" memberValueDatatype="5" unbalanced="0"/>
    <cacheHierarchy uniqueName="[Kostnader].[Max år 17]" caption="Max år 17" attribute="1" defaultMemberUniqueName="[Kostnader].[Max år 17].[All]" allUniqueName="[Kostnader].[Max år 17].[All]" dimensionUniqueName="[Kostnader]" displayFolder="" count="0" memberValueDatatype="5" unbalanced="0"/>
    <cacheHierarchy uniqueName="[Kostnader].[Max år 18]" caption="Max år 18" attribute="1" defaultMemberUniqueName="[Kostnader].[Max år 18].[All]" allUniqueName="[Kostnader].[Max år 18].[All]" dimensionUniqueName="[Kostnader]" displayFolder="" count="0" memberValueDatatype="5" unbalanced="0"/>
    <cacheHierarchy uniqueName="[Kostnader].[Max år 19]" caption="Max år 19" attribute="1" defaultMemberUniqueName="[Kostnader].[Max år 19].[All]" allUniqueName="[Kostnader].[Max år 19].[All]" dimensionUniqueName="[Kostnader]" displayFolder="" count="0" memberValueDatatype="5" unbalanced="0"/>
    <cacheHierarchy uniqueName="[Kostnader].[Max år 20]" caption="Max år 20" attribute="1" defaultMemberUniqueName="[Kostnader].[Max år 20].[All]" allUniqueName="[Kostnader].[Max år 20].[All]" dimensionUniqueName="[Kostnader]" displayFolder="" count="0" memberValueDatatype="5" unbalanced="0"/>
    <cacheHierarchy uniqueName="[Kostnader].[Max år 21]" caption="Max år 21" attribute="1" defaultMemberUniqueName="[Kostnader].[Max år 21].[All]" allUniqueName="[Kostnader].[Max år 21].[All]" dimensionUniqueName="[Kostnader]" displayFolder="" count="0" memberValueDatatype="5" unbalanced="0"/>
    <cacheHierarchy uniqueName="[Kostnader].[Max år 22]" caption="Max år 22" attribute="1" defaultMemberUniqueName="[Kostnader].[Max år 22].[All]" allUniqueName="[Kostnader].[Max år 22].[All]" dimensionUniqueName="[Kostnader]" displayFolder="" count="0" memberValueDatatype="5" unbalanced="0"/>
    <cacheHierarchy uniqueName="[Kostnader].[Max år 23]" caption="Max år 23" attribute="1" defaultMemberUniqueName="[Kostnader].[Max år 23].[All]" allUniqueName="[Kostnader].[Max år 23].[All]" dimensionUniqueName="[Kostnader]" displayFolder="" count="0" memberValueDatatype="5" unbalanced="0"/>
    <cacheHierarchy uniqueName="[Kostnader].[Max år 24]" caption="Max år 24" attribute="1" defaultMemberUniqueName="[Kostnader].[Max år 24].[All]" allUniqueName="[Kostnader].[Max år 24].[All]" dimensionUniqueName="[Kostnader]" displayFolder="" count="0" memberValueDatatype="5" unbalanced="0"/>
    <cacheHierarchy uniqueName="[Kostnader].[Max år 25]" caption="Max år 25" attribute="1" defaultMemberUniqueName="[Kostnader].[Max år 25].[All]" allUniqueName="[Kostnader].[Max år 25].[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0" memberValueDatatype="130" unbalanced="0"/>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0" memberValueDatatype="130" unbalanced="0"/>
    <cacheHierarchy uniqueName="[Nyttor].[Bedömning]" caption="Bedömning" attribute="1" defaultMemberUniqueName="[Nyttor].[Bedömning].[All]" allUniqueName="[Nyttor].[Bedömning].[All]" dimensionUniqueName="[Nyttor]" displayFolder="" count="0" memberValueDatatype="130" unbalanced="0"/>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Troligt år 7]" caption="Troligt år 7" attribute="1" defaultMemberUniqueName="[Nyttor].[Troligt år 7].[All]" allUniqueName="[Nyttor].[Troligt år 7].[All]" dimensionUniqueName="[Nyttor]" displayFolder="" count="0" memberValueDatatype="5" unbalanced="0"/>
    <cacheHierarchy uniqueName="[Nyttor].[Troligt år 8]" caption="Troligt år 8" attribute="1" defaultMemberUniqueName="[Nyttor].[Troligt år 8].[All]" allUniqueName="[Nyttor].[Troligt år 8].[All]" dimensionUniqueName="[Nyttor]" displayFolder="" count="0" memberValueDatatype="5" unbalanced="0"/>
    <cacheHierarchy uniqueName="[Nyttor].[Troligt år 9]" caption="Troligt år 9" attribute="1" defaultMemberUniqueName="[Nyttor].[Troligt år 9].[All]" allUniqueName="[Nyttor].[Troligt år 9].[All]" dimensionUniqueName="[Nyttor]" displayFolder="" count="0" memberValueDatatype="5" unbalanced="0"/>
    <cacheHierarchy uniqueName="[Nyttor].[Troligt år 10]" caption="Troligt år 10" attribute="1" defaultMemberUniqueName="[Nyttor].[Troligt år 10].[All]" allUniqueName="[Nyttor].[Troligt år 10].[All]" dimensionUniqueName="[Nyttor]" displayFolder="" count="0" memberValueDatatype="5" unbalanced="0"/>
    <cacheHierarchy uniqueName="[Nyttor].[Troligt år 11]" caption="Troligt år 11" attribute="1" defaultMemberUniqueName="[Nyttor].[Troligt år 11].[All]" allUniqueName="[Nyttor].[Troligt år 11].[All]" dimensionUniqueName="[Nyttor]" displayFolder="" count="0" memberValueDatatype="5" unbalanced="0"/>
    <cacheHierarchy uniqueName="[Nyttor].[Troligt år 12]" caption="Troligt år 12" attribute="1" defaultMemberUniqueName="[Nyttor].[Troligt år 12].[All]" allUniqueName="[Nyttor].[Troligt år 12].[All]" dimensionUniqueName="[Nyttor]" displayFolder="" count="0" memberValueDatatype="5" unbalanced="0"/>
    <cacheHierarchy uniqueName="[Nyttor].[Troligt år 13]" caption="Troligt år 13" attribute="1" defaultMemberUniqueName="[Nyttor].[Troligt år 13].[All]" allUniqueName="[Nyttor].[Troligt år 13].[All]" dimensionUniqueName="[Nyttor]" displayFolder="" count="0" memberValueDatatype="5" unbalanced="0"/>
    <cacheHierarchy uniqueName="[Nyttor].[Troligt år 14]" caption="Troligt år 14" attribute="1" defaultMemberUniqueName="[Nyttor].[Troligt år 14].[All]" allUniqueName="[Nyttor].[Troligt år 14].[All]" dimensionUniqueName="[Nyttor]" displayFolder="" count="0" memberValueDatatype="5" unbalanced="0"/>
    <cacheHierarchy uniqueName="[Nyttor].[Troligt år 15]" caption="Troligt år 15" attribute="1" defaultMemberUniqueName="[Nyttor].[Troligt år 15].[All]" allUniqueName="[Nyttor].[Troligt år 15].[All]" dimensionUniqueName="[Nyttor]" displayFolder="" count="0" memberValueDatatype="5" unbalanced="0"/>
    <cacheHierarchy uniqueName="[Nyttor].[Troligt år 16]" caption="Troligt år 16" attribute="1" defaultMemberUniqueName="[Nyttor].[Troligt år 16].[All]" allUniqueName="[Nyttor].[Troligt år 16].[All]" dimensionUniqueName="[Nyttor]" displayFolder="" count="0" memberValueDatatype="5" unbalanced="0"/>
    <cacheHierarchy uniqueName="[Nyttor].[Troligt år 17]" caption="Troligt år 17" attribute="1" defaultMemberUniqueName="[Nyttor].[Troligt år 17].[All]" allUniqueName="[Nyttor].[Troligt år 17].[All]" dimensionUniqueName="[Nyttor]" displayFolder="" count="0" memberValueDatatype="5" unbalanced="0"/>
    <cacheHierarchy uniqueName="[Nyttor].[Troligt år 18]" caption="Troligt år 18" attribute="1" defaultMemberUniqueName="[Nyttor].[Troligt år 18].[All]" allUniqueName="[Nyttor].[Troligt år 18].[All]" dimensionUniqueName="[Nyttor]" displayFolder="" count="0" memberValueDatatype="5" unbalanced="0"/>
    <cacheHierarchy uniqueName="[Nyttor].[Troligt år 19]" caption="Troligt år 19" attribute="1" defaultMemberUniqueName="[Nyttor].[Troligt år 19].[All]" allUniqueName="[Nyttor].[Troligt år 19].[All]" dimensionUniqueName="[Nyttor]" displayFolder="" count="0" memberValueDatatype="5" unbalanced="0"/>
    <cacheHierarchy uniqueName="[Nyttor].[Troligt år 20]" caption="Troligt år 20" attribute="1" defaultMemberUniqueName="[Nyttor].[Troligt år 20].[All]" allUniqueName="[Nyttor].[Troligt år 20].[All]" dimensionUniqueName="[Nyttor]" displayFolder="" count="0" memberValueDatatype="5" unbalanced="0"/>
    <cacheHierarchy uniqueName="[Nyttor].[Troligt år 21]" caption="Troligt år 21" attribute="1" defaultMemberUniqueName="[Nyttor].[Troligt år 21].[All]" allUniqueName="[Nyttor].[Troligt år 21].[All]" dimensionUniqueName="[Nyttor]" displayFolder="" count="0" memberValueDatatype="5" unbalanced="0"/>
    <cacheHierarchy uniqueName="[Nyttor].[Troligt år 22]" caption="Troligt år 22" attribute="1" defaultMemberUniqueName="[Nyttor].[Troligt år 22].[All]" allUniqueName="[Nyttor].[Troligt år 22].[All]" dimensionUniqueName="[Nyttor]" displayFolder="" count="0" memberValueDatatype="5" unbalanced="0"/>
    <cacheHierarchy uniqueName="[Nyttor].[Troligt år 23]" caption="Troligt år 23" attribute="1" defaultMemberUniqueName="[Nyttor].[Troligt år 23].[All]" allUniqueName="[Nyttor].[Troligt år 23].[All]" dimensionUniqueName="[Nyttor]" displayFolder="" count="0" memberValueDatatype="5" unbalanced="0"/>
    <cacheHierarchy uniqueName="[Nyttor].[Troligt år 24]" caption="Troligt år 24" attribute="1" defaultMemberUniqueName="[Nyttor].[Troligt år 24].[All]" allUniqueName="[Nyttor].[Troligt år 24].[All]" dimensionUniqueName="[Nyttor]" displayFolder="" count="0" memberValueDatatype="5" unbalanced="0"/>
    <cacheHierarchy uniqueName="[Nyttor].[Troligt år 25]" caption="Troligt år 25" attribute="1" defaultMemberUniqueName="[Nyttor].[Troligt år 25].[All]" allUniqueName="[Nyttor].[Troligt år 25].[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Min år 7]" caption="Min år 7" attribute="1" defaultMemberUniqueName="[Nyttor].[Min år 7].[All]" allUniqueName="[Nyttor].[Min år 7].[All]" dimensionUniqueName="[Nyttor]" displayFolder="" count="0" memberValueDatatype="5" unbalanced="0"/>
    <cacheHierarchy uniqueName="[Nyttor].[Min år 8]" caption="Min år 8" attribute="1" defaultMemberUniqueName="[Nyttor].[Min år 8].[All]" allUniqueName="[Nyttor].[Min år 8].[All]" dimensionUniqueName="[Nyttor]" displayFolder="" count="0" memberValueDatatype="5" unbalanced="0"/>
    <cacheHierarchy uniqueName="[Nyttor].[Min år 9]" caption="Min år 9" attribute="1" defaultMemberUniqueName="[Nyttor].[Min år 9].[All]" allUniqueName="[Nyttor].[Min år 9].[All]" dimensionUniqueName="[Nyttor]" displayFolder="" count="0" memberValueDatatype="5" unbalanced="0"/>
    <cacheHierarchy uniqueName="[Nyttor].[Min år 10]" caption="Min år 10" attribute="1" defaultMemberUniqueName="[Nyttor].[Min år 10].[All]" allUniqueName="[Nyttor].[Min år 10].[All]" dimensionUniqueName="[Nyttor]" displayFolder="" count="0" memberValueDatatype="5" unbalanced="0"/>
    <cacheHierarchy uniqueName="[Nyttor].[Min år 11]" caption="Min år 11" attribute="1" defaultMemberUniqueName="[Nyttor].[Min år 11].[All]" allUniqueName="[Nyttor].[Min år 11].[All]" dimensionUniqueName="[Nyttor]" displayFolder="" count="0" memberValueDatatype="5" unbalanced="0"/>
    <cacheHierarchy uniqueName="[Nyttor].[Min år 12]" caption="Min år 12" attribute="1" defaultMemberUniqueName="[Nyttor].[Min år 12].[All]" allUniqueName="[Nyttor].[Min år 12].[All]" dimensionUniqueName="[Nyttor]" displayFolder="" count="0" memberValueDatatype="5" unbalanced="0"/>
    <cacheHierarchy uniqueName="[Nyttor].[Min år 13]" caption="Min år 13" attribute="1" defaultMemberUniqueName="[Nyttor].[Min år 13].[All]" allUniqueName="[Nyttor].[Min år 13].[All]" dimensionUniqueName="[Nyttor]" displayFolder="" count="0" memberValueDatatype="5" unbalanced="0"/>
    <cacheHierarchy uniqueName="[Nyttor].[Min år 14]" caption="Min år 14" attribute="1" defaultMemberUniqueName="[Nyttor].[Min år 14].[All]" allUniqueName="[Nyttor].[Min år 14].[All]" dimensionUniqueName="[Nyttor]" displayFolder="" count="0" memberValueDatatype="5" unbalanced="0"/>
    <cacheHierarchy uniqueName="[Nyttor].[Min år 15]" caption="Min år 15" attribute="1" defaultMemberUniqueName="[Nyttor].[Min år 15].[All]" allUniqueName="[Nyttor].[Min år 15].[All]" dimensionUniqueName="[Nyttor]" displayFolder="" count="0" memberValueDatatype="5" unbalanced="0"/>
    <cacheHierarchy uniqueName="[Nyttor].[Min år 16]" caption="Min år 16" attribute="1" defaultMemberUniqueName="[Nyttor].[Min år 16].[All]" allUniqueName="[Nyttor].[Min år 16].[All]" dimensionUniqueName="[Nyttor]" displayFolder="" count="0" memberValueDatatype="5" unbalanced="0"/>
    <cacheHierarchy uniqueName="[Nyttor].[Min år 17]" caption="Min år 17" attribute="1" defaultMemberUniqueName="[Nyttor].[Min år 17].[All]" allUniqueName="[Nyttor].[Min år 17].[All]" dimensionUniqueName="[Nyttor]" displayFolder="" count="0" memberValueDatatype="5" unbalanced="0"/>
    <cacheHierarchy uniqueName="[Nyttor].[Min år 18]" caption="Min år 18" attribute="1" defaultMemberUniqueName="[Nyttor].[Min år 18].[All]" allUniqueName="[Nyttor].[Min år 18].[All]" dimensionUniqueName="[Nyttor]" displayFolder="" count="0" memberValueDatatype="5" unbalanced="0"/>
    <cacheHierarchy uniqueName="[Nyttor].[Min år 19]" caption="Min år 19" attribute="1" defaultMemberUniqueName="[Nyttor].[Min år 19].[All]" allUniqueName="[Nyttor].[Min år 19].[All]" dimensionUniqueName="[Nyttor]" displayFolder="" count="0" memberValueDatatype="5" unbalanced="0"/>
    <cacheHierarchy uniqueName="[Nyttor].[Min år 20]" caption="Min år 20" attribute="1" defaultMemberUniqueName="[Nyttor].[Min år 20].[All]" allUniqueName="[Nyttor].[Min år 20].[All]" dimensionUniqueName="[Nyttor]" displayFolder="" count="0" memberValueDatatype="5" unbalanced="0"/>
    <cacheHierarchy uniqueName="[Nyttor].[Min år 21]" caption="Min år 21" attribute="1" defaultMemberUniqueName="[Nyttor].[Min år 21].[All]" allUniqueName="[Nyttor].[Min år 21].[All]" dimensionUniqueName="[Nyttor]" displayFolder="" count="0" memberValueDatatype="5" unbalanced="0"/>
    <cacheHierarchy uniqueName="[Nyttor].[Min år 22]" caption="Min år 22" attribute="1" defaultMemberUniqueName="[Nyttor].[Min år 22].[All]" allUniqueName="[Nyttor].[Min år 22].[All]" dimensionUniqueName="[Nyttor]" displayFolder="" count="0" memberValueDatatype="5" unbalanced="0"/>
    <cacheHierarchy uniqueName="[Nyttor].[Min år 23]" caption="Min år 23" attribute="1" defaultMemberUniqueName="[Nyttor].[Min år 23].[All]" allUniqueName="[Nyttor].[Min år 23].[All]" dimensionUniqueName="[Nyttor]" displayFolder="" count="0" memberValueDatatype="5" unbalanced="0"/>
    <cacheHierarchy uniqueName="[Nyttor].[Min år 24]" caption="Min år 24" attribute="1" defaultMemberUniqueName="[Nyttor].[Min år 24].[All]" allUniqueName="[Nyttor].[Min år 24].[All]" dimensionUniqueName="[Nyttor]" displayFolder="" count="0" memberValueDatatype="5" unbalanced="0"/>
    <cacheHierarchy uniqueName="[Nyttor].[Min år 25]" caption="Min år 25" attribute="1" defaultMemberUniqueName="[Nyttor].[Min år 25].[All]" allUniqueName="[Nyttor].[Min år 25].[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Max år 7]" caption="Max år 7" attribute="1" defaultMemberUniqueName="[Nyttor].[Max år 7].[All]" allUniqueName="[Nyttor].[Max år 7].[All]" dimensionUniqueName="[Nyttor]" displayFolder="" count="0" memberValueDatatype="5" unbalanced="0"/>
    <cacheHierarchy uniqueName="[Nyttor].[Max år 8]" caption="Max år 8" attribute="1" defaultMemberUniqueName="[Nyttor].[Max år 8].[All]" allUniqueName="[Nyttor].[Max år 8].[All]" dimensionUniqueName="[Nyttor]" displayFolder="" count="0" memberValueDatatype="5" unbalanced="0"/>
    <cacheHierarchy uniqueName="[Nyttor].[Max år 9]" caption="Max år 9" attribute="1" defaultMemberUniqueName="[Nyttor].[Max år 9].[All]" allUniqueName="[Nyttor].[Max år 9].[All]" dimensionUniqueName="[Nyttor]" displayFolder="" count="0" memberValueDatatype="5" unbalanced="0"/>
    <cacheHierarchy uniqueName="[Nyttor].[Max år 10]" caption="Max år 10" attribute="1" defaultMemberUniqueName="[Nyttor].[Max år 10].[All]" allUniqueName="[Nyttor].[Max år 10].[All]" dimensionUniqueName="[Nyttor]" displayFolder="" count="0" memberValueDatatype="5" unbalanced="0"/>
    <cacheHierarchy uniqueName="[Nyttor].[Max år 11]" caption="Max år 11" attribute="1" defaultMemberUniqueName="[Nyttor].[Max år 11].[All]" allUniqueName="[Nyttor].[Max år 11].[All]" dimensionUniqueName="[Nyttor]" displayFolder="" count="0" memberValueDatatype="5" unbalanced="0"/>
    <cacheHierarchy uniqueName="[Nyttor].[Max år 12]" caption="Max år 12" attribute="1" defaultMemberUniqueName="[Nyttor].[Max år 12].[All]" allUniqueName="[Nyttor].[Max år 12].[All]" dimensionUniqueName="[Nyttor]" displayFolder="" count="0" memberValueDatatype="5" unbalanced="0"/>
    <cacheHierarchy uniqueName="[Nyttor].[Max år 13]" caption="Max år 13" attribute="1" defaultMemberUniqueName="[Nyttor].[Max år 13].[All]" allUniqueName="[Nyttor].[Max år 13].[All]" dimensionUniqueName="[Nyttor]" displayFolder="" count="0" memberValueDatatype="5" unbalanced="0"/>
    <cacheHierarchy uniqueName="[Nyttor].[Max år 14]" caption="Max år 14" attribute="1" defaultMemberUniqueName="[Nyttor].[Max år 14].[All]" allUniqueName="[Nyttor].[Max år 14].[All]" dimensionUniqueName="[Nyttor]" displayFolder="" count="0" memberValueDatatype="5" unbalanced="0"/>
    <cacheHierarchy uniqueName="[Nyttor].[Max år 15]" caption="Max år 15" attribute="1" defaultMemberUniqueName="[Nyttor].[Max år 15].[All]" allUniqueName="[Nyttor].[Max år 15].[All]" dimensionUniqueName="[Nyttor]" displayFolder="" count="0" memberValueDatatype="5" unbalanced="0"/>
    <cacheHierarchy uniqueName="[Nyttor].[Max år 16]" caption="Max år 16" attribute="1" defaultMemberUniqueName="[Nyttor].[Max år 16].[All]" allUniqueName="[Nyttor].[Max år 16].[All]" dimensionUniqueName="[Nyttor]" displayFolder="" count="0" memberValueDatatype="5" unbalanced="0"/>
    <cacheHierarchy uniqueName="[Nyttor].[Max år 17]" caption="Max år 17" attribute="1" defaultMemberUniqueName="[Nyttor].[Max år 17].[All]" allUniqueName="[Nyttor].[Max år 17].[All]" dimensionUniqueName="[Nyttor]" displayFolder="" count="0" memberValueDatatype="5" unbalanced="0"/>
    <cacheHierarchy uniqueName="[Nyttor].[Max år 18]" caption="Max år 18" attribute="1" defaultMemberUniqueName="[Nyttor].[Max år 18].[All]" allUniqueName="[Nyttor].[Max år 18].[All]" dimensionUniqueName="[Nyttor]" displayFolder="" count="0" memberValueDatatype="5" unbalanced="0"/>
    <cacheHierarchy uniqueName="[Nyttor].[Max år 19]" caption="Max år 19" attribute="1" defaultMemberUniqueName="[Nyttor].[Max år 19].[All]" allUniqueName="[Nyttor].[Max år 19].[All]" dimensionUniqueName="[Nyttor]" displayFolder="" count="0" memberValueDatatype="5" unbalanced="0"/>
    <cacheHierarchy uniqueName="[Nyttor].[Max år 20]" caption="Max år 20" attribute="1" defaultMemberUniqueName="[Nyttor].[Max år 20].[All]" allUniqueName="[Nyttor].[Max år 20].[All]" dimensionUniqueName="[Nyttor]" displayFolder="" count="0" memberValueDatatype="5" unbalanced="0"/>
    <cacheHierarchy uniqueName="[Nyttor].[Max år 21]" caption="Max år 21" attribute="1" defaultMemberUniqueName="[Nyttor].[Max år 21].[All]" allUniqueName="[Nyttor].[Max år 21].[All]" dimensionUniqueName="[Nyttor]" displayFolder="" count="0" memberValueDatatype="5" unbalanced="0"/>
    <cacheHierarchy uniqueName="[Nyttor].[Max år 22]" caption="Max år 22" attribute="1" defaultMemberUniqueName="[Nyttor].[Max år 22].[All]" allUniqueName="[Nyttor].[Max år 22].[All]" dimensionUniqueName="[Nyttor]" displayFolder="" count="0" memberValueDatatype="5" unbalanced="0"/>
    <cacheHierarchy uniqueName="[Nyttor].[Max år 23]" caption="Max år 23" attribute="1" defaultMemberUniqueName="[Nyttor].[Max år 23].[All]" allUniqueName="[Nyttor].[Max år 23].[All]" dimensionUniqueName="[Nyttor]" displayFolder="" count="0" memberValueDatatype="5" unbalanced="0"/>
    <cacheHierarchy uniqueName="[Nyttor].[Max år 24]" caption="Max år 24" attribute="1" defaultMemberUniqueName="[Nyttor].[Max år 24].[All]" allUniqueName="[Nyttor].[Max år 24].[All]" dimensionUniqueName="[Nyttor]" displayFolder="" count="0" memberValueDatatype="5" unbalanced="0"/>
    <cacheHierarchy uniqueName="[Nyttor].[Max år 25]" caption="Max år 25" attribute="1" defaultMemberUniqueName="[Nyttor].[Max år 25].[All]" allUniqueName="[Nyttor].[Max år 25].[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2" memberValueDatatype="130" unbalanced="0">
      <fieldsUsage count="2">
        <fieldUsage x="-1"/>
        <fieldUsage x="27"/>
      </fieldsUsage>
    </cacheHierarchy>
    <cacheHierarchy uniqueName="[Varderade_kostnader].[Kategori]" caption="Kategori" attribute="1" defaultMemberUniqueName="[Varderade_kostnader].[Kategori].[All]" allUniqueName="[Varderade_kostnader].[Kategori].[All]" dimensionUniqueName="[Varderade_kostnader]" displayFolder="" count="2" memberValueDatatype="130" unbalanced="0">
      <fieldsUsage count="2">
        <fieldUsage x="-1"/>
        <fieldUsage x="0"/>
      </fieldsUsage>
    </cacheHierarchy>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Troligt år 7]" caption="Troligt år 7" attribute="1" defaultMemberUniqueName="[Varderade_kostnader].[Troligt år 7].[All]" allUniqueName="[Varderade_kostnader].[Troligt år 7].[All]" dimensionUniqueName="[Varderade_kostnader]" displayFolder="" count="0" memberValueDatatype="5" unbalanced="0"/>
    <cacheHierarchy uniqueName="[Varderade_kostnader].[Troligt år 8]" caption="Troligt år 8" attribute="1" defaultMemberUniqueName="[Varderade_kostnader].[Troligt år 8].[All]" allUniqueName="[Varderade_kostnader].[Troligt år 8].[All]" dimensionUniqueName="[Varderade_kostnader]" displayFolder="" count="0" memberValueDatatype="5" unbalanced="0"/>
    <cacheHierarchy uniqueName="[Varderade_kostnader].[Troligt år 9]" caption="Troligt år 9" attribute="1" defaultMemberUniqueName="[Varderade_kostnader].[Troligt år 9].[All]" allUniqueName="[Varderade_kostnader].[Troligt år 9].[All]" dimensionUniqueName="[Varderade_kostnader]" displayFolder="" count="0" memberValueDatatype="5" unbalanced="0"/>
    <cacheHierarchy uniqueName="[Varderade_kostnader].[Troligt år 10]" caption="Troligt år 10" attribute="1" defaultMemberUniqueName="[Varderade_kostnader].[Troligt år 10].[All]" allUniqueName="[Varderade_kostnader].[Troligt år 10].[All]" dimensionUniqueName="[Varderade_kostnader]" displayFolder="" count="0" memberValueDatatype="5" unbalanced="0"/>
    <cacheHierarchy uniqueName="[Varderade_kostnader].[Troligt år 11]" caption="Troligt år 11" attribute="1" defaultMemberUniqueName="[Varderade_kostnader].[Troligt år 11].[All]" allUniqueName="[Varderade_kostnader].[Troligt år 11].[All]" dimensionUniqueName="[Varderade_kostnader]" displayFolder="" count="0" memberValueDatatype="5" unbalanced="0"/>
    <cacheHierarchy uniqueName="[Varderade_kostnader].[Troligt år 12]" caption="Troligt år 12" attribute="1" defaultMemberUniqueName="[Varderade_kostnader].[Troligt år 12].[All]" allUniqueName="[Varderade_kostnader].[Troligt år 12].[All]" dimensionUniqueName="[Varderade_kostnader]" displayFolder="" count="0" memberValueDatatype="5" unbalanced="0"/>
    <cacheHierarchy uniqueName="[Varderade_kostnader].[Troligt år 13]" caption="Troligt år 13" attribute="1" defaultMemberUniqueName="[Varderade_kostnader].[Troligt år 13].[All]" allUniqueName="[Varderade_kostnader].[Troligt år 13].[All]" dimensionUniqueName="[Varderade_kostnader]" displayFolder="" count="0" memberValueDatatype="5" unbalanced="0"/>
    <cacheHierarchy uniqueName="[Varderade_kostnader].[Troligt år 14]" caption="Troligt år 14" attribute="1" defaultMemberUniqueName="[Varderade_kostnader].[Troligt år 14].[All]" allUniqueName="[Varderade_kostnader].[Troligt år 14].[All]" dimensionUniqueName="[Varderade_kostnader]" displayFolder="" count="0" memberValueDatatype="5" unbalanced="0"/>
    <cacheHierarchy uniqueName="[Varderade_kostnader].[Troligt år 15]" caption="Troligt år 15" attribute="1" defaultMemberUniqueName="[Varderade_kostnader].[Troligt år 15].[All]" allUniqueName="[Varderade_kostnader].[Troligt år 15].[All]" dimensionUniqueName="[Varderade_kostnader]" displayFolder="" count="0" memberValueDatatype="5" unbalanced="0"/>
    <cacheHierarchy uniqueName="[Varderade_kostnader].[Troligt år 16]" caption="Troligt år 16" attribute="1" defaultMemberUniqueName="[Varderade_kostnader].[Troligt år 16].[All]" allUniqueName="[Varderade_kostnader].[Troligt år 16].[All]" dimensionUniqueName="[Varderade_kostnader]" displayFolder="" count="0" memberValueDatatype="5" unbalanced="0"/>
    <cacheHierarchy uniqueName="[Varderade_kostnader].[Troligt år 17]" caption="Troligt år 17" attribute="1" defaultMemberUniqueName="[Varderade_kostnader].[Troligt år 17].[All]" allUniqueName="[Varderade_kostnader].[Troligt år 17].[All]" dimensionUniqueName="[Varderade_kostnader]" displayFolder="" count="0" memberValueDatatype="5" unbalanced="0"/>
    <cacheHierarchy uniqueName="[Varderade_kostnader].[Troligt år 18]" caption="Troligt år 18" attribute="1" defaultMemberUniqueName="[Varderade_kostnader].[Troligt år 18].[All]" allUniqueName="[Varderade_kostnader].[Troligt år 18].[All]" dimensionUniqueName="[Varderade_kostnader]" displayFolder="" count="0" memberValueDatatype="5" unbalanced="0"/>
    <cacheHierarchy uniqueName="[Varderade_kostnader].[Troligt år 19]" caption="Troligt år 19" attribute="1" defaultMemberUniqueName="[Varderade_kostnader].[Troligt år 19].[All]" allUniqueName="[Varderade_kostnader].[Troligt år 19].[All]" dimensionUniqueName="[Varderade_kostnader]" displayFolder="" count="0" memberValueDatatype="5" unbalanced="0"/>
    <cacheHierarchy uniqueName="[Varderade_kostnader].[Troligt år 20]" caption="Troligt år 20" attribute="1" defaultMemberUniqueName="[Varderade_kostnader].[Troligt år 20].[All]" allUniqueName="[Varderade_kostnader].[Troligt år 20].[All]" dimensionUniqueName="[Varderade_kostnader]" displayFolder="" count="0" memberValueDatatype="5" unbalanced="0"/>
    <cacheHierarchy uniqueName="[Varderade_kostnader].[Troligt år 21]" caption="Troligt år 21" attribute="1" defaultMemberUniqueName="[Varderade_kostnader].[Troligt år 21].[All]" allUniqueName="[Varderade_kostnader].[Troligt år 21].[All]" dimensionUniqueName="[Varderade_kostnader]" displayFolder="" count="0" memberValueDatatype="5" unbalanced="0"/>
    <cacheHierarchy uniqueName="[Varderade_kostnader].[Troligt år 22]" caption="Troligt år 22" attribute="1" defaultMemberUniqueName="[Varderade_kostnader].[Troligt år 22].[All]" allUniqueName="[Varderade_kostnader].[Troligt år 22].[All]" dimensionUniqueName="[Varderade_kostnader]" displayFolder="" count="0" memberValueDatatype="5" unbalanced="0"/>
    <cacheHierarchy uniqueName="[Varderade_kostnader].[Troligt år 23]" caption="Troligt år 23" attribute="1" defaultMemberUniqueName="[Varderade_kostnader].[Troligt år 23].[All]" allUniqueName="[Varderade_kostnader].[Troligt år 23].[All]" dimensionUniqueName="[Varderade_kostnader]" displayFolder="" count="0" memberValueDatatype="5" unbalanced="0"/>
    <cacheHierarchy uniqueName="[Varderade_kostnader].[Troligt år 24]" caption="Troligt år 24" attribute="1" defaultMemberUniqueName="[Varderade_kostnader].[Troligt år 24].[All]" allUniqueName="[Varderade_kostnader].[Troligt år 24].[All]" dimensionUniqueName="[Varderade_kostnader]" displayFolder="" count="0" memberValueDatatype="5" unbalanced="0"/>
    <cacheHierarchy uniqueName="[Varderade_kostnader].[Troligt år 25]" caption="Troligt år 25" attribute="1" defaultMemberUniqueName="[Varderade_kostnader].[Troligt år 25].[All]" allUniqueName="[Varderade_kostnader].[Troligt år 25].[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Min år 7]" caption="Min år 7" attribute="1" defaultMemberUniqueName="[Varderade_kostnader].[Min år 7].[All]" allUniqueName="[Varderade_kostnader].[Min år 7].[All]" dimensionUniqueName="[Varderade_kostnader]" displayFolder="" count="0" memberValueDatatype="5" unbalanced="0"/>
    <cacheHierarchy uniqueName="[Varderade_kostnader].[Min år 8]" caption="Min år 8" attribute="1" defaultMemberUniqueName="[Varderade_kostnader].[Min år 8].[All]" allUniqueName="[Varderade_kostnader].[Min år 8].[All]" dimensionUniqueName="[Varderade_kostnader]" displayFolder="" count="0" memberValueDatatype="5" unbalanced="0"/>
    <cacheHierarchy uniqueName="[Varderade_kostnader].[Min år 9]" caption="Min år 9" attribute="1" defaultMemberUniqueName="[Varderade_kostnader].[Min år 9].[All]" allUniqueName="[Varderade_kostnader].[Min år 9].[All]" dimensionUniqueName="[Varderade_kostnader]" displayFolder="" count="0" memberValueDatatype="5" unbalanced="0"/>
    <cacheHierarchy uniqueName="[Varderade_kostnader].[Min år 10]" caption="Min år 10" attribute="1" defaultMemberUniqueName="[Varderade_kostnader].[Min år 10].[All]" allUniqueName="[Varderade_kostnader].[Min år 10].[All]" dimensionUniqueName="[Varderade_kostnader]" displayFolder="" count="0" memberValueDatatype="5" unbalanced="0"/>
    <cacheHierarchy uniqueName="[Varderade_kostnader].[Min år 11]" caption="Min år 11" attribute="1" defaultMemberUniqueName="[Varderade_kostnader].[Min år 11].[All]" allUniqueName="[Varderade_kostnader].[Min år 11].[All]" dimensionUniqueName="[Varderade_kostnader]" displayFolder="" count="0" memberValueDatatype="5" unbalanced="0"/>
    <cacheHierarchy uniqueName="[Varderade_kostnader].[Min år 12]" caption="Min år 12" attribute="1" defaultMemberUniqueName="[Varderade_kostnader].[Min år 12].[All]" allUniqueName="[Varderade_kostnader].[Min år 12].[All]" dimensionUniqueName="[Varderade_kostnader]" displayFolder="" count="0" memberValueDatatype="5" unbalanced="0"/>
    <cacheHierarchy uniqueName="[Varderade_kostnader].[Min år 13]" caption="Min år 13" attribute="1" defaultMemberUniqueName="[Varderade_kostnader].[Min år 13].[All]" allUniqueName="[Varderade_kostnader].[Min år 13].[All]" dimensionUniqueName="[Varderade_kostnader]" displayFolder="" count="0" memberValueDatatype="5" unbalanced="0"/>
    <cacheHierarchy uniqueName="[Varderade_kostnader].[Min år 14]" caption="Min år 14" attribute="1" defaultMemberUniqueName="[Varderade_kostnader].[Min år 14].[All]" allUniqueName="[Varderade_kostnader].[Min år 14].[All]" dimensionUniqueName="[Varderade_kostnader]" displayFolder="" count="0" memberValueDatatype="5" unbalanced="0"/>
    <cacheHierarchy uniqueName="[Varderade_kostnader].[Min år 15]" caption="Min år 15" attribute="1" defaultMemberUniqueName="[Varderade_kostnader].[Min år 15].[All]" allUniqueName="[Varderade_kostnader].[Min år 15].[All]" dimensionUniqueName="[Varderade_kostnader]" displayFolder="" count="0" memberValueDatatype="5" unbalanced="0"/>
    <cacheHierarchy uniqueName="[Varderade_kostnader].[Min år 16]" caption="Min år 16" attribute="1" defaultMemberUniqueName="[Varderade_kostnader].[Min år 16].[All]" allUniqueName="[Varderade_kostnader].[Min år 16].[All]" dimensionUniqueName="[Varderade_kostnader]" displayFolder="" count="0" memberValueDatatype="5" unbalanced="0"/>
    <cacheHierarchy uniqueName="[Varderade_kostnader].[Min år 17]" caption="Min år 17" attribute="1" defaultMemberUniqueName="[Varderade_kostnader].[Min år 17].[All]" allUniqueName="[Varderade_kostnader].[Min år 17].[All]" dimensionUniqueName="[Varderade_kostnader]" displayFolder="" count="0" memberValueDatatype="5" unbalanced="0"/>
    <cacheHierarchy uniqueName="[Varderade_kostnader].[Min år 18]" caption="Min år 18" attribute="1" defaultMemberUniqueName="[Varderade_kostnader].[Min år 18].[All]" allUniqueName="[Varderade_kostnader].[Min år 18].[All]" dimensionUniqueName="[Varderade_kostnader]" displayFolder="" count="0" memberValueDatatype="5" unbalanced="0"/>
    <cacheHierarchy uniqueName="[Varderade_kostnader].[Min år 19]" caption="Min år 19" attribute="1" defaultMemberUniqueName="[Varderade_kostnader].[Min år 19].[All]" allUniqueName="[Varderade_kostnader].[Min år 19].[All]" dimensionUniqueName="[Varderade_kostnader]" displayFolder="" count="0" memberValueDatatype="5" unbalanced="0"/>
    <cacheHierarchy uniqueName="[Varderade_kostnader].[Min år 20]" caption="Min år 20" attribute="1" defaultMemberUniqueName="[Varderade_kostnader].[Min år 20].[All]" allUniqueName="[Varderade_kostnader].[Min år 20].[All]" dimensionUniqueName="[Varderade_kostnader]" displayFolder="" count="0" memberValueDatatype="5" unbalanced="0"/>
    <cacheHierarchy uniqueName="[Varderade_kostnader].[Min år 21]" caption="Min år 21" attribute="1" defaultMemberUniqueName="[Varderade_kostnader].[Min år 21].[All]" allUniqueName="[Varderade_kostnader].[Min år 21].[All]" dimensionUniqueName="[Varderade_kostnader]" displayFolder="" count="0" memberValueDatatype="5" unbalanced="0"/>
    <cacheHierarchy uniqueName="[Varderade_kostnader].[Min år 22]" caption="Min år 22" attribute="1" defaultMemberUniqueName="[Varderade_kostnader].[Min år 22].[All]" allUniqueName="[Varderade_kostnader].[Min år 22].[All]" dimensionUniqueName="[Varderade_kostnader]" displayFolder="" count="0" memberValueDatatype="5" unbalanced="0"/>
    <cacheHierarchy uniqueName="[Varderade_kostnader].[Min år 23]" caption="Min år 23" attribute="1" defaultMemberUniqueName="[Varderade_kostnader].[Min år 23].[All]" allUniqueName="[Varderade_kostnader].[Min år 23].[All]" dimensionUniqueName="[Varderade_kostnader]" displayFolder="" count="0" memberValueDatatype="5" unbalanced="0"/>
    <cacheHierarchy uniqueName="[Varderade_kostnader].[Min år 24]" caption="Min år 24" attribute="1" defaultMemberUniqueName="[Varderade_kostnader].[Min år 24].[All]" allUniqueName="[Varderade_kostnader].[Min år 24].[All]" dimensionUniqueName="[Varderade_kostnader]" displayFolder="" count="0" memberValueDatatype="5" unbalanced="0"/>
    <cacheHierarchy uniqueName="[Varderade_kostnader].[Min år 25]" caption="Min år 25" attribute="1" defaultMemberUniqueName="[Varderade_kostnader].[Min år 25].[All]" allUniqueName="[Varderade_kostnader].[Min år 25].[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Max år 7]" caption="Max år 7" attribute="1" defaultMemberUniqueName="[Varderade_kostnader].[Max år 7].[All]" allUniqueName="[Varderade_kostnader].[Max år 7].[All]" dimensionUniqueName="[Varderade_kostnader]" displayFolder="" count="0" memberValueDatatype="5" unbalanced="0"/>
    <cacheHierarchy uniqueName="[Varderade_kostnader].[Max år 8]" caption="Max år 8" attribute="1" defaultMemberUniqueName="[Varderade_kostnader].[Max år 8].[All]" allUniqueName="[Varderade_kostnader].[Max år 8].[All]" dimensionUniqueName="[Varderade_kostnader]" displayFolder="" count="0" memberValueDatatype="5" unbalanced="0"/>
    <cacheHierarchy uniqueName="[Varderade_kostnader].[Max år 9]" caption="Max år 9" attribute="1" defaultMemberUniqueName="[Varderade_kostnader].[Max år 9].[All]" allUniqueName="[Varderade_kostnader].[Max år 9].[All]" dimensionUniqueName="[Varderade_kostnader]" displayFolder="" count="0" memberValueDatatype="5" unbalanced="0"/>
    <cacheHierarchy uniqueName="[Varderade_kostnader].[Max år 10]" caption="Max år 10" attribute="1" defaultMemberUniqueName="[Varderade_kostnader].[Max år 10].[All]" allUniqueName="[Varderade_kostnader].[Max år 10].[All]" dimensionUniqueName="[Varderade_kostnader]" displayFolder="" count="0" memberValueDatatype="5" unbalanced="0"/>
    <cacheHierarchy uniqueName="[Varderade_kostnader].[Max år 11]" caption="Max år 11" attribute="1" defaultMemberUniqueName="[Varderade_kostnader].[Max år 11].[All]" allUniqueName="[Varderade_kostnader].[Max år 11].[All]" dimensionUniqueName="[Varderade_kostnader]" displayFolder="" count="0" memberValueDatatype="5" unbalanced="0"/>
    <cacheHierarchy uniqueName="[Varderade_kostnader].[Max år 12]" caption="Max år 12" attribute="1" defaultMemberUniqueName="[Varderade_kostnader].[Max år 12].[All]" allUniqueName="[Varderade_kostnader].[Max år 12].[All]" dimensionUniqueName="[Varderade_kostnader]" displayFolder="" count="0" memberValueDatatype="5" unbalanced="0"/>
    <cacheHierarchy uniqueName="[Varderade_kostnader].[Max år 13]" caption="Max år 13" attribute="1" defaultMemberUniqueName="[Varderade_kostnader].[Max år 13].[All]" allUniqueName="[Varderade_kostnader].[Max år 13].[All]" dimensionUniqueName="[Varderade_kostnader]" displayFolder="" count="0" memberValueDatatype="5" unbalanced="0"/>
    <cacheHierarchy uniqueName="[Varderade_kostnader].[Max år 14]" caption="Max år 14" attribute="1" defaultMemberUniqueName="[Varderade_kostnader].[Max år 14].[All]" allUniqueName="[Varderade_kostnader].[Max år 14].[All]" dimensionUniqueName="[Varderade_kostnader]" displayFolder="" count="0" memberValueDatatype="5" unbalanced="0"/>
    <cacheHierarchy uniqueName="[Varderade_kostnader].[Max år 15]" caption="Max år 15" attribute="1" defaultMemberUniqueName="[Varderade_kostnader].[Max år 15].[All]" allUniqueName="[Varderade_kostnader].[Max år 15].[All]" dimensionUniqueName="[Varderade_kostnader]" displayFolder="" count="0" memberValueDatatype="5" unbalanced="0"/>
    <cacheHierarchy uniqueName="[Varderade_kostnader].[Max år 16]" caption="Max år 16" attribute="1" defaultMemberUniqueName="[Varderade_kostnader].[Max år 16].[All]" allUniqueName="[Varderade_kostnader].[Max år 16].[All]" dimensionUniqueName="[Varderade_kostnader]" displayFolder="" count="0" memberValueDatatype="5" unbalanced="0"/>
    <cacheHierarchy uniqueName="[Varderade_kostnader].[Max år 17]" caption="Max år 17" attribute="1" defaultMemberUniqueName="[Varderade_kostnader].[Max år 17].[All]" allUniqueName="[Varderade_kostnader].[Max år 17].[All]" dimensionUniqueName="[Varderade_kostnader]" displayFolder="" count="0" memberValueDatatype="5" unbalanced="0"/>
    <cacheHierarchy uniqueName="[Varderade_kostnader].[Max år 18]" caption="Max år 18" attribute="1" defaultMemberUniqueName="[Varderade_kostnader].[Max år 18].[All]" allUniqueName="[Varderade_kostnader].[Max år 18].[All]" dimensionUniqueName="[Varderade_kostnader]" displayFolder="" count="0" memberValueDatatype="5" unbalanced="0"/>
    <cacheHierarchy uniqueName="[Varderade_kostnader].[Max år 19]" caption="Max år 19" attribute="1" defaultMemberUniqueName="[Varderade_kostnader].[Max år 19].[All]" allUniqueName="[Varderade_kostnader].[Max år 19].[All]" dimensionUniqueName="[Varderade_kostnader]" displayFolder="" count="0" memberValueDatatype="5" unbalanced="0"/>
    <cacheHierarchy uniqueName="[Varderade_kostnader].[Max år 20]" caption="Max år 20" attribute="1" defaultMemberUniqueName="[Varderade_kostnader].[Max år 20].[All]" allUniqueName="[Varderade_kostnader].[Max år 20].[All]" dimensionUniqueName="[Varderade_kostnader]" displayFolder="" count="0" memberValueDatatype="5" unbalanced="0"/>
    <cacheHierarchy uniqueName="[Varderade_kostnader].[Max år 21]" caption="Max år 21" attribute="1" defaultMemberUniqueName="[Varderade_kostnader].[Max år 21].[All]" allUniqueName="[Varderade_kostnader].[Max år 21].[All]" dimensionUniqueName="[Varderade_kostnader]" displayFolder="" count="0" memberValueDatatype="5" unbalanced="0"/>
    <cacheHierarchy uniqueName="[Varderade_kostnader].[Max år 22]" caption="Max år 22" attribute="1" defaultMemberUniqueName="[Varderade_kostnader].[Max år 22].[All]" allUniqueName="[Varderade_kostnader].[Max år 22].[All]" dimensionUniqueName="[Varderade_kostnader]" displayFolder="" count="0" memberValueDatatype="5" unbalanced="0"/>
    <cacheHierarchy uniqueName="[Varderade_kostnader].[Max år 23]" caption="Max år 23" attribute="1" defaultMemberUniqueName="[Varderade_kostnader].[Max år 23].[All]" allUniqueName="[Varderade_kostnader].[Max år 23].[All]" dimensionUniqueName="[Varderade_kostnader]" displayFolder="" count="0" memberValueDatatype="5" unbalanced="0"/>
    <cacheHierarchy uniqueName="[Varderade_kostnader].[Max år 24]" caption="Max år 24" attribute="1" defaultMemberUniqueName="[Varderade_kostnader].[Max år 24].[All]" allUniqueName="[Varderade_kostnader].[Max år 24].[All]" dimensionUniqueName="[Varderade_kostnader]" displayFolder="" count="0" memberValueDatatype="5" unbalanced="0"/>
    <cacheHierarchy uniqueName="[Varderade_kostnader].[Max år 25]" caption="Max år 25" attribute="1" defaultMemberUniqueName="[Varderade_kostnader].[Max år 25].[All]" allUniqueName="[Varderade_kostnader].[Max år 25].[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0" memberValueDatatype="130" unbalanced="0"/>
    <cacheHierarchy uniqueName="[Varderade_nyttor].[Kategori]" caption="Kategori" attribute="1" defaultMemberUniqueName="[Varderade_nyttor].[Kategori].[All]" allUniqueName="[Varderade_nyttor].[Kategori].[All]" dimensionUniqueName="[Varderade_nyttor]" displayFolder="" count="0" memberValueDatatype="130" unbalanced="0"/>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Troligt år 7]" caption="Troligt år 7" attribute="1" defaultMemberUniqueName="[Varderade_nyttor].[Troligt år 7].[All]" allUniqueName="[Varderade_nyttor].[Troligt år 7].[All]" dimensionUniqueName="[Varderade_nyttor]" displayFolder="" count="0" memberValueDatatype="5" unbalanced="0"/>
    <cacheHierarchy uniqueName="[Varderade_nyttor].[Troligt år 8]" caption="Troligt år 8" attribute="1" defaultMemberUniqueName="[Varderade_nyttor].[Troligt år 8].[All]" allUniqueName="[Varderade_nyttor].[Troligt år 8].[All]" dimensionUniqueName="[Varderade_nyttor]" displayFolder="" count="0" memberValueDatatype="5" unbalanced="0"/>
    <cacheHierarchy uniqueName="[Varderade_nyttor].[Troligt år 9]" caption="Troligt år 9" attribute="1" defaultMemberUniqueName="[Varderade_nyttor].[Troligt år 9].[All]" allUniqueName="[Varderade_nyttor].[Troligt år 9].[All]" dimensionUniqueName="[Varderade_nyttor]" displayFolder="" count="0" memberValueDatatype="5" unbalanced="0"/>
    <cacheHierarchy uniqueName="[Varderade_nyttor].[Troligt år 10]" caption="Troligt år 10" attribute="1" defaultMemberUniqueName="[Varderade_nyttor].[Troligt år 10].[All]" allUniqueName="[Varderade_nyttor].[Troligt år 10].[All]" dimensionUniqueName="[Varderade_nyttor]" displayFolder="" count="0" memberValueDatatype="5" unbalanced="0"/>
    <cacheHierarchy uniqueName="[Varderade_nyttor].[Troligt år 11]" caption="Troligt år 11" attribute="1" defaultMemberUniqueName="[Varderade_nyttor].[Troligt år 11].[All]" allUniqueName="[Varderade_nyttor].[Troligt år 11].[All]" dimensionUniqueName="[Varderade_nyttor]" displayFolder="" count="0" memberValueDatatype="5" unbalanced="0"/>
    <cacheHierarchy uniqueName="[Varderade_nyttor].[Troligt år 12]" caption="Troligt år 12" attribute="1" defaultMemberUniqueName="[Varderade_nyttor].[Troligt år 12].[All]" allUniqueName="[Varderade_nyttor].[Troligt år 12].[All]" dimensionUniqueName="[Varderade_nyttor]" displayFolder="" count="0" memberValueDatatype="5" unbalanced="0"/>
    <cacheHierarchy uniqueName="[Varderade_nyttor].[Troligt år 13]" caption="Troligt år 13" attribute="1" defaultMemberUniqueName="[Varderade_nyttor].[Troligt år 13].[All]" allUniqueName="[Varderade_nyttor].[Troligt år 13].[All]" dimensionUniqueName="[Varderade_nyttor]" displayFolder="" count="0" memberValueDatatype="5" unbalanced="0"/>
    <cacheHierarchy uniqueName="[Varderade_nyttor].[Troligt år 14]" caption="Troligt år 14" attribute="1" defaultMemberUniqueName="[Varderade_nyttor].[Troligt år 14].[All]" allUniqueName="[Varderade_nyttor].[Troligt år 14].[All]" dimensionUniqueName="[Varderade_nyttor]" displayFolder="" count="0" memberValueDatatype="5" unbalanced="0"/>
    <cacheHierarchy uniqueName="[Varderade_nyttor].[Troligt år 15]" caption="Troligt år 15" attribute="1" defaultMemberUniqueName="[Varderade_nyttor].[Troligt år 15].[All]" allUniqueName="[Varderade_nyttor].[Troligt år 15].[All]" dimensionUniqueName="[Varderade_nyttor]" displayFolder="" count="0" memberValueDatatype="5" unbalanced="0"/>
    <cacheHierarchy uniqueName="[Varderade_nyttor].[Troligt år 16]" caption="Troligt år 16" attribute="1" defaultMemberUniqueName="[Varderade_nyttor].[Troligt år 16].[All]" allUniqueName="[Varderade_nyttor].[Troligt år 16].[All]" dimensionUniqueName="[Varderade_nyttor]" displayFolder="" count="0" memberValueDatatype="5" unbalanced="0"/>
    <cacheHierarchy uniqueName="[Varderade_nyttor].[Troligt år 17]" caption="Troligt år 17" attribute="1" defaultMemberUniqueName="[Varderade_nyttor].[Troligt år 17].[All]" allUniqueName="[Varderade_nyttor].[Troligt år 17].[All]" dimensionUniqueName="[Varderade_nyttor]" displayFolder="" count="0" memberValueDatatype="5" unbalanced="0"/>
    <cacheHierarchy uniqueName="[Varderade_nyttor].[Troligt år 18]" caption="Troligt år 18" attribute="1" defaultMemberUniqueName="[Varderade_nyttor].[Troligt år 18].[All]" allUniqueName="[Varderade_nyttor].[Troligt år 18].[All]" dimensionUniqueName="[Varderade_nyttor]" displayFolder="" count="0" memberValueDatatype="5" unbalanced="0"/>
    <cacheHierarchy uniqueName="[Varderade_nyttor].[Troligt år 19]" caption="Troligt år 19" attribute="1" defaultMemberUniqueName="[Varderade_nyttor].[Troligt år 19].[All]" allUniqueName="[Varderade_nyttor].[Troligt år 19].[All]" dimensionUniqueName="[Varderade_nyttor]" displayFolder="" count="0" memberValueDatatype="5" unbalanced="0"/>
    <cacheHierarchy uniqueName="[Varderade_nyttor].[Troligt år 20]" caption="Troligt år 20" attribute="1" defaultMemberUniqueName="[Varderade_nyttor].[Troligt år 20].[All]" allUniqueName="[Varderade_nyttor].[Troligt år 20].[All]" dimensionUniqueName="[Varderade_nyttor]" displayFolder="" count="0" memberValueDatatype="5" unbalanced="0"/>
    <cacheHierarchy uniqueName="[Varderade_nyttor].[Troligt år 21]" caption="Troligt år 21" attribute="1" defaultMemberUniqueName="[Varderade_nyttor].[Troligt år 21].[All]" allUniqueName="[Varderade_nyttor].[Troligt år 21].[All]" dimensionUniqueName="[Varderade_nyttor]" displayFolder="" count="0" memberValueDatatype="5" unbalanced="0"/>
    <cacheHierarchy uniqueName="[Varderade_nyttor].[Troligt år 22]" caption="Troligt år 22" attribute="1" defaultMemberUniqueName="[Varderade_nyttor].[Troligt år 22].[All]" allUniqueName="[Varderade_nyttor].[Troligt år 22].[All]" dimensionUniqueName="[Varderade_nyttor]" displayFolder="" count="0" memberValueDatatype="5" unbalanced="0"/>
    <cacheHierarchy uniqueName="[Varderade_nyttor].[Troligt år 23]" caption="Troligt år 23" attribute="1" defaultMemberUniqueName="[Varderade_nyttor].[Troligt år 23].[All]" allUniqueName="[Varderade_nyttor].[Troligt år 23].[All]" dimensionUniqueName="[Varderade_nyttor]" displayFolder="" count="0" memberValueDatatype="5" unbalanced="0"/>
    <cacheHierarchy uniqueName="[Varderade_nyttor].[Troligt år 24]" caption="Troligt år 24" attribute="1" defaultMemberUniqueName="[Varderade_nyttor].[Troligt år 24].[All]" allUniqueName="[Varderade_nyttor].[Troligt år 24].[All]" dimensionUniqueName="[Varderade_nyttor]" displayFolder="" count="0" memberValueDatatype="5" unbalanced="0"/>
    <cacheHierarchy uniqueName="[Varderade_nyttor].[Troligt år 25]" caption="Troligt år 25" attribute="1" defaultMemberUniqueName="[Varderade_nyttor].[Troligt år 25].[All]" allUniqueName="[Varderade_nyttor].[Troligt år 25].[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Min år 7]" caption="Min år 7" attribute="1" defaultMemberUniqueName="[Varderade_nyttor].[Min år 7].[All]" allUniqueName="[Varderade_nyttor].[Min år 7].[All]" dimensionUniqueName="[Varderade_nyttor]" displayFolder="" count="0" memberValueDatatype="5" unbalanced="0"/>
    <cacheHierarchy uniqueName="[Varderade_nyttor].[Min år 8]" caption="Min år 8" attribute="1" defaultMemberUniqueName="[Varderade_nyttor].[Min år 8].[All]" allUniqueName="[Varderade_nyttor].[Min år 8].[All]" dimensionUniqueName="[Varderade_nyttor]" displayFolder="" count="0" memberValueDatatype="5" unbalanced="0"/>
    <cacheHierarchy uniqueName="[Varderade_nyttor].[Min år 9]" caption="Min år 9" attribute="1" defaultMemberUniqueName="[Varderade_nyttor].[Min år 9].[All]" allUniqueName="[Varderade_nyttor].[Min år 9].[All]" dimensionUniqueName="[Varderade_nyttor]" displayFolder="" count="0" memberValueDatatype="5" unbalanced="0"/>
    <cacheHierarchy uniqueName="[Varderade_nyttor].[Min år 10]" caption="Min år 10" attribute="1" defaultMemberUniqueName="[Varderade_nyttor].[Min år 10].[All]" allUniqueName="[Varderade_nyttor].[Min år 10].[All]" dimensionUniqueName="[Varderade_nyttor]" displayFolder="" count="0" memberValueDatatype="5" unbalanced="0"/>
    <cacheHierarchy uniqueName="[Varderade_nyttor].[Min år 11]" caption="Min år 11" attribute="1" defaultMemberUniqueName="[Varderade_nyttor].[Min år 11].[All]" allUniqueName="[Varderade_nyttor].[Min år 11].[All]" dimensionUniqueName="[Varderade_nyttor]" displayFolder="" count="0" memberValueDatatype="5" unbalanced="0"/>
    <cacheHierarchy uniqueName="[Varderade_nyttor].[Min år 12]" caption="Min år 12" attribute="1" defaultMemberUniqueName="[Varderade_nyttor].[Min år 12].[All]" allUniqueName="[Varderade_nyttor].[Min år 12].[All]" dimensionUniqueName="[Varderade_nyttor]" displayFolder="" count="0" memberValueDatatype="5" unbalanced="0"/>
    <cacheHierarchy uniqueName="[Varderade_nyttor].[Min år 13]" caption="Min år 13" attribute="1" defaultMemberUniqueName="[Varderade_nyttor].[Min år 13].[All]" allUniqueName="[Varderade_nyttor].[Min år 13].[All]" dimensionUniqueName="[Varderade_nyttor]" displayFolder="" count="0" memberValueDatatype="5" unbalanced="0"/>
    <cacheHierarchy uniqueName="[Varderade_nyttor].[Min år 14]" caption="Min år 14" attribute="1" defaultMemberUniqueName="[Varderade_nyttor].[Min år 14].[All]" allUniqueName="[Varderade_nyttor].[Min år 14].[All]" dimensionUniqueName="[Varderade_nyttor]" displayFolder="" count="0" memberValueDatatype="5" unbalanced="0"/>
    <cacheHierarchy uniqueName="[Varderade_nyttor].[Min år 15]" caption="Min år 15" attribute="1" defaultMemberUniqueName="[Varderade_nyttor].[Min år 15].[All]" allUniqueName="[Varderade_nyttor].[Min år 15].[All]" dimensionUniqueName="[Varderade_nyttor]" displayFolder="" count="0" memberValueDatatype="5" unbalanced="0"/>
    <cacheHierarchy uniqueName="[Varderade_nyttor].[Min år 16]" caption="Min år 16" attribute="1" defaultMemberUniqueName="[Varderade_nyttor].[Min år 16].[All]" allUniqueName="[Varderade_nyttor].[Min år 16].[All]" dimensionUniqueName="[Varderade_nyttor]" displayFolder="" count="0" memberValueDatatype="5" unbalanced="0"/>
    <cacheHierarchy uniqueName="[Varderade_nyttor].[Min år 17]" caption="Min år 17" attribute="1" defaultMemberUniqueName="[Varderade_nyttor].[Min år 17].[All]" allUniqueName="[Varderade_nyttor].[Min år 17].[All]" dimensionUniqueName="[Varderade_nyttor]" displayFolder="" count="0" memberValueDatatype="5" unbalanced="0"/>
    <cacheHierarchy uniqueName="[Varderade_nyttor].[Min år 18]" caption="Min år 18" attribute="1" defaultMemberUniqueName="[Varderade_nyttor].[Min år 18].[All]" allUniqueName="[Varderade_nyttor].[Min år 18].[All]" dimensionUniqueName="[Varderade_nyttor]" displayFolder="" count="0" memberValueDatatype="5" unbalanced="0"/>
    <cacheHierarchy uniqueName="[Varderade_nyttor].[Min år 19]" caption="Min år 19" attribute="1" defaultMemberUniqueName="[Varderade_nyttor].[Min år 19].[All]" allUniqueName="[Varderade_nyttor].[Min år 19].[All]" dimensionUniqueName="[Varderade_nyttor]" displayFolder="" count="0" memberValueDatatype="5" unbalanced="0"/>
    <cacheHierarchy uniqueName="[Varderade_nyttor].[Min år 20]" caption="Min år 20" attribute="1" defaultMemberUniqueName="[Varderade_nyttor].[Min år 20].[All]" allUniqueName="[Varderade_nyttor].[Min år 20].[All]" dimensionUniqueName="[Varderade_nyttor]" displayFolder="" count="0" memberValueDatatype="5" unbalanced="0"/>
    <cacheHierarchy uniqueName="[Varderade_nyttor].[Min år 21]" caption="Min år 21" attribute="1" defaultMemberUniqueName="[Varderade_nyttor].[Min år 21].[All]" allUniqueName="[Varderade_nyttor].[Min år 21].[All]" dimensionUniqueName="[Varderade_nyttor]" displayFolder="" count="0" memberValueDatatype="5" unbalanced="0"/>
    <cacheHierarchy uniqueName="[Varderade_nyttor].[Min år 22]" caption="Min år 22" attribute="1" defaultMemberUniqueName="[Varderade_nyttor].[Min år 22].[All]" allUniqueName="[Varderade_nyttor].[Min år 22].[All]" dimensionUniqueName="[Varderade_nyttor]" displayFolder="" count="0" memberValueDatatype="5" unbalanced="0"/>
    <cacheHierarchy uniqueName="[Varderade_nyttor].[Min år 23]" caption="Min år 23" attribute="1" defaultMemberUniqueName="[Varderade_nyttor].[Min år 23].[All]" allUniqueName="[Varderade_nyttor].[Min år 23].[All]" dimensionUniqueName="[Varderade_nyttor]" displayFolder="" count="0" memberValueDatatype="5" unbalanced="0"/>
    <cacheHierarchy uniqueName="[Varderade_nyttor].[Min år 24]" caption="Min år 24" attribute="1" defaultMemberUniqueName="[Varderade_nyttor].[Min år 24].[All]" allUniqueName="[Varderade_nyttor].[Min år 24].[All]" dimensionUniqueName="[Varderade_nyttor]" displayFolder="" count="0" memberValueDatatype="5" unbalanced="0"/>
    <cacheHierarchy uniqueName="[Varderade_nyttor].[Min år 25]" caption="Min år 25" attribute="1" defaultMemberUniqueName="[Varderade_nyttor].[Min år 25].[All]" allUniqueName="[Varderade_nyttor].[Min år 25].[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Max år 7]" caption="Max år 7" attribute="1" defaultMemberUniqueName="[Varderade_nyttor].[Max år 7].[All]" allUniqueName="[Varderade_nyttor].[Max år 7].[All]" dimensionUniqueName="[Varderade_nyttor]" displayFolder="" count="0" memberValueDatatype="5" unbalanced="0"/>
    <cacheHierarchy uniqueName="[Varderade_nyttor].[Max år 8]" caption="Max år 8" attribute="1" defaultMemberUniqueName="[Varderade_nyttor].[Max år 8].[All]" allUniqueName="[Varderade_nyttor].[Max år 8].[All]" dimensionUniqueName="[Varderade_nyttor]" displayFolder="" count="0" memberValueDatatype="5" unbalanced="0"/>
    <cacheHierarchy uniqueName="[Varderade_nyttor].[Max år 9]" caption="Max år 9" attribute="1" defaultMemberUniqueName="[Varderade_nyttor].[Max år 9].[All]" allUniqueName="[Varderade_nyttor].[Max år 9].[All]" dimensionUniqueName="[Varderade_nyttor]" displayFolder="" count="0" memberValueDatatype="5" unbalanced="0"/>
    <cacheHierarchy uniqueName="[Varderade_nyttor].[Max år 10]" caption="Max år 10" attribute="1" defaultMemberUniqueName="[Varderade_nyttor].[Max år 10].[All]" allUniqueName="[Varderade_nyttor].[Max år 10].[All]" dimensionUniqueName="[Varderade_nyttor]" displayFolder="" count="0" memberValueDatatype="5" unbalanced="0"/>
    <cacheHierarchy uniqueName="[Varderade_nyttor].[Max år 11]" caption="Max år 11" attribute="1" defaultMemberUniqueName="[Varderade_nyttor].[Max år 11].[All]" allUniqueName="[Varderade_nyttor].[Max år 11].[All]" dimensionUniqueName="[Varderade_nyttor]" displayFolder="" count="0" memberValueDatatype="5" unbalanced="0"/>
    <cacheHierarchy uniqueName="[Varderade_nyttor].[Max år 12]" caption="Max år 12" attribute="1" defaultMemberUniqueName="[Varderade_nyttor].[Max år 12].[All]" allUniqueName="[Varderade_nyttor].[Max år 12].[All]" dimensionUniqueName="[Varderade_nyttor]" displayFolder="" count="0" memberValueDatatype="5" unbalanced="0"/>
    <cacheHierarchy uniqueName="[Varderade_nyttor].[Max år 13]" caption="Max år 13" attribute="1" defaultMemberUniqueName="[Varderade_nyttor].[Max år 13].[All]" allUniqueName="[Varderade_nyttor].[Max år 13].[All]" dimensionUniqueName="[Varderade_nyttor]" displayFolder="" count="0" memberValueDatatype="5" unbalanced="0"/>
    <cacheHierarchy uniqueName="[Varderade_nyttor].[Max år 14]" caption="Max år 14" attribute="1" defaultMemberUniqueName="[Varderade_nyttor].[Max år 14].[All]" allUniqueName="[Varderade_nyttor].[Max år 14].[All]" dimensionUniqueName="[Varderade_nyttor]" displayFolder="" count="0" memberValueDatatype="5" unbalanced="0"/>
    <cacheHierarchy uniqueName="[Varderade_nyttor].[Max år 15]" caption="Max år 15" attribute="1" defaultMemberUniqueName="[Varderade_nyttor].[Max år 15].[All]" allUniqueName="[Varderade_nyttor].[Max år 15].[All]" dimensionUniqueName="[Varderade_nyttor]" displayFolder="" count="0" memberValueDatatype="5" unbalanced="0"/>
    <cacheHierarchy uniqueName="[Varderade_nyttor].[Max år 16]" caption="Max år 16" attribute="1" defaultMemberUniqueName="[Varderade_nyttor].[Max år 16].[All]" allUniqueName="[Varderade_nyttor].[Max år 16].[All]" dimensionUniqueName="[Varderade_nyttor]" displayFolder="" count="0" memberValueDatatype="5" unbalanced="0"/>
    <cacheHierarchy uniqueName="[Varderade_nyttor].[Max år 17]" caption="Max år 17" attribute="1" defaultMemberUniqueName="[Varderade_nyttor].[Max år 17].[All]" allUniqueName="[Varderade_nyttor].[Max år 17].[All]" dimensionUniqueName="[Varderade_nyttor]" displayFolder="" count="0" memberValueDatatype="5" unbalanced="0"/>
    <cacheHierarchy uniqueName="[Varderade_nyttor].[Max år 18]" caption="Max år 18" attribute="1" defaultMemberUniqueName="[Varderade_nyttor].[Max år 18].[All]" allUniqueName="[Varderade_nyttor].[Max år 18].[All]" dimensionUniqueName="[Varderade_nyttor]" displayFolder="" count="0" memberValueDatatype="5" unbalanced="0"/>
    <cacheHierarchy uniqueName="[Varderade_nyttor].[Max år 19]" caption="Max år 19" attribute="1" defaultMemberUniqueName="[Varderade_nyttor].[Max år 19].[All]" allUniqueName="[Varderade_nyttor].[Max år 19].[All]" dimensionUniqueName="[Varderade_nyttor]" displayFolder="" count="0" memberValueDatatype="5" unbalanced="0"/>
    <cacheHierarchy uniqueName="[Varderade_nyttor].[Max år 20]" caption="Max år 20" attribute="1" defaultMemberUniqueName="[Varderade_nyttor].[Max år 20].[All]" allUniqueName="[Varderade_nyttor].[Max år 20].[All]" dimensionUniqueName="[Varderade_nyttor]" displayFolder="" count="0" memberValueDatatype="5" unbalanced="0"/>
    <cacheHierarchy uniqueName="[Varderade_nyttor].[Max år 21]" caption="Max år 21" attribute="1" defaultMemberUniqueName="[Varderade_nyttor].[Max år 21].[All]" allUniqueName="[Varderade_nyttor].[Max år 21].[All]" dimensionUniqueName="[Varderade_nyttor]" displayFolder="" count="0" memberValueDatatype="5" unbalanced="0"/>
    <cacheHierarchy uniqueName="[Varderade_nyttor].[Max år 22]" caption="Max år 22" attribute="1" defaultMemberUniqueName="[Varderade_nyttor].[Max år 22].[All]" allUniqueName="[Varderade_nyttor].[Max år 22].[All]" dimensionUniqueName="[Varderade_nyttor]" displayFolder="" count="0" memberValueDatatype="5" unbalanced="0"/>
    <cacheHierarchy uniqueName="[Varderade_nyttor].[Max år 23]" caption="Max år 23" attribute="1" defaultMemberUniqueName="[Varderade_nyttor].[Max år 23].[All]" allUniqueName="[Varderade_nyttor].[Max år 23].[All]" dimensionUniqueName="[Varderade_nyttor]" displayFolder="" count="0" memberValueDatatype="5" unbalanced="0"/>
    <cacheHierarchy uniqueName="[Varderade_nyttor].[Max år 24]" caption="Max år 24" attribute="1" defaultMemberUniqueName="[Varderade_nyttor].[Max år 24].[All]" allUniqueName="[Varderade_nyttor].[Max år 24].[All]" dimensionUniqueName="[Varderade_nyttor]" displayFolder="" count="0" memberValueDatatype="5" unbalanced="0"/>
    <cacheHierarchy uniqueName="[Varderade_nyttor].[Max år 25]" caption="Max år 25" attribute="1" defaultMemberUniqueName="[Varderade_nyttor].[Max år 25].[All]" allUniqueName="[Varderade_nyttor].[Max år 25].[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270"/>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271"/>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27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270"/>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271"/>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272"/>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273"/>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274"/>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275"/>
        </ext>
      </extLst>
    </cacheHierarchy>
    <cacheHierarchy uniqueName="[Measures].[Sum of Troligt år 7]" caption="Sum of Troligt år 7" measure="1" displayFolder="" measureGroup="Nyttor" count="0" hidden="1">
      <extLst>
        <ext xmlns:x15="http://schemas.microsoft.com/office/spreadsheetml/2010/11/main" uri="{B97F6D7D-B522-45F9-BDA1-12C45D357490}">
          <x15:cacheHierarchy aggregatedColumn="276"/>
        </ext>
      </extLst>
    </cacheHierarchy>
    <cacheHierarchy uniqueName="[Measures].[Sum of Troligt år 8]" caption="Sum of Troligt år 8" measure="1" displayFolder="" measureGroup="Nyttor" count="0" hidden="1">
      <extLst>
        <ext xmlns:x15="http://schemas.microsoft.com/office/spreadsheetml/2010/11/main" uri="{B97F6D7D-B522-45F9-BDA1-12C45D357490}">
          <x15:cacheHierarchy aggregatedColumn="277"/>
        </ext>
      </extLst>
    </cacheHierarchy>
    <cacheHierarchy uniqueName="[Measures].[Sum of Troligt år 9]" caption="Sum of Troligt år 9" measure="1" displayFolder="" measureGroup="Nyttor" count="0" hidden="1">
      <extLst>
        <ext xmlns:x15="http://schemas.microsoft.com/office/spreadsheetml/2010/11/main" uri="{B97F6D7D-B522-45F9-BDA1-12C45D357490}">
          <x15:cacheHierarchy aggregatedColumn="278"/>
        </ext>
      </extLst>
    </cacheHierarchy>
    <cacheHierarchy uniqueName="[Measures].[Sum of Troligt år 10]" caption="Sum of Troligt år 10" measure="1" displayFolder="" measureGroup="Nyttor" count="0" hidden="1">
      <extLst>
        <ext xmlns:x15="http://schemas.microsoft.com/office/spreadsheetml/2010/11/main" uri="{B97F6D7D-B522-45F9-BDA1-12C45D357490}">
          <x15:cacheHierarchy aggregatedColumn="279"/>
        </ext>
      </extLst>
    </cacheHierarchy>
    <cacheHierarchy uniqueName="[Measures].[Sum of Troligt år 11]" caption="Sum of Troligt år 11" measure="1" displayFolder="" measureGroup="Nyttor" count="0" hidden="1">
      <extLst>
        <ext xmlns:x15="http://schemas.microsoft.com/office/spreadsheetml/2010/11/main" uri="{B97F6D7D-B522-45F9-BDA1-12C45D357490}">
          <x15:cacheHierarchy aggregatedColumn="280"/>
        </ext>
      </extLst>
    </cacheHierarchy>
    <cacheHierarchy uniqueName="[Measures].[Sum of Troligt år 12]" caption="Sum of Troligt år 12" measure="1" displayFolder="" measureGroup="Nyttor" count="0" hidden="1">
      <extLst>
        <ext xmlns:x15="http://schemas.microsoft.com/office/spreadsheetml/2010/11/main" uri="{B97F6D7D-B522-45F9-BDA1-12C45D357490}">
          <x15:cacheHierarchy aggregatedColumn="281"/>
        </ext>
      </extLst>
    </cacheHierarchy>
    <cacheHierarchy uniqueName="[Measures].[Sum of Troligt år 13]" caption="Sum of Troligt år 13" measure="1" displayFolder="" measureGroup="Nyttor" count="0" hidden="1">
      <extLst>
        <ext xmlns:x15="http://schemas.microsoft.com/office/spreadsheetml/2010/11/main" uri="{B97F6D7D-B522-45F9-BDA1-12C45D357490}">
          <x15:cacheHierarchy aggregatedColumn="282"/>
        </ext>
      </extLst>
    </cacheHierarchy>
    <cacheHierarchy uniqueName="[Measures].[Sum of Troligt år 14]" caption="Sum of Troligt år 14" measure="1" displayFolder="" measureGroup="Nyttor" count="0" hidden="1">
      <extLst>
        <ext xmlns:x15="http://schemas.microsoft.com/office/spreadsheetml/2010/11/main" uri="{B97F6D7D-B522-45F9-BDA1-12C45D357490}">
          <x15:cacheHierarchy aggregatedColumn="283"/>
        </ext>
      </extLst>
    </cacheHierarchy>
    <cacheHierarchy uniqueName="[Measures].[Sum of Troligt år 15]" caption="Sum of Troligt år 15" measure="1" displayFolder="" measureGroup="Nyttor" count="0" hidden="1">
      <extLst>
        <ext xmlns:x15="http://schemas.microsoft.com/office/spreadsheetml/2010/11/main" uri="{B97F6D7D-B522-45F9-BDA1-12C45D357490}">
          <x15:cacheHierarchy aggregatedColumn="284"/>
        </ext>
      </extLst>
    </cacheHierarchy>
    <cacheHierarchy uniqueName="[Measures].[Sum of Troligt år 16]" caption="Sum of Troligt år 16" measure="1" displayFolder="" measureGroup="Nyttor" count="0" hidden="1">
      <extLst>
        <ext xmlns:x15="http://schemas.microsoft.com/office/spreadsheetml/2010/11/main" uri="{B97F6D7D-B522-45F9-BDA1-12C45D357490}">
          <x15:cacheHierarchy aggregatedColumn="285"/>
        </ext>
      </extLst>
    </cacheHierarchy>
    <cacheHierarchy uniqueName="[Measures].[Sum of Troligt år 17]" caption="Sum of Troligt år 17" measure="1" displayFolder="" measureGroup="Nyttor" count="0" hidden="1">
      <extLst>
        <ext xmlns:x15="http://schemas.microsoft.com/office/spreadsheetml/2010/11/main" uri="{B97F6D7D-B522-45F9-BDA1-12C45D357490}">
          <x15:cacheHierarchy aggregatedColumn="286"/>
        </ext>
      </extLst>
    </cacheHierarchy>
    <cacheHierarchy uniqueName="[Measures].[Sum of Troligt år 18]" caption="Sum of Troligt år 18" measure="1" displayFolder="" measureGroup="Nyttor" count="0" hidden="1">
      <extLst>
        <ext xmlns:x15="http://schemas.microsoft.com/office/spreadsheetml/2010/11/main" uri="{B97F6D7D-B522-45F9-BDA1-12C45D357490}">
          <x15:cacheHierarchy aggregatedColumn="287"/>
        </ext>
      </extLst>
    </cacheHierarchy>
    <cacheHierarchy uniqueName="[Measures].[Sum of Troligt år 19]" caption="Sum of Troligt år 19" measure="1" displayFolder="" measureGroup="Nyttor" count="0" hidden="1">
      <extLst>
        <ext xmlns:x15="http://schemas.microsoft.com/office/spreadsheetml/2010/11/main" uri="{B97F6D7D-B522-45F9-BDA1-12C45D357490}">
          <x15:cacheHierarchy aggregatedColumn="288"/>
        </ext>
      </extLst>
    </cacheHierarchy>
    <cacheHierarchy uniqueName="[Measures].[Sum of Troligt år 20]" caption="Sum of Troligt år 20" measure="1" displayFolder="" measureGroup="Nyttor" count="0" hidden="1">
      <extLst>
        <ext xmlns:x15="http://schemas.microsoft.com/office/spreadsheetml/2010/11/main" uri="{B97F6D7D-B522-45F9-BDA1-12C45D357490}">
          <x15:cacheHierarchy aggregatedColumn="289"/>
        </ext>
      </extLst>
    </cacheHierarchy>
    <cacheHierarchy uniqueName="[Measures].[Sum of Troligt år 21]" caption="Sum of Troligt år 21" measure="1" displayFolder="" measureGroup="Nyttor" count="0" hidden="1">
      <extLst>
        <ext xmlns:x15="http://schemas.microsoft.com/office/spreadsheetml/2010/11/main" uri="{B97F6D7D-B522-45F9-BDA1-12C45D357490}">
          <x15:cacheHierarchy aggregatedColumn="290"/>
        </ext>
      </extLst>
    </cacheHierarchy>
    <cacheHierarchy uniqueName="[Measures].[Sum of Troligt år 22]" caption="Sum of Troligt år 22" measure="1" displayFolder="" measureGroup="Nyttor" count="0" hidden="1">
      <extLst>
        <ext xmlns:x15="http://schemas.microsoft.com/office/spreadsheetml/2010/11/main" uri="{B97F6D7D-B522-45F9-BDA1-12C45D357490}">
          <x15:cacheHierarchy aggregatedColumn="291"/>
        </ext>
      </extLst>
    </cacheHierarchy>
    <cacheHierarchy uniqueName="[Measures].[Sum of Troligt år 23]" caption="Sum of Troligt år 23" measure="1" displayFolder="" measureGroup="Nyttor" count="0" hidden="1">
      <extLst>
        <ext xmlns:x15="http://schemas.microsoft.com/office/spreadsheetml/2010/11/main" uri="{B97F6D7D-B522-45F9-BDA1-12C45D357490}">
          <x15:cacheHierarchy aggregatedColumn="292"/>
        </ext>
      </extLst>
    </cacheHierarchy>
    <cacheHierarchy uniqueName="[Measures].[Sum of Troligt år 24]" caption="Sum of Troligt år 24" measure="1" displayFolder="" measureGroup="Nyttor" count="0" hidden="1">
      <extLst>
        <ext xmlns:x15="http://schemas.microsoft.com/office/spreadsheetml/2010/11/main" uri="{B97F6D7D-B522-45F9-BDA1-12C45D357490}">
          <x15:cacheHierarchy aggregatedColumn="293"/>
        </ext>
      </extLst>
    </cacheHierarchy>
    <cacheHierarchy uniqueName="[Measures].[Sum of Troligt år 25]" caption="Sum of Troligt år 25" measure="1" displayFolder="" measureGroup="Nyttor" count="0" hidden="1">
      <extLst>
        <ext xmlns:x15="http://schemas.microsoft.com/office/spreadsheetml/2010/11/main" uri="{B97F6D7D-B522-45F9-BDA1-12C45D357490}">
          <x15:cacheHierarchy aggregatedColumn="29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183"/>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84"/>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185"/>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186"/>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187"/>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188"/>
        </ext>
      </extLst>
    </cacheHierarchy>
    <cacheHierarchy uniqueName="[Measures].[Sum of Troligt år 7 2]" caption="Sum of Troligt år 7 2" measure="1" displayFolder="" measureGroup="Kostnader" count="0" hidden="1">
      <extLst>
        <ext xmlns:x15="http://schemas.microsoft.com/office/spreadsheetml/2010/11/main" uri="{B97F6D7D-B522-45F9-BDA1-12C45D357490}">
          <x15:cacheHierarchy aggregatedColumn="189"/>
        </ext>
      </extLst>
    </cacheHierarchy>
    <cacheHierarchy uniqueName="[Measures].[Sum of Troligt år 8 2]" caption="Sum of Troligt år 8 2" measure="1" displayFolder="" measureGroup="Kostnader" count="0" hidden="1">
      <extLst>
        <ext xmlns:x15="http://schemas.microsoft.com/office/spreadsheetml/2010/11/main" uri="{B97F6D7D-B522-45F9-BDA1-12C45D357490}">
          <x15:cacheHierarchy aggregatedColumn="190"/>
        </ext>
      </extLst>
    </cacheHierarchy>
    <cacheHierarchy uniqueName="[Measures].[Sum of Troligt år 9 2]" caption="Sum of Troligt år 9 2" measure="1" displayFolder="" measureGroup="Kostnader" count="0" hidden="1">
      <extLst>
        <ext xmlns:x15="http://schemas.microsoft.com/office/spreadsheetml/2010/11/main" uri="{B97F6D7D-B522-45F9-BDA1-12C45D357490}">
          <x15:cacheHierarchy aggregatedColumn="191"/>
        </ext>
      </extLst>
    </cacheHierarchy>
    <cacheHierarchy uniqueName="[Measures].[Sum of Troligt år 10 2]" caption="Sum of Troligt år 10 2" measure="1" displayFolder="" measureGroup="Kostnader" count="0" hidden="1">
      <extLst>
        <ext xmlns:x15="http://schemas.microsoft.com/office/spreadsheetml/2010/11/main" uri="{B97F6D7D-B522-45F9-BDA1-12C45D357490}">
          <x15:cacheHierarchy aggregatedColumn="192"/>
        </ext>
      </extLst>
    </cacheHierarchy>
    <cacheHierarchy uniqueName="[Measures].[Sum of Troligt år 11 2]" caption="Sum of Troligt år 11 2" measure="1" displayFolder="" measureGroup="Kostnader" count="0" hidden="1">
      <extLst>
        <ext xmlns:x15="http://schemas.microsoft.com/office/spreadsheetml/2010/11/main" uri="{B97F6D7D-B522-45F9-BDA1-12C45D357490}">
          <x15:cacheHierarchy aggregatedColumn="193"/>
        </ext>
      </extLst>
    </cacheHierarchy>
    <cacheHierarchy uniqueName="[Measures].[Sum of Troligt år 12 2]" caption="Sum of Troligt år 12 2" measure="1" displayFolder="" measureGroup="Kostnader" count="0" hidden="1">
      <extLst>
        <ext xmlns:x15="http://schemas.microsoft.com/office/spreadsheetml/2010/11/main" uri="{B97F6D7D-B522-45F9-BDA1-12C45D357490}">
          <x15:cacheHierarchy aggregatedColumn="194"/>
        </ext>
      </extLst>
    </cacheHierarchy>
    <cacheHierarchy uniqueName="[Measures].[Sum of Troligt år 13 2]" caption="Sum of Troligt år 13 2" measure="1" displayFolder="" measureGroup="Kostnader" count="0" hidden="1">
      <extLst>
        <ext xmlns:x15="http://schemas.microsoft.com/office/spreadsheetml/2010/11/main" uri="{B97F6D7D-B522-45F9-BDA1-12C45D357490}">
          <x15:cacheHierarchy aggregatedColumn="195"/>
        </ext>
      </extLst>
    </cacheHierarchy>
    <cacheHierarchy uniqueName="[Measures].[Sum of Troligt år 14 2]" caption="Sum of Troligt år 14 2" measure="1" displayFolder="" measureGroup="Kostnader" count="0" hidden="1">
      <extLst>
        <ext xmlns:x15="http://schemas.microsoft.com/office/spreadsheetml/2010/11/main" uri="{B97F6D7D-B522-45F9-BDA1-12C45D357490}">
          <x15:cacheHierarchy aggregatedColumn="196"/>
        </ext>
      </extLst>
    </cacheHierarchy>
    <cacheHierarchy uniqueName="[Measures].[Sum of Troligt år 15 2]" caption="Sum of Troligt år 15 2" measure="1" displayFolder="" measureGroup="Kostnader" count="0" hidden="1">
      <extLst>
        <ext xmlns:x15="http://schemas.microsoft.com/office/spreadsheetml/2010/11/main" uri="{B97F6D7D-B522-45F9-BDA1-12C45D357490}">
          <x15:cacheHierarchy aggregatedColumn="197"/>
        </ext>
      </extLst>
    </cacheHierarchy>
    <cacheHierarchy uniqueName="[Measures].[Sum of Troligt år 16 2]" caption="Sum of Troligt år 16 2" measure="1" displayFolder="" measureGroup="Kostnader" count="0" hidden="1">
      <extLst>
        <ext xmlns:x15="http://schemas.microsoft.com/office/spreadsheetml/2010/11/main" uri="{B97F6D7D-B522-45F9-BDA1-12C45D357490}">
          <x15:cacheHierarchy aggregatedColumn="198"/>
        </ext>
      </extLst>
    </cacheHierarchy>
    <cacheHierarchy uniqueName="[Measures].[Sum of Troligt år 17 2]" caption="Sum of Troligt år 17 2" measure="1" displayFolder="" measureGroup="Kostnader" count="0" hidden="1">
      <extLst>
        <ext xmlns:x15="http://schemas.microsoft.com/office/spreadsheetml/2010/11/main" uri="{B97F6D7D-B522-45F9-BDA1-12C45D357490}">
          <x15:cacheHierarchy aggregatedColumn="199"/>
        </ext>
      </extLst>
    </cacheHierarchy>
    <cacheHierarchy uniqueName="[Measures].[Sum of Troligt år 18 2]" caption="Sum of Troligt år 18 2" measure="1" displayFolder="" measureGroup="Kostnader" count="0" hidden="1">
      <extLst>
        <ext xmlns:x15="http://schemas.microsoft.com/office/spreadsheetml/2010/11/main" uri="{B97F6D7D-B522-45F9-BDA1-12C45D357490}">
          <x15:cacheHierarchy aggregatedColumn="200"/>
        </ext>
      </extLst>
    </cacheHierarchy>
    <cacheHierarchy uniqueName="[Measures].[Sum of Troligt år 19 2]" caption="Sum of Troligt år 19 2" measure="1" displayFolder="" measureGroup="Kostnader" count="0" hidden="1">
      <extLst>
        <ext xmlns:x15="http://schemas.microsoft.com/office/spreadsheetml/2010/11/main" uri="{B97F6D7D-B522-45F9-BDA1-12C45D357490}">
          <x15:cacheHierarchy aggregatedColumn="201"/>
        </ext>
      </extLst>
    </cacheHierarchy>
    <cacheHierarchy uniqueName="[Measures].[Sum of Troligt år 20 2]" caption="Sum of Troligt år 20 2" measure="1" displayFolder="" measureGroup="Kostnader" count="0" hidden="1">
      <extLst>
        <ext xmlns:x15="http://schemas.microsoft.com/office/spreadsheetml/2010/11/main" uri="{B97F6D7D-B522-45F9-BDA1-12C45D357490}">
          <x15:cacheHierarchy aggregatedColumn="202"/>
        </ext>
      </extLst>
    </cacheHierarchy>
    <cacheHierarchy uniqueName="[Measures].[Sum of Troligt år 21 2]" caption="Sum of Troligt år 21 2" measure="1" displayFolder="" measureGroup="Kostnader" count="0" hidden="1">
      <extLst>
        <ext xmlns:x15="http://schemas.microsoft.com/office/spreadsheetml/2010/11/main" uri="{B97F6D7D-B522-45F9-BDA1-12C45D357490}">
          <x15:cacheHierarchy aggregatedColumn="203"/>
        </ext>
      </extLst>
    </cacheHierarchy>
    <cacheHierarchy uniqueName="[Measures].[Sum of Troligt år 22 2]" caption="Sum of Troligt år 22 2" measure="1" displayFolder="" measureGroup="Kostnader" count="0" hidden="1">
      <extLst>
        <ext xmlns:x15="http://schemas.microsoft.com/office/spreadsheetml/2010/11/main" uri="{B97F6D7D-B522-45F9-BDA1-12C45D357490}">
          <x15:cacheHierarchy aggregatedColumn="204"/>
        </ext>
      </extLst>
    </cacheHierarchy>
    <cacheHierarchy uniqueName="[Measures].[Sum of Troligt år 23 2]" caption="Sum of Troligt år 23 2" measure="1" displayFolder="" measureGroup="Kostnader" count="0" hidden="1">
      <extLst>
        <ext xmlns:x15="http://schemas.microsoft.com/office/spreadsheetml/2010/11/main" uri="{B97F6D7D-B522-45F9-BDA1-12C45D357490}">
          <x15:cacheHierarchy aggregatedColumn="205"/>
        </ext>
      </extLst>
    </cacheHierarchy>
    <cacheHierarchy uniqueName="[Measures].[Sum of Troligt år 24 2]" caption="Sum of Troligt år 24 2" measure="1" displayFolder="" measureGroup="Kostnader" count="0" hidden="1">
      <extLst>
        <ext xmlns:x15="http://schemas.microsoft.com/office/spreadsheetml/2010/11/main" uri="{B97F6D7D-B522-45F9-BDA1-12C45D357490}">
          <x15:cacheHierarchy aggregatedColumn="206"/>
        </ext>
      </extLst>
    </cacheHierarchy>
    <cacheHierarchy uniqueName="[Measures].[Sum of Troligt år 25 2]" caption="Sum of Troligt år 25 2" measure="1" displayFolder="" measureGroup="Kostnader" count="0" hidden="1">
      <extLst>
        <ext xmlns:x15="http://schemas.microsoft.com/office/spreadsheetml/2010/11/main" uri="{B97F6D7D-B522-45F9-BDA1-12C45D357490}">
          <x15:cacheHierarchy aggregatedColumn="207"/>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29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208"/>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264"/>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177"/>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444"/>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445"/>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446"/>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447"/>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448"/>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449"/>
        </ext>
      </extLst>
    </cacheHierarchy>
    <cacheHierarchy uniqueName="[Measures].[Sum of Troligt år 7 3]" caption="Sum of Troligt år 7 3" measure="1" displayFolder="" measureGroup="Varderade_nyttor" count="0" hidden="1">
      <extLst>
        <ext xmlns:x15="http://schemas.microsoft.com/office/spreadsheetml/2010/11/main" uri="{B97F6D7D-B522-45F9-BDA1-12C45D357490}">
          <x15:cacheHierarchy aggregatedColumn="450"/>
        </ext>
      </extLst>
    </cacheHierarchy>
    <cacheHierarchy uniqueName="[Measures].[Sum of Troligt år 8 3]" caption="Sum of Troligt år 8 3" measure="1" displayFolder="" measureGroup="Varderade_nyttor" count="0" hidden="1">
      <extLst>
        <ext xmlns:x15="http://schemas.microsoft.com/office/spreadsheetml/2010/11/main" uri="{B97F6D7D-B522-45F9-BDA1-12C45D357490}">
          <x15:cacheHierarchy aggregatedColumn="451"/>
        </ext>
      </extLst>
    </cacheHierarchy>
    <cacheHierarchy uniqueName="[Measures].[Sum of Troligt år 9 3]" caption="Sum of Troligt år 9 3" measure="1" displayFolder="" measureGroup="Varderade_nyttor" count="0" hidden="1">
      <extLst>
        <ext xmlns:x15="http://schemas.microsoft.com/office/spreadsheetml/2010/11/main" uri="{B97F6D7D-B522-45F9-BDA1-12C45D357490}">
          <x15:cacheHierarchy aggregatedColumn="452"/>
        </ext>
      </extLst>
    </cacheHierarchy>
    <cacheHierarchy uniqueName="[Measures].[Sum of Troligt år 10 3]" caption="Sum of Troligt år 10 3" measure="1" displayFolder="" measureGroup="Varderade_nyttor" count="0" hidden="1">
      <extLst>
        <ext xmlns:x15="http://schemas.microsoft.com/office/spreadsheetml/2010/11/main" uri="{B97F6D7D-B522-45F9-BDA1-12C45D357490}">
          <x15:cacheHierarchy aggregatedColumn="453"/>
        </ext>
      </extLst>
    </cacheHierarchy>
    <cacheHierarchy uniqueName="[Measures].[Sum of Troligt år 11 3]" caption="Sum of Troligt år 11 3" measure="1" displayFolder="" measureGroup="Varderade_nyttor" count="0" hidden="1">
      <extLst>
        <ext xmlns:x15="http://schemas.microsoft.com/office/spreadsheetml/2010/11/main" uri="{B97F6D7D-B522-45F9-BDA1-12C45D357490}">
          <x15:cacheHierarchy aggregatedColumn="454"/>
        </ext>
      </extLst>
    </cacheHierarchy>
    <cacheHierarchy uniqueName="[Measures].[Sum of Troligt år 12 3]" caption="Sum of Troligt år 12 3" measure="1" displayFolder="" measureGroup="Varderade_nyttor" count="0" hidden="1">
      <extLst>
        <ext xmlns:x15="http://schemas.microsoft.com/office/spreadsheetml/2010/11/main" uri="{B97F6D7D-B522-45F9-BDA1-12C45D357490}">
          <x15:cacheHierarchy aggregatedColumn="455"/>
        </ext>
      </extLst>
    </cacheHierarchy>
    <cacheHierarchy uniqueName="[Measures].[Sum of Troligt år 13 3]" caption="Sum of Troligt år 13 3" measure="1" displayFolder="" measureGroup="Varderade_nyttor" count="0" hidden="1">
      <extLst>
        <ext xmlns:x15="http://schemas.microsoft.com/office/spreadsheetml/2010/11/main" uri="{B97F6D7D-B522-45F9-BDA1-12C45D357490}">
          <x15:cacheHierarchy aggregatedColumn="456"/>
        </ext>
      </extLst>
    </cacheHierarchy>
    <cacheHierarchy uniqueName="[Measures].[Sum of Troligt år 14 3]" caption="Sum of Troligt år 14 3" measure="1" displayFolder="" measureGroup="Varderade_nyttor" count="0" hidden="1">
      <extLst>
        <ext xmlns:x15="http://schemas.microsoft.com/office/spreadsheetml/2010/11/main" uri="{B97F6D7D-B522-45F9-BDA1-12C45D357490}">
          <x15:cacheHierarchy aggregatedColumn="457"/>
        </ext>
      </extLst>
    </cacheHierarchy>
    <cacheHierarchy uniqueName="[Measures].[Sum of Troligt år 15 3]" caption="Sum of Troligt år 15 3" measure="1" displayFolder="" measureGroup="Varderade_nyttor" count="0" hidden="1">
      <extLst>
        <ext xmlns:x15="http://schemas.microsoft.com/office/spreadsheetml/2010/11/main" uri="{B97F6D7D-B522-45F9-BDA1-12C45D357490}">
          <x15:cacheHierarchy aggregatedColumn="458"/>
        </ext>
      </extLst>
    </cacheHierarchy>
    <cacheHierarchy uniqueName="[Measures].[Sum of Troligt år 16 3]" caption="Sum of Troligt år 16 3" measure="1" displayFolder="" measureGroup="Varderade_nyttor" count="0" hidden="1">
      <extLst>
        <ext xmlns:x15="http://schemas.microsoft.com/office/spreadsheetml/2010/11/main" uri="{B97F6D7D-B522-45F9-BDA1-12C45D357490}">
          <x15:cacheHierarchy aggregatedColumn="459"/>
        </ext>
      </extLst>
    </cacheHierarchy>
    <cacheHierarchy uniqueName="[Measures].[Sum of Troligt år 17 3]" caption="Sum of Troligt år 17 3" measure="1" displayFolder="" measureGroup="Varderade_nyttor" count="0" hidden="1">
      <extLst>
        <ext xmlns:x15="http://schemas.microsoft.com/office/spreadsheetml/2010/11/main" uri="{B97F6D7D-B522-45F9-BDA1-12C45D357490}">
          <x15:cacheHierarchy aggregatedColumn="460"/>
        </ext>
      </extLst>
    </cacheHierarchy>
    <cacheHierarchy uniqueName="[Measures].[Sum of Troligt år 18 3]" caption="Sum of Troligt år 18 3" measure="1" displayFolder="" measureGroup="Varderade_nyttor" count="0" hidden="1">
      <extLst>
        <ext xmlns:x15="http://schemas.microsoft.com/office/spreadsheetml/2010/11/main" uri="{B97F6D7D-B522-45F9-BDA1-12C45D357490}">
          <x15:cacheHierarchy aggregatedColumn="461"/>
        </ext>
      </extLst>
    </cacheHierarchy>
    <cacheHierarchy uniqueName="[Measures].[Sum of Troligt år 19 3]" caption="Sum of Troligt år 19 3" measure="1" displayFolder="" measureGroup="Varderade_nyttor" count="0" hidden="1">
      <extLst>
        <ext xmlns:x15="http://schemas.microsoft.com/office/spreadsheetml/2010/11/main" uri="{B97F6D7D-B522-45F9-BDA1-12C45D357490}">
          <x15:cacheHierarchy aggregatedColumn="462"/>
        </ext>
      </extLst>
    </cacheHierarchy>
    <cacheHierarchy uniqueName="[Measures].[Sum of Troligt år 20 3]" caption="Sum of Troligt år 20 3" measure="1" displayFolder="" measureGroup="Varderade_nyttor" count="0" hidden="1">
      <extLst>
        <ext xmlns:x15="http://schemas.microsoft.com/office/spreadsheetml/2010/11/main" uri="{B97F6D7D-B522-45F9-BDA1-12C45D357490}">
          <x15:cacheHierarchy aggregatedColumn="463"/>
        </ext>
      </extLst>
    </cacheHierarchy>
    <cacheHierarchy uniqueName="[Measures].[Sum of Troligt år 21 3]" caption="Sum of Troligt år 21 3" measure="1" displayFolder="" measureGroup="Varderade_nyttor" count="0" hidden="1">
      <extLst>
        <ext xmlns:x15="http://schemas.microsoft.com/office/spreadsheetml/2010/11/main" uri="{B97F6D7D-B522-45F9-BDA1-12C45D357490}">
          <x15:cacheHierarchy aggregatedColumn="464"/>
        </ext>
      </extLst>
    </cacheHierarchy>
    <cacheHierarchy uniqueName="[Measures].[Sum of Troligt år 22 3]" caption="Sum of Troligt år 22 3" measure="1" displayFolder="" measureGroup="Varderade_nyttor" count="0" hidden="1">
      <extLst>
        <ext xmlns:x15="http://schemas.microsoft.com/office/spreadsheetml/2010/11/main" uri="{B97F6D7D-B522-45F9-BDA1-12C45D357490}">
          <x15:cacheHierarchy aggregatedColumn="465"/>
        </ext>
      </extLst>
    </cacheHierarchy>
    <cacheHierarchy uniqueName="[Measures].[Sum of Troligt år 23 3]" caption="Sum of Troligt år 23 3" measure="1" displayFolder="" measureGroup="Varderade_nyttor" count="0" hidden="1">
      <extLst>
        <ext xmlns:x15="http://schemas.microsoft.com/office/spreadsheetml/2010/11/main" uri="{B97F6D7D-B522-45F9-BDA1-12C45D357490}">
          <x15:cacheHierarchy aggregatedColumn="466"/>
        </ext>
      </extLst>
    </cacheHierarchy>
    <cacheHierarchy uniqueName="[Measures].[Sum of Troligt år 24 3]" caption="Sum of Troligt år 24 3" measure="1" displayFolder="" measureGroup="Varderade_nyttor" count="0" hidden="1">
      <extLst>
        <ext xmlns:x15="http://schemas.microsoft.com/office/spreadsheetml/2010/11/main" uri="{B97F6D7D-B522-45F9-BDA1-12C45D357490}">
          <x15:cacheHierarchy aggregatedColumn="467"/>
        </ext>
      </extLst>
    </cacheHierarchy>
    <cacheHierarchy uniqueName="[Measures].[Sum of Troligt år 25 3]" caption="Sum of Troligt år 25 3" measure="1" displayFolder="" measureGroup="Varderade_nyttor" count="0" hidden="1">
      <extLst>
        <ext xmlns:x15="http://schemas.microsoft.com/office/spreadsheetml/2010/11/main" uri="{B97F6D7D-B522-45F9-BDA1-12C45D357490}">
          <x15:cacheHierarchy aggregatedColumn="468"/>
        </ext>
      </extLst>
    </cacheHierarchy>
    <cacheHierarchy uniqueName="[Measures].[Sum of Summa 3]" caption="Sum of Summa 3" measure="1" displayFolder="" measureGroup="Varderade_nyttor" count="0" hidden="1">
      <extLst>
        <ext xmlns:x15="http://schemas.microsoft.com/office/spreadsheetml/2010/11/main" uri="{B97F6D7D-B522-45F9-BDA1-12C45D357490}">
          <x15:cacheHierarchy aggregatedColumn="469"/>
        </ext>
      </extLst>
    </cacheHierarchy>
    <cacheHierarchy uniqueName="[Measures].[Sum of Troligt år 1 4]" caption="Sum of Troligt år 1 4" measure="1" displayFolder="" measureGroup="Varderade_kostnader" count="0" oneField="1" hidden="1">
      <fieldsUsage count="1">
        <fieldUsage x="1"/>
      </fieldsUsage>
      <extLst>
        <ext xmlns:x15="http://schemas.microsoft.com/office/spreadsheetml/2010/11/main" uri="{B97F6D7D-B522-45F9-BDA1-12C45D357490}">
          <x15:cacheHierarchy aggregatedColumn="357"/>
        </ext>
      </extLst>
    </cacheHierarchy>
    <cacheHierarchy uniqueName="[Measures].[Sum of Troligt år 2 4]" caption="Sum of Troligt år 2 4" measure="1" displayFolder="" measureGroup="Varderade_kostnader" count="0" oneField="1" hidden="1">
      <fieldsUsage count="1">
        <fieldUsage x="2"/>
      </fieldsUsage>
      <extLst>
        <ext xmlns:x15="http://schemas.microsoft.com/office/spreadsheetml/2010/11/main" uri="{B97F6D7D-B522-45F9-BDA1-12C45D357490}">
          <x15:cacheHierarchy aggregatedColumn="358"/>
        </ext>
      </extLst>
    </cacheHierarchy>
    <cacheHierarchy uniqueName="[Measures].[Sum of Troligt år 3 4]" caption="Sum of Troligt år 3 4" measure="1" displayFolder="" measureGroup="Varderade_kostnader" count="0" oneField="1" hidden="1">
      <fieldsUsage count="1">
        <fieldUsage x="3"/>
      </fieldsUsage>
      <extLst>
        <ext xmlns:x15="http://schemas.microsoft.com/office/spreadsheetml/2010/11/main" uri="{B97F6D7D-B522-45F9-BDA1-12C45D357490}">
          <x15:cacheHierarchy aggregatedColumn="359"/>
        </ext>
      </extLst>
    </cacheHierarchy>
    <cacheHierarchy uniqueName="[Measures].[Sum of Troligt år 4 4]" caption="Sum of Troligt år 4 4" measure="1" displayFolder="" measureGroup="Varderade_kostnader" count="0" oneField="1" hidden="1">
      <fieldsUsage count="1">
        <fieldUsage x="4"/>
      </fieldsUsage>
      <extLst>
        <ext xmlns:x15="http://schemas.microsoft.com/office/spreadsheetml/2010/11/main" uri="{B97F6D7D-B522-45F9-BDA1-12C45D357490}">
          <x15:cacheHierarchy aggregatedColumn="360"/>
        </ext>
      </extLst>
    </cacheHierarchy>
    <cacheHierarchy uniqueName="[Measures].[Sum of Troligt år 5 4]" caption="Sum of Troligt år 5 4" measure="1" displayFolder="" measureGroup="Varderade_kostnader" count="0" oneField="1" hidden="1">
      <fieldsUsage count="1">
        <fieldUsage x="5"/>
      </fieldsUsage>
      <extLst>
        <ext xmlns:x15="http://schemas.microsoft.com/office/spreadsheetml/2010/11/main" uri="{B97F6D7D-B522-45F9-BDA1-12C45D357490}">
          <x15:cacheHierarchy aggregatedColumn="361"/>
        </ext>
      </extLst>
    </cacheHierarchy>
    <cacheHierarchy uniqueName="[Measures].[Sum of Troligt år 6 4]" caption="Sum of Troligt år 6 4" measure="1" displayFolder="" measureGroup="Varderade_kostnader" count="0" oneField="1" hidden="1">
      <fieldsUsage count="1">
        <fieldUsage x="6"/>
      </fieldsUsage>
      <extLst>
        <ext xmlns:x15="http://schemas.microsoft.com/office/spreadsheetml/2010/11/main" uri="{B97F6D7D-B522-45F9-BDA1-12C45D357490}">
          <x15:cacheHierarchy aggregatedColumn="362"/>
        </ext>
      </extLst>
    </cacheHierarchy>
    <cacheHierarchy uniqueName="[Measures].[Sum of Troligt år 8 4]" caption="Sum of Troligt år 8 4" measure="1" displayFolder="" measureGroup="Varderade_kostnader" count="0" oneField="1" hidden="1">
      <fieldsUsage count="1">
        <fieldUsage x="8"/>
      </fieldsUsage>
      <extLst>
        <ext xmlns:x15="http://schemas.microsoft.com/office/spreadsheetml/2010/11/main" uri="{B97F6D7D-B522-45F9-BDA1-12C45D357490}">
          <x15:cacheHierarchy aggregatedColumn="364"/>
        </ext>
      </extLst>
    </cacheHierarchy>
    <cacheHierarchy uniqueName="[Measures].[Sum of Troligt år 9 4]" caption="Sum of Troligt år 9 4" measure="1" displayFolder="" measureGroup="Varderade_kostnader" count="0" oneField="1" hidden="1">
      <fieldsUsage count="1">
        <fieldUsage x="9"/>
      </fieldsUsage>
      <extLst>
        <ext xmlns:x15="http://schemas.microsoft.com/office/spreadsheetml/2010/11/main" uri="{B97F6D7D-B522-45F9-BDA1-12C45D357490}">
          <x15:cacheHierarchy aggregatedColumn="365"/>
        </ext>
      </extLst>
    </cacheHierarchy>
    <cacheHierarchy uniqueName="[Measures].[Sum of Troligt år 7 4]" caption="Sum of Troligt år 7 4" measure="1" displayFolder="" measureGroup="Varderade_kostnader" count="0" oneField="1" hidden="1">
      <fieldsUsage count="1">
        <fieldUsage x="7"/>
      </fieldsUsage>
      <extLst>
        <ext xmlns:x15="http://schemas.microsoft.com/office/spreadsheetml/2010/11/main" uri="{B97F6D7D-B522-45F9-BDA1-12C45D357490}">
          <x15:cacheHierarchy aggregatedColumn="363"/>
        </ext>
      </extLst>
    </cacheHierarchy>
    <cacheHierarchy uniqueName="[Measures].[Sum of Troligt år 10 4]" caption="Sum of Troligt år 10 4" measure="1" displayFolder="" measureGroup="Varderade_kostnader" count="0" oneField="1" hidden="1">
      <fieldsUsage count="1">
        <fieldUsage x="10"/>
      </fieldsUsage>
      <extLst>
        <ext xmlns:x15="http://schemas.microsoft.com/office/spreadsheetml/2010/11/main" uri="{B97F6D7D-B522-45F9-BDA1-12C45D357490}">
          <x15:cacheHierarchy aggregatedColumn="366"/>
        </ext>
      </extLst>
    </cacheHierarchy>
    <cacheHierarchy uniqueName="[Measures].[Sum of Troligt år 11 4]" caption="Sum of Troligt år 11 4" measure="1" displayFolder="" measureGroup="Varderade_kostnader" count="0" oneField="1" hidden="1">
      <fieldsUsage count="1">
        <fieldUsage x="11"/>
      </fieldsUsage>
      <extLst>
        <ext xmlns:x15="http://schemas.microsoft.com/office/spreadsheetml/2010/11/main" uri="{B97F6D7D-B522-45F9-BDA1-12C45D357490}">
          <x15:cacheHierarchy aggregatedColumn="367"/>
        </ext>
      </extLst>
    </cacheHierarchy>
    <cacheHierarchy uniqueName="[Measures].[Sum of Troligt år 12 4]" caption="Sum of Troligt år 12 4" measure="1" displayFolder="" measureGroup="Varderade_kostnader" count="0" oneField="1" hidden="1">
      <fieldsUsage count="1">
        <fieldUsage x="12"/>
      </fieldsUsage>
      <extLst>
        <ext xmlns:x15="http://schemas.microsoft.com/office/spreadsheetml/2010/11/main" uri="{B97F6D7D-B522-45F9-BDA1-12C45D357490}">
          <x15:cacheHierarchy aggregatedColumn="368"/>
        </ext>
      </extLst>
    </cacheHierarchy>
    <cacheHierarchy uniqueName="[Measures].[Sum of Troligt år 13 4]" caption="Sum of Troligt år 13 4" measure="1" displayFolder="" measureGroup="Varderade_kostnader" count="0" oneField="1" hidden="1">
      <fieldsUsage count="1">
        <fieldUsage x="13"/>
      </fieldsUsage>
      <extLst>
        <ext xmlns:x15="http://schemas.microsoft.com/office/spreadsheetml/2010/11/main" uri="{B97F6D7D-B522-45F9-BDA1-12C45D357490}">
          <x15:cacheHierarchy aggregatedColumn="369"/>
        </ext>
      </extLst>
    </cacheHierarchy>
    <cacheHierarchy uniqueName="[Measures].[Sum of Troligt år 14 4]" caption="Sum of Troligt år 14 4" measure="1" displayFolder="" measureGroup="Varderade_kostnader" count="0" oneField="1" hidden="1">
      <fieldsUsage count="1">
        <fieldUsage x="14"/>
      </fieldsUsage>
      <extLst>
        <ext xmlns:x15="http://schemas.microsoft.com/office/spreadsheetml/2010/11/main" uri="{B97F6D7D-B522-45F9-BDA1-12C45D357490}">
          <x15:cacheHierarchy aggregatedColumn="370"/>
        </ext>
      </extLst>
    </cacheHierarchy>
    <cacheHierarchy uniqueName="[Measures].[Sum of Troligt år 15 4]" caption="Sum of Troligt år 15 4" measure="1" displayFolder="" measureGroup="Varderade_kostnader" count="0" oneField="1" hidden="1">
      <fieldsUsage count="1">
        <fieldUsage x="15"/>
      </fieldsUsage>
      <extLst>
        <ext xmlns:x15="http://schemas.microsoft.com/office/spreadsheetml/2010/11/main" uri="{B97F6D7D-B522-45F9-BDA1-12C45D357490}">
          <x15:cacheHierarchy aggregatedColumn="371"/>
        </ext>
      </extLst>
    </cacheHierarchy>
    <cacheHierarchy uniqueName="[Measures].[Sum of Troligt år 16 4]" caption="Sum of Troligt år 16 4" measure="1" displayFolder="" measureGroup="Varderade_kostnader" count="0" oneField="1" hidden="1">
      <fieldsUsage count="1">
        <fieldUsage x="16"/>
      </fieldsUsage>
      <extLst>
        <ext xmlns:x15="http://schemas.microsoft.com/office/spreadsheetml/2010/11/main" uri="{B97F6D7D-B522-45F9-BDA1-12C45D357490}">
          <x15:cacheHierarchy aggregatedColumn="372"/>
        </ext>
      </extLst>
    </cacheHierarchy>
    <cacheHierarchy uniqueName="[Measures].[Sum of Troligt år 17 4]" caption="Sum of Troligt år 17 4" measure="1" displayFolder="" measureGroup="Varderade_kostnader" count="0" oneField="1" hidden="1">
      <fieldsUsage count="1">
        <fieldUsage x="17"/>
      </fieldsUsage>
      <extLst>
        <ext xmlns:x15="http://schemas.microsoft.com/office/spreadsheetml/2010/11/main" uri="{B97F6D7D-B522-45F9-BDA1-12C45D357490}">
          <x15:cacheHierarchy aggregatedColumn="373"/>
        </ext>
      </extLst>
    </cacheHierarchy>
    <cacheHierarchy uniqueName="[Measures].[Sum of Troligt år 18 4]" caption="Sum of Troligt år 18 4" measure="1" displayFolder="" measureGroup="Varderade_kostnader" count="0" oneField="1" hidden="1">
      <fieldsUsage count="1">
        <fieldUsage x="18"/>
      </fieldsUsage>
      <extLst>
        <ext xmlns:x15="http://schemas.microsoft.com/office/spreadsheetml/2010/11/main" uri="{B97F6D7D-B522-45F9-BDA1-12C45D357490}">
          <x15:cacheHierarchy aggregatedColumn="374"/>
        </ext>
      </extLst>
    </cacheHierarchy>
    <cacheHierarchy uniqueName="[Measures].[Sum of Troligt år 19 4]" caption="Sum of Troligt år 19 4" measure="1" displayFolder="" measureGroup="Varderade_kostnader" count="0" oneField="1" hidden="1">
      <fieldsUsage count="1">
        <fieldUsage x="19"/>
      </fieldsUsage>
      <extLst>
        <ext xmlns:x15="http://schemas.microsoft.com/office/spreadsheetml/2010/11/main" uri="{B97F6D7D-B522-45F9-BDA1-12C45D357490}">
          <x15:cacheHierarchy aggregatedColumn="375"/>
        </ext>
      </extLst>
    </cacheHierarchy>
    <cacheHierarchy uniqueName="[Measures].[Sum of Troligt år 20 4]" caption="Sum of Troligt år 20 4" measure="1" displayFolder="" measureGroup="Varderade_kostnader" count="0" oneField="1" hidden="1">
      <fieldsUsage count="1">
        <fieldUsage x="20"/>
      </fieldsUsage>
      <extLst>
        <ext xmlns:x15="http://schemas.microsoft.com/office/spreadsheetml/2010/11/main" uri="{B97F6D7D-B522-45F9-BDA1-12C45D357490}">
          <x15:cacheHierarchy aggregatedColumn="376"/>
        </ext>
      </extLst>
    </cacheHierarchy>
    <cacheHierarchy uniqueName="[Measures].[Sum of Troligt år 21 4]" caption="Sum of Troligt år 21 4" measure="1" displayFolder="" measureGroup="Varderade_kostnader" count="0" oneField="1" hidden="1">
      <fieldsUsage count="1">
        <fieldUsage x="21"/>
      </fieldsUsage>
      <extLst>
        <ext xmlns:x15="http://schemas.microsoft.com/office/spreadsheetml/2010/11/main" uri="{B97F6D7D-B522-45F9-BDA1-12C45D357490}">
          <x15:cacheHierarchy aggregatedColumn="377"/>
        </ext>
      </extLst>
    </cacheHierarchy>
    <cacheHierarchy uniqueName="[Measures].[Sum of Troligt år 22 4]" caption="Sum of Troligt år 22 4" measure="1" displayFolder="" measureGroup="Varderade_kostnader" count="0" oneField="1" hidden="1">
      <fieldsUsage count="1">
        <fieldUsage x="22"/>
      </fieldsUsage>
      <extLst>
        <ext xmlns:x15="http://schemas.microsoft.com/office/spreadsheetml/2010/11/main" uri="{B97F6D7D-B522-45F9-BDA1-12C45D357490}">
          <x15:cacheHierarchy aggregatedColumn="378"/>
        </ext>
      </extLst>
    </cacheHierarchy>
    <cacheHierarchy uniqueName="[Measures].[Sum of Troligt år 23 4]" caption="Sum of Troligt år 23 4" measure="1" displayFolder="" measureGroup="Varderade_kostnader" count="0" oneField="1" hidden="1">
      <fieldsUsage count="1">
        <fieldUsage x="23"/>
      </fieldsUsage>
      <extLst>
        <ext xmlns:x15="http://schemas.microsoft.com/office/spreadsheetml/2010/11/main" uri="{B97F6D7D-B522-45F9-BDA1-12C45D357490}">
          <x15:cacheHierarchy aggregatedColumn="379"/>
        </ext>
      </extLst>
    </cacheHierarchy>
    <cacheHierarchy uniqueName="[Measures].[Sum of Troligt år 24 4]" caption="Sum of Troligt år 24 4" measure="1" displayFolder="" measureGroup="Varderade_kostnader" count="0" oneField="1" hidden="1">
      <fieldsUsage count="1">
        <fieldUsage x="24"/>
      </fieldsUsage>
      <extLst>
        <ext xmlns:x15="http://schemas.microsoft.com/office/spreadsheetml/2010/11/main" uri="{B97F6D7D-B522-45F9-BDA1-12C45D357490}">
          <x15:cacheHierarchy aggregatedColumn="380"/>
        </ext>
      </extLst>
    </cacheHierarchy>
    <cacheHierarchy uniqueName="[Measures].[Sum of Troligt år 25 4]" caption="Sum of Troligt år 25 4" measure="1" displayFolder="" measureGroup="Varderade_kostnader" count="0" oneField="1" hidden="1">
      <fieldsUsage count="1">
        <fieldUsage x="25"/>
      </fieldsUsage>
      <extLst>
        <ext xmlns:x15="http://schemas.microsoft.com/office/spreadsheetml/2010/11/main" uri="{B97F6D7D-B522-45F9-BDA1-12C45D357490}">
          <x15:cacheHierarchy aggregatedColumn="381"/>
        </ext>
      </extLst>
    </cacheHierarchy>
    <cacheHierarchy uniqueName="[Measures].[Sum of Summa 4]" caption="Sum of Summa 4" measure="1" displayFolder="" measureGroup="Varderade_kostnader" count="0" hidden="1">
      <extLst>
        <ext xmlns:x15="http://schemas.microsoft.com/office/spreadsheetml/2010/11/main" uri="{B97F6D7D-B522-45F9-BDA1-12C45D357490}">
          <x15:cacheHierarchy aggregatedColumn="382"/>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94"/>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495"/>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521"/>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408"/>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434"/>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382"/>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351"/>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ies>
  <kpis count="0"/>
  <dimensions count="7">
    <dimension name="Ej_varderade_kostnader" uniqueName="[Ej_varderade_kostnader]" caption="Ej_varderade_kostnader"/>
    <dimension name="Ej_varderade_nyttor" uniqueName="[Ej_varderade_nyttor]" caption="Ej_varderade_nyttor"/>
    <dimension name="Kostnader" uniqueName="[Kostnader]" caption="Kostnader"/>
    <dimension measure="1" name="Measures" uniqueName="[Measures]" caption="Measures"/>
    <dimension name="Nyttor" uniqueName="[Nyttor]" caption="Nyttor"/>
    <dimension name="Varderade_kostnader" uniqueName="[Varderade_kostnader]" caption="Varderade_kostnader"/>
    <dimension name="Varderade_nyttor" uniqueName="[Varderade_nyttor]" caption="Varderade_nyttor"/>
  </dimensions>
  <measureGroups count="6">
    <measureGroup name="Ej_varderade_kostnader" caption="Ej_varderade_kostnader"/>
    <measureGroup name="Ej_varderade_nyttor" caption="Ej_varderade_nyttor"/>
    <measureGroup name="Kostnader" caption="Kostnader"/>
    <measureGroup name="Nyttor" caption="Nyttor"/>
    <measureGroup name="Varderade_kostnader" caption="Varderade_kostnader"/>
    <measureGroup name="Varderade_nyttor" caption="Varderade_nyttor"/>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658474999997" backgroundQuery="1" createdVersion="8" refreshedVersion="8" minRefreshableVersion="3" recordCount="0" supportSubquery="1" supportAdvancedDrill="1" xr:uid="{0E8B6531-B13B-460C-81E6-6AEBA447712E}">
  <cacheSource type="external" connectionId="7"/>
  <cacheFields count="5">
    <cacheField name="[Measures].[Sum of Summa 4]" caption="Sum of Summa 4" numFmtId="0" hierarchy="637" level="32767"/>
    <cacheField name="[Measures].[Sum of Summa min 2]" caption="Sum of Summa min 2" numFmtId="0" hierarchy="641" level="32767"/>
    <cacheField name="[Measures].[Sum of Summa max 2]" caption="Sum of Summa max 2" numFmtId="0" hierarchy="642" level="32767"/>
    <cacheField name="[Varderade_kostnader].[Kategori].[Kategori]" caption="Kategori" numFmtId="0" hierarchy="353" level="1">
      <sharedItems containsSemiMixedTypes="0" containsNonDate="0" containsString="0"/>
    </cacheField>
    <cacheField name="[Varderade_kostnader].[Intressent].[Intressent]" caption="Intressent" numFmtId="0" hierarchy="352" level="1">
      <sharedItems containsSemiMixedTypes="0" containsNonDate="0" containsString="0"/>
    </cacheField>
  </cacheFields>
  <cacheHierarchies count="646">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0" memberValueDatatype="130" unbalanced="0"/>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0"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Troligt år 7]" caption="Troligt år 7" attribute="1" defaultMemberUniqueName="[Ej_varderade_kostnader].[Troligt år 7].[All]" allUniqueName="[Ej_varderade_kostnader].[Troligt år 7].[All]" dimensionUniqueName="[Ej_varderade_kostnader]" displayFolder="" count="0" memberValueDatatype="5" unbalanced="0"/>
    <cacheHierarchy uniqueName="[Ej_varderade_kostnader].[Troligt år 8]" caption="Troligt år 8" attribute="1" defaultMemberUniqueName="[Ej_varderade_kostnader].[Troligt år 8].[All]" allUniqueName="[Ej_varderade_kostnader].[Troligt år 8].[All]" dimensionUniqueName="[Ej_varderade_kostnader]" displayFolder="" count="0" memberValueDatatype="5" unbalanced="0"/>
    <cacheHierarchy uniqueName="[Ej_varderade_kostnader].[Troligt år 9]" caption="Troligt år 9" attribute="1" defaultMemberUniqueName="[Ej_varderade_kostnader].[Troligt år 9].[All]" allUniqueName="[Ej_varderade_kostnader].[Troligt år 9].[All]" dimensionUniqueName="[Ej_varderade_kostnader]" displayFolder="" count="0" memberValueDatatype="5" unbalanced="0"/>
    <cacheHierarchy uniqueName="[Ej_varderade_kostnader].[Troligt år 10]" caption="Troligt år 10" attribute="1" defaultMemberUniqueName="[Ej_varderade_kostnader].[Troligt år 10].[All]" allUniqueName="[Ej_varderade_kostnader].[Troligt år 10].[All]" dimensionUniqueName="[Ej_varderade_kostnader]" displayFolder="" count="0" memberValueDatatype="5" unbalanced="0"/>
    <cacheHierarchy uniqueName="[Ej_varderade_kostnader].[Troligt år 11]" caption="Troligt år 11" attribute="1" defaultMemberUniqueName="[Ej_varderade_kostnader].[Troligt år 11].[All]" allUniqueName="[Ej_varderade_kostnader].[Troligt år 11].[All]" dimensionUniqueName="[Ej_varderade_kostnader]" displayFolder="" count="0" memberValueDatatype="5" unbalanced="0"/>
    <cacheHierarchy uniqueName="[Ej_varderade_kostnader].[Troligt år 12]" caption="Troligt år 12" attribute="1" defaultMemberUniqueName="[Ej_varderade_kostnader].[Troligt år 12].[All]" allUniqueName="[Ej_varderade_kostnader].[Troligt år 12].[All]" dimensionUniqueName="[Ej_varderade_kostnader]" displayFolder="" count="0" memberValueDatatype="5" unbalanced="0"/>
    <cacheHierarchy uniqueName="[Ej_varderade_kostnader].[Troligt år 13]" caption="Troligt år 13" attribute="1" defaultMemberUniqueName="[Ej_varderade_kostnader].[Troligt år 13].[All]" allUniqueName="[Ej_varderade_kostnader].[Troligt år 13].[All]" dimensionUniqueName="[Ej_varderade_kostnader]" displayFolder="" count="0" memberValueDatatype="5" unbalanced="0"/>
    <cacheHierarchy uniqueName="[Ej_varderade_kostnader].[Troligt år 14]" caption="Troligt år 14" attribute="1" defaultMemberUniqueName="[Ej_varderade_kostnader].[Troligt år 14].[All]" allUniqueName="[Ej_varderade_kostnader].[Troligt år 14].[All]" dimensionUniqueName="[Ej_varderade_kostnader]" displayFolder="" count="0" memberValueDatatype="5" unbalanced="0"/>
    <cacheHierarchy uniqueName="[Ej_varderade_kostnader].[Troligt år 15]" caption="Troligt år 15" attribute="1" defaultMemberUniqueName="[Ej_varderade_kostnader].[Troligt år 15].[All]" allUniqueName="[Ej_varderade_kostnader].[Troligt år 15].[All]" dimensionUniqueName="[Ej_varderade_kostnader]" displayFolder="" count="0" memberValueDatatype="5" unbalanced="0"/>
    <cacheHierarchy uniqueName="[Ej_varderade_kostnader].[Troligt år 16]" caption="Troligt år 16" attribute="1" defaultMemberUniqueName="[Ej_varderade_kostnader].[Troligt år 16].[All]" allUniqueName="[Ej_varderade_kostnader].[Troligt år 16].[All]" dimensionUniqueName="[Ej_varderade_kostnader]" displayFolder="" count="0" memberValueDatatype="5" unbalanced="0"/>
    <cacheHierarchy uniqueName="[Ej_varderade_kostnader].[Troligt år 17]" caption="Troligt år 17" attribute="1" defaultMemberUniqueName="[Ej_varderade_kostnader].[Troligt år 17].[All]" allUniqueName="[Ej_varderade_kostnader].[Troligt år 17].[All]" dimensionUniqueName="[Ej_varderade_kostnader]" displayFolder="" count="0" memberValueDatatype="5" unbalanced="0"/>
    <cacheHierarchy uniqueName="[Ej_varderade_kostnader].[Troligt år 18]" caption="Troligt år 18" attribute="1" defaultMemberUniqueName="[Ej_varderade_kostnader].[Troligt år 18].[All]" allUniqueName="[Ej_varderade_kostnader].[Troligt år 18].[All]" dimensionUniqueName="[Ej_varderade_kostnader]" displayFolder="" count="0" memberValueDatatype="5" unbalanced="0"/>
    <cacheHierarchy uniqueName="[Ej_varderade_kostnader].[Troligt år 19]" caption="Troligt år 19" attribute="1" defaultMemberUniqueName="[Ej_varderade_kostnader].[Troligt år 19].[All]" allUniqueName="[Ej_varderade_kostnader].[Troligt år 19].[All]" dimensionUniqueName="[Ej_varderade_kostnader]" displayFolder="" count="0" memberValueDatatype="5" unbalanced="0"/>
    <cacheHierarchy uniqueName="[Ej_varderade_kostnader].[Troligt år 20]" caption="Troligt år 20" attribute="1" defaultMemberUniqueName="[Ej_varderade_kostnader].[Troligt år 20].[All]" allUniqueName="[Ej_varderade_kostnader].[Troligt år 20].[All]" dimensionUniqueName="[Ej_varderade_kostnader]" displayFolder="" count="0" memberValueDatatype="5" unbalanced="0"/>
    <cacheHierarchy uniqueName="[Ej_varderade_kostnader].[Troligt år 21]" caption="Troligt år 21" attribute="1" defaultMemberUniqueName="[Ej_varderade_kostnader].[Troligt år 21].[All]" allUniqueName="[Ej_varderade_kostnader].[Troligt år 21].[All]" dimensionUniqueName="[Ej_varderade_kostnader]" displayFolder="" count="0" memberValueDatatype="5" unbalanced="0"/>
    <cacheHierarchy uniqueName="[Ej_varderade_kostnader].[Troligt år 22]" caption="Troligt år 22" attribute="1" defaultMemberUniqueName="[Ej_varderade_kostnader].[Troligt år 22].[All]" allUniqueName="[Ej_varderade_kostnader].[Troligt år 22].[All]" dimensionUniqueName="[Ej_varderade_kostnader]" displayFolder="" count="0" memberValueDatatype="5" unbalanced="0"/>
    <cacheHierarchy uniqueName="[Ej_varderade_kostnader].[Troligt år 23]" caption="Troligt år 23" attribute="1" defaultMemberUniqueName="[Ej_varderade_kostnader].[Troligt år 23].[All]" allUniqueName="[Ej_varderade_kostnader].[Troligt år 23].[All]" dimensionUniqueName="[Ej_varderade_kostnader]" displayFolder="" count="0" memberValueDatatype="5" unbalanced="0"/>
    <cacheHierarchy uniqueName="[Ej_varderade_kostnader].[Troligt år 24]" caption="Troligt år 24" attribute="1" defaultMemberUniqueName="[Ej_varderade_kostnader].[Troligt år 24].[All]" allUniqueName="[Ej_varderade_kostnader].[Troligt år 24].[All]" dimensionUniqueName="[Ej_varderade_kostnader]" displayFolder="" count="0" memberValueDatatype="5" unbalanced="0"/>
    <cacheHierarchy uniqueName="[Ej_varderade_kostnader].[Troligt år 25]" caption="Troligt år 25" attribute="1" defaultMemberUniqueName="[Ej_varderade_kostnader].[Troligt år 25].[All]" allUniqueName="[Ej_varderade_kostnader].[Troligt år 25].[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Min år 7]" caption="Min år 7" attribute="1" defaultMemberUniqueName="[Ej_varderade_kostnader].[Min år 7].[All]" allUniqueName="[Ej_varderade_kostnader].[Min år 7].[All]" dimensionUniqueName="[Ej_varderade_kostnader]" displayFolder="" count="0" memberValueDatatype="5" unbalanced="0"/>
    <cacheHierarchy uniqueName="[Ej_varderade_kostnader].[Min år 8]" caption="Min år 8" attribute="1" defaultMemberUniqueName="[Ej_varderade_kostnader].[Min år 8].[All]" allUniqueName="[Ej_varderade_kostnader].[Min år 8].[All]" dimensionUniqueName="[Ej_varderade_kostnader]" displayFolder="" count="0" memberValueDatatype="5" unbalanced="0"/>
    <cacheHierarchy uniqueName="[Ej_varderade_kostnader].[Min år 9]" caption="Min år 9" attribute="1" defaultMemberUniqueName="[Ej_varderade_kostnader].[Min år 9].[All]" allUniqueName="[Ej_varderade_kostnader].[Min år 9].[All]" dimensionUniqueName="[Ej_varderade_kostnader]" displayFolder="" count="0" memberValueDatatype="5" unbalanced="0"/>
    <cacheHierarchy uniqueName="[Ej_varderade_kostnader].[Min år 10]" caption="Min år 10" attribute="1" defaultMemberUniqueName="[Ej_varderade_kostnader].[Min år 10].[All]" allUniqueName="[Ej_varderade_kostnader].[Min år 10].[All]" dimensionUniqueName="[Ej_varderade_kostnader]" displayFolder="" count="0" memberValueDatatype="5" unbalanced="0"/>
    <cacheHierarchy uniqueName="[Ej_varderade_kostnader].[Min år 11]" caption="Min år 11" attribute="1" defaultMemberUniqueName="[Ej_varderade_kostnader].[Min år 11].[All]" allUniqueName="[Ej_varderade_kostnader].[Min år 11].[All]" dimensionUniqueName="[Ej_varderade_kostnader]" displayFolder="" count="0" memberValueDatatype="5" unbalanced="0"/>
    <cacheHierarchy uniqueName="[Ej_varderade_kostnader].[Min år 12]" caption="Min år 12" attribute="1" defaultMemberUniqueName="[Ej_varderade_kostnader].[Min år 12].[All]" allUniqueName="[Ej_varderade_kostnader].[Min år 12].[All]" dimensionUniqueName="[Ej_varderade_kostnader]" displayFolder="" count="0" memberValueDatatype="5" unbalanced="0"/>
    <cacheHierarchy uniqueName="[Ej_varderade_kostnader].[Min år 13]" caption="Min år 13" attribute="1" defaultMemberUniqueName="[Ej_varderade_kostnader].[Min år 13].[All]" allUniqueName="[Ej_varderade_kostnader].[Min år 13].[All]" dimensionUniqueName="[Ej_varderade_kostnader]" displayFolder="" count="0" memberValueDatatype="5" unbalanced="0"/>
    <cacheHierarchy uniqueName="[Ej_varderade_kostnader].[Min år 14]" caption="Min år 14" attribute="1" defaultMemberUniqueName="[Ej_varderade_kostnader].[Min år 14].[All]" allUniqueName="[Ej_varderade_kostnader].[Min år 14].[All]" dimensionUniqueName="[Ej_varderade_kostnader]" displayFolder="" count="0" memberValueDatatype="5" unbalanced="0"/>
    <cacheHierarchy uniqueName="[Ej_varderade_kostnader].[Min år 15]" caption="Min år 15" attribute="1" defaultMemberUniqueName="[Ej_varderade_kostnader].[Min år 15].[All]" allUniqueName="[Ej_varderade_kostnader].[Min år 15].[All]" dimensionUniqueName="[Ej_varderade_kostnader]" displayFolder="" count="0" memberValueDatatype="5" unbalanced="0"/>
    <cacheHierarchy uniqueName="[Ej_varderade_kostnader].[Min år 16]" caption="Min år 16" attribute="1" defaultMemberUniqueName="[Ej_varderade_kostnader].[Min år 16].[All]" allUniqueName="[Ej_varderade_kostnader].[Min år 16].[All]" dimensionUniqueName="[Ej_varderade_kostnader]" displayFolder="" count="0" memberValueDatatype="5" unbalanced="0"/>
    <cacheHierarchy uniqueName="[Ej_varderade_kostnader].[Min år 17]" caption="Min år 17" attribute="1" defaultMemberUniqueName="[Ej_varderade_kostnader].[Min år 17].[All]" allUniqueName="[Ej_varderade_kostnader].[Min år 17].[All]" dimensionUniqueName="[Ej_varderade_kostnader]" displayFolder="" count="0" memberValueDatatype="5" unbalanced="0"/>
    <cacheHierarchy uniqueName="[Ej_varderade_kostnader].[Min år 18]" caption="Min år 18" attribute="1" defaultMemberUniqueName="[Ej_varderade_kostnader].[Min år 18].[All]" allUniqueName="[Ej_varderade_kostnader].[Min år 18].[All]" dimensionUniqueName="[Ej_varderade_kostnader]" displayFolder="" count="0" memberValueDatatype="5" unbalanced="0"/>
    <cacheHierarchy uniqueName="[Ej_varderade_kostnader].[Min år 19]" caption="Min år 19" attribute="1" defaultMemberUniqueName="[Ej_varderade_kostnader].[Min år 19].[All]" allUniqueName="[Ej_varderade_kostnader].[Min år 19].[All]" dimensionUniqueName="[Ej_varderade_kostnader]" displayFolder="" count="0" memberValueDatatype="5" unbalanced="0"/>
    <cacheHierarchy uniqueName="[Ej_varderade_kostnader].[Min år 20]" caption="Min år 20" attribute="1" defaultMemberUniqueName="[Ej_varderade_kostnader].[Min år 20].[All]" allUniqueName="[Ej_varderade_kostnader].[Min år 20].[All]" dimensionUniqueName="[Ej_varderade_kostnader]" displayFolder="" count="0" memberValueDatatype="5" unbalanced="0"/>
    <cacheHierarchy uniqueName="[Ej_varderade_kostnader].[Min år 21]" caption="Min år 21" attribute="1" defaultMemberUniqueName="[Ej_varderade_kostnader].[Min år 21].[All]" allUniqueName="[Ej_varderade_kostnader].[Min år 21].[All]" dimensionUniqueName="[Ej_varderade_kostnader]" displayFolder="" count="0" memberValueDatatype="5" unbalanced="0"/>
    <cacheHierarchy uniqueName="[Ej_varderade_kostnader].[Min år 22]" caption="Min år 22" attribute="1" defaultMemberUniqueName="[Ej_varderade_kostnader].[Min år 22].[All]" allUniqueName="[Ej_varderade_kostnader].[Min år 22].[All]" dimensionUniqueName="[Ej_varderade_kostnader]" displayFolder="" count="0" memberValueDatatype="5" unbalanced="0"/>
    <cacheHierarchy uniqueName="[Ej_varderade_kostnader].[Min år 23]" caption="Min år 23" attribute="1" defaultMemberUniqueName="[Ej_varderade_kostnader].[Min år 23].[All]" allUniqueName="[Ej_varderade_kostnader].[Min år 23].[All]" dimensionUniqueName="[Ej_varderade_kostnader]" displayFolder="" count="0" memberValueDatatype="5" unbalanced="0"/>
    <cacheHierarchy uniqueName="[Ej_varderade_kostnader].[Min år 24]" caption="Min år 24" attribute="1" defaultMemberUniqueName="[Ej_varderade_kostnader].[Min år 24].[All]" allUniqueName="[Ej_varderade_kostnader].[Min år 24].[All]" dimensionUniqueName="[Ej_varderade_kostnader]" displayFolder="" count="0" memberValueDatatype="5" unbalanced="0"/>
    <cacheHierarchy uniqueName="[Ej_varderade_kostnader].[Min år 25]" caption="Min år 25" attribute="1" defaultMemberUniqueName="[Ej_varderade_kostnader].[Min år 25].[All]" allUniqueName="[Ej_varderade_kostnader].[Min år 25].[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Max år 7]" caption="Max år 7" attribute="1" defaultMemberUniqueName="[Ej_varderade_kostnader].[Max år 7].[All]" allUniqueName="[Ej_varderade_kostnader].[Max år 7].[All]" dimensionUniqueName="[Ej_varderade_kostnader]" displayFolder="" count="0" memberValueDatatype="5" unbalanced="0"/>
    <cacheHierarchy uniqueName="[Ej_varderade_kostnader].[Max år 8]" caption="Max år 8" attribute="1" defaultMemberUniqueName="[Ej_varderade_kostnader].[Max år 8].[All]" allUniqueName="[Ej_varderade_kostnader].[Max år 8].[All]" dimensionUniqueName="[Ej_varderade_kostnader]" displayFolder="" count="0" memberValueDatatype="5" unbalanced="0"/>
    <cacheHierarchy uniqueName="[Ej_varderade_kostnader].[Max år 9]" caption="Max år 9" attribute="1" defaultMemberUniqueName="[Ej_varderade_kostnader].[Max år 9].[All]" allUniqueName="[Ej_varderade_kostnader].[Max år 9].[All]" dimensionUniqueName="[Ej_varderade_kostnader]" displayFolder="" count="0" memberValueDatatype="5" unbalanced="0"/>
    <cacheHierarchy uniqueName="[Ej_varderade_kostnader].[Max år 10]" caption="Max år 10" attribute="1" defaultMemberUniqueName="[Ej_varderade_kostnader].[Max år 10].[All]" allUniqueName="[Ej_varderade_kostnader].[Max år 10].[All]" dimensionUniqueName="[Ej_varderade_kostnader]" displayFolder="" count="0" memberValueDatatype="5" unbalanced="0"/>
    <cacheHierarchy uniqueName="[Ej_varderade_kostnader].[Max år 11]" caption="Max år 11" attribute="1" defaultMemberUniqueName="[Ej_varderade_kostnader].[Max år 11].[All]" allUniqueName="[Ej_varderade_kostnader].[Max år 11].[All]" dimensionUniqueName="[Ej_varderade_kostnader]" displayFolder="" count="0" memberValueDatatype="5" unbalanced="0"/>
    <cacheHierarchy uniqueName="[Ej_varderade_kostnader].[Max år 12]" caption="Max år 12" attribute="1" defaultMemberUniqueName="[Ej_varderade_kostnader].[Max år 12].[All]" allUniqueName="[Ej_varderade_kostnader].[Max år 12].[All]" dimensionUniqueName="[Ej_varderade_kostnader]" displayFolder="" count="0" memberValueDatatype="5" unbalanced="0"/>
    <cacheHierarchy uniqueName="[Ej_varderade_kostnader].[Max år 13]" caption="Max år 13" attribute="1" defaultMemberUniqueName="[Ej_varderade_kostnader].[Max år 13].[All]" allUniqueName="[Ej_varderade_kostnader].[Max år 13].[All]" dimensionUniqueName="[Ej_varderade_kostnader]" displayFolder="" count="0" memberValueDatatype="5" unbalanced="0"/>
    <cacheHierarchy uniqueName="[Ej_varderade_kostnader].[Max år 14]" caption="Max år 14" attribute="1" defaultMemberUniqueName="[Ej_varderade_kostnader].[Max år 14].[All]" allUniqueName="[Ej_varderade_kostnader].[Max år 14].[All]" dimensionUniqueName="[Ej_varderade_kostnader]" displayFolder="" count="0" memberValueDatatype="5" unbalanced="0"/>
    <cacheHierarchy uniqueName="[Ej_varderade_kostnader].[Max år 15]" caption="Max år 15" attribute="1" defaultMemberUniqueName="[Ej_varderade_kostnader].[Max år 15].[All]" allUniqueName="[Ej_varderade_kostnader].[Max år 15].[All]" dimensionUniqueName="[Ej_varderade_kostnader]" displayFolder="" count="0" memberValueDatatype="5" unbalanced="0"/>
    <cacheHierarchy uniqueName="[Ej_varderade_kostnader].[Max år 16]" caption="Max år 16" attribute="1" defaultMemberUniqueName="[Ej_varderade_kostnader].[Max år 16].[All]" allUniqueName="[Ej_varderade_kostnader].[Max år 16].[All]" dimensionUniqueName="[Ej_varderade_kostnader]" displayFolder="" count="0" memberValueDatatype="5" unbalanced="0"/>
    <cacheHierarchy uniqueName="[Ej_varderade_kostnader].[Max år 17]" caption="Max år 17" attribute="1" defaultMemberUniqueName="[Ej_varderade_kostnader].[Max år 17].[All]" allUniqueName="[Ej_varderade_kostnader].[Max år 17].[All]" dimensionUniqueName="[Ej_varderade_kostnader]" displayFolder="" count="0" memberValueDatatype="5" unbalanced="0"/>
    <cacheHierarchy uniqueName="[Ej_varderade_kostnader].[Max år 18]" caption="Max år 18" attribute="1" defaultMemberUniqueName="[Ej_varderade_kostnader].[Max år 18].[All]" allUniqueName="[Ej_varderade_kostnader].[Max år 18].[All]" dimensionUniqueName="[Ej_varderade_kostnader]" displayFolder="" count="0" memberValueDatatype="5" unbalanced="0"/>
    <cacheHierarchy uniqueName="[Ej_varderade_kostnader].[Max år 19]" caption="Max år 19" attribute="1" defaultMemberUniqueName="[Ej_varderade_kostnader].[Max år 19].[All]" allUniqueName="[Ej_varderade_kostnader].[Max år 19].[All]" dimensionUniqueName="[Ej_varderade_kostnader]" displayFolder="" count="0" memberValueDatatype="5" unbalanced="0"/>
    <cacheHierarchy uniqueName="[Ej_varderade_kostnader].[Max år 20]" caption="Max år 20" attribute="1" defaultMemberUniqueName="[Ej_varderade_kostnader].[Max år 20].[All]" allUniqueName="[Ej_varderade_kostnader].[Max år 20].[All]" dimensionUniqueName="[Ej_varderade_kostnader]" displayFolder="" count="0" memberValueDatatype="5" unbalanced="0"/>
    <cacheHierarchy uniqueName="[Ej_varderade_kostnader].[Max år 21]" caption="Max år 21" attribute="1" defaultMemberUniqueName="[Ej_varderade_kostnader].[Max år 21].[All]" allUniqueName="[Ej_varderade_kostnader].[Max år 21].[All]" dimensionUniqueName="[Ej_varderade_kostnader]" displayFolder="" count="0" memberValueDatatype="5" unbalanced="0"/>
    <cacheHierarchy uniqueName="[Ej_varderade_kostnader].[Max år 22]" caption="Max år 22" attribute="1" defaultMemberUniqueName="[Ej_varderade_kostnader].[Max år 22].[All]" allUniqueName="[Ej_varderade_kostnader].[Max år 22].[All]" dimensionUniqueName="[Ej_varderade_kostnader]" displayFolder="" count="0" memberValueDatatype="5" unbalanced="0"/>
    <cacheHierarchy uniqueName="[Ej_varderade_kostnader].[Max år 23]" caption="Max år 23" attribute="1" defaultMemberUniqueName="[Ej_varderade_kostnader].[Max år 23].[All]" allUniqueName="[Ej_varderade_kostnader].[Max år 23].[All]" dimensionUniqueName="[Ej_varderade_kostnader]" displayFolder="" count="0" memberValueDatatype="5" unbalanced="0"/>
    <cacheHierarchy uniqueName="[Ej_varderade_kostnader].[Max år 24]" caption="Max år 24" attribute="1" defaultMemberUniqueName="[Ej_varderade_kostnader].[Max år 24].[All]" allUniqueName="[Ej_varderade_kostnader].[Max år 24].[All]" dimensionUniqueName="[Ej_varderade_kostnader]" displayFolder="" count="0" memberValueDatatype="5" unbalanced="0"/>
    <cacheHierarchy uniqueName="[Ej_varderade_kostnader].[Max år 25]" caption="Max år 25" attribute="1" defaultMemberUniqueName="[Ej_varderade_kostnader].[Max år 25].[All]" allUniqueName="[Ej_varderade_kostnader].[Max år 25].[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0"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0"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Troligt år 7]" caption="Troligt år 7" attribute="1" defaultMemberUniqueName="[Ej_varderade_nyttor].[Troligt år 7].[All]" allUniqueName="[Ej_varderade_nyttor].[Troligt år 7].[All]" dimensionUniqueName="[Ej_varderade_nyttor]" displayFolder="" count="0" memberValueDatatype="5" unbalanced="0"/>
    <cacheHierarchy uniqueName="[Ej_varderade_nyttor].[Troligt år 8]" caption="Troligt år 8" attribute="1" defaultMemberUniqueName="[Ej_varderade_nyttor].[Troligt år 8].[All]" allUniqueName="[Ej_varderade_nyttor].[Troligt år 8].[All]" dimensionUniqueName="[Ej_varderade_nyttor]" displayFolder="" count="0" memberValueDatatype="5" unbalanced="0"/>
    <cacheHierarchy uniqueName="[Ej_varderade_nyttor].[Troligt år 9]" caption="Troligt år 9" attribute="1" defaultMemberUniqueName="[Ej_varderade_nyttor].[Troligt år 9].[All]" allUniqueName="[Ej_varderade_nyttor].[Troligt år 9].[All]" dimensionUniqueName="[Ej_varderade_nyttor]" displayFolder="" count="0" memberValueDatatype="5" unbalanced="0"/>
    <cacheHierarchy uniqueName="[Ej_varderade_nyttor].[Troligt år 10]" caption="Troligt år 10" attribute="1" defaultMemberUniqueName="[Ej_varderade_nyttor].[Troligt år 10].[All]" allUniqueName="[Ej_varderade_nyttor].[Troligt år 10].[All]" dimensionUniqueName="[Ej_varderade_nyttor]" displayFolder="" count="0" memberValueDatatype="5" unbalanced="0"/>
    <cacheHierarchy uniqueName="[Ej_varderade_nyttor].[Troligt år 11]" caption="Troligt år 11" attribute="1" defaultMemberUniqueName="[Ej_varderade_nyttor].[Troligt år 11].[All]" allUniqueName="[Ej_varderade_nyttor].[Troligt år 11].[All]" dimensionUniqueName="[Ej_varderade_nyttor]" displayFolder="" count="0" memberValueDatatype="5" unbalanced="0"/>
    <cacheHierarchy uniqueName="[Ej_varderade_nyttor].[Troligt år 12]" caption="Troligt år 12" attribute="1" defaultMemberUniqueName="[Ej_varderade_nyttor].[Troligt år 12].[All]" allUniqueName="[Ej_varderade_nyttor].[Troligt år 12].[All]" dimensionUniqueName="[Ej_varderade_nyttor]" displayFolder="" count="0" memberValueDatatype="5" unbalanced="0"/>
    <cacheHierarchy uniqueName="[Ej_varderade_nyttor].[Troligt år 13]" caption="Troligt år 13" attribute="1" defaultMemberUniqueName="[Ej_varderade_nyttor].[Troligt år 13].[All]" allUniqueName="[Ej_varderade_nyttor].[Troligt år 13].[All]" dimensionUniqueName="[Ej_varderade_nyttor]" displayFolder="" count="0" memberValueDatatype="5" unbalanced="0"/>
    <cacheHierarchy uniqueName="[Ej_varderade_nyttor].[Troligt år 14]" caption="Troligt år 14" attribute="1" defaultMemberUniqueName="[Ej_varderade_nyttor].[Troligt år 14].[All]" allUniqueName="[Ej_varderade_nyttor].[Troligt år 14].[All]" dimensionUniqueName="[Ej_varderade_nyttor]" displayFolder="" count="0" memberValueDatatype="5" unbalanced="0"/>
    <cacheHierarchy uniqueName="[Ej_varderade_nyttor].[Troligt år 15]" caption="Troligt år 15" attribute="1" defaultMemberUniqueName="[Ej_varderade_nyttor].[Troligt år 15].[All]" allUniqueName="[Ej_varderade_nyttor].[Troligt år 15].[All]" dimensionUniqueName="[Ej_varderade_nyttor]" displayFolder="" count="0" memberValueDatatype="5" unbalanced="0"/>
    <cacheHierarchy uniqueName="[Ej_varderade_nyttor].[Troligt år 16]" caption="Troligt år 16" attribute="1" defaultMemberUniqueName="[Ej_varderade_nyttor].[Troligt år 16].[All]" allUniqueName="[Ej_varderade_nyttor].[Troligt år 16].[All]" dimensionUniqueName="[Ej_varderade_nyttor]" displayFolder="" count="0" memberValueDatatype="5" unbalanced="0"/>
    <cacheHierarchy uniqueName="[Ej_varderade_nyttor].[Troligt år 17]" caption="Troligt år 17" attribute="1" defaultMemberUniqueName="[Ej_varderade_nyttor].[Troligt år 17].[All]" allUniqueName="[Ej_varderade_nyttor].[Troligt år 17].[All]" dimensionUniqueName="[Ej_varderade_nyttor]" displayFolder="" count="0" memberValueDatatype="5" unbalanced="0"/>
    <cacheHierarchy uniqueName="[Ej_varderade_nyttor].[Troligt år 18]" caption="Troligt år 18" attribute="1" defaultMemberUniqueName="[Ej_varderade_nyttor].[Troligt år 18].[All]" allUniqueName="[Ej_varderade_nyttor].[Troligt år 18].[All]" dimensionUniqueName="[Ej_varderade_nyttor]" displayFolder="" count="0" memberValueDatatype="5" unbalanced="0"/>
    <cacheHierarchy uniqueName="[Ej_varderade_nyttor].[Troligt år 19]" caption="Troligt år 19" attribute="1" defaultMemberUniqueName="[Ej_varderade_nyttor].[Troligt år 19].[All]" allUniqueName="[Ej_varderade_nyttor].[Troligt år 19].[All]" dimensionUniqueName="[Ej_varderade_nyttor]" displayFolder="" count="0" memberValueDatatype="5" unbalanced="0"/>
    <cacheHierarchy uniqueName="[Ej_varderade_nyttor].[Troligt år 20]" caption="Troligt år 20" attribute="1" defaultMemberUniqueName="[Ej_varderade_nyttor].[Troligt år 20].[All]" allUniqueName="[Ej_varderade_nyttor].[Troligt år 20].[All]" dimensionUniqueName="[Ej_varderade_nyttor]" displayFolder="" count="0" memberValueDatatype="5" unbalanced="0"/>
    <cacheHierarchy uniqueName="[Ej_varderade_nyttor].[Troligt år 21]" caption="Troligt år 21" attribute="1" defaultMemberUniqueName="[Ej_varderade_nyttor].[Troligt år 21].[All]" allUniqueName="[Ej_varderade_nyttor].[Troligt år 21].[All]" dimensionUniqueName="[Ej_varderade_nyttor]" displayFolder="" count="0" memberValueDatatype="5" unbalanced="0"/>
    <cacheHierarchy uniqueName="[Ej_varderade_nyttor].[Troligt år 22]" caption="Troligt år 22" attribute="1" defaultMemberUniqueName="[Ej_varderade_nyttor].[Troligt år 22].[All]" allUniqueName="[Ej_varderade_nyttor].[Troligt år 22].[All]" dimensionUniqueName="[Ej_varderade_nyttor]" displayFolder="" count="0" memberValueDatatype="5" unbalanced="0"/>
    <cacheHierarchy uniqueName="[Ej_varderade_nyttor].[Troligt år 23]" caption="Troligt år 23" attribute="1" defaultMemberUniqueName="[Ej_varderade_nyttor].[Troligt år 23].[All]" allUniqueName="[Ej_varderade_nyttor].[Troligt år 23].[All]" dimensionUniqueName="[Ej_varderade_nyttor]" displayFolder="" count="0" memberValueDatatype="5" unbalanced="0"/>
    <cacheHierarchy uniqueName="[Ej_varderade_nyttor].[Troligt år 24]" caption="Troligt år 24" attribute="1" defaultMemberUniqueName="[Ej_varderade_nyttor].[Troligt år 24].[All]" allUniqueName="[Ej_varderade_nyttor].[Troligt år 24].[All]" dimensionUniqueName="[Ej_varderade_nyttor]" displayFolder="" count="0" memberValueDatatype="5" unbalanced="0"/>
    <cacheHierarchy uniqueName="[Ej_varderade_nyttor].[Troligt år 25]" caption="Troligt år 25" attribute="1" defaultMemberUniqueName="[Ej_varderade_nyttor].[Troligt år 25].[All]" allUniqueName="[Ej_varderade_nyttor].[Troligt år 25].[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Min år 7]" caption="Min år 7" attribute="1" defaultMemberUniqueName="[Ej_varderade_nyttor].[Min år 7].[All]" allUniqueName="[Ej_varderade_nyttor].[Min år 7].[All]" dimensionUniqueName="[Ej_varderade_nyttor]" displayFolder="" count="0" memberValueDatatype="5" unbalanced="0"/>
    <cacheHierarchy uniqueName="[Ej_varderade_nyttor].[Min år 8]" caption="Min år 8" attribute="1" defaultMemberUniqueName="[Ej_varderade_nyttor].[Min år 8].[All]" allUniqueName="[Ej_varderade_nyttor].[Min år 8].[All]" dimensionUniqueName="[Ej_varderade_nyttor]" displayFolder="" count="0" memberValueDatatype="5" unbalanced="0"/>
    <cacheHierarchy uniqueName="[Ej_varderade_nyttor].[Min år 9]" caption="Min år 9" attribute="1" defaultMemberUniqueName="[Ej_varderade_nyttor].[Min år 9].[All]" allUniqueName="[Ej_varderade_nyttor].[Min år 9].[All]" dimensionUniqueName="[Ej_varderade_nyttor]" displayFolder="" count="0" memberValueDatatype="5" unbalanced="0"/>
    <cacheHierarchy uniqueName="[Ej_varderade_nyttor].[Min år 10]" caption="Min år 10" attribute="1" defaultMemberUniqueName="[Ej_varderade_nyttor].[Min år 10].[All]" allUniqueName="[Ej_varderade_nyttor].[Min år 10].[All]" dimensionUniqueName="[Ej_varderade_nyttor]" displayFolder="" count="0" memberValueDatatype="5" unbalanced="0"/>
    <cacheHierarchy uniqueName="[Ej_varderade_nyttor].[Min år 11]" caption="Min år 11" attribute="1" defaultMemberUniqueName="[Ej_varderade_nyttor].[Min år 11].[All]" allUniqueName="[Ej_varderade_nyttor].[Min år 11].[All]" dimensionUniqueName="[Ej_varderade_nyttor]" displayFolder="" count="0" memberValueDatatype="5" unbalanced="0"/>
    <cacheHierarchy uniqueName="[Ej_varderade_nyttor].[Min år 12]" caption="Min år 12" attribute="1" defaultMemberUniqueName="[Ej_varderade_nyttor].[Min år 12].[All]" allUniqueName="[Ej_varderade_nyttor].[Min år 12].[All]" dimensionUniqueName="[Ej_varderade_nyttor]" displayFolder="" count="0" memberValueDatatype="5" unbalanced="0"/>
    <cacheHierarchy uniqueName="[Ej_varderade_nyttor].[Min år 13]" caption="Min år 13" attribute="1" defaultMemberUniqueName="[Ej_varderade_nyttor].[Min år 13].[All]" allUniqueName="[Ej_varderade_nyttor].[Min år 13].[All]" dimensionUniqueName="[Ej_varderade_nyttor]" displayFolder="" count="0" memberValueDatatype="5" unbalanced="0"/>
    <cacheHierarchy uniqueName="[Ej_varderade_nyttor].[Min år 14]" caption="Min år 14" attribute="1" defaultMemberUniqueName="[Ej_varderade_nyttor].[Min år 14].[All]" allUniqueName="[Ej_varderade_nyttor].[Min år 14].[All]" dimensionUniqueName="[Ej_varderade_nyttor]" displayFolder="" count="0" memberValueDatatype="5" unbalanced="0"/>
    <cacheHierarchy uniqueName="[Ej_varderade_nyttor].[Min år 15]" caption="Min år 15" attribute="1" defaultMemberUniqueName="[Ej_varderade_nyttor].[Min år 15].[All]" allUniqueName="[Ej_varderade_nyttor].[Min år 15].[All]" dimensionUniqueName="[Ej_varderade_nyttor]" displayFolder="" count="0" memberValueDatatype="5" unbalanced="0"/>
    <cacheHierarchy uniqueName="[Ej_varderade_nyttor].[Min år 16]" caption="Min år 16" attribute="1" defaultMemberUniqueName="[Ej_varderade_nyttor].[Min år 16].[All]" allUniqueName="[Ej_varderade_nyttor].[Min år 16].[All]" dimensionUniqueName="[Ej_varderade_nyttor]" displayFolder="" count="0" memberValueDatatype="5" unbalanced="0"/>
    <cacheHierarchy uniqueName="[Ej_varderade_nyttor].[Min år 17]" caption="Min år 17" attribute="1" defaultMemberUniqueName="[Ej_varderade_nyttor].[Min år 17].[All]" allUniqueName="[Ej_varderade_nyttor].[Min år 17].[All]" dimensionUniqueName="[Ej_varderade_nyttor]" displayFolder="" count="0" memberValueDatatype="5" unbalanced="0"/>
    <cacheHierarchy uniqueName="[Ej_varderade_nyttor].[Min år 18]" caption="Min år 18" attribute="1" defaultMemberUniqueName="[Ej_varderade_nyttor].[Min år 18].[All]" allUniqueName="[Ej_varderade_nyttor].[Min år 18].[All]" dimensionUniqueName="[Ej_varderade_nyttor]" displayFolder="" count="0" memberValueDatatype="5" unbalanced="0"/>
    <cacheHierarchy uniqueName="[Ej_varderade_nyttor].[Min år 19]" caption="Min år 19" attribute="1" defaultMemberUniqueName="[Ej_varderade_nyttor].[Min år 19].[All]" allUniqueName="[Ej_varderade_nyttor].[Min år 19].[All]" dimensionUniqueName="[Ej_varderade_nyttor]" displayFolder="" count="0" memberValueDatatype="5" unbalanced="0"/>
    <cacheHierarchy uniqueName="[Ej_varderade_nyttor].[Min år 20]" caption="Min år 20" attribute="1" defaultMemberUniqueName="[Ej_varderade_nyttor].[Min år 20].[All]" allUniqueName="[Ej_varderade_nyttor].[Min år 20].[All]" dimensionUniqueName="[Ej_varderade_nyttor]" displayFolder="" count="0" memberValueDatatype="5" unbalanced="0"/>
    <cacheHierarchy uniqueName="[Ej_varderade_nyttor].[Min år 21]" caption="Min år 21" attribute="1" defaultMemberUniqueName="[Ej_varderade_nyttor].[Min år 21].[All]" allUniqueName="[Ej_varderade_nyttor].[Min år 21].[All]" dimensionUniqueName="[Ej_varderade_nyttor]" displayFolder="" count="0" memberValueDatatype="5" unbalanced="0"/>
    <cacheHierarchy uniqueName="[Ej_varderade_nyttor].[Min år 22]" caption="Min år 22" attribute="1" defaultMemberUniqueName="[Ej_varderade_nyttor].[Min år 22].[All]" allUniqueName="[Ej_varderade_nyttor].[Min år 22].[All]" dimensionUniqueName="[Ej_varderade_nyttor]" displayFolder="" count="0" memberValueDatatype="5" unbalanced="0"/>
    <cacheHierarchy uniqueName="[Ej_varderade_nyttor].[Min år 23]" caption="Min år 23" attribute="1" defaultMemberUniqueName="[Ej_varderade_nyttor].[Min år 23].[All]" allUniqueName="[Ej_varderade_nyttor].[Min år 23].[All]" dimensionUniqueName="[Ej_varderade_nyttor]" displayFolder="" count="0" memberValueDatatype="5" unbalanced="0"/>
    <cacheHierarchy uniqueName="[Ej_varderade_nyttor].[Min år 24]" caption="Min år 24" attribute="1" defaultMemberUniqueName="[Ej_varderade_nyttor].[Min år 24].[All]" allUniqueName="[Ej_varderade_nyttor].[Min år 24].[All]" dimensionUniqueName="[Ej_varderade_nyttor]" displayFolder="" count="0" memberValueDatatype="5" unbalanced="0"/>
    <cacheHierarchy uniqueName="[Ej_varderade_nyttor].[Min år 25]" caption="Min år 25" attribute="1" defaultMemberUniqueName="[Ej_varderade_nyttor].[Min år 25].[All]" allUniqueName="[Ej_varderade_nyttor].[Min år 25].[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Max år 7]" caption="Max år 7" attribute="1" defaultMemberUniqueName="[Ej_varderade_nyttor].[Max år 7].[All]" allUniqueName="[Ej_varderade_nyttor].[Max år 7].[All]" dimensionUniqueName="[Ej_varderade_nyttor]" displayFolder="" count="0" memberValueDatatype="5" unbalanced="0"/>
    <cacheHierarchy uniqueName="[Ej_varderade_nyttor].[Max år 8]" caption="Max år 8" attribute="1" defaultMemberUniqueName="[Ej_varderade_nyttor].[Max år 8].[All]" allUniqueName="[Ej_varderade_nyttor].[Max år 8].[All]" dimensionUniqueName="[Ej_varderade_nyttor]" displayFolder="" count="0" memberValueDatatype="5" unbalanced="0"/>
    <cacheHierarchy uniqueName="[Ej_varderade_nyttor].[Max år 9]" caption="Max år 9" attribute="1" defaultMemberUniqueName="[Ej_varderade_nyttor].[Max år 9].[All]" allUniqueName="[Ej_varderade_nyttor].[Max år 9].[All]" dimensionUniqueName="[Ej_varderade_nyttor]" displayFolder="" count="0" memberValueDatatype="5" unbalanced="0"/>
    <cacheHierarchy uniqueName="[Ej_varderade_nyttor].[Max år 10]" caption="Max år 10" attribute="1" defaultMemberUniqueName="[Ej_varderade_nyttor].[Max år 10].[All]" allUniqueName="[Ej_varderade_nyttor].[Max år 10].[All]" dimensionUniqueName="[Ej_varderade_nyttor]" displayFolder="" count="0" memberValueDatatype="5" unbalanced="0"/>
    <cacheHierarchy uniqueName="[Ej_varderade_nyttor].[Max år 11]" caption="Max år 11" attribute="1" defaultMemberUniqueName="[Ej_varderade_nyttor].[Max år 11].[All]" allUniqueName="[Ej_varderade_nyttor].[Max år 11].[All]" dimensionUniqueName="[Ej_varderade_nyttor]" displayFolder="" count="0" memberValueDatatype="5" unbalanced="0"/>
    <cacheHierarchy uniqueName="[Ej_varderade_nyttor].[Max år 12]" caption="Max år 12" attribute="1" defaultMemberUniqueName="[Ej_varderade_nyttor].[Max år 12].[All]" allUniqueName="[Ej_varderade_nyttor].[Max år 12].[All]" dimensionUniqueName="[Ej_varderade_nyttor]" displayFolder="" count="0" memberValueDatatype="5" unbalanced="0"/>
    <cacheHierarchy uniqueName="[Ej_varderade_nyttor].[Max år 13]" caption="Max år 13" attribute="1" defaultMemberUniqueName="[Ej_varderade_nyttor].[Max år 13].[All]" allUniqueName="[Ej_varderade_nyttor].[Max år 13].[All]" dimensionUniqueName="[Ej_varderade_nyttor]" displayFolder="" count="0" memberValueDatatype="5" unbalanced="0"/>
    <cacheHierarchy uniqueName="[Ej_varderade_nyttor].[Max år 14]" caption="Max år 14" attribute="1" defaultMemberUniqueName="[Ej_varderade_nyttor].[Max år 14].[All]" allUniqueName="[Ej_varderade_nyttor].[Max år 14].[All]" dimensionUniqueName="[Ej_varderade_nyttor]" displayFolder="" count="0" memberValueDatatype="5" unbalanced="0"/>
    <cacheHierarchy uniqueName="[Ej_varderade_nyttor].[Max år 15]" caption="Max år 15" attribute="1" defaultMemberUniqueName="[Ej_varderade_nyttor].[Max år 15].[All]" allUniqueName="[Ej_varderade_nyttor].[Max år 15].[All]" dimensionUniqueName="[Ej_varderade_nyttor]" displayFolder="" count="0" memberValueDatatype="5" unbalanced="0"/>
    <cacheHierarchy uniqueName="[Ej_varderade_nyttor].[Max år 16]" caption="Max år 16" attribute="1" defaultMemberUniqueName="[Ej_varderade_nyttor].[Max år 16].[All]" allUniqueName="[Ej_varderade_nyttor].[Max år 16].[All]" dimensionUniqueName="[Ej_varderade_nyttor]" displayFolder="" count="0" memberValueDatatype="5" unbalanced="0"/>
    <cacheHierarchy uniqueName="[Ej_varderade_nyttor].[Max år 17]" caption="Max år 17" attribute="1" defaultMemberUniqueName="[Ej_varderade_nyttor].[Max år 17].[All]" allUniqueName="[Ej_varderade_nyttor].[Max år 17].[All]" dimensionUniqueName="[Ej_varderade_nyttor]" displayFolder="" count="0" memberValueDatatype="5" unbalanced="0"/>
    <cacheHierarchy uniqueName="[Ej_varderade_nyttor].[Max år 18]" caption="Max år 18" attribute="1" defaultMemberUniqueName="[Ej_varderade_nyttor].[Max år 18].[All]" allUniqueName="[Ej_varderade_nyttor].[Max år 18].[All]" dimensionUniqueName="[Ej_varderade_nyttor]" displayFolder="" count="0" memberValueDatatype="5" unbalanced="0"/>
    <cacheHierarchy uniqueName="[Ej_varderade_nyttor].[Max år 19]" caption="Max år 19" attribute="1" defaultMemberUniqueName="[Ej_varderade_nyttor].[Max år 19].[All]" allUniqueName="[Ej_varderade_nyttor].[Max år 19].[All]" dimensionUniqueName="[Ej_varderade_nyttor]" displayFolder="" count="0" memberValueDatatype="5" unbalanced="0"/>
    <cacheHierarchy uniqueName="[Ej_varderade_nyttor].[Max år 20]" caption="Max år 20" attribute="1" defaultMemberUniqueName="[Ej_varderade_nyttor].[Max år 20].[All]" allUniqueName="[Ej_varderade_nyttor].[Max år 20].[All]" dimensionUniqueName="[Ej_varderade_nyttor]" displayFolder="" count="0" memberValueDatatype="5" unbalanced="0"/>
    <cacheHierarchy uniqueName="[Ej_varderade_nyttor].[Max år 21]" caption="Max år 21" attribute="1" defaultMemberUniqueName="[Ej_varderade_nyttor].[Max år 21].[All]" allUniqueName="[Ej_varderade_nyttor].[Max år 21].[All]" dimensionUniqueName="[Ej_varderade_nyttor]" displayFolder="" count="0" memberValueDatatype="5" unbalanced="0"/>
    <cacheHierarchy uniqueName="[Ej_varderade_nyttor].[Max år 22]" caption="Max år 22" attribute="1" defaultMemberUniqueName="[Ej_varderade_nyttor].[Max år 22].[All]" allUniqueName="[Ej_varderade_nyttor].[Max år 22].[All]" dimensionUniqueName="[Ej_varderade_nyttor]" displayFolder="" count="0" memberValueDatatype="5" unbalanced="0"/>
    <cacheHierarchy uniqueName="[Ej_varderade_nyttor].[Max år 23]" caption="Max år 23" attribute="1" defaultMemberUniqueName="[Ej_varderade_nyttor].[Max år 23].[All]" allUniqueName="[Ej_varderade_nyttor].[Max år 23].[All]" dimensionUniqueName="[Ej_varderade_nyttor]" displayFolder="" count="0" memberValueDatatype="5" unbalanced="0"/>
    <cacheHierarchy uniqueName="[Ej_varderade_nyttor].[Max år 24]" caption="Max år 24" attribute="1" defaultMemberUniqueName="[Ej_varderade_nyttor].[Max år 24].[All]" allUniqueName="[Ej_varderade_nyttor].[Max år 24].[All]" dimensionUniqueName="[Ej_varderade_nyttor]" displayFolder="" count="0" memberValueDatatype="5" unbalanced="0"/>
    <cacheHierarchy uniqueName="[Ej_varderade_nyttor].[Max år 25]" caption="Max år 25" attribute="1" defaultMemberUniqueName="[Ej_varderade_nyttor].[Max år 25].[All]" allUniqueName="[Ej_varderade_nyttor].[Max år 25].[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0" memberValueDatatype="130" unbalanced="0"/>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Troligt år 7]" caption="Troligt år 7" attribute="1" defaultMemberUniqueName="[Kostnader].[Troligt år 7].[All]" allUniqueName="[Kostnader].[Troligt år 7].[All]" dimensionUniqueName="[Kostnader]" displayFolder="" count="0" memberValueDatatype="5" unbalanced="0"/>
    <cacheHierarchy uniqueName="[Kostnader].[Troligt år 8]" caption="Troligt år 8" attribute="1" defaultMemberUniqueName="[Kostnader].[Troligt år 8].[All]" allUniqueName="[Kostnader].[Troligt år 8].[All]" dimensionUniqueName="[Kostnader]" displayFolder="" count="0" memberValueDatatype="5" unbalanced="0"/>
    <cacheHierarchy uniqueName="[Kostnader].[Troligt år 9]" caption="Troligt år 9" attribute="1" defaultMemberUniqueName="[Kostnader].[Troligt år 9].[All]" allUniqueName="[Kostnader].[Troligt år 9].[All]" dimensionUniqueName="[Kostnader]" displayFolder="" count="0" memberValueDatatype="5" unbalanced="0"/>
    <cacheHierarchy uniqueName="[Kostnader].[Troligt år 10]" caption="Troligt år 10" attribute="1" defaultMemberUniqueName="[Kostnader].[Troligt år 10].[All]" allUniqueName="[Kostnader].[Troligt år 10].[All]" dimensionUniqueName="[Kostnader]" displayFolder="" count="0" memberValueDatatype="5" unbalanced="0"/>
    <cacheHierarchy uniqueName="[Kostnader].[Troligt år 11]" caption="Troligt år 11" attribute="1" defaultMemberUniqueName="[Kostnader].[Troligt år 11].[All]" allUniqueName="[Kostnader].[Troligt år 11].[All]" dimensionUniqueName="[Kostnader]" displayFolder="" count="0" memberValueDatatype="5" unbalanced="0"/>
    <cacheHierarchy uniqueName="[Kostnader].[Troligt år 12]" caption="Troligt år 12" attribute="1" defaultMemberUniqueName="[Kostnader].[Troligt år 12].[All]" allUniqueName="[Kostnader].[Troligt år 12].[All]" dimensionUniqueName="[Kostnader]" displayFolder="" count="0" memberValueDatatype="5" unbalanced="0"/>
    <cacheHierarchy uniqueName="[Kostnader].[Troligt år 13]" caption="Troligt år 13" attribute="1" defaultMemberUniqueName="[Kostnader].[Troligt år 13].[All]" allUniqueName="[Kostnader].[Troligt år 13].[All]" dimensionUniqueName="[Kostnader]" displayFolder="" count="0" memberValueDatatype="5" unbalanced="0"/>
    <cacheHierarchy uniqueName="[Kostnader].[Troligt år 14]" caption="Troligt år 14" attribute="1" defaultMemberUniqueName="[Kostnader].[Troligt år 14].[All]" allUniqueName="[Kostnader].[Troligt år 14].[All]" dimensionUniqueName="[Kostnader]" displayFolder="" count="0" memberValueDatatype="5" unbalanced="0"/>
    <cacheHierarchy uniqueName="[Kostnader].[Troligt år 15]" caption="Troligt år 15" attribute="1" defaultMemberUniqueName="[Kostnader].[Troligt år 15].[All]" allUniqueName="[Kostnader].[Troligt år 15].[All]" dimensionUniqueName="[Kostnader]" displayFolder="" count="0" memberValueDatatype="5" unbalanced="0"/>
    <cacheHierarchy uniqueName="[Kostnader].[Troligt år 16]" caption="Troligt år 16" attribute="1" defaultMemberUniqueName="[Kostnader].[Troligt år 16].[All]" allUniqueName="[Kostnader].[Troligt år 16].[All]" dimensionUniqueName="[Kostnader]" displayFolder="" count="0" memberValueDatatype="5" unbalanced="0"/>
    <cacheHierarchy uniqueName="[Kostnader].[Troligt år 17]" caption="Troligt år 17" attribute="1" defaultMemberUniqueName="[Kostnader].[Troligt år 17].[All]" allUniqueName="[Kostnader].[Troligt år 17].[All]" dimensionUniqueName="[Kostnader]" displayFolder="" count="0" memberValueDatatype="5" unbalanced="0"/>
    <cacheHierarchy uniqueName="[Kostnader].[Troligt år 18]" caption="Troligt år 18" attribute="1" defaultMemberUniqueName="[Kostnader].[Troligt år 18].[All]" allUniqueName="[Kostnader].[Troligt år 18].[All]" dimensionUniqueName="[Kostnader]" displayFolder="" count="0" memberValueDatatype="5" unbalanced="0"/>
    <cacheHierarchy uniqueName="[Kostnader].[Troligt år 19]" caption="Troligt år 19" attribute="1" defaultMemberUniqueName="[Kostnader].[Troligt år 19].[All]" allUniqueName="[Kostnader].[Troligt år 19].[All]" dimensionUniqueName="[Kostnader]" displayFolder="" count="0" memberValueDatatype="5" unbalanced="0"/>
    <cacheHierarchy uniqueName="[Kostnader].[Troligt år 20]" caption="Troligt år 20" attribute="1" defaultMemberUniqueName="[Kostnader].[Troligt år 20].[All]" allUniqueName="[Kostnader].[Troligt år 20].[All]" dimensionUniqueName="[Kostnader]" displayFolder="" count="0" memberValueDatatype="5" unbalanced="0"/>
    <cacheHierarchy uniqueName="[Kostnader].[Troligt år 21]" caption="Troligt år 21" attribute="1" defaultMemberUniqueName="[Kostnader].[Troligt år 21].[All]" allUniqueName="[Kostnader].[Troligt år 21].[All]" dimensionUniqueName="[Kostnader]" displayFolder="" count="0" memberValueDatatype="5" unbalanced="0"/>
    <cacheHierarchy uniqueName="[Kostnader].[Troligt år 22]" caption="Troligt år 22" attribute="1" defaultMemberUniqueName="[Kostnader].[Troligt år 22].[All]" allUniqueName="[Kostnader].[Troligt år 22].[All]" dimensionUniqueName="[Kostnader]" displayFolder="" count="0" memberValueDatatype="5" unbalanced="0"/>
    <cacheHierarchy uniqueName="[Kostnader].[Troligt år 23]" caption="Troligt år 23" attribute="1" defaultMemberUniqueName="[Kostnader].[Troligt år 23].[All]" allUniqueName="[Kostnader].[Troligt år 23].[All]" dimensionUniqueName="[Kostnader]" displayFolder="" count="0" memberValueDatatype="5" unbalanced="0"/>
    <cacheHierarchy uniqueName="[Kostnader].[Troligt år 24]" caption="Troligt år 24" attribute="1" defaultMemberUniqueName="[Kostnader].[Troligt år 24].[All]" allUniqueName="[Kostnader].[Troligt år 24].[All]" dimensionUniqueName="[Kostnader]" displayFolder="" count="0" memberValueDatatype="5" unbalanced="0"/>
    <cacheHierarchy uniqueName="[Kostnader].[Troligt år 25]" caption="Troligt år 25" attribute="1" defaultMemberUniqueName="[Kostnader].[Troligt år 25].[All]" allUniqueName="[Kostnader].[Troligt år 25].[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Min år 7]" caption="Min år 7" attribute="1" defaultMemberUniqueName="[Kostnader].[Min år 7].[All]" allUniqueName="[Kostnader].[Min år 7].[All]" dimensionUniqueName="[Kostnader]" displayFolder="" count="0" memberValueDatatype="5" unbalanced="0"/>
    <cacheHierarchy uniqueName="[Kostnader].[Min år 8]" caption="Min år 8" attribute="1" defaultMemberUniqueName="[Kostnader].[Min år 8].[All]" allUniqueName="[Kostnader].[Min år 8].[All]" dimensionUniqueName="[Kostnader]" displayFolder="" count="0" memberValueDatatype="5" unbalanced="0"/>
    <cacheHierarchy uniqueName="[Kostnader].[Min år 9]" caption="Min år 9" attribute="1" defaultMemberUniqueName="[Kostnader].[Min år 9].[All]" allUniqueName="[Kostnader].[Min år 9].[All]" dimensionUniqueName="[Kostnader]" displayFolder="" count="0" memberValueDatatype="5" unbalanced="0"/>
    <cacheHierarchy uniqueName="[Kostnader].[Min år 10]" caption="Min år 10" attribute="1" defaultMemberUniqueName="[Kostnader].[Min år 10].[All]" allUniqueName="[Kostnader].[Min år 10].[All]" dimensionUniqueName="[Kostnader]" displayFolder="" count="0" memberValueDatatype="5" unbalanced="0"/>
    <cacheHierarchy uniqueName="[Kostnader].[Min år 11]" caption="Min år 11" attribute="1" defaultMemberUniqueName="[Kostnader].[Min år 11].[All]" allUniqueName="[Kostnader].[Min år 11].[All]" dimensionUniqueName="[Kostnader]" displayFolder="" count="0" memberValueDatatype="5" unbalanced="0"/>
    <cacheHierarchy uniqueName="[Kostnader].[Min år 12]" caption="Min år 12" attribute="1" defaultMemberUniqueName="[Kostnader].[Min år 12].[All]" allUniqueName="[Kostnader].[Min år 12].[All]" dimensionUniqueName="[Kostnader]" displayFolder="" count="0" memberValueDatatype="5" unbalanced="0"/>
    <cacheHierarchy uniqueName="[Kostnader].[Min år 13]" caption="Min år 13" attribute="1" defaultMemberUniqueName="[Kostnader].[Min år 13].[All]" allUniqueName="[Kostnader].[Min år 13].[All]" dimensionUniqueName="[Kostnader]" displayFolder="" count="0" memberValueDatatype="5" unbalanced="0"/>
    <cacheHierarchy uniqueName="[Kostnader].[Min år 14]" caption="Min år 14" attribute="1" defaultMemberUniqueName="[Kostnader].[Min år 14].[All]" allUniqueName="[Kostnader].[Min år 14].[All]" dimensionUniqueName="[Kostnader]" displayFolder="" count="0" memberValueDatatype="5" unbalanced="0"/>
    <cacheHierarchy uniqueName="[Kostnader].[Min år 15]" caption="Min år 15" attribute="1" defaultMemberUniqueName="[Kostnader].[Min år 15].[All]" allUniqueName="[Kostnader].[Min år 15].[All]" dimensionUniqueName="[Kostnader]" displayFolder="" count="0" memberValueDatatype="5" unbalanced="0"/>
    <cacheHierarchy uniqueName="[Kostnader].[Min år 16]" caption="Min år 16" attribute="1" defaultMemberUniqueName="[Kostnader].[Min år 16].[All]" allUniqueName="[Kostnader].[Min år 16].[All]" dimensionUniqueName="[Kostnader]" displayFolder="" count="0" memberValueDatatype="5" unbalanced="0"/>
    <cacheHierarchy uniqueName="[Kostnader].[Min år 17]" caption="Min år 17" attribute="1" defaultMemberUniqueName="[Kostnader].[Min år 17].[All]" allUniqueName="[Kostnader].[Min år 17].[All]" dimensionUniqueName="[Kostnader]" displayFolder="" count="0" memberValueDatatype="5" unbalanced="0"/>
    <cacheHierarchy uniqueName="[Kostnader].[Min år 18]" caption="Min år 18" attribute="1" defaultMemberUniqueName="[Kostnader].[Min år 18].[All]" allUniqueName="[Kostnader].[Min år 18].[All]" dimensionUniqueName="[Kostnader]" displayFolder="" count="0" memberValueDatatype="5" unbalanced="0"/>
    <cacheHierarchy uniqueName="[Kostnader].[Min år 19]" caption="Min år 19" attribute="1" defaultMemberUniqueName="[Kostnader].[Min år 19].[All]" allUniqueName="[Kostnader].[Min år 19].[All]" dimensionUniqueName="[Kostnader]" displayFolder="" count="0" memberValueDatatype="5" unbalanced="0"/>
    <cacheHierarchy uniqueName="[Kostnader].[Min år 20]" caption="Min år 20" attribute="1" defaultMemberUniqueName="[Kostnader].[Min år 20].[All]" allUniqueName="[Kostnader].[Min år 20].[All]" dimensionUniqueName="[Kostnader]" displayFolder="" count="0" memberValueDatatype="5" unbalanced="0"/>
    <cacheHierarchy uniqueName="[Kostnader].[Min år 21]" caption="Min år 21" attribute="1" defaultMemberUniqueName="[Kostnader].[Min år 21].[All]" allUniqueName="[Kostnader].[Min år 21].[All]" dimensionUniqueName="[Kostnader]" displayFolder="" count="0" memberValueDatatype="5" unbalanced="0"/>
    <cacheHierarchy uniqueName="[Kostnader].[Min år 22]" caption="Min år 22" attribute="1" defaultMemberUniqueName="[Kostnader].[Min år 22].[All]" allUniqueName="[Kostnader].[Min år 22].[All]" dimensionUniqueName="[Kostnader]" displayFolder="" count="0" memberValueDatatype="5" unbalanced="0"/>
    <cacheHierarchy uniqueName="[Kostnader].[Min år 23]" caption="Min år 23" attribute="1" defaultMemberUniqueName="[Kostnader].[Min år 23].[All]" allUniqueName="[Kostnader].[Min år 23].[All]" dimensionUniqueName="[Kostnader]" displayFolder="" count="0" memberValueDatatype="5" unbalanced="0"/>
    <cacheHierarchy uniqueName="[Kostnader].[Min år 24]" caption="Min år 24" attribute="1" defaultMemberUniqueName="[Kostnader].[Min år 24].[All]" allUniqueName="[Kostnader].[Min år 24].[All]" dimensionUniqueName="[Kostnader]" displayFolder="" count="0" memberValueDatatype="5" unbalanced="0"/>
    <cacheHierarchy uniqueName="[Kostnader].[Min år 25]" caption="Min år 25" attribute="1" defaultMemberUniqueName="[Kostnader].[Min år 25].[All]" allUniqueName="[Kostnader].[Min år 25].[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Max år 7]" caption="Max år 7" attribute="1" defaultMemberUniqueName="[Kostnader].[Max år 7].[All]" allUniqueName="[Kostnader].[Max år 7].[All]" dimensionUniqueName="[Kostnader]" displayFolder="" count="0" memberValueDatatype="5" unbalanced="0"/>
    <cacheHierarchy uniqueName="[Kostnader].[Max år 8]" caption="Max år 8" attribute="1" defaultMemberUniqueName="[Kostnader].[Max år 8].[All]" allUniqueName="[Kostnader].[Max år 8].[All]" dimensionUniqueName="[Kostnader]" displayFolder="" count="0" memberValueDatatype="5" unbalanced="0"/>
    <cacheHierarchy uniqueName="[Kostnader].[Max år 9]" caption="Max år 9" attribute="1" defaultMemberUniqueName="[Kostnader].[Max år 9].[All]" allUniqueName="[Kostnader].[Max år 9].[All]" dimensionUniqueName="[Kostnader]" displayFolder="" count="0" memberValueDatatype="5" unbalanced="0"/>
    <cacheHierarchy uniqueName="[Kostnader].[Max år 10]" caption="Max år 10" attribute="1" defaultMemberUniqueName="[Kostnader].[Max år 10].[All]" allUniqueName="[Kostnader].[Max år 10].[All]" dimensionUniqueName="[Kostnader]" displayFolder="" count="0" memberValueDatatype="5" unbalanced="0"/>
    <cacheHierarchy uniqueName="[Kostnader].[Max år 11]" caption="Max år 11" attribute="1" defaultMemberUniqueName="[Kostnader].[Max år 11].[All]" allUniqueName="[Kostnader].[Max år 11].[All]" dimensionUniqueName="[Kostnader]" displayFolder="" count="0" memberValueDatatype="5" unbalanced="0"/>
    <cacheHierarchy uniqueName="[Kostnader].[Max år 12]" caption="Max år 12" attribute="1" defaultMemberUniqueName="[Kostnader].[Max år 12].[All]" allUniqueName="[Kostnader].[Max år 12].[All]" dimensionUniqueName="[Kostnader]" displayFolder="" count="0" memberValueDatatype="5" unbalanced="0"/>
    <cacheHierarchy uniqueName="[Kostnader].[Max år 13]" caption="Max år 13" attribute="1" defaultMemberUniqueName="[Kostnader].[Max år 13].[All]" allUniqueName="[Kostnader].[Max år 13].[All]" dimensionUniqueName="[Kostnader]" displayFolder="" count="0" memberValueDatatype="5" unbalanced="0"/>
    <cacheHierarchy uniqueName="[Kostnader].[Max år 14]" caption="Max år 14" attribute="1" defaultMemberUniqueName="[Kostnader].[Max år 14].[All]" allUniqueName="[Kostnader].[Max år 14].[All]" dimensionUniqueName="[Kostnader]" displayFolder="" count="0" memberValueDatatype="5" unbalanced="0"/>
    <cacheHierarchy uniqueName="[Kostnader].[Max år 15]" caption="Max år 15" attribute="1" defaultMemberUniqueName="[Kostnader].[Max år 15].[All]" allUniqueName="[Kostnader].[Max år 15].[All]" dimensionUniqueName="[Kostnader]" displayFolder="" count="0" memberValueDatatype="5" unbalanced="0"/>
    <cacheHierarchy uniqueName="[Kostnader].[Max år 16]" caption="Max år 16" attribute="1" defaultMemberUniqueName="[Kostnader].[Max år 16].[All]" allUniqueName="[Kostnader].[Max år 16].[All]" dimensionUniqueName="[Kostnader]" displayFolder="" count="0" memberValueDatatype="5" unbalanced="0"/>
    <cacheHierarchy uniqueName="[Kostnader].[Max år 17]" caption="Max år 17" attribute="1" defaultMemberUniqueName="[Kostnader].[Max år 17].[All]" allUniqueName="[Kostnader].[Max år 17].[All]" dimensionUniqueName="[Kostnader]" displayFolder="" count="0" memberValueDatatype="5" unbalanced="0"/>
    <cacheHierarchy uniqueName="[Kostnader].[Max år 18]" caption="Max år 18" attribute="1" defaultMemberUniqueName="[Kostnader].[Max år 18].[All]" allUniqueName="[Kostnader].[Max år 18].[All]" dimensionUniqueName="[Kostnader]" displayFolder="" count="0" memberValueDatatype="5" unbalanced="0"/>
    <cacheHierarchy uniqueName="[Kostnader].[Max år 19]" caption="Max år 19" attribute="1" defaultMemberUniqueName="[Kostnader].[Max år 19].[All]" allUniqueName="[Kostnader].[Max år 19].[All]" dimensionUniqueName="[Kostnader]" displayFolder="" count="0" memberValueDatatype="5" unbalanced="0"/>
    <cacheHierarchy uniqueName="[Kostnader].[Max år 20]" caption="Max år 20" attribute="1" defaultMemberUniqueName="[Kostnader].[Max år 20].[All]" allUniqueName="[Kostnader].[Max år 20].[All]" dimensionUniqueName="[Kostnader]" displayFolder="" count="0" memberValueDatatype="5" unbalanced="0"/>
    <cacheHierarchy uniqueName="[Kostnader].[Max år 21]" caption="Max år 21" attribute="1" defaultMemberUniqueName="[Kostnader].[Max år 21].[All]" allUniqueName="[Kostnader].[Max år 21].[All]" dimensionUniqueName="[Kostnader]" displayFolder="" count="0" memberValueDatatype="5" unbalanced="0"/>
    <cacheHierarchy uniqueName="[Kostnader].[Max år 22]" caption="Max år 22" attribute="1" defaultMemberUniqueName="[Kostnader].[Max år 22].[All]" allUniqueName="[Kostnader].[Max år 22].[All]" dimensionUniqueName="[Kostnader]" displayFolder="" count="0" memberValueDatatype="5" unbalanced="0"/>
    <cacheHierarchy uniqueName="[Kostnader].[Max år 23]" caption="Max år 23" attribute="1" defaultMemberUniqueName="[Kostnader].[Max år 23].[All]" allUniqueName="[Kostnader].[Max år 23].[All]" dimensionUniqueName="[Kostnader]" displayFolder="" count="0" memberValueDatatype="5" unbalanced="0"/>
    <cacheHierarchy uniqueName="[Kostnader].[Max år 24]" caption="Max år 24" attribute="1" defaultMemberUniqueName="[Kostnader].[Max år 24].[All]" allUniqueName="[Kostnader].[Max år 24].[All]" dimensionUniqueName="[Kostnader]" displayFolder="" count="0" memberValueDatatype="5" unbalanced="0"/>
    <cacheHierarchy uniqueName="[Kostnader].[Max år 25]" caption="Max år 25" attribute="1" defaultMemberUniqueName="[Kostnader].[Max år 25].[All]" allUniqueName="[Kostnader].[Max år 25].[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0" memberValueDatatype="130" unbalanced="0"/>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0" memberValueDatatype="130" unbalanced="0"/>
    <cacheHierarchy uniqueName="[Nyttor].[Bedömning]" caption="Bedömning" attribute="1" defaultMemberUniqueName="[Nyttor].[Bedömning].[All]" allUniqueName="[Nyttor].[Bedömning].[All]" dimensionUniqueName="[Nyttor]" displayFolder="" count="0" memberValueDatatype="130" unbalanced="0"/>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Troligt år 7]" caption="Troligt år 7" attribute="1" defaultMemberUniqueName="[Nyttor].[Troligt år 7].[All]" allUniqueName="[Nyttor].[Troligt år 7].[All]" dimensionUniqueName="[Nyttor]" displayFolder="" count="0" memberValueDatatype="5" unbalanced="0"/>
    <cacheHierarchy uniqueName="[Nyttor].[Troligt år 8]" caption="Troligt år 8" attribute="1" defaultMemberUniqueName="[Nyttor].[Troligt år 8].[All]" allUniqueName="[Nyttor].[Troligt år 8].[All]" dimensionUniqueName="[Nyttor]" displayFolder="" count="0" memberValueDatatype="5" unbalanced="0"/>
    <cacheHierarchy uniqueName="[Nyttor].[Troligt år 9]" caption="Troligt år 9" attribute="1" defaultMemberUniqueName="[Nyttor].[Troligt år 9].[All]" allUniqueName="[Nyttor].[Troligt år 9].[All]" dimensionUniqueName="[Nyttor]" displayFolder="" count="0" memberValueDatatype="5" unbalanced="0"/>
    <cacheHierarchy uniqueName="[Nyttor].[Troligt år 10]" caption="Troligt år 10" attribute="1" defaultMemberUniqueName="[Nyttor].[Troligt år 10].[All]" allUniqueName="[Nyttor].[Troligt år 10].[All]" dimensionUniqueName="[Nyttor]" displayFolder="" count="0" memberValueDatatype="5" unbalanced="0"/>
    <cacheHierarchy uniqueName="[Nyttor].[Troligt år 11]" caption="Troligt år 11" attribute="1" defaultMemberUniqueName="[Nyttor].[Troligt år 11].[All]" allUniqueName="[Nyttor].[Troligt år 11].[All]" dimensionUniqueName="[Nyttor]" displayFolder="" count="0" memberValueDatatype="5" unbalanced="0"/>
    <cacheHierarchy uniqueName="[Nyttor].[Troligt år 12]" caption="Troligt år 12" attribute="1" defaultMemberUniqueName="[Nyttor].[Troligt år 12].[All]" allUniqueName="[Nyttor].[Troligt år 12].[All]" dimensionUniqueName="[Nyttor]" displayFolder="" count="0" memberValueDatatype="5" unbalanced="0"/>
    <cacheHierarchy uniqueName="[Nyttor].[Troligt år 13]" caption="Troligt år 13" attribute="1" defaultMemberUniqueName="[Nyttor].[Troligt år 13].[All]" allUniqueName="[Nyttor].[Troligt år 13].[All]" dimensionUniqueName="[Nyttor]" displayFolder="" count="0" memberValueDatatype="5" unbalanced="0"/>
    <cacheHierarchy uniqueName="[Nyttor].[Troligt år 14]" caption="Troligt år 14" attribute="1" defaultMemberUniqueName="[Nyttor].[Troligt år 14].[All]" allUniqueName="[Nyttor].[Troligt år 14].[All]" dimensionUniqueName="[Nyttor]" displayFolder="" count="0" memberValueDatatype="5" unbalanced="0"/>
    <cacheHierarchy uniqueName="[Nyttor].[Troligt år 15]" caption="Troligt år 15" attribute="1" defaultMemberUniqueName="[Nyttor].[Troligt år 15].[All]" allUniqueName="[Nyttor].[Troligt år 15].[All]" dimensionUniqueName="[Nyttor]" displayFolder="" count="0" memberValueDatatype="5" unbalanced="0"/>
    <cacheHierarchy uniqueName="[Nyttor].[Troligt år 16]" caption="Troligt år 16" attribute="1" defaultMemberUniqueName="[Nyttor].[Troligt år 16].[All]" allUniqueName="[Nyttor].[Troligt år 16].[All]" dimensionUniqueName="[Nyttor]" displayFolder="" count="0" memberValueDatatype="5" unbalanced="0"/>
    <cacheHierarchy uniqueName="[Nyttor].[Troligt år 17]" caption="Troligt år 17" attribute="1" defaultMemberUniqueName="[Nyttor].[Troligt år 17].[All]" allUniqueName="[Nyttor].[Troligt år 17].[All]" dimensionUniqueName="[Nyttor]" displayFolder="" count="0" memberValueDatatype="5" unbalanced="0"/>
    <cacheHierarchy uniqueName="[Nyttor].[Troligt år 18]" caption="Troligt år 18" attribute="1" defaultMemberUniqueName="[Nyttor].[Troligt år 18].[All]" allUniqueName="[Nyttor].[Troligt år 18].[All]" dimensionUniqueName="[Nyttor]" displayFolder="" count="0" memberValueDatatype="5" unbalanced="0"/>
    <cacheHierarchy uniqueName="[Nyttor].[Troligt år 19]" caption="Troligt år 19" attribute="1" defaultMemberUniqueName="[Nyttor].[Troligt år 19].[All]" allUniqueName="[Nyttor].[Troligt år 19].[All]" dimensionUniqueName="[Nyttor]" displayFolder="" count="0" memberValueDatatype="5" unbalanced="0"/>
    <cacheHierarchy uniqueName="[Nyttor].[Troligt år 20]" caption="Troligt år 20" attribute="1" defaultMemberUniqueName="[Nyttor].[Troligt år 20].[All]" allUniqueName="[Nyttor].[Troligt år 20].[All]" dimensionUniqueName="[Nyttor]" displayFolder="" count="0" memberValueDatatype="5" unbalanced="0"/>
    <cacheHierarchy uniqueName="[Nyttor].[Troligt år 21]" caption="Troligt år 21" attribute="1" defaultMemberUniqueName="[Nyttor].[Troligt år 21].[All]" allUniqueName="[Nyttor].[Troligt år 21].[All]" dimensionUniqueName="[Nyttor]" displayFolder="" count="0" memberValueDatatype="5" unbalanced="0"/>
    <cacheHierarchy uniqueName="[Nyttor].[Troligt år 22]" caption="Troligt år 22" attribute="1" defaultMemberUniqueName="[Nyttor].[Troligt år 22].[All]" allUniqueName="[Nyttor].[Troligt år 22].[All]" dimensionUniqueName="[Nyttor]" displayFolder="" count="0" memberValueDatatype="5" unbalanced="0"/>
    <cacheHierarchy uniqueName="[Nyttor].[Troligt år 23]" caption="Troligt år 23" attribute="1" defaultMemberUniqueName="[Nyttor].[Troligt år 23].[All]" allUniqueName="[Nyttor].[Troligt år 23].[All]" dimensionUniqueName="[Nyttor]" displayFolder="" count="0" memberValueDatatype="5" unbalanced="0"/>
    <cacheHierarchy uniqueName="[Nyttor].[Troligt år 24]" caption="Troligt år 24" attribute="1" defaultMemberUniqueName="[Nyttor].[Troligt år 24].[All]" allUniqueName="[Nyttor].[Troligt år 24].[All]" dimensionUniqueName="[Nyttor]" displayFolder="" count="0" memberValueDatatype="5" unbalanced="0"/>
    <cacheHierarchy uniqueName="[Nyttor].[Troligt år 25]" caption="Troligt år 25" attribute="1" defaultMemberUniqueName="[Nyttor].[Troligt år 25].[All]" allUniqueName="[Nyttor].[Troligt år 25].[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Min år 7]" caption="Min år 7" attribute="1" defaultMemberUniqueName="[Nyttor].[Min år 7].[All]" allUniqueName="[Nyttor].[Min år 7].[All]" dimensionUniqueName="[Nyttor]" displayFolder="" count="0" memberValueDatatype="5" unbalanced="0"/>
    <cacheHierarchy uniqueName="[Nyttor].[Min år 8]" caption="Min år 8" attribute="1" defaultMemberUniqueName="[Nyttor].[Min år 8].[All]" allUniqueName="[Nyttor].[Min år 8].[All]" dimensionUniqueName="[Nyttor]" displayFolder="" count="0" memberValueDatatype="5" unbalanced="0"/>
    <cacheHierarchy uniqueName="[Nyttor].[Min år 9]" caption="Min år 9" attribute="1" defaultMemberUniqueName="[Nyttor].[Min år 9].[All]" allUniqueName="[Nyttor].[Min år 9].[All]" dimensionUniqueName="[Nyttor]" displayFolder="" count="0" memberValueDatatype="5" unbalanced="0"/>
    <cacheHierarchy uniqueName="[Nyttor].[Min år 10]" caption="Min år 10" attribute="1" defaultMemberUniqueName="[Nyttor].[Min år 10].[All]" allUniqueName="[Nyttor].[Min år 10].[All]" dimensionUniqueName="[Nyttor]" displayFolder="" count="0" memberValueDatatype="5" unbalanced="0"/>
    <cacheHierarchy uniqueName="[Nyttor].[Min år 11]" caption="Min år 11" attribute="1" defaultMemberUniqueName="[Nyttor].[Min år 11].[All]" allUniqueName="[Nyttor].[Min år 11].[All]" dimensionUniqueName="[Nyttor]" displayFolder="" count="0" memberValueDatatype="5" unbalanced="0"/>
    <cacheHierarchy uniqueName="[Nyttor].[Min år 12]" caption="Min år 12" attribute="1" defaultMemberUniqueName="[Nyttor].[Min år 12].[All]" allUniqueName="[Nyttor].[Min år 12].[All]" dimensionUniqueName="[Nyttor]" displayFolder="" count="0" memberValueDatatype="5" unbalanced="0"/>
    <cacheHierarchy uniqueName="[Nyttor].[Min år 13]" caption="Min år 13" attribute="1" defaultMemberUniqueName="[Nyttor].[Min år 13].[All]" allUniqueName="[Nyttor].[Min år 13].[All]" dimensionUniqueName="[Nyttor]" displayFolder="" count="0" memberValueDatatype="5" unbalanced="0"/>
    <cacheHierarchy uniqueName="[Nyttor].[Min år 14]" caption="Min år 14" attribute="1" defaultMemberUniqueName="[Nyttor].[Min år 14].[All]" allUniqueName="[Nyttor].[Min år 14].[All]" dimensionUniqueName="[Nyttor]" displayFolder="" count="0" memberValueDatatype="5" unbalanced="0"/>
    <cacheHierarchy uniqueName="[Nyttor].[Min år 15]" caption="Min år 15" attribute="1" defaultMemberUniqueName="[Nyttor].[Min år 15].[All]" allUniqueName="[Nyttor].[Min år 15].[All]" dimensionUniqueName="[Nyttor]" displayFolder="" count="0" memberValueDatatype="5" unbalanced="0"/>
    <cacheHierarchy uniqueName="[Nyttor].[Min år 16]" caption="Min år 16" attribute="1" defaultMemberUniqueName="[Nyttor].[Min år 16].[All]" allUniqueName="[Nyttor].[Min år 16].[All]" dimensionUniqueName="[Nyttor]" displayFolder="" count="0" memberValueDatatype="5" unbalanced="0"/>
    <cacheHierarchy uniqueName="[Nyttor].[Min år 17]" caption="Min år 17" attribute="1" defaultMemberUniqueName="[Nyttor].[Min år 17].[All]" allUniqueName="[Nyttor].[Min år 17].[All]" dimensionUniqueName="[Nyttor]" displayFolder="" count="0" memberValueDatatype="5" unbalanced="0"/>
    <cacheHierarchy uniqueName="[Nyttor].[Min år 18]" caption="Min år 18" attribute="1" defaultMemberUniqueName="[Nyttor].[Min år 18].[All]" allUniqueName="[Nyttor].[Min år 18].[All]" dimensionUniqueName="[Nyttor]" displayFolder="" count="0" memberValueDatatype="5" unbalanced="0"/>
    <cacheHierarchy uniqueName="[Nyttor].[Min år 19]" caption="Min år 19" attribute="1" defaultMemberUniqueName="[Nyttor].[Min år 19].[All]" allUniqueName="[Nyttor].[Min år 19].[All]" dimensionUniqueName="[Nyttor]" displayFolder="" count="0" memberValueDatatype="5" unbalanced="0"/>
    <cacheHierarchy uniqueName="[Nyttor].[Min år 20]" caption="Min år 20" attribute="1" defaultMemberUniqueName="[Nyttor].[Min år 20].[All]" allUniqueName="[Nyttor].[Min år 20].[All]" dimensionUniqueName="[Nyttor]" displayFolder="" count="0" memberValueDatatype="5" unbalanced="0"/>
    <cacheHierarchy uniqueName="[Nyttor].[Min år 21]" caption="Min år 21" attribute="1" defaultMemberUniqueName="[Nyttor].[Min år 21].[All]" allUniqueName="[Nyttor].[Min år 21].[All]" dimensionUniqueName="[Nyttor]" displayFolder="" count="0" memberValueDatatype="5" unbalanced="0"/>
    <cacheHierarchy uniqueName="[Nyttor].[Min år 22]" caption="Min år 22" attribute="1" defaultMemberUniqueName="[Nyttor].[Min år 22].[All]" allUniqueName="[Nyttor].[Min år 22].[All]" dimensionUniqueName="[Nyttor]" displayFolder="" count="0" memberValueDatatype="5" unbalanced="0"/>
    <cacheHierarchy uniqueName="[Nyttor].[Min år 23]" caption="Min år 23" attribute="1" defaultMemberUniqueName="[Nyttor].[Min år 23].[All]" allUniqueName="[Nyttor].[Min år 23].[All]" dimensionUniqueName="[Nyttor]" displayFolder="" count="0" memberValueDatatype="5" unbalanced="0"/>
    <cacheHierarchy uniqueName="[Nyttor].[Min år 24]" caption="Min år 24" attribute="1" defaultMemberUniqueName="[Nyttor].[Min år 24].[All]" allUniqueName="[Nyttor].[Min år 24].[All]" dimensionUniqueName="[Nyttor]" displayFolder="" count="0" memberValueDatatype="5" unbalanced="0"/>
    <cacheHierarchy uniqueName="[Nyttor].[Min år 25]" caption="Min år 25" attribute="1" defaultMemberUniqueName="[Nyttor].[Min år 25].[All]" allUniqueName="[Nyttor].[Min år 25].[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Max år 7]" caption="Max år 7" attribute="1" defaultMemberUniqueName="[Nyttor].[Max år 7].[All]" allUniqueName="[Nyttor].[Max år 7].[All]" dimensionUniqueName="[Nyttor]" displayFolder="" count="0" memberValueDatatype="5" unbalanced="0"/>
    <cacheHierarchy uniqueName="[Nyttor].[Max år 8]" caption="Max år 8" attribute="1" defaultMemberUniqueName="[Nyttor].[Max år 8].[All]" allUniqueName="[Nyttor].[Max år 8].[All]" dimensionUniqueName="[Nyttor]" displayFolder="" count="0" memberValueDatatype="5" unbalanced="0"/>
    <cacheHierarchy uniqueName="[Nyttor].[Max år 9]" caption="Max år 9" attribute="1" defaultMemberUniqueName="[Nyttor].[Max år 9].[All]" allUniqueName="[Nyttor].[Max år 9].[All]" dimensionUniqueName="[Nyttor]" displayFolder="" count="0" memberValueDatatype="5" unbalanced="0"/>
    <cacheHierarchy uniqueName="[Nyttor].[Max år 10]" caption="Max år 10" attribute="1" defaultMemberUniqueName="[Nyttor].[Max år 10].[All]" allUniqueName="[Nyttor].[Max år 10].[All]" dimensionUniqueName="[Nyttor]" displayFolder="" count="0" memberValueDatatype="5" unbalanced="0"/>
    <cacheHierarchy uniqueName="[Nyttor].[Max år 11]" caption="Max år 11" attribute="1" defaultMemberUniqueName="[Nyttor].[Max år 11].[All]" allUniqueName="[Nyttor].[Max år 11].[All]" dimensionUniqueName="[Nyttor]" displayFolder="" count="0" memberValueDatatype="5" unbalanced="0"/>
    <cacheHierarchy uniqueName="[Nyttor].[Max år 12]" caption="Max år 12" attribute="1" defaultMemberUniqueName="[Nyttor].[Max år 12].[All]" allUniqueName="[Nyttor].[Max år 12].[All]" dimensionUniqueName="[Nyttor]" displayFolder="" count="0" memberValueDatatype="5" unbalanced="0"/>
    <cacheHierarchy uniqueName="[Nyttor].[Max år 13]" caption="Max år 13" attribute="1" defaultMemberUniqueName="[Nyttor].[Max år 13].[All]" allUniqueName="[Nyttor].[Max år 13].[All]" dimensionUniqueName="[Nyttor]" displayFolder="" count="0" memberValueDatatype="5" unbalanced="0"/>
    <cacheHierarchy uniqueName="[Nyttor].[Max år 14]" caption="Max år 14" attribute="1" defaultMemberUniqueName="[Nyttor].[Max år 14].[All]" allUniqueName="[Nyttor].[Max år 14].[All]" dimensionUniqueName="[Nyttor]" displayFolder="" count="0" memberValueDatatype="5" unbalanced="0"/>
    <cacheHierarchy uniqueName="[Nyttor].[Max år 15]" caption="Max år 15" attribute="1" defaultMemberUniqueName="[Nyttor].[Max år 15].[All]" allUniqueName="[Nyttor].[Max år 15].[All]" dimensionUniqueName="[Nyttor]" displayFolder="" count="0" memberValueDatatype="5" unbalanced="0"/>
    <cacheHierarchy uniqueName="[Nyttor].[Max år 16]" caption="Max år 16" attribute="1" defaultMemberUniqueName="[Nyttor].[Max år 16].[All]" allUniqueName="[Nyttor].[Max år 16].[All]" dimensionUniqueName="[Nyttor]" displayFolder="" count="0" memberValueDatatype="5" unbalanced="0"/>
    <cacheHierarchy uniqueName="[Nyttor].[Max år 17]" caption="Max år 17" attribute="1" defaultMemberUniqueName="[Nyttor].[Max år 17].[All]" allUniqueName="[Nyttor].[Max år 17].[All]" dimensionUniqueName="[Nyttor]" displayFolder="" count="0" memberValueDatatype="5" unbalanced="0"/>
    <cacheHierarchy uniqueName="[Nyttor].[Max år 18]" caption="Max år 18" attribute="1" defaultMemberUniqueName="[Nyttor].[Max år 18].[All]" allUniqueName="[Nyttor].[Max år 18].[All]" dimensionUniqueName="[Nyttor]" displayFolder="" count="0" memberValueDatatype="5" unbalanced="0"/>
    <cacheHierarchy uniqueName="[Nyttor].[Max år 19]" caption="Max år 19" attribute="1" defaultMemberUniqueName="[Nyttor].[Max år 19].[All]" allUniqueName="[Nyttor].[Max år 19].[All]" dimensionUniqueName="[Nyttor]" displayFolder="" count="0" memberValueDatatype="5" unbalanced="0"/>
    <cacheHierarchy uniqueName="[Nyttor].[Max år 20]" caption="Max år 20" attribute="1" defaultMemberUniqueName="[Nyttor].[Max år 20].[All]" allUniqueName="[Nyttor].[Max år 20].[All]" dimensionUniqueName="[Nyttor]" displayFolder="" count="0" memberValueDatatype="5" unbalanced="0"/>
    <cacheHierarchy uniqueName="[Nyttor].[Max år 21]" caption="Max år 21" attribute="1" defaultMemberUniqueName="[Nyttor].[Max år 21].[All]" allUniqueName="[Nyttor].[Max år 21].[All]" dimensionUniqueName="[Nyttor]" displayFolder="" count="0" memberValueDatatype="5" unbalanced="0"/>
    <cacheHierarchy uniqueName="[Nyttor].[Max år 22]" caption="Max år 22" attribute="1" defaultMemberUniqueName="[Nyttor].[Max år 22].[All]" allUniqueName="[Nyttor].[Max år 22].[All]" dimensionUniqueName="[Nyttor]" displayFolder="" count="0" memberValueDatatype="5" unbalanced="0"/>
    <cacheHierarchy uniqueName="[Nyttor].[Max år 23]" caption="Max år 23" attribute="1" defaultMemberUniqueName="[Nyttor].[Max år 23].[All]" allUniqueName="[Nyttor].[Max år 23].[All]" dimensionUniqueName="[Nyttor]" displayFolder="" count="0" memberValueDatatype="5" unbalanced="0"/>
    <cacheHierarchy uniqueName="[Nyttor].[Max år 24]" caption="Max år 24" attribute="1" defaultMemberUniqueName="[Nyttor].[Max år 24].[All]" allUniqueName="[Nyttor].[Max år 24].[All]" dimensionUniqueName="[Nyttor]" displayFolder="" count="0" memberValueDatatype="5" unbalanced="0"/>
    <cacheHierarchy uniqueName="[Nyttor].[Max år 25]" caption="Max år 25" attribute="1" defaultMemberUniqueName="[Nyttor].[Max år 25].[All]" allUniqueName="[Nyttor].[Max år 25].[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2" memberValueDatatype="130" unbalanced="0">
      <fieldsUsage count="2">
        <fieldUsage x="-1"/>
        <fieldUsage x="4"/>
      </fieldsUsage>
    </cacheHierarchy>
    <cacheHierarchy uniqueName="[Varderade_kostnader].[Kategori]" caption="Kategori" attribute="1" defaultMemberUniqueName="[Varderade_kostnader].[Kategori].[All]" allUniqueName="[Varderade_kostnader].[Kategori].[All]" dimensionUniqueName="[Varderade_kostnader]" displayFolder="" count="2" memberValueDatatype="130" unbalanced="0">
      <fieldsUsage count="2">
        <fieldUsage x="-1"/>
        <fieldUsage x="3"/>
      </fieldsUsage>
    </cacheHierarchy>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Troligt år 7]" caption="Troligt år 7" attribute="1" defaultMemberUniqueName="[Varderade_kostnader].[Troligt år 7].[All]" allUniqueName="[Varderade_kostnader].[Troligt år 7].[All]" dimensionUniqueName="[Varderade_kostnader]" displayFolder="" count="0" memberValueDatatype="5" unbalanced="0"/>
    <cacheHierarchy uniqueName="[Varderade_kostnader].[Troligt år 8]" caption="Troligt år 8" attribute="1" defaultMemberUniqueName="[Varderade_kostnader].[Troligt år 8].[All]" allUniqueName="[Varderade_kostnader].[Troligt år 8].[All]" dimensionUniqueName="[Varderade_kostnader]" displayFolder="" count="0" memberValueDatatype="5" unbalanced="0"/>
    <cacheHierarchy uniqueName="[Varderade_kostnader].[Troligt år 9]" caption="Troligt år 9" attribute="1" defaultMemberUniqueName="[Varderade_kostnader].[Troligt år 9].[All]" allUniqueName="[Varderade_kostnader].[Troligt år 9].[All]" dimensionUniqueName="[Varderade_kostnader]" displayFolder="" count="0" memberValueDatatype="5" unbalanced="0"/>
    <cacheHierarchy uniqueName="[Varderade_kostnader].[Troligt år 10]" caption="Troligt år 10" attribute="1" defaultMemberUniqueName="[Varderade_kostnader].[Troligt år 10].[All]" allUniqueName="[Varderade_kostnader].[Troligt år 10].[All]" dimensionUniqueName="[Varderade_kostnader]" displayFolder="" count="0" memberValueDatatype="5" unbalanced="0"/>
    <cacheHierarchy uniqueName="[Varderade_kostnader].[Troligt år 11]" caption="Troligt år 11" attribute="1" defaultMemberUniqueName="[Varderade_kostnader].[Troligt år 11].[All]" allUniqueName="[Varderade_kostnader].[Troligt år 11].[All]" dimensionUniqueName="[Varderade_kostnader]" displayFolder="" count="0" memberValueDatatype="5" unbalanced="0"/>
    <cacheHierarchy uniqueName="[Varderade_kostnader].[Troligt år 12]" caption="Troligt år 12" attribute="1" defaultMemberUniqueName="[Varderade_kostnader].[Troligt år 12].[All]" allUniqueName="[Varderade_kostnader].[Troligt år 12].[All]" dimensionUniqueName="[Varderade_kostnader]" displayFolder="" count="0" memberValueDatatype="5" unbalanced="0"/>
    <cacheHierarchy uniqueName="[Varderade_kostnader].[Troligt år 13]" caption="Troligt år 13" attribute="1" defaultMemberUniqueName="[Varderade_kostnader].[Troligt år 13].[All]" allUniqueName="[Varderade_kostnader].[Troligt år 13].[All]" dimensionUniqueName="[Varderade_kostnader]" displayFolder="" count="0" memberValueDatatype="5" unbalanced="0"/>
    <cacheHierarchy uniqueName="[Varderade_kostnader].[Troligt år 14]" caption="Troligt år 14" attribute="1" defaultMemberUniqueName="[Varderade_kostnader].[Troligt år 14].[All]" allUniqueName="[Varderade_kostnader].[Troligt år 14].[All]" dimensionUniqueName="[Varderade_kostnader]" displayFolder="" count="0" memberValueDatatype="5" unbalanced="0"/>
    <cacheHierarchy uniqueName="[Varderade_kostnader].[Troligt år 15]" caption="Troligt år 15" attribute="1" defaultMemberUniqueName="[Varderade_kostnader].[Troligt år 15].[All]" allUniqueName="[Varderade_kostnader].[Troligt år 15].[All]" dimensionUniqueName="[Varderade_kostnader]" displayFolder="" count="0" memberValueDatatype="5" unbalanced="0"/>
    <cacheHierarchy uniqueName="[Varderade_kostnader].[Troligt år 16]" caption="Troligt år 16" attribute="1" defaultMemberUniqueName="[Varderade_kostnader].[Troligt år 16].[All]" allUniqueName="[Varderade_kostnader].[Troligt år 16].[All]" dimensionUniqueName="[Varderade_kostnader]" displayFolder="" count="0" memberValueDatatype="5" unbalanced="0"/>
    <cacheHierarchy uniqueName="[Varderade_kostnader].[Troligt år 17]" caption="Troligt år 17" attribute="1" defaultMemberUniqueName="[Varderade_kostnader].[Troligt år 17].[All]" allUniqueName="[Varderade_kostnader].[Troligt år 17].[All]" dimensionUniqueName="[Varderade_kostnader]" displayFolder="" count="0" memberValueDatatype="5" unbalanced="0"/>
    <cacheHierarchy uniqueName="[Varderade_kostnader].[Troligt år 18]" caption="Troligt år 18" attribute="1" defaultMemberUniqueName="[Varderade_kostnader].[Troligt år 18].[All]" allUniqueName="[Varderade_kostnader].[Troligt år 18].[All]" dimensionUniqueName="[Varderade_kostnader]" displayFolder="" count="0" memberValueDatatype="5" unbalanced="0"/>
    <cacheHierarchy uniqueName="[Varderade_kostnader].[Troligt år 19]" caption="Troligt år 19" attribute="1" defaultMemberUniqueName="[Varderade_kostnader].[Troligt år 19].[All]" allUniqueName="[Varderade_kostnader].[Troligt år 19].[All]" dimensionUniqueName="[Varderade_kostnader]" displayFolder="" count="0" memberValueDatatype="5" unbalanced="0"/>
    <cacheHierarchy uniqueName="[Varderade_kostnader].[Troligt år 20]" caption="Troligt år 20" attribute="1" defaultMemberUniqueName="[Varderade_kostnader].[Troligt år 20].[All]" allUniqueName="[Varderade_kostnader].[Troligt år 20].[All]" dimensionUniqueName="[Varderade_kostnader]" displayFolder="" count="0" memberValueDatatype="5" unbalanced="0"/>
    <cacheHierarchy uniqueName="[Varderade_kostnader].[Troligt år 21]" caption="Troligt år 21" attribute="1" defaultMemberUniqueName="[Varderade_kostnader].[Troligt år 21].[All]" allUniqueName="[Varderade_kostnader].[Troligt år 21].[All]" dimensionUniqueName="[Varderade_kostnader]" displayFolder="" count="0" memberValueDatatype="5" unbalanced="0"/>
    <cacheHierarchy uniqueName="[Varderade_kostnader].[Troligt år 22]" caption="Troligt år 22" attribute="1" defaultMemberUniqueName="[Varderade_kostnader].[Troligt år 22].[All]" allUniqueName="[Varderade_kostnader].[Troligt år 22].[All]" dimensionUniqueName="[Varderade_kostnader]" displayFolder="" count="0" memberValueDatatype="5" unbalanced="0"/>
    <cacheHierarchy uniqueName="[Varderade_kostnader].[Troligt år 23]" caption="Troligt år 23" attribute="1" defaultMemberUniqueName="[Varderade_kostnader].[Troligt år 23].[All]" allUniqueName="[Varderade_kostnader].[Troligt år 23].[All]" dimensionUniqueName="[Varderade_kostnader]" displayFolder="" count="0" memberValueDatatype="5" unbalanced="0"/>
    <cacheHierarchy uniqueName="[Varderade_kostnader].[Troligt år 24]" caption="Troligt år 24" attribute="1" defaultMemberUniqueName="[Varderade_kostnader].[Troligt år 24].[All]" allUniqueName="[Varderade_kostnader].[Troligt år 24].[All]" dimensionUniqueName="[Varderade_kostnader]" displayFolder="" count="0" memberValueDatatype="5" unbalanced="0"/>
    <cacheHierarchy uniqueName="[Varderade_kostnader].[Troligt år 25]" caption="Troligt år 25" attribute="1" defaultMemberUniqueName="[Varderade_kostnader].[Troligt år 25].[All]" allUniqueName="[Varderade_kostnader].[Troligt år 25].[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Min år 7]" caption="Min år 7" attribute="1" defaultMemberUniqueName="[Varderade_kostnader].[Min år 7].[All]" allUniqueName="[Varderade_kostnader].[Min år 7].[All]" dimensionUniqueName="[Varderade_kostnader]" displayFolder="" count="0" memberValueDatatype="5" unbalanced="0"/>
    <cacheHierarchy uniqueName="[Varderade_kostnader].[Min år 8]" caption="Min år 8" attribute="1" defaultMemberUniqueName="[Varderade_kostnader].[Min år 8].[All]" allUniqueName="[Varderade_kostnader].[Min år 8].[All]" dimensionUniqueName="[Varderade_kostnader]" displayFolder="" count="0" memberValueDatatype="5" unbalanced="0"/>
    <cacheHierarchy uniqueName="[Varderade_kostnader].[Min år 9]" caption="Min år 9" attribute="1" defaultMemberUniqueName="[Varderade_kostnader].[Min år 9].[All]" allUniqueName="[Varderade_kostnader].[Min år 9].[All]" dimensionUniqueName="[Varderade_kostnader]" displayFolder="" count="0" memberValueDatatype="5" unbalanced="0"/>
    <cacheHierarchy uniqueName="[Varderade_kostnader].[Min år 10]" caption="Min år 10" attribute="1" defaultMemberUniqueName="[Varderade_kostnader].[Min år 10].[All]" allUniqueName="[Varderade_kostnader].[Min år 10].[All]" dimensionUniqueName="[Varderade_kostnader]" displayFolder="" count="0" memberValueDatatype="5" unbalanced="0"/>
    <cacheHierarchy uniqueName="[Varderade_kostnader].[Min år 11]" caption="Min år 11" attribute="1" defaultMemberUniqueName="[Varderade_kostnader].[Min år 11].[All]" allUniqueName="[Varderade_kostnader].[Min år 11].[All]" dimensionUniqueName="[Varderade_kostnader]" displayFolder="" count="0" memberValueDatatype="5" unbalanced="0"/>
    <cacheHierarchy uniqueName="[Varderade_kostnader].[Min år 12]" caption="Min år 12" attribute="1" defaultMemberUniqueName="[Varderade_kostnader].[Min år 12].[All]" allUniqueName="[Varderade_kostnader].[Min år 12].[All]" dimensionUniqueName="[Varderade_kostnader]" displayFolder="" count="0" memberValueDatatype="5" unbalanced="0"/>
    <cacheHierarchy uniqueName="[Varderade_kostnader].[Min år 13]" caption="Min år 13" attribute="1" defaultMemberUniqueName="[Varderade_kostnader].[Min år 13].[All]" allUniqueName="[Varderade_kostnader].[Min år 13].[All]" dimensionUniqueName="[Varderade_kostnader]" displayFolder="" count="0" memberValueDatatype="5" unbalanced="0"/>
    <cacheHierarchy uniqueName="[Varderade_kostnader].[Min år 14]" caption="Min år 14" attribute="1" defaultMemberUniqueName="[Varderade_kostnader].[Min år 14].[All]" allUniqueName="[Varderade_kostnader].[Min år 14].[All]" dimensionUniqueName="[Varderade_kostnader]" displayFolder="" count="0" memberValueDatatype="5" unbalanced="0"/>
    <cacheHierarchy uniqueName="[Varderade_kostnader].[Min år 15]" caption="Min år 15" attribute="1" defaultMemberUniqueName="[Varderade_kostnader].[Min år 15].[All]" allUniqueName="[Varderade_kostnader].[Min år 15].[All]" dimensionUniqueName="[Varderade_kostnader]" displayFolder="" count="0" memberValueDatatype="5" unbalanced="0"/>
    <cacheHierarchy uniqueName="[Varderade_kostnader].[Min år 16]" caption="Min år 16" attribute="1" defaultMemberUniqueName="[Varderade_kostnader].[Min år 16].[All]" allUniqueName="[Varderade_kostnader].[Min år 16].[All]" dimensionUniqueName="[Varderade_kostnader]" displayFolder="" count="0" memberValueDatatype="5" unbalanced="0"/>
    <cacheHierarchy uniqueName="[Varderade_kostnader].[Min år 17]" caption="Min år 17" attribute="1" defaultMemberUniqueName="[Varderade_kostnader].[Min år 17].[All]" allUniqueName="[Varderade_kostnader].[Min år 17].[All]" dimensionUniqueName="[Varderade_kostnader]" displayFolder="" count="0" memberValueDatatype="5" unbalanced="0"/>
    <cacheHierarchy uniqueName="[Varderade_kostnader].[Min år 18]" caption="Min år 18" attribute="1" defaultMemberUniqueName="[Varderade_kostnader].[Min år 18].[All]" allUniqueName="[Varderade_kostnader].[Min år 18].[All]" dimensionUniqueName="[Varderade_kostnader]" displayFolder="" count="0" memberValueDatatype="5" unbalanced="0"/>
    <cacheHierarchy uniqueName="[Varderade_kostnader].[Min år 19]" caption="Min år 19" attribute="1" defaultMemberUniqueName="[Varderade_kostnader].[Min år 19].[All]" allUniqueName="[Varderade_kostnader].[Min år 19].[All]" dimensionUniqueName="[Varderade_kostnader]" displayFolder="" count="0" memberValueDatatype="5" unbalanced="0"/>
    <cacheHierarchy uniqueName="[Varderade_kostnader].[Min år 20]" caption="Min år 20" attribute="1" defaultMemberUniqueName="[Varderade_kostnader].[Min år 20].[All]" allUniqueName="[Varderade_kostnader].[Min år 20].[All]" dimensionUniqueName="[Varderade_kostnader]" displayFolder="" count="0" memberValueDatatype="5" unbalanced="0"/>
    <cacheHierarchy uniqueName="[Varderade_kostnader].[Min år 21]" caption="Min år 21" attribute="1" defaultMemberUniqueName="[Varderade_kostnader].[Min år 21].[All]" allUniqueName="[Varderade_kostnader].[Min år 21].[All]" dimensionUniqueName="[Varderade_kostnader]" displayFolder="" count="0" memberValueDatatype="5" unbalanced="0"/>
    <cacheHierarchy uniqueName="[Varderade_kostnader].[Min år 22]" caption="Min år 22" attribute="1" defaultMemberUniqueName="[Varderade_kostnader].[Min år 22].[All]" allUniqueName="[Varderade_kostnader].[Min år 22].[All]" dimensionUniqueName="[Varderade_kostnader]" displayFolder="" count="0" memberValueDatatype="5" unbalanced="0"/>
    <cacheHierarchy uniqueName="[Varderade_kostnader].[Min år 23]" caption="Min år 23" attribute="1" defaultMemberUniqueName="[Varderade_kostnader].[Min år 23].[All]" allUniqueName="[Varderade_kostnader].[Min år 23].[All]" dimensionUniqueName="[Varderade_kostnader]" displayFolder="" count="0" memberValueDatatype="5" unbalanced="0"/>
    <cacheHierarchy uniqueName="[Varderade_kostnader].[Min år 24]" caption="Min år 24" attribute="1" defaultMemberUniqueName="[Varderade_kostnader].[Min år 24].[All]" allUniqueName="[Varderade_kostnader].[Min år 24].[All]" dimensionUniqueName="[Varderade_kostnader]" displayFolder="" count="0" memberValueDatatype="5" unbalanced="0"/>
    <cacheHierarchy uniqueName="[Varderade_kostnader].[Min år 25]" caption="Min år 25" attribute="1" defaultMemberUniqueName="[Varderade_kostnader].[Min år 25].[All]" allUniqueName="[Varderade_kostnader].[Min år 25].[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Max år 7]" caption="Max år 7" attribute="1" defaultMemberUniqueName="[Varderade_kostnader].[Max år 7].[All]" allUniqueName="[Varderade_kostnader].[Max år 7].[All]" dimensionUniqueName="[Varderade_kostnader]" displayFolder="" count="0" memberValueDatatype="5" unbalanced="0"/>
    <cacheHierarchy uniqueName="[Varderade_kostnader].[Max år 8]" caption="Max år 8" attribute="1" defaultMemberUniqueName="[Varderade_kostnader].[Max år 8].[All]" allUniqueName="[Varderade_kostnader].[Max år 8].[All]" dimensionUniqueName="[Varderade_kostnader]" displayFolder="" count="0" memberValueDatatype="5" unbalanced="0"/>
    <cacheHierarchy uniqueName="[Varderade_kostnader].[Max år 9]" caption="Max år 9" attribute="1" defaultMemberUniqueName="[Varderade_kostnader].[Max år 9].[All]" allUniqueName="[Varderade_kostnader].[Max år 9].[All]" dimensionUniqueName="[Varderade_kostnader]" displayFolder="" count="0" memberValueDatatype="5" unbalanced="0"/>
    <cacheHierarchy uniqueName="[Varderade_kostnader].[Max år 10]" caption="Max år 10" attribute="1" defaultMemberUniqueName="[Varderade_kostnader].[Max år 10].[All]" allUniqueName="[Varderade_kostnader].[Max år 10].[All]" dimensionUniqueName="[Varderade_kostnader]" displayFolder="" count="0" memberValueDatatype="5" unbalanced="0"/>
    <cacheHierarchy uniqueName="[Varderade_kostnader].[Max år 11]" caption="Max år 11" attribute="1" defaultMemberUniqueName="[Varderade_kostnader].[Max år 11].[All]" allUniqueName="[Varderade_kostnader].[Max år 11].[All]" dimensionUniqueName="[Varderade_kostnader]" displayFolder="" count="0" memberValueDatatype="5" unbalanced="0"/>
    <cacheHierarchy uniqueName="[Varderade_kostnader].[Max år 12]" caption="Max år 12" attribute="1" defaultMemberUniqueName="[Varderade_kostnader].[Max år 12].[All]" allUniqueName="[Varderade_kostnader].[Max år 12].[All]" dimensionUniqueName="[Varderade_kostnader]" displayFolder="" count="0" memberValueDatatype="5" unbalanced="0"/>
    <cacheHierarchy uniqueName="[Varderade_kostnader].[Max år 13]" caption="Max år 13" attribute="1" defaultMemberUniqueName="[Varderade_kostnader].[Max år 13].[All]" allUniqueName="[Varderade_kostnader].[Max år 13].[All]" dimensionUniqueName="[Varderade_kostnader]" displayFolder="" count="0" memberValueDatatype="5" unbalanced="0"/>
    <cacheHierarchy uniqueName="[Varderade_kostnader].[Max år 14]" caption="Max år 14" attribute="1" defaultMemberUniqueName="[Varderade_kostnader].[Max år 14].[All]" allUniqueName="[Varderade_kostnader].[Max år 14].[All]" dimensionUniqueName="[Varderade_kostnader]" displayFolder="" count="0" memberValueDatatype="5" unbalanced="0"/>
    <cacheHierarchy uniqueName="[Varderade_kostnader].[Max år 15]" caption="Max år 15" attribute="1" defaultMemberUniqueName="[Varderade_kostnader].[Max år 15].[All]" allUniqueName="[Varderade_kostnader].[Max år 15].[All]" dimensionUniqueName="[Varderade_kostnader]" displayFolder="" count="0" memberValueDatatype="5" unbalanced="0"/>
    <cacheHierarchy uniqueName="[Varderade_kostnader].[Max år 16]" caption="Max år 16" attribute="1" defaultMemberUniqueName="[Varderade_kostnader].[Max år 16].[All]" allUniqueName="[Varderade_kostnader].[Max år 16].[All]" dimensionUniqueName="[Varderade_kostnader]" displayFolder="" count="0" memberValueDatatype="5" unbalanced="0"/>
    <cacheHierarchy uniqueName="[Varderade_kostnader].[Max år 17]" caption="Max år 17" attribute="1" defaultMemberUniqueName="[Varderade_kostnader].[Max år 17].[All]" allUniqueName="[Varderade_kostnader].[Max år 17].[All]" dimensionUniqueName="[Varderade_kostnader]" displayFolder="" count="0" memberValueDatatype="5" unbalanced="0"/>
    <cacheHierarchy uniqueName="[Varderade_kostnader].[Max år 18]" caption="Max år 18" attribute="1" defaultMemberUniqueName="[Varderade_kostnader].[Max år 18].[All]" allUniqueName="[Varderade_kostnader].[Max år 18].[All]" dimensionUniqueName="[Varderade_kostnader]" displayFolder="" count="0" memberValueDatatype="5" unbalanced="0"/>
    <cacheHierarchy uniqueName="[Varderade_kostnader].[Max år 19]" caption="Max år 19" attribute="1" defaultMemberUniqueName="[Varderade_kostnader].[Max år 19].[All]" allUniqueName="[Varderade_kostnader].[Max år 19].[All]" dimensionUniqueName="[Varderade_kostnader]" displayFolder="" count="0" memberValueDatatype="5" unbalanced="0"/>
    <cacheHierarchy uniqueName="[Varderade_kostnader].[Max år 20]" caption="Max år 20" attribute="1" defaultMemberUniqueName="[Varderade_kostnader].[Max år 20].[All]" allUniqueName="[Varderade_kostnader].[Max år 20].[All]" dimensionUniqueName="[Varderade_kostnader]" displayFolder="" count="0" memberValueDatatype="5" unbalanced="0"/>
    <cacheHierarchy uniqueName="[Varderade_kostnader].[Max år 21]" caption="Max år 21" attribute="1" defaultMemberUniqueName="[Varderade_kostnader].[Max år 21].[All]" allUniqueName="[Varderade_kostnader].[Max år 21].[All]" dimensionUniqueName="[Varderade_kostnader]" displayFolder="" count="0" memberValueDatatype="5" unbalanced="0"/>
    <cacheHierarchy uniqueName="[Varderade_kostnader].[Max år 22]" caption="Max år 22" attribute="1" defaultMemberUniqueName="[Varderade_kostnader].[Max år 22].[All]" allUniqueName="[Varderade_kostnader].[Max år 22].[All]" dimensionUniqueName="[Varderade_kostnader]" displayFolder="" count="0" memberValueDatatype="5" unbalanced="0"/>
    <cacheHierarchy uniqueName="[Varderade_kostnader].[Max år 23]" caption="Max år 23" attribute="1" defaultMemberUniqueName="[Varderade_kostnader].[Max år 23].[All]" allUniqueName="[Varderade_kostnader].[Max år 23].[All]" dimensionUniqueName="[Varderade_kostnader]" displayFolder="" count="0" memberValueDatatype="5" unbalanced="0"/>
    <cacheHierarchy uniqueName="[Varderade_kostnader].[Max år 24]" caption="Max år 24" attribute="1" defaultMemberUniqueName="[Varderade_kostnader].[Max år 24].[All]" allUniqueName="[Varderade_kostnader].[Max år 24].[All]" dimensionUniqueName="[Varderade_kostnader]" displayFolder="" count="0" memberValueDatatype="5" unbalanced="0"/>
    <cacheHierarchy uniqueName="[Varderade_kostnader].[Max år 25]" caption="Max år 25" attribute="1" defaultMemberUniqueName="[Varderade_kostnader].[Max år 25].[All]" allUniqueName="[Varderade_kostnader].[Max år 25].[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0" memberValueDatatype="130" unbalanced="0"/>
    <cacheHierarchy uniqueName="[Varderade_nyttor].[Kategori]" caption="Kategori" attribute="1" defaultMemberUniqueName="[Varderade_nyttor].[Kategori].[All]" allUniqueName="[Varderade_nyttor].[Kategori].[All]" dimensionUniqueName="[Varderade_nyttor]" displayFolder="" count="0" memberValueDatatype="130" unbalanced="0"/>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Troligt år 7]" caption="Troligt år 7" attribute="1" defaultMemberUniqueName="[Varderade_nyttor].[Troligt år 7].[All]" allUniqueName="[Varderade_nyttor].[Troligt år 7].[All]" dimensionUniqueName="[Varderade_nyttor]" displayFolder="" count="0" memberValueDatatype="5" unbalanced="0"/>
    <cacheHierarchy uniqueName="[Varderade_nyttor].[Troligt år 8]" caption="Troligt år 8" attribute="1" defaultMemberUniqueName="[Varderade_nyttor].[Troligt år 8].[All]" allUniqueName="[Varderade_nyttor].[Troligt år 8].[All]" dimensionUniqueName="[Varderade_nyttor]" displayFolder="" count="0" memberValueDatatype="5" unbalanced="0"/>
    <cacheHierarchy uniqueName="[Varderade_nyttor].[Troligt år 9]" caption="Troligt år 9" attribute="1" defaultMemberUniqueName="[Varderade_nyttor].[Troligt år 9].[All]" allUniqueName="[Varderade_nyttor].[Troligt år 9].[All]" dimensionUniqueName="[Varderade_nyttor]" displayFolder="" count="0" memberValueDatatype="5" unbalanced="0"/>
    <cacheHierarchy uniqueName="[Varderade_nyttor].[Troligt år 10]" caption="Troligt år 10" attribute="1" defaultMemberUniqueName="[Varderade_nyttor].[Troligt år 10].[All]" allUniqueName="[Varderade_nyttor].[Troligt år 10].[All]" dimensionUniqueName="[Varderade_nyttor]" displayFolder="" count="0" memberValueDatatype="5" unbalanced="0"/>
    <cacheHierarchy uniqueName="[Varderade_nyttor].[Troligt år 11]" caption="Troligt år 11" attribute="1" defaultMemberUniqueName="[Varderade_nyttor].[Troligt år 11].[All]" allUniqueName="[Varderade_nyttor].[Troligt år 11].[All]" dimensionUniqueName="[Varderade_nyttor]" displayFolder="" count="0" memberValueDatatype="5" unbalanced="0"/>
    <cacheHierarchy uniqueName="[Varderade_nyttor].[Troligt år 12]" caption="Troligt år 12" attribute="1" defaultMemberUniqueName="[Varderade_nyttor].[Troligt år 12].[All]" allUniqueName="[Varderade_nyttor].[Troligt år 12].[All]" dimensionUniqueName="[Varderade_nyttor]" displayFolder="" count="0" memberValueDatatype="5" unbalanced="0"/>
    <cacheHierarchy uniqueName="[Varderade_nyttor].[Troligt år 13]" caption="Troligt år 13" attribute="1" defaultMemberUniqueName="[Varderade_nyttor].[Troligt år 13].[All]" allUniqueName="[Varderade_nyttor].[Troligt år 13].[All]" dimensionUniqueName="[Varderade_nyttor]" displayFolder="" count="0" memberValueDatatype="5" unbalanced="0"/>
    <cacheHierarchy uniqueName="[Varderade_nyttor].[Troligt år 14]" caption="Troligt år 14" attribute="1" defaultMemberUniqueName="[Varderade_nyttor].[Troligt år 14].[All]" allUniqueName="[Varderade_nyttor].[Troligt år 14].[All]" dimensionUniqueName="[Varderade_nyttor]" displayFolder="" count="0" memberValueDatatype="5" unbalanced="0"/>
    <cacheHierarchy uniqueName="[Varderade_nyttor].[Troligt år 15]" caption="Troligt år 15" attribute="1" defaultMemberUniqueName="[Varderade_nyttor].[Troligt år 15].[All]" allUniqueName="[Varderade_nyttor].[Troligt år 15].[All]" dimensionUniqueName="[Varderade_nyttor]" displayFolder="" count="0" memberValueDatatype="5" unbalanced="0"/>
    <cacheHierarchy uniqueName="[Varderade_nyttor].[Troligt år 16]" caption="Troligt år 16" attribute="1" defaultMemberUniqueName="[Varderade_nyttor].[Troligt år 16].[All]" allUniqueName="[Varderade_nyttor].[Troligt år 16].[All]" dimensionUniqueName="[Varderade_nyttor]" displayFolder="" count="0" memberValueDatatype="5" unbalanced="0"/>
    <cacheHierarchy uniqueName="[Varderade_nyttor].[Troligt år 17]" caption="Troligt år 17" attribute="1" defaultMemberUniqueName="[Varderade_nyttor].[Troligt år 17].[All]" allUniqueName="[Varderade_nyttor].[Troligt år 17].[All]" dimensionUniqueName="[Varderade_nyttor]" displayFolder="" count="0" memberValueDatatype="5" unbalanced="0"/>
    <cacheHierarchy uniqueName="[Varderade_nyttor].[Troligt år 18]" caption="Troligt år 18" attribute="1" defaultMemberUniqueName="[Varderade_nyttor].[Troligt år 18].[All]" allUniqueName="[Varderade_nyttor].[Troligt år 18].[All]" dimensionUniqueName="[Varderade_nyttor]" displayFolder="" count="0" memberValueDatatype="5" unbalanced="0"/>
    <cacheHierarchy uniqueName="[Varderade_nyttor].[Troligt år 19]" caption="Troligt år 19" attribute="1" defaultMemberUniqueName="[Varderade_nyttor].[Troligt år 19].[All]" allUniqueName="[Varderade_nyttor].[Troligt år 19].[All]" dimensionUniqueName="[Varderade_nyttor]" displayFolder="" count="0" memberValueDatatype="5" unbalanced="0"/>
    <cacheHierarchy uniqueName="[Varderade_nyttor].[Troligt år 20]" caption="Troligt år 20" attribute="1" defaultMemberUniqueName="[Varderade_nyttor].[Troligt år 20].[All]" allUniqueName="[Varderade_nyttor].[Troligt år 20].[All]" dimensionUniqueName="[Varderade_nyttor]" displayFolder="" count="0" memberValueDatatype="5" unbalanced="0"/>
    <cacheHierarchy uniqueName="[Varderade_nyttor].[Troligt år 21]" caption="Troligt år 21" attribute="1" defaultMemberUniqueName="[Varderade_nyttor].[Troligt år 21].[All]" allUniqueName="[Varderade_nyttor].[Troligt år 21].[All]" dimensionUniqueName="[Varderade_nyttor]" displayFolder="" count="0" memberValueDatatype="5" unbalanced="0"/>
    <cacheHierarchy uniqueName="[Varderade_nyttor].[Troligt år 22]" caption="Troligt år 22" attribute="1" defaultMemberUniqueName="[Varderade_nyttor].[Troligt år 22].[All]" allUniqueName="[Varderade_nyttor].[Troligt år 22].[All]" dimensionUniqueName="[Varderade_nyttor]" displayFolder="" count="0" memberValueDatatype="5" unbalanced="0"/>
    <cacheHierarchy uniqueName="[Varderade_nyttor].[Troligt år 23]" caption="Troligt år 23" attribute="1" defaultMemberUniqueName="[Varderade_nyttor].[Troligt år 23].[All]" allUniqueName="[Varderade_nyttor].[Troligt år 23].[All]" dimensionUniqueName="[Varderade_nyttor]" displayFolder="" count="0" memberValueDatatype="5" unbalanced="0"/>
    <cacheHierarchy uniqueName="[Varderade_nyttor].[Troligt år 24]" caption="Troligt år 24" attribute="1" defaultMemberUniqueName="[Varderade_nyttor].[Troligt år 24].[All]" allUniqueName="[Varderade_nyttor].[Troligt år 24].[All]" dimensionUniqueName="[Varderade_nyttor]" displayFolder="" count="0" memberValueDatatype="5" unbalanced="0"/>
    <cacheHierarchy uniqueName="[Varderade_nyttor].[Troligt år 25]" caption="Troligt år 25" attribute="1" defaultMemberUniqueName="[Varderade_nyttor].[Troligt år 25].[All]" allUniqueName="[Varderade_nyttor].[Troligt år 25].[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Min år 7]" caption="Min år 7" attribute="1" defaultMemberUniqueName="[Varderade_nyttor].[Min år 7].[All]" allUniqueName="[Varderade_nyttor].[Min år 7].[All]" dimensionUniqueName="[Varderade_nyttor]" displayFolder="" count="0" memberValueDatatype="5" unbalanced="0"/>
    <cacheHierarchy uniqueName="[Varderade_nyttor].[Min år 8]" caption="Min år 8" attribute="1" defaultMemberUniqueName="[Varderade_nyttor].[Min år 8].[All]" allUniqueName="[Varderade_nyttor].[Min år 8].[All]" dimensionUniqueName="[Varderade_nyttor]" displayFolder="" count="0" memberValueDatatype="5" unbalanced="0"/>
    <cacheHierarchy uniqueName="[Varderade_nyttor].[Min år 9]" caption="Min år 9" attribute="1" defaultMemberUniqueName="[Varderade_nyttor].[Min år 9].[All]" allUniqueName="[Varderade_nyttor].[Min år 9].[All]" dimensionUniqueName="[Varderade_nyttor]" displayFolder="" count="0" memberValueDatatype="5" unbalanced="0"/>
    <cacheHierarchy uniqueName="[Varderade_nyttor].[Min år 10]" caption="Min år 10" attribute="1" defaultMemberUniqueName="[Varderade_nyttor].[Min år 10].[All]" allUniqueName="[Varderade_nyttor].[Min år 10].[All]" dimensionUniqueName="[Varderade_nyttor]" displayFolder="" count="0" memberValueDatatype="5" unbalanced="0"/>
    <cacheHierarchy uniqueName="[Varderade_nyttor].[Min år 11]" caption="Min år 11" attribute="1" defaultMemberUniqueName="[Varderade_nyttor].[Min år 11].[All]" allUniqueName="[Varderade_nyttor].[Min år 11].[All]" dimensionUniqueName="[Varderade_nyttor]" displayFolder="" count="0" memberValueDatatype="5" unbalanced="0"/>
    <cacheHierarchy uniqueName="[Varderade_nyttor].[Min år 12]" caption="Min år 12" attribute="1" defaultMemberUniqueName="[Varderade_nyttor].[Min år 12].[All]" allUniqueName="[Varderade_nyttor].[Min år 12].[All]" dimensionUniqueName="[Varderade_nyttor]" displayFolder="" count="0" memberValueDatatype="5" unbalanced="0"/>
    <cacheHierarchy uniqueName="[Varderade_nyttor].[Min år 13]" caption="Min år 13" attribute="1" defaultMemberUniqueName="[Varderade_nyttor].[Min år 13].[All]" allUniqueName="[Varderade_nyttor].[Min år 13].[All]" dimensionUniqueName="[Varderade_nyttor]" displayFolder="" count="0" memberValueDatatype="5" unbalanced="0"/>
    <cacheHierarchy uniqueName="[Varderade_nyttor].[Min år 14]" caption="Min år 14" attribute="1" defaultMemberUniqueName="[Varderade_nyttor].[Min år 14].[All]" allUniqueName="[Varderade_nyttor].[Min år 14].[All]" dimensionUniqueName="[Varderade_nyttor]" displayFolder="" count="0" memberValueDatatype="5" unbalanced="0"/>
    <cacheHierarchy uniqueName="[Varderade_nyttor].[Min år 15]" caption="Min år 15" attribute="1" defaultMemberUniqueName="[Varderade_nyttor].[Min år 15].[All]" allUniqueName="[Varderade_nyttor].[Min år 15].[All]" dimensionUniqueName="[Varderade_nyttor]" displayFolder="" count="0" memberValueDatatype="5" unbalanced="0"/>
    <cacheHierarchy uniqueName="[Varderade_nyttor].[Min år 16]" caption="Min år 16" attribute="1" defaultMemberUniqueName="[Varderade_nyttor].[Min år 16].[All]" allUniqueName="[Varderade_nyttor].[Min år 16].[All]" dimensionUniqueName="[Varderade_nyttor]" displayFolder="" count="0" memberValueDatatype="5" unbalanced="0"/>
    <cacheHierarchy uniqueName="[Varderade_nyttor].[Min år 17]" caption="Min år 17" attribute="1" defaultMemberUniqueName="[Varderade_nyttor].[Min år 17].[All]" allUniqueName="[Varderade_nyttor].[Min år 17].[All]" dimensionUniqueName="[Varderade_nyttor]" displayFolder="" count="0" memberValueDatatype="5" unbalanced="0"/>
    <cacheHierarchy uniqueName="[Varderade_nyttor].[Min år 18]" caption="Min år 18" attribute="1" defaultMemberUniqueName="[Varderade_nyttor].[Min år 18].[All]" allUniqueName="[Varderade_nyttor].[Min år 18].[All]" dimensionUniqueName="[Varderade_nyttor]" displayFolder="" count="0" memberValueDatatype="5" unbalanced="0"/>
    <cacheHierarchy uniqueName="[Varderade_nyttor].[Min år 19]" caption="Min år 19" attribute="1" defaultMemberUniqueName="[Varderade_nyttor].[Min år 19].[All]" allUniqueName="[Varderade_nyttor].[Min år 19].[All]" dimensionUniqueName="[Varderade_nyttor]" displayFolder="" count="0" memberValueDatatype="5" unbalanced="0"/>
    <cacheHierarchy uniqueName="[Varderade_nyttor].[Min år 20]" caption="Min år 20" attribute="1" defaultMemberUniqueName="[Varderade_nyttor].[Min år 20].[All]" allUniqueName="[Varderade_nyttor].[Min år 20].[All]" dimensionUniqueName="[Varderade_nyttor]" displayFolder="" count="0" memberValueDatatype="5" unbalanced="0"/>
    <cacheHierarchy uniqueName="[Varderade_nyttor].[Min år 21]" caption="Min år 21" attribute="1" defaultMemberUniqueName="[Varderade_nyttor].[Min år 21].[All]" allUniqueName="[Varderade_nyttor].[Min år 21].[All]" dimensionUniqueName="[Varderade_nyttor]" displayFolder="" count="0" memberValueDatatype="5" unbalanced="0"/>
    <cacheHierarchy uniqueName="[Varderade_nyttor].[Min år 22]" caption="Min år 22" attribute="1" defaultMemberUniqueName="[Varderade_nyttor].[Min år 22].[All]" allUniqueName="[Varderade_nyttor].[Min år 22].[All]" dimensionUniqueName="[Varderade_nyttor]" displayFolder="" count="0" memberValueDatatype="5" unbalanced="0"/>
    <cacheHierarchy uniqueName="[Varderade_nyttor].[Min år 23]" caption="Min år 23" attribute="1" defaultMemberUniqueName="[Varderade_nyttor].[Min år 23].[All]" allUniqueName="[Varderade_nyttor].[Min år 23].[All]" dimensionUniqueName="[Varderade_nyttor]" displayFolder="" count="0" memberValueDatatype="5" unbalanced="0"/>
    <cacheHierarchy uniqueName="[Varderade_nyttor].[Min år 24]" caption="Min år 24" attribute="1" defaultMemberUniqueName="[Varderade_nyttor].[Min år 24].[All]" allUniqueName="[Varderade_nyttor].[Min år 24].[All]" dimensionUniqueName="[Varderade_nyttor]" displayFolder="" count="0" memberValueDatatype="5" unbalanced="0"/>
    <cacheHierarchy uniqueName="[Varderade_nyttor].[Min år 25]" caption="Min år 25" attribute="1" defaultMemberUniqueName="[Varderade_nyttor].[Min år 25].[All]" allUniqueName="[Varderade_nyttor].[Min år 25].[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Max år 7]" caption="Max år 7" attribute="1" defaultMemberUniqueName="[Varderade_nyttor].[Max år 7].[All]" allUniqueName="[Varderade_nyttor].[Max år 7].[All]" dimensionUniqueName="[Varderade_nyttor]" displayFolder="" count="0" memberValueDatatype="5" unbalanced="0"/>
    <cacheHierarchy uniqueName="[Varderade_nyttor].[Max år 8]" caption="Max år 8" attribute="1" defaultMemberUniqueName="[Varderade_nyttor].[Max år 8].[All]" allUniqueName="[Varderade_nyttor].[Max år 8].[All]" dimensionUniqueName="[Varderade_nyttor]" displayFolder="" count="0" memberValueDatatype="5" unbalanced="0"/>
    <cacheHierarchy uniqueName="[Varderade_nyttor].[Max år 9]" caption="Max år 9" attribute="1" defaultMemberUniqueName="[Varderade_nyttor].[Max år 9].[All]" allUniqueName="[Varderade_nyttor].[Max år 9].[All]" dimensionUniqueName="[Varderade_nyttor]" displayFolder="" count="0" memberValueDatatype="5" unbalanced="0"/>
    <cacheHierarchy uniqueName="[Varderade_nyttor].[Max år 10]" caption="Max år 10" attribute="1" defaultMemberUniqueName="[Varderade_nyttor].[Max år 10].[All]" allUniqueName="[Varderade_nyttor].[Max år 10].[All]" dimensionUniqueName="[Varderade_nyttor]" displayFolder="" count="0" memberValueDatatype="5" unbalanced="0"/>
    <cacheHierarchy uniqueName="[Varderade_nyttor].[Max år 11]" caption="Max år 11" attribute="1" defaultMemberUniqueName="[Varderade_nyttor].[Max år 11].[All]" allUniqueName="[Varderade_nyttor].[Max år 11].[All]" dimensionUniqueName="[Varderade_nyttor]" displayFolder="" count="0" memberValueDatatype="5" unbalanced="0"/>
    <cacheHierarchy uniqueName="[Varderade_nyttor].[Max år 12]" caption="Max år 12" attribute="1" defaultMemberUniqueName="[Varderade_nyttor].[Max år 12].[All]" allUniqueName="[Varderade_nyttor].[Max år 12].[All]" dimensionUniqueName="[Varderade_nyttor]" displayFolder="" count="0" memberValueDatatype="5" unbalanced="0"/>
    <cacheHierarchy uniqueName="[Varderade_nyttor].[Max år 13]" caption="Max år 13" attribute="1" defaultMemberUniqueName="[Varderade_nyttor].[Max år 13].[All]" allUniqueName="[Varderade_nyttor].[Max år 13].[All]" dimensionUniqueName="[Varderade_nyttor]" displayFolder="" count="0" memberValueDatatype="5" unbalanced="0"/>
    <cacheHierarchy uniqueName="[Varderade_nyttor].[Max år 14]" caption="Max år 14" attribute="1" defaultMemberUniqueName="[Varderade_nyttor].[Max år 14].[All]" allUniqueName="[Varderade_nyttor].[Max år 14].[All]" dimensionUniqueName="[Varderade_nyttor]" displayFolder="" count="0" memberValueDatatype="5" unbalanced="0"/>
    <cacheHierarchy uniqueName="[Varderade_nyttor].[Max år 15]" caption="Max år 15" attribute="1" defaultMemberUniqueName="[Varderade_nyttor].[Max år 15].[All]" allUniqueName="[Varderade_nyttor].[Max år 15].[All]" dimensionUniqueName="[Varderade_nyttor]" displayFolder="" count="0" memberValueDatatype="5" unbalanced="0"/>
    <cacheHierarchy uniqueName="[Varderade_nyttor].[Max år 16]" caption="Max år 16" attribute="1" defaultMemberUniqueName="[Varderade_nyttor].[Max år 16].[All]" allUniqueName="[Varderade_nyttor].[Max år 16].[All]" dimensionUniqueName="[Varderade_nyttor]" displayFolder="" count="0" memberValueDatatype="5" unbalanced="0"/>
    <cacheHierarchy uniqueName="[Varderade_nyttor].[Max år 17]" caption="Max år 17" attribute="1" defaultMemberUniqueName="[Varderade_nyttor].[Max år 17].[All]" allUniqueName="[Varderade_nyttor].[Max år 17].[All]" dimensionUniqueName="[Varderade_nyttor]" displayFolder="" count="0" memberValueDatatype="5" unbalanced="0"/>
    <cacheHierarchy uniqueName="[Varderade_nyttor].[Max år 18]" caption="Max år 18" attribute="1" defaultMemberUniqueName="[Varderade_nyttor].[Max år 18].[All]" allUniqueName="[Varderade_nyttor].[Max år 18].[All]" dimensionUniqueName="[Varderade_nyttor]" displayFolder="" count="0" memberValueDatatype="5" unbalanced="0"/>
    <cacheHierarchy uniqueName="[Varderade_nyttor].[Max år 19]" caption="Max år 19" attribute="1" defaultMemberUniqueName="[Varderade_nyttor].[Max år 19].[All]" allUniqueName="[Varderade_nyttor].[Max år 19].[All]" dimensionUniqueName="[Varderade_nyttor]" displayFolder="" count="0" memberValueDatatype="5" unbalanced="0"/>
    <cacheHierarchy uniqueName="[Varderade_nyttor].[Max år 20]" caption="Max år 20" attribute="1" defaultMemberUniqueName="[Varderade_nyttor].[Max år 20].[All]" allUniqueName="[Varderade_nyttor].[Max år 20].[All]" dimensionUniqueName="[Varderade_nyttor]" displayFolder="" count="0" memberValueDatatype="5" unbalanced="0"/>
    <cacheHierarchy uniqueName="[Varderade_nyttor].[Max år 21]" caption="Max år 21" attribute="1" defaultMemberUniqueName="[Varderade_nyttor].[Max år 21].[All]" allUniqueName="[Varderade_nyttor].[Max år 21].[All]" dimensionUniqueName="[Varderade_nyttor]" displayFolder="" count="0" memberValueDatatype="5" unbalanced="0"/>
    <cacheHierarchy uniqueName="[Varderade_nyttor].[Max år 22]" caption="Max år 22" attribute="1" defaultMemberUniqueName="[Varderade_nyttor].[Max år 22].[All]" allUniqueName="[Varderade_nyttor].[Max år 22].[All]" dimensionUniqueName="[Varderade_nyttor]" displayFolder="" count="0" memberValueDatatype="5" unbalanced="0"/>
    <cacheHierarchy uniqueName="[Varderade_nyttor].[Max år 23]" caption="Max år 23" attribute="1" defaultMemberUniqueName="[Varderade_nyttor].[Max år 23].[All]" allUniqueName="[Varderade_nyttor].[Max år 23].[All]" dimensionUniqueName="[Varderade_nyttor]" displayFolder="" count="0" memberValueDatatype="5" unbalanced="0"/>
    <cacheHierarchy uniqueName="[Varderade_nyttor].[Max år 24]" caption="Max år 24" attribute="1" defaultMemberUniqueName="[Varderade_nyttor].[Max år 24].[All]" allUniqueName="[Varderade_nyttor].[Max år 24].[All]" dimensionUniqueName="[Varderade_nyttor]" displayFolder="" count="0" memberValueDatatype="5" unbalanced="0"/>
    <cacheHierarchy uniqueName="[Varderade_nyttor].[Max år 25]" caption="Max år 25" attribute="1" defaultMemberUniqueName="[Varderade_nyttor].[Max år 25].[All]" allUniqueName="[Varderade_nyttor].[Max år 25].[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270"/>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271"/>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27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270"/>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271"/>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272"/>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273"/>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274"/>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275"/>
        </ext>
      </extLst>
    </cacheHierarchy>
    <cacheHierarchy uniqueName="[Measures].[Sum of Troligt år 7]" caption="Sum of Troligt år 7" measure="1" displayFolder="" measureGroup="Nyttor" count="0" hidden="1">
      <extLst>
        <ext xmlns:x15="http://schemas.microsoft.com/office/spreadsheetml/2010/11/main" uri="{B97F6D7D-B522-45F9-BDA1-12C45D357490}">
          <x15:cacheHierarchy aggregatedColumn="276"/>
        </ext>
      </extLst>
    </cacheHierarchy>
    <cacheHierarchy uniqueName="[Measures].[Sum of Troligt år 8]" caption="Sum of Troligt år 8" measure="1" displayFolder="" measureGroup="Nyttor" count="0" hidden="1">
      <extLst>
        <ext xmlns:x15="http://schemas.microsoft.com/office/spreadsheetml/2010/11/main" uri="{B97F6D7D-B522-45F9-BDA1-12C45D357490}">
          <x15:cacheHierarchy aggregatedColumn="277"/>
        </ext>
      </extLst>
    </cacheHierarchy>
    <cacheHierarchy uniqueName="[Measures].[Sum of Troligt år 9]" caption="Sum of Troligt år 9" measure="1" displayFolder="" measureGroup="Nyttor" count="0" hidden="1">
      <extLst>
        <ext xmlns:x15="http://schemas.microsoft.com/office/spreadsheetml/2010/11/main" uri="{B97F6D7D-B522-45F9-BDA1-12C45D357490}">
          <x15:cacheHierarchy aggregatedColumn="278"/>
        </ext>
      </extLst>
    </cacheHierarchy>
    <cacheHierarchy uniqueName="[Measures].[Sum of Troligt år 10]" caption="Sum of Troligt år 10" measure="1" displayFolder="" measureGroup="Nyttor" count="0" hidden="1">
      <extLst>
        <ext xmlns:x15="http://schemas.microsoft.com/office/spreadsheetml/2010/11/main" uri="{B97F6D7D-B522-45F9-BDA1-12C45D357490}">
          <x15:cacheHierarchy aggregatedColumn="279"/>
        </ext>
      </extLst>
    </cacheHierarchy>
    <cacheHierarchy uniqueName="[Measures].[Sum of Troligt år 11]" caption="Sum of Troligt år 11" measure="1" displayFolder="" measureGroup="Nyttor" count="0" hidden="1">
      <extLst>
        <ext xmlns:x15="http://schemas.microsoft.com/office/spreadsheetml/2010/11/main" uri="{B97F6D7D-B522-45F9-BDA1-12C45D357490}">
          <x15:cacheHierarchy aggregatedColumn="280"/>
        </ext>
      </extLst>
    </cacheHierarchy>
    <cacheHierarchy uniqueName="[Measures].[Sum of Troligt år 12]" caption="Sum of Troligt år 12" measure="1" displayFolder="" measureGroup="Nyttor" count="0" hidden="1">
      <extLst>
        <ext xmlns:x15="http://schemas.microsoft.com/office/spreadsheetml/2010/11/main" uri="{B97F6D7D-B522-45F9-BDA1-12C45D357490}">
          <x15:cacheHierarchy aggregatedColumn="281"/>
        </ext>
      </extLst>
    </cacheHierarchy>
    <cacheHierarchy uniqueName="[Measures].[Sum of Troligt år 13]" caption="Sum of Troligt år 13" measure="1" displayFolder="" measureGroup="Nyttor" count="0" hidden="1">
      <extLst>
        <ext xmlns:x15="http://schemas.microsoft.com/office/spreadsheetml/2010/11/main" uri="{B97F6D7D-B522-45F9-BDA1-12C45D357490}">
          <x15:cacheHierarchy aggregatedColumn="282"/>
        </ext>
      </extLst>
    </cacheHierarchy>
    <cacheHierarchy uniqueName="[Measures].[Sum of Troligt år 14]" caption="Sum of Troligt år 14" measure="1" displayFolder="" measureGroup="Nyttor" count="0" hidden="1">
      <extLst>
        <ext xmlns:x15="http://schemas.microsoft.com/office/spreadsheetml/2010/11/main" uri="{B97F6D7D-B522-45F9-BDA1-12C45D357490}">
          <x15:cacheHierarchy aggregatedColumn="283"/>
        </ext>
      </extLst>
    </cacheHierarchy>
    <cacheHierarchy uniqueName="[Measures].[Sum of Troligt år 15]" caption="Sum of Troligt år 15" measure="1" displayFolder="" measureGroup="Nyttor" count="0" hidden="1">
      <extLst>
        <ext xmlns:x15="http://schemas.microsoft.com/office/spreadsheetml/2010/11/main" uri="{B97F6D7D-B522-45F9-BDA1-12C45D357490}">
          <x15:cacheHierarchy aggregatedColumn="284"/>
        </ext>
      </extLst>
    </cacheHierarchy>
    <cacheHierarchy uniqueName="[Measures].[Sum of Troligt år 16]" caption="Sum of Troligt år 16" measure="1" displayFolder="" measureGroup="Nyttor" count="0" hidden="1">
      <extLst>
        <ext xmlns:x15="http://schemas.microsoft.com/office/spreadsheetml/2010/11/main" uri="{B97F6D7D-B522-45F9-BDA1-12C45D357490}">
          <x15:cacheHierarchy aggregatedColumn="285"/>
        </ext>
      </extLst>
    </cacheHierarchy>
    <cacheHierarchy uniqueName="[Measures].[Sum of Troligt år 17]" caption="Sum of Troligt år 17" measure="1" displayFolder="" measureGroup="Nyttor" count="0" hidden="1">
      <extLst>
        <ext xmlns:x15="http://schemas.microsoft.com/office/spreadsheetml/2010/11/main" uri="{B97F6D7D-B522-45F9-BDA1-12C45D357490}">
          <x15:cacheHierarchy aggregatedColumn="286"/>
        </ext>
      </extLst>
    </cacheHierarchy>
    <cacheHierarchy uniqueName="[Measures].[Sum of Troligt år 18]" caption="Sum of Troligt år 18" measure="1" displayFolder="" measureGroup="Nyttor" count="0" hidden="1">
      <extLst>
        <ext xmlns:x15="http://schemas.microsoft.com/office/spreadsheetml/2010/11/main" uri="{B97F6D7D-B522-45F9-BDA1-12C45D357490}">
          <x15:cacheHierarchy aggregatedColumn="287"/>
        </ext>
      </extLst>
    </cacheHierarchy>
    <cacheHierarchy uniqueName="[Measures].[Sum of Troligt år 19]" caption="Sum of Troligt år 19" measure="1" displayFolder="" measureGroup="Nyttor" count="0" hidden="1">
      <extLst>
        <ext xmlns:x15="http://schemas.microsoft.com/office/spreadsheetml/2010/11/main" uri="{B97F6D7D-B522-45F9-BDA1-12C45D357490}">
          <x15:cacheHierarchy aggregatedColumn="288"/>
        </ext>
      </extLst>
    </cacheHierarchy>
    <cacheHierarchy uniqueName="[Measures].[Sum of Troligt år 20]" caption="Sum of Troligt år 20" measure="1" displayFolder="" measureGroup="Nyttor" count="0" hidden="1">
      <extLst>
        <ext xmlns:x15="http://schemas.microsoft.com/office/spreadsheetml/2010/11/main" uri="{B97F6D7D-B522-45F9-BDA1-12C45D357490}">
          <x15:cacheHierarchy aggregatedColumn="289"/>
        </ext>
      </extLst>
    </cacheHierarchy>
    <cacheHierarchy uniqueName="[Measures].[Sum of Troligt år 21]" caption="Sum of Troligt år 21" measure="1" displayFolder="" measureGroup="Nyttor" count="0" hidden="1">
      <extLst>
        <ext xmlns:x15="http://schemas.microsoft.com/office/spreadsheetml/2010/11/main" uri="{B97F6D7D-B522-45F9-BDA1-12C45D357490}">
          <x15:cacheHierarchy aggregatedColumn="290"/>
        </ext>
      </extLst>
    </cacheHierarchy>
    <cacheHierarchy uniqueName="[Measures].[Sum of Troligt år 22]" caption="Sum of Troligt år 22" measure="1" displayFolder="" measureGroup="Nyttor" count="0" hidden="1">
      <extLst>
        <ext xmlns:x15="http://schemas.microsoft.com/office/spreadsheetml/2010/11/main" uri="{B97F6D7D-B522-45F9-BDA1-12C45D357490}">
          <x15:cacheHierarchy aggregatedColumn="291"/>
        </ext>
      </extLst>
    </cacheHierarchy>
    <cacheHierarchy uniqueName="[Measures].[Sum of Troligt år 23]" caption="Sum of Troligt år 23" measure="1" displayFolder="" measureGroup="Nyttor" count="0" hidden="1">
      <extLst>
        <ext xmlns:x15="http://schemas.microsoft.com/office/spreadsheetml/2010/11/main" uri="{B97F6D7D-B522-45F9-BDA1-12C45D357490}">
          <x15:cacheHierarchy aggregatedColumn="292"/>
        </ext>
      </extLst>
    </cacheHierarchy>
    <cacheHierarchy uniqueName="[Measures].[Sum of Troligt år 24]" caption="Sum of Troligt år 24" measure="1" displayFolder="" measureGroup="Nyttor" count="0" hidden="1">
      <extLst>
        <ext xmlns:x15="http://schemas.microsoft.com/office/spreadsheetml/2010/11/main" uri="{B97F6D7D-B522-45F9-BDA1-12C45D357490}">
          <x15:cacheHierarchy aggregatedColumn="293"/>
        </ext>
      </extLst>
    </cacheHierarchy>
    <cacheHierarchy uniqueName="[Measures].[Sum of Troligt år 25]" caption="Sum of Troligt år 25" measure="1" displayFolder="" measureGroup="Nyttor" count="0" hidden="1">
      <extLst>
        <ext xmlns:x15="http://schemas.microsoft.com/office/spreadsheetml/2010/11/main" uri="{B97F6D7D-B522-45F9-BDA1-12C45D357490}">
          <x15:cacheHierarchy aggregatedColumn="29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183"/>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84"/>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185"/>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186"/>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187"/>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188"/>
        </ext>
      </extLst>
    </cacheHierarchy>
    <cacheHierarchy uniqueName="[Measures].[Sum of Troligt år 7 2]" caption="Sum of Troligt år 7 2" measure="1" displayFolder="" measureGroup="Kostnader" count="0" hidden="1">
      <extLst>
        <ext xmlns:x15="http://schemas.microsoft.com/office/spreadsheetml/2010/11/main" uri="{B97F6D7D-B522-45F9-BDA1-12C45D357490}">
          <x15:cacheHierarchy aggregatedColumn="189"/>
        </ext>
      </extLst>
    </cacheHierarchy>
    <cacheHierarchy uniqueName="[Measures].[Sum of Troligt år 8 2]" caption="Sum of Troligt år 8 2" measure="1" displayFolder="" measureGroup="Kostnader" count="0" hidden="1">
      <extLst>
        <ext xmlns:x15="http://schemas.microsoft.com/office/spreadsheetml/2010/11/main" uri="{B97F6D7D-B522-45F9-BDA1-12C45D357490}">
          <x15:cacheHierarchy aggregatedColumn="190"/>
        </ext>
      </extLst>
    </cacheHierarchy>
    <cacheHierarchy uniqueName="[Measures].[Sum of Troligt år 9 2]" caption="Sum of Troligt år 9 2" measure="1" displayFolder="" measureGroup="Kostnader" count="0" hidden="1">
      <extLst>
        <ext xmlns:x15="http://schemas.microsoft.com/office/spreadsheetml/2010/11/main" uri="{B97F6D7D-B522-45F9-BDA1-12C45D357490}">
          <x15:cacheHierarchy aggregatedColumn="191"/>
        </ext>
      </extLst>
    </cacheHierarchy>
    <cacheHierarchy uniqueName="[Measures].[Sum of Troligt år 10 2]" caption="Sum of Troligt år 10 2" measure="1" displayFolder="" measureGroup="Kostnader" count="0" hidden="1">
      <extLst>
        <ext xmlns:x15="http://schemas.microsoft.com/office/spreadsheetml/2010/11/main" uri="{B97F6D7D-B522-45F9-BDA1-12C45D357490}">
          <x15:cacheHierarchy aggregatedColumn="192"/>
        </ext>
      </extLst>
    </cacheHierarchy>
    <cacheHierarchy uniqueName="[Measures].[Sum of Troligt år 11 2]" caption="Sum of Troligt år 11 2" measure="1" displayFolder="" measureGroup="Kostnader" count="0" hidden="1">
      <extLst>
        <ext xmlns:x15="http://schemas.microsoft.com/office/spreadsheetml/2010/11/main" uri="{B97F6D7D-B522-45F9-BDA1-12C45D357490}">
          <x15:cacheHierarchy aggregatedColumn="193"/>
        </ext>
      </extLst>
    </cacheHierarchy>
    <cacheHierarchy uniqueName="[Measures].[Sum of Troligt år 12 2]" caption="Sum of Troligt år 12 2" measure="1" displayFolder="" measureGroup="Kostnader" count="0" hidden="1">
      <extLst>
        <ext xmlns:x15="http://schemas.microsoft.com/office/spreadsheetml/2010/11/main" uri="{B97F6D7D-B522-45F9-BDA1-12C45D357490}">
          <x15:cacheHierarchy aggregatedColumn="194"/>
        </ext>
      </extLst>
    </cacheHierarchy>
    <cacheHierarchy uniqueName="[Measures].[Sum of Troligt år 13 2]" caption="Sum of Troligt år 13 2" measure="1" displayFolder="" measureGroup="Kostnader" count="0" hidden="1">
      <extLst>
        <ext xmlns:x15="http://schemas.microsoft.com/office/spreadsheetml/2010/11/main" uri="{B97F6D7D-B522-45F9-BDA1-12C45D357490}">
          <x15:cacheHierarchy aggregatedColumn="195"/>
        </ext>
      </extLst>
    </cacheHierarchy>
    <cacheHierarchy uniqueName="[Measures].[Sum of Troligt år 14 2]" caption="Sum of Troligt år 14 2" measure="1" displayFolder="" measureGroup="Kostnader" count="0" hidden="1">
      <extLst>
        <ext xmlns:x15="http://schemas.microsoft.com/office/spreadsheetml/2010/11/main" uri="{B97F6D7D-B522-45F9-BDA1-12C45D357490}">
          <x15:cacheHierarchy aggregatedColumn="196"/>
        </ext>
      </extLst>
    </cacheHierarchy>
    <cacheHierarchy uniqueName="[Measures].[Sum of Troligt år 15 2]" caption="Sum of Troligt år 15 2" measure="1" displayFolder="" measureGroup="Kostnader" count="0" hidden="1">
      <extLst>
        <ext xmlns:x15="http://schemas.microsoft.com/office/spreadsheetml/2010/11/main" uri="{B97F6D7D-B522-45F9-BDA1-12C45D357490}">
          <x15:cacheHierarchy aggregatedColumn="197"/>
        </ext>
      </extLst>
    </cacheHierarchy>
    <cacheHierarchy uniqueName="[Measures].[Sum of Troligt år 16 2]" caption="Sum of Troligt år 16 2" measure="1" displayFolder="" measureGroup="Kostnader" count="0" hidden="1">
      <extLst>
        <ext xmlns:x15="http://schemas.microsoft.com/office/spreadsheetml/2010/11/main" uri="{B97F6D7D-B522-45F9-BDA1-12C45D357490}">
          <x15:cacheHierarchy aggregatedColumn="198"/>
        </ext>
      </extLst>
    </cacheHierarchy>
    <cacheHierarchy uniqueName="[Measures].[Sum of Troligt år 17 2]" caption="Sum of Troligt år 17 2" measure="1" displayFolder="" measureGroup="Kostnader" count="0" hidden="1">
      <extLst>
        <ext xmlns:x15="http://schemas.microsoft.com/office/spreadsheetml/2010/11/main" uri="{B97F6D7D-B522-45F9-BDA1-12C45D357490}">
          <x15:cacheHierarchy aggregatedColumn="199"/>
        </ext>
      </extLst>
    </cacheHierarchy>
    <cacheHierarchy uniqueName="[Measures].[Sum of Troligt år 18 2]" caption="Sum of Troligt år 18 2" measure="1" displayFolder="" measureGroup="Kostnader" count="0" hidden="1">
      <extLst>
        <ext xmlns:x15="http://schemas.microsoft.com/office/spreadsheetml/2010/11/main" uri="{B97F6D7D-B522-45F9-BDA1-12C45D357490}">
          <x15:cacheHierarchy aggregatedColumn="200"/>
        </ext>
      </extLst>
    </cacheHierarchy>
    <cacheHierarchy uniqueName="[Measures].[Sum of Troligt år 19 2]" caption="Sum of Troligt år 19 2" measure="1" displayFolder="" measureGroup="Kostnader" count="0" hidden="1">
      <extLst>
        <ext xmlns:x15="http://schemas.microsoft.com/office/spreadsheetml/2010/11/main" uri="{B97F6D7D-B522-45F9-BDA1-12C45D357490}">
          <x15:cacheHierarchy aggregatedColumn="201"/>
        </ext>
      </extLst>
    </cacheHierarchy>
    <cacheHierarchy uniqueName="[Measures].[Sum of Troligt år 20 2]" caption="Sum of Troligt år 20 2" measure="1" displayFolder="" measureGroup="Kostnader" count="0" hidden="1">
      <extLst>
        <ext xmlns:x15="http://schemas.microsoft.com/office/spreadsheetml/2010/11/main" uri="{B97F6D7D-B522-45F9-BDA1-12C45D357490}">
          <x15:cacheHierarchy aggregatedColumn="202"/>
        </ext>
      </extLst>
    </cacheHierarchy>
    <cacheHierarchy uniqueName="[Measures].[Sum of Troligt år 21 2]" caption="Sum of Troligt år 21 2" measure="1" displayFolder="" measureGroup="Kostnader" count="0" hidden="1">
      <extLst>
        <ext xmlns:x15="http://schemas.microsoft.com/office/spreadsheetml/2010/11/main" uri="{B97F6D7D-B522-45F9-BDA1-12C45D357490}">
          <x15:cacheHierarchy aggregatedColumn="203"/>
        </ext>
      </extLst>
    </cacheHierarchy>
    <cacheHierarchy uniqueName="[Measures].[Sum of Troligt år 22 2]" caption="Sum of Troligt år 22 2" measure="1" displayFolder="" measureGroup="Kostnader" count="0" hidden="1">
      <extLst>
        <ext xmlns:x15="http://schemas.microsoft.com/office/spreadsheetml/2010/11/main" uri="{B97F6D7D-B522-45F9-BDA1-12C45D357490}">
          <x15:cacheHierarchy aggregatedColumn="204"/>
        </ext>
      </extLst>
    </cacheHierarchy>
    <cacheHierarchy uniqueName="[Measures].[Sum of Troligt år 23 2]" caption="Sum of Troligt år 23 2" measure="1" displayFolder="" measureGroup="Kostnader" count="0" hidden="1">
      <extLst>
        <ext xmlns:x15="http://schemas.microsoft.com/office/spreadsheetml/2010/11/main" uri="{B97F6D7D-B522-45F9-BDA1-12C45D357490}">
          <x15:cacheHierarchy aggregatedColumn="205"/>
        </ext>
      </extLst>
    </cacheHierarchy>
    <cacheHierarchy uniqueName="[Measures].[Sum of Troligt år 24 2]" caption="Sum of Troligt år 24 2" measure="1" displayFolder="" measureGroup="Kostnader" count="0" hidden="1">
      <extLst>
        <ext xmlns:x15="http://schemas.microsoft.com/office/spreadsheetml/2010/11/main" uri="{B97F6D7D-B522-45F9-BDA1-12C45D357490}">
          <x15:cacheHierarchy aggregatedColumn="206"/>
        </ext>
      </extLst>
    </cacheHierarchy>
    <cacheHierarchy uniqueName="[Measures].[Sum of Troligt år 25 2]" caption="Sum of Troligt år 25 2" measure="1" displayFolder="" measureGroup="Kostnader" count="0" hidden="1">
      <extLst>
        <ext xmlns:x15="http://schemas.microsoft.com/office/spreadsheetml/2010/11/main" uri="{B97F6D7D-B522-45F9-BDA1-12C45D357490}">
          <x15:cacheHierarchy aggregatedColumn="207"/>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29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208"/>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264"/>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177"/>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444"/>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445"/>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446"/>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447"/>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448"/>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449"/>
        </ext>
      </extLst>
    </cacheHierarchy>
    <cacheHierarchy uniqueName="[Measures].[Sum of Troligt år 7 3]" caption="Sum of Troligt år 7 3" measure="1" displayFolder="" measureGroup="Varderade_nyttor" count="0" hidden="1">
      <extLst>
        <ext xmlns:x15="http://schemas.microsoft.com/office/spreadsheetml/2010/11/main" uri="{B97F6D7D-B522-45F9-BDA1-12C45D357490}">
          <x15:cacheHierarchy aggregatedColumn="450"/>
        </ext>
      </extLst>
    </cacheHierarchy>
    <cacheHierarchy uniqueName="[Measures].[Sum of Troligt år 8 3]" caption="Sum of Troligt år 8 3" measure="1" displayFolder="" measureGroup="Varderade_nyttor" count="0" hidden="1">
      <extLst>
        <ext xmlns:x15="http://schemas.microsoft.com/office/spreadsheetml/2010/11/main" uri="{B97F6D7D-B522-45F9-BDA1-12C45D357490}">
          <x15:cacheHierarchy aggregatedColumn="451"/>
        </ext>
      </extLst>
    </cacheHierarchy>
    <cacheHierarchy uniqueName="[Measures].[Sum of Troligt år 9 3]" caption="Sum of Troligt år 9 3" measure="1" displayFolder="" measureGroup="Varderade_nyttor" count="0" hidden="1">
      <extLst>
        <ext xmlns:x15="http://schemas.microsoft.com/office/spreadsheetml/2010/11/main" uri="{B97F6D7D-B522-45F9-BDA1-12C45D357490}">
          <x15:cacheHierarchy aggregatedColumn="452"/>
        </ext>
      </extLst>
    </cacheHierarchy>
    <cacheHierarchy uniqueName="[Measures].[Sum of Troligt år 10 3]" caption="Sum of Troligt år 10 3" measure="1" displayFolder="" measureGroup="Varderade_nyttor" count="0" hidden="1">
      <extLst>
        <ext xmlns:x15="http://schemas.microsoft.com/office/spreadsheetml/2010/11/main" uri="{B97F6D7D-B522-45F9-BDA1-12C45D357490}">
          <x15:cacheHierarchy aggregatedColumn="453"/>
        </ext>
      </extLst>
    </cacheHierarchy>
    <cacheHierarchy uniqueName="[Measures].[Sum of Troligt år 11 3]" caption="Sum of Troligt år 11 3" measure="1" displayFolder="" measureGroup="Varderade_nyttor" count="0" hidden="1">
      <extLst>
        <ext xmlns:x15="http://schemas.microsoft.com/office/spreadsheetml/2010/11/main" uri="{B97F6D7D-B522-45F9-BDA1-12C45D357490}">
          <x15:cacheHierarchy aggregatedColumn="454"/>
        </ext>
      </extLst>
    </cacheHierarchy>
    <cacheHierarchy uniqueName="[Measures].[Sum of Troligt år 12 3]" caption="Sum of Troligt år 12 3" measure="1" displayFolder="" measureGroup="Varderade_nyttor" count="0" hidden="1">
      <extLst>
        <ext xmlns:x15="http://schemas.microsoft.com/office/spreadsheetml/2010/11/main" uri="{B97F6D7D-B522-45F9-BDA1-12C45D357490}">
          <x15:cacheHierarchy aggregatedColumn="455"/>
        </ext>
      </extLst>
    </cacheHierarchy>
    <cacheHierarchy uniqueName="[Measures].[Sum of Troligt år 13 3]" caption="Sum of Troligt år 13 3" measure="1" displayFolder="" measureGroup="Varderade_nyttor" count="0" hidden="1">
      <extLst>
        <ext xmlns:x15="http://schemas.microsoft.com/office/spreadsheetml/2010/11/main" uri="{B97F6D7D-B522-45F9-BDA1-12C45D357490}">
          <x15:cacheHierarchy aggregatedColumn="456"/>
        </ext>
      </extLst>
    </cacheHierarchy>
    <cacheHierarchy uniqueName="[Measures].[Sum of Troligt år 14 3]" caption="Sum of Troligt år 14 3" measure="1" displayFolder="" measureGroup="Varderade_nyttor" count="0" hidden="1">
      <extLst>
        <ext xmlns:x15="http://schemas.microsoft.com/office/spreadsheetml/2010/11/main" uri="{B97F6D7D-B522-45F9-BDA1-12C45D357490}">
          <x15:cacheHierarchy aggregatedColumn="457"/>
        </ext>
      </extLst>
    </cacheHierarchy>
    <cacheHierarchy uniqueName="[Measures].[Sum of Troligt år 15 3]" caption="Sum of Troligt år 15 3" measure="1" displayFolder="" measureGroup="Varderade_nyttor" count="0" hidden="1">
      <extLst>
        <ext xmlns:x15="http://schemas.microsoft.com/office/spreadsheetml/2010/11/main" uri="{B97F6D7D-B522-45F9-BDA1-12C45D357490}">
          <x15:cacheHierarchy aggregatedColumn="458"/>
        </ext>
      </extLst>
    </cacheHierarchy>
    <cacheHierarchy uniqueName="[Measures].[Sum of Troligt år 16 3]" caption="Sum of Troligt år 16 3" measure="1" displayFolder="" measureGroup="Varderade_nyttor" count="0" hidden="1">
      <extLst>
        <ext xmlns:x15="http://schemas.microsoft.com/office/spreadsheetml/2010/11/main" uri="{B97F6D7D-B522-45F9-BDA1-12C45D357490}">
          <x15:cacheHierarchy aggregatedColumn="459"/>
        </ext>
      </extLst>
    </cacheHierarchy>
    <cacheHierarchy uniqueName="[Measures].[Sum of Troligt år 17 3]" caption="Sum of Troligt år 17 3" measure="1" displayFolder="" measureGroup="Varderade_nyttor" count="0" hidden="1">
      <extLst>
        <ext xmlns:x15="http://schemas.microsoft.com/office/spreadsheetml/2010/11/main" uri="{B97F6D7D-B522-45F9-BDA1-12C45D357490}">
          <x15:cacheHierarchy aggregatedColumn="460"/>
        </ext>
      </extLst>
    </cacheHierarchy>
    <cacheHierarchy uniqueName="[Measures].[Sum of Troligt år 18 3]" caption="Sum of Troligt år 18 3" measure="1" displayFolder="" measureGroup="Varderade_nyttor" count="0" hidden="1">
      <extLst>
        <ext xmlns:x15="http://schemas.microsoft.com/office/spreadsheetml/2010/11/main" uri="{B97F6D7D-B522-45F9-BDA1-12C45D357490}">
          <x15:cacheHierarchy aggregatedColumn="461"/>
        </ext>
      </extLst>
    </cacheHierarchy>
    <cacheHierarchy uniqueName="[Measures].[Sum of Troligt år 19 3]" caption="Sum of Troligt år 19 3" measure="1" displayFolder="" measureGroup="Varderade_nyttor" count="0" hidden="1">
      <extLst>
        <ext xmlns:x15="http://schemas.microsoft.com/office/spreadsheetml/2010/11/main" uri="{B97F6D7D-B522-45F9-BDA1-12C45D357490}">
          <x15:cacheHierarchy aggregatedColumn="462"/>
        </ext>
      </extLst>
    </cacheHierarchy>
    <cacheHierarchy uniqueName="[Measures].[Sum of Troligt år 20 3]" caption="Sum of Troligt år 20 3" measure="1" displayFolder="" measureGroup="Varderade_nyttor" count="0" hidden="1">
      <extLst>
        <ext xmlns:x15="http://schemas.microsoft.com/office/spreadsheetml/2010/11/main" uri="{B97F6D7D-B522-45F9-BDA1-12C45D357490}">
          <x15:cacheHierarchy aggregatedColumn="463"/>
        </ext>
      </extLst>
    </cacheHierarchy>
    <cacheHierarchy uniqueName="[Measures].[Sum of Troligt år 21 3]" caption="Sum of Troligt år 21 3" measure="1" displayFolder="" measureGroup="Varderade_nyttor" count="0" hidden="1">
      <extLst>
        <ext xmlns:x15="http://schemas.microsoft.com/office/spreadsheetml/2010/11/main" uri="{B97F6D7D-B522-45F9-BDA1-12C45D357490}">
          <x15:cacheHierarchy aggregatedColumn="464"/>
        </ext>
      </extLst>
    </cacheHierarchy>
    <cacheHierarchy uniqueName="[Measures].[Sum of Troligt år 22 3]" caption="Sum of Troligt år 22 3" measure="1" displayFolder="" measureGroup="Varderade_nyttor" count="0" hidden="1">
      <extLst>
        <ext xmlns:x15="http://schemas.microsoft.com/office/spreadsheetml/2010/11/main" uri="{B97F6D7D-B522-45F9-BDA1-12C45D357490}">
          <x15:cacheHierarchy aggregatedColumn="465"/>
        </ext>
      </extLst>
    </cacheHierarchy>
    <cacheHierarchy uniqueName="[Measures].[Sum of Troligt år 23 3]" caption="Sum of Troligt år 23 3" measure="1" displayFolder="" measureGroup="Varderade_nyttor" count="0" hidden="1">
      <extLst>
        <ext xmlns:x15="http://schemas.microsoft.com/office/spreadsheetml/2010/11/main" uri="{B97F6D7D-B522-45F9-BDA1-12C45D357490}">
          <x15:cacheHierarchy aggregatedColumn="466"/>
        </ext>
      </extLst>
    </cacheHierarchy>
    <cacheHierarchy uniqueName="[Measures].[Sum of Troligt år 24 3]" caption="Sum of Troligt år 24 3" measure="1" displayFolder="" measureGroup="Varderade_nyttor" count="0" hidden="1">
      <extLst>
        <ext xmlns:x15="http://schemas.microsoft.com/office/spreadsheetml/2010/11/main" uri="{B97F6D7D-B522-45F9-BDA1-12C45D357490}">
          <x15:cacheHierarchy aggregatedColumn="467"/>
        </ext>
      </extLst>
    </cacheHierarchy>
    <cacheHierarchy uniqueName="[Measures].[Sum of Troligt år 25 3]" caption="Sum of Troligt år 25 3" measure="1" displayFolder="" measureGroup="Varderade_nyttor" count="0" hidden="1">
      <extLst>
        <ext xmlns:x15="http://schemas.microsoft.com/office/spreadsheetml/2010/11/main" uri="{B97F6D7D-B522-45F9-BDA1-12C45D357490}">
          <x15:cacheHierarchy aggregatedColumn="468"/>
        </ext>
      </extLst>
    </cacheHierarchy>
    <cacheHierarchy uniqueName="[Measures].[Sum of Summa 3]" caption="Sum of Summa 3" measure="1" displayFolder="" measureGroup="Varderade_nyttor" count="0" hidden="1">
      <extLst>
        <ext xmlns:x15="http://schemas.microsoft.com/office/spreadsheetml/2010/11/main" uri="{B97F6D7D-B522-45F9-BDA1-12C45D357490}">
          <x15:cacheHierarchy aggregatedColumn="469"/>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357"/>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358"/>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359"/>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360"/>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361"/>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362"/>
        </ext>
      </extLst>
    </cacheHierarchy>
    <cacheHierarchy uniqueName="[Measures].[Sum of Troligt år 8 4]" caption="Sum of Troligt år 8 4" measure="1" displayFolder="" measureGroup="Varderade_kostnader" count="0" hidden="1">
      <extLst>
        <ext xmlns:x15="http://schemas.microsoft.com/office/spreadsheetml/2010/11/main" uri="{B97F6D7D-B522-45F9-BDA1-12C45D357490}">
          <x15:cacheHierarchy aggregatedColumn="364"/>
        </ext>
      </extLst>
    </cacheHierarchy>
    <cacheHierarchy uniqueName="[Measures].[Sum of Troligt år 9 4]" caption="Sum of Troligt år 9 4" measure="1" displayFolder="" measureGroup="Varderade_kostnader" count="0" hidden="1">
      <extLst>
        <ext xmlns:x15="http://schemas.microsoft.com/office/spreadsheetml/2010/11/main" uri="{B97F6D7D-B522-45F9-BDA1-12C45D357490}">
          <x15:cacheHierarchy aggregatedColumn="365"/>
        </ext>
      </extLst>
    </cacheHierarchy>
    <cacheHierarchy uniqueName="[Measures].[Sum of Troligt år 7 4]" caption="Sum of Troligt år 7 4" measure="1" displayFolder="" measureGroup="Varderade_kostnader" count="0" hidden="1">
      <extLst>
        <ext xmlns:x15="http://schemas.microsoft.com/office/spreadsheetml/2010/11/main" uri="{B97F6D7D-B522-45F9-BDA1-12C45D357490}">
          <x15:cacheHierarchy aggregatedColumn="363"/>
        </ext>
      </extLst>
    </cacheHierarchy>
    <cacheHierarchy uniqueName="[Measures].[Sum of Troligt år 10 4]" caption="Sum of Troligt år 10 4" measure="1" displayFolder="" measureGroup="Varderade_kostnader" count="0" hidden="1">
      <extLst>
        <ext xmlns:x15="http://schemas.microsoft.com/office/spreadsheetml/2010/11/main" uri="{B97F6D7D-B522-45F9-BDA1-12C45D357490}">
          <x15:cacheHierarchy aggregatedColumn="366"/>
        </ext>
      </extLst>
    </cacheHierarchy>
    <cacheHierarchy uniqueName="[Measures].[Sum of Troligt år 11 4]" caption="Sum of Troligt år 11 4" measure="1" displayFolder="" measureGroup="Varderade_kostnader" count="0" hidden="1">
      <extLst>
        <ext xmlns:x15="http://schemas.microsoft.com/office/spreadsheetml/2010/11/main" uri="{B97F6D7D-B522-45F9-BDA1-12C45D357490}">
          <x15:cacheHierarchy aggregatedColumn="367"/>
        </ext>
      </extLst>
    </cacheHierarchy>
    <cacheHierarchy uniqueName="[Measures].[Sum of Troligt år 12 4]" caption="Sum of Troligt år 12 4" measure="1" displayFolder="" measureGroup="Varderade_kostnader" count="0" hidden="1">
      <extLst>
        <ext xmlns:x15="http://schemas.microsoft.com/office/spreadsheetml/2010/11/main" uri="{B97F6D7D-B522-45F9-BDA1-12C45D357490}">
          <x15:cacheHierarchy aggregatedColumn="368"/>
        </ext>
      </extLst>
    </cacheHierarchy>
    <cacheHierarchy uniqueName="[Measures].[Sum of Troligt år 13 4]" caption="Sum of Troligt år 13 4" measure="1" displayFolder="" measureGroup="Varderade_kostnader" count="0" hidden="1">
      <extLst>
        <ext xmlns:x15="http://schemas.microsoft.com/office/spreadsheetml/2010/11/main" uri="{B97F6D7D-B522-45F9-BDA1-12C45D357490}">
          <x15:cacheHierarchy aggregatedColumn="369"/>
        </ext>
      </extLst>
    </cacheHierarchy>
    <cacheHierarchy uniqueName="[Measures].[Sum of Troligt år 14 4]" caption="Sum of Troligt år 14 4" measure="1" displayFolder="" measureGroup="Varderade_kostnader" count="0" hidden="1">
      <extLst>
        <ext xmlns:x15="http://schemas.microsoft.com/office/spreadsheetml/2010/11/main" uri="{B97F6D7D-B522-45F9-BDA1-12C45D357490}">
          <x15:cacheHierarchy aggregatedColumn="370"/>
        </ext>
      </extLst>
    </cacheHierarchy>
    <cacheHierarchy uniqueName="[Measures].[Sum of Troligt år 15 4]" caption="Sum of Troligt år 15 4" measure="1" displayFolder="" measureGroup="Varderade_kostnader" count="0" hidden="1">
      <extLst>
        <ext xmlns:x15="http://schemas.microsoft.com/office/spreadsheetml/2010/11/main" uri="{B97F6D7D-B522-45F9-BDA1-12C45D357490}">
          <x15:cacheHierarchy aggregatedColumn="371"/>
        </ext>
      </extLst>
    </cacheHierarchy>
    <cacheHierarchy uniqueName="[Measures].[Sum of Troligt år 16 4]" caption="Sum of Troligt år 16 4" measure="1" displayFolder="" measureGroup="Varderade_kostnader" count="0" hidden="1">
      <extLst>
        <ext xmlns:x15="http://schemas.microsoft.com/office/spreadsheetml/2010/11/main" uri="{B97F6D7D-B522-45F9-BDA1-12C45D357490}">
          <x15:cacheHierarchy aggregatedColumn="372"/>
        </ext>
      </extLst>
    </cacheHierarchy>
    <cacheHierarchy uniqueName="[Measures].[Sum of Troligt år 17 4]" caption="Sum of Troligt år 17 4" measure="1" displayFolder="" measureGroup="Varderade_kostnader" count="0" hidden="1">
      <extLst>
        <ext xmlns:x15="http://schemas.microsoft.com/office/spreadsheetml/2010/11/main" uri="{B97F6D7D-B522-45F9-BDA1-12C45D357490}">
          <x15:cacheHierarchy aggregatedColumn="373"/>
        </ext>
      </extLst>
    </cacheHierarchy>
    <cacheHierarchy uniqueName="[Measures].[Sum of Troligt år 18 4]" caption="Sum of Troligt år 18 4" measure="1" displayFolder="" measureGroup="Varderade_kostnader" count="0" hidden="1">
      <extLst>
        <ext xmlns:x15="http://schemas.microsoft.com/office/spreadsheetml/2010/11/main" uri="{B97F6D7D-B522-45F9-BDA1-12C45D357490}">
          <x15:cacheHierarchy aggregatedColumn="374"/>
        </ext>
      </extLst>
    </cacheHierarchy>
    <cacheHierarchy uniqueName="[Measures].[Sum of Troligt år 19 4]" caption="Sum of Troligt år 19 4" measure="1" displayFolder="" measureGroup="Varderade_kostnader" count="0" hidden="1">
      <extLst>
        <ext xmlns:x15="http://schemas.microsoft.com/office/spreadsheetml/2010/11/main" uri="{B97F6D7D-B522-45F9-BDA1-12C45D357490}">
          <x15:cacheHierarchy aggregatedColumn="375"/>
        </ext>
      </extLst>
    </cacheHierarchy>
    <cacheHierarchy uniqueName="[Measures].[Sum of Troligt år 20 4]" caption="Sum of Troligt år 20 4" measure="1" displayFolder="" measureGroup="Varderade_kostnader" count="0" hidden="1">
      <extLst>
        <ext xmlns:x15="http://schemas.microsoft.com/office/spreadsheetml/2010/11/main" uri="{B97F6D7D-B522-45F9-BDA1-12C45D357490}">
          <x15:cacheHierarchy aggregatedColumn="376"/>
        </ext>
      </extLst>
    </cacheHierarchy>
    <cacheHierarchy uniqueName="[Measures].[Sum of Troligt år 21 4]" caption="Sum of Troligt år 21 4" measure="1" displayFolder="" measureGroup="Varderade_kostnader" count="0" hidden="1">
      <extLst>
        <ext xmlns:x15="http://schemas.microsoft.com/office/spreadsheetml/2010/11/main" uri="{B97F6D7D-B522-45F9-BDA1-12C45D357490}">
          <x15:cacheHierarchy aggregatedColumn="377"/>
        </ext>
      </extLst>
    </cacheHierarchy>
    <cacheHierarchy uniqueName="[Measures].[Sum of Troligt år 22 4]" caption="Sum of Troligt år 22 4" measure="1" displayFolder="" measureGroup="Varderade_kostnader" count="0" hidden="1">
      <extLst>
        <ext xmlns:x15="http://schemas.microsoft.com/office/spreadsheetml/2010/11/main" uri="{B97F6D7D-B522-45F9-BDA1-12C45D357490}">
          <x15:cacheHierarchy aggregatedColumn="378"/>
        </ext>
      </extLst>
    </cacheHierarchy>
    <cacheHierarchy uniqueName="[Measures].[Sum of Troligt år 23 4]" caption="Sum of Troligt år 23 4" measure="1" displayFolder="" measureGroup="Varderade_kostnader" count="0" hidden="1">
      <extLst>
        <ext xmlns:x15="http://schemas.microsoft.com/office/spreadsheetml/2010/11/main" uri="{B97F6D7D-B522-45F9-BDA1-12C45D357490}">
          <x15:cacheHierarchy aggregatedColumn="379"/>
        </ext>
      </extLst>
    </cacheHierarchy>
    <cacheHierarchy uniqueName="[Measures].[Sum of Troligt år 24 4]" caption="Sum of Troligt år 24 4" measure="1" displayFolder="" measureGroup="Varderade_kostnader" count="0" hidden="1">
      <extLst>
        <ext xmlns:x15="http://schemas.microsoft.com/office/spreadsheetml/2010/11/main" uri="{B97F6D7D-B522-45F9-BDA1-12C45D357490}">
          <x15:cacheHierarchy aggregatedColumn="380"/>
        </ext>
      </extLst>
    </cacheHierarchy>
    <cacheHierarchy uniqueName="[Measures].[Sum of Troligt år 25 4]" caption="Sum of Troligt år 25 4" measure="1" displayFolder="" measureGroup="Varderade_kostnader" count="0" hidden="1">
      <extLst>
        <ext xmlns:x15="http://schemas.microsoft.com/office/spreadsheetml/2010/11/main" uri="{B97F6D7D-B522-45F9-BDA1-12C45D357490}">
          <x15:cacheHierarchy aggregatedColumn="381"/>
        </ext>
      </extLst>
    </cacheHierarchy>
    <cacheHierarchy uniqueName="[Measures].[Sum of Summa 4]" caption="Sum of Summa 4" measure="1" displayFolder="" measureGroup="Varderade_kostnader" count="0" oneField="1" hidden="1">
      <fieldsUsage count="1">
        <fieldUsage x="0"/>
      </fieldsUsage>
      <extLst>
        <ext xmlns:x15="http://schemas.microsoft.com/office/spreadsheetml/2010/11/main" uri="{B97F6D7D-B522-45F9-BDA1-12C45D357490}">
          <x15:cacheHierarchy aggregatedColumn="382"/>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94"/>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495"/>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521"/>
        </ext>
      </extLst>
    </cacheHierarchy>
    <cacheHierarchy uniqueName="[Measures].[Sum of Summa min 2]" caption="Sum of Summa min 2" measure="1" displayFolder="" measureGroup="Varderade_kostnader" count="0" oneField="1" hidden="1">
      <fieldsUsage count="1">
        <fieldUsage x="1"/>
      </fieldsUsage>
      <extLst>
        <ext xmlns:x15="http://schemas.microsoft.com/office/spreadsheetml/2010/11/main" uri="{B97F6D7D-B522-45F9-BDA1-12C45D357490}">
          <x15:cacheHierarchy aggregatedColumn="408"/>
        </ext>
      </extLst>
    </cacheHierarchy>
    <cacheHierarchy uniqueName="[Measures].[Sum of Summa max 2]" caption="Sum of Summa max 2" measure="1" displayFolder="" measureGroup="Varderade_kostnader" count="0" oneField="1" hidden="1">
      <fieldsUsage count="1">
        <fieldUsage x="2"/>
      </fieldsUsage>
      <extLst>
        <ext xmlns:x15="http://schemas.microsoft.com/office/spreadsheetml/2010/11/main" uri="{B97F6D7D-B522-45F9-BDA1-12C45D357490}">
          <x15:cacheHierarchy aggregatedColumn="434"/>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382"/>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351"/>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ies>
  <kpis count="0"/>
  <dimensions count="7">
    <dimension name="Ej_varderade_kostnader" uniqueName="[Ej_varderade_kostnader]" caption="Ej_varderade_kostnader"/>
    <dimension name="Ej_varderade_nyttor" uniqueName="[Ej_varderade_nyttor]" caption="Ej_varderade_nyttor"/>
    <dimension name="Kostnader" uniqueName="[Kostnader]" caption="Kostnader"/>
    <dimension measure="1" name="Measures" uniqueName="[Measures]" caption="Measures"/>
    <dimension name="Nyttor" uniqueName="[Nyttor]" caption="Nyttor"/>
    <dimension name="Varderade_kostnader" uniqueName="[Varderade_kostnader]" caption="Varderade_kostnader"/>
    <dimension name="Varderade_nyttor" uniqueName="[Varderade_nyttor]" caption="Varderade_nyttor"/>
  </dimensions>
  <measureGroups count="6">
    <measureGroup name="Ej_varderade_kostnader" caption="Ej_varderade_kostnader"/>
    <measureGroup name="Ej_varderade_nyttor" caption="Ej_varderade_nyttor"/>
    <measureGroup name="Kostnader" caption="Kostnader"/>
    <measureGroup name="Nyttor" caption="Nyttor"/>
    <measureGroup name="Varderade_kostnader" caption="Varderade_kostnader"/>
    <measureGroup name="Varderade_nyttor" caption="Varderade_nyttor"/>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426681597222" backgroundQuery="1" createdVersion="3" refreshedVersion="8" minRefreshableVersion="3" recordCount="0" supportSubquery="1" supportAdvancedDrill="1" xr:uid="{70F46C68-BE99-482D-A34C-AEDA64918906}">
  <cacheSource type="external" connectionId="7">
    <extLst>
      <ext xmlns:x14="http://schemas.microsoft.com/office/spreadsheetml/2009/9/main" uri="{F057638F-6D5F-4e77-A914-E7F072B9BCA8}">
        <x14:sourceConnection name="ThisWorkbookDataModel"/>
      </ext>
    </extLst>
  </cacheSource>
  <cacheFields count="0"/>
  <cacheHierarchies count="646">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0" memberValueDatatype="130" unbalanced="0"/>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0"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Troligt år 7]" caption="Troligt år 7" attribute="1" defaultMemberUniqueName="[Ej_varderade_kostnader].[Troligt år 7].[All]" allUniqueName="[Ej_varderade_kostnader].[Troligt år 7].[All]" dimensionUniqueName="[Ej_varderade_kostnader]" displayFolder="" count="0" memberValueDatatype="5" unbalanced="0"/>
    <cacheHierarchy uniqueName="[Ej_varderade_kostnader].[Troligt år 8]" caption="Troligt år 8" attribute="1" defaultMemberUniqueName="[Ej_varderade_kostnader].[Troligt år 8].[All]" allUniqueName="[Ej_varderade_kostnader].[Troligt år 8].[All]" dimensionUniqueName="[Ej_varderade_kostnader]" displayFolder="" count="0" memberValueDatatype="5" unbalanced="0"/>
    <cacheHierarchy uniqueName="[Ej_varderade_kostnader].[Troligt år 9]" caption="Troligt år 9" attribute="1" defaultMemberUniqueName="[Ej_varderade_kostnader].[Troligt år 9].[All]" allUniqueName="[Ej_varderade_kostnader].[Troligt år 9].[All]" dimensionUniqueName="[Ej_varderade_kostnader]" displayFolder="" count="0" memberValueDatatype="5" unbalanced="0"/>
    <cacheHierarchy uniqueName="[Ej_varderade_kostnader].[Troligt år 10]" caption="Troligt år 10" attribute="1" defaultMemberUniqueName="[Ej_varderade_kostnader].[Troligt år 10].[All]" allUniqueName="[Ej_varderade_kostnader].[Troligt år 10].[All]" dimensionUniqueName="[Ej_varderade_kostnader]" displayFolder="" count="0" memberValueDatatype="5" unbalanced="0"/>
    <cacheHierarchy uniqueName="[Ej_varderade_kostnader].[Troligt år 11]" caption="Troligt år 11" attribute="1" defaultMemberUniqueName="[Ej_varderade_kostnader].[Troligt år 11].[All]" allUniqueName="[Ej_varderade_kostnader].[Troligt år 11].[All]" dimensionUniqueName="[Ej_varderade_kostnader]" displayFolder="" count="0" memberValueDatatype="5" unbalanced="0"/>
    <cacheHierarchy uniqueName="[Ej_varderade_kostnader].[Troligt år 12]" caption="Troligt år 12" attribute="1" defaultMemberUniqueName="[Ej_varderade_kostnader].[Troligt år 12].[All]" allUniqueName="[Ej_varderade_kostnader].[Troligt år 12].[All]" dimensionUniqueName="[Ej_varderade_kostnader]" displayFolder="" count="0" memberValueDatatype="5" unbalanced="0"/>
    <cacheHierarchy uniqueName="[Ej_varderade_kostnader].[Troligt år 13]" caption="Troligt år 13" attribute="1" defaultMemberUniqueName="[Ej_varderade_kostnader].[Troligt år 13].[All]" allUniqueName="[Ej_varderade_kostnader].[Troligt år 13].[All]" dimensionUniqueName="[Ej_varderade_kostnader]" displayFolder="" count="0" memberValueDatatype="5" unbalanced="0"/>
    <cacheHierarchy uniqueName="[Ej_varderade_kostnader].[Troligt år 14]" caption="Troligt år 14" attribute="1" defaultMemberUniqueName="[Ej_varderade_kostnader].[Troligt år 14].[All]" allUniqueName="[Ej_varderade_kostnader].[Troligt år 14].[All]" dimensionUniqueName="[Ej_varderade_kostnader]" displayFolder="" count="0" memberValueDatatype="5" unbalanced="0"/>
    <cacheHierarchy uniqueName="[Ej_varderade_kostnader].[Troligt år 15]" caption="Troligt år 15" attribute="1" defaultMemberUniqueName="[Ej_varderade_kostnader].[Troligt år 15].[All]" allUniqueName="[Ej_varderade_kostnader].[Troligt år 15].[All]" dimensionUniqueName="[Ej_varderade_kostnader]" displayFolder="" count="0" memberValueDatatype="5" unbalanced="0"/>
    <cacheHierarchy uniqueName="[Ej_varderade_kostnader].[Troligt år 16]" caption="Troligt år 16" attribute="1" defaultMemberUniqueName="[Ej_varderade_kostnader].[Troligt år 16].[All]" allUniqueName="[Ej_varderade_kostnader].[Troligt år 16].[All]" dimensionUniqueName="[Ej_varderade_kostnader]" displayFolder="" count="0" memberValueDatatype="5" unbalanced="0"/>
    <cacheHierarchy uniqueName="[Ej_varderade_kostnader].[Troligt år 17]" caption="Troligt år 17" attribute="1" defaultMemberUniqueName="[Ej_varderade_kostnader].[Troligt år 17].[All]" allUniqueName="[Ej_varderade_kostnader].[Troligt år 17].[All]" dimensionUniqueName="[Ej_varderade_kostnader]" displayFolder="" count="0" memberValueDatatype="5" unbalanced="0"/>
    <cacheHierarchy uniqueName="[Ej_varderade_kostnader].[Troligt år 18]" caption="Troligt år 18" attribute="1" defaultMemberUniqueName="[Ej_varderade_kostnader].[Troligt år 18].[All]" allUniqueName="[Ej_varderade_kostnader].[Troligt år 18].[All]" dimensionUniqueName="[Ej_varderade_kostnader]" displayFolder="" count="0" memberValueDatatype="5" unbalanced="0"/>
    <cacheHierarchy uniqueName="[Ej_varderade_kostnader].[Troligt år 19]" caption="Troligt år 19" attribute="1" defaultMemberUniqueName="[Ej_varderade_kostnader].[Troligt år 19].[All]" allUniqueName="[Ej_varderade_kostnader].[Troligt år 19].[All]" dimensionUniqueName="[Ej_varderade_kostnader]" displayFolder="" count="0" memberValueDatatype="5" unbalanced="0"/>
    <cacheHierarchy uniqueName="[Ej_varderade_kostnader].[Troligt år 20]" caption="Troligt år 20" attribute="1" defaultMemberUniqueName="[Ej_varderade_kostnader].[Troligt år 20].[All]" allUniqueName="[Ej_varderade_kostnader].[Troligt år 20].[All]" dimensionUniqueName="[Ej_varderade_kostnader]" displayFolder="" count="0" memberValueDatatype="5" unbalanced="0"/>
    <cacheHierarchy uniqueName="[Ej_varderade_kostnader].[Troligt år 21]" caption="Troligt år 21" attribute="1" defaultMemberUniqueName="[Ej_varderade_kostnader].[Troligt år 21].[All]" allUniqueName="[Ej_varderade_kostnader].[Troligt år 21].[All]" dimensionUniqueName="[Ej_varderade_kostnader]" displayFolder="" count="0" memberValueDatatype="5" unbalanced="0"/>
    <cacheHierarchy uniqueName="[Ej_varderade_kostnader].[Troligt år 22]" caption="Troligt år 22" attribute="1" defaultMemberUniqueName="[Ej_varderade_kostnader].[Troligt år 22].[All]" allUniqueName="[Ej_varderade_kostnader].[Troligt år 22].[All]" dimensionUniqueName="[Ej_varderade_kostnader]" displayFolder="" count="0" memberValueDatatype="5" unbalanced="0"/>
    <cacheHierarchy uniqueName="[Ej_varderade_kostnader].[Troligt år 23]" caption="Troligt år 23" attribute="1" defaultMemberUniqueName="[Ej_varderade_kostnader].[Troligt år 23].[All]" allUniqueName="[Ej_varderade_kostnader].[Troligt år 23].[All]" dimensionUniqueName="[Ej_varderade_kostnader]" displayFolder="" count="0" memberValueDatatype="5" unbalanced="0"/>
    <cacheHierarchy uniqueName="[Ej_varderade_kostnader].[Troligt år 24]" caption="Troligt år 24" attribute="1" defaultMemberUniqueName="[Ej_varderade_kostnader].[Troligt år 24].[All]" allUniqueName="[Ej_varderade_kostnader].[Troligt år 24].[All]" dimensionUniqueName="[Ej_varderade_kostnader]" displayFolder="" count="0" memberValueDatatype="5" unbalanced="0"/>
    <cacheHierarchy uniqueName="[Ej_varderade_kostnader].[Troligt år 25]" caption="Troligt år 25" attribute="1" defaultMemberUniqueName="[Ej_varderade_kostnader].[Troligt år 25].[All]" allUniqueName="[Ej_varderade_kostnader].[Troligt år 25].[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Min år 7]" caption="Min år 7" attribute="1" defaultMemberUniqueName="[Ej_varderade_kostnader].[Min år 7].[All]" allUniqueName="[Ej_varderade_kostnader].[Min år 7].[All]" dimensionUniqueName="[Ej_varderade_kostnader]" displayFolder="" count="0" memberValueDatatype="5" unbalanced="0"/>
    <cacheHierarchy uniqueName="[Ej_varderade_kostnader].[Min år 8]" caption="Min år 8" attribute="1" defaultMemberUniqueName="[Ej_varderade_kostnader].[Min år 8].[All]" allUniqueName="[Ej_varderade_kostnader].[Min år 8].[All]" dimensionUniqueName="[Ej_varderade_kostnader]" displayFolder="" count="0" memberValueDatatype="5" unbalanced="0"/>
    <cacheHierarchy uniqueName="[Ej_varderade_kostnader].[Min år 9]" caption="Min år 9" attribute="1" defaultMemberUniqueName="[Ej_varderade_kostnader].[Min år 9].[All]" allUniqueName="[Ej_varderade_kostnader].[Min år 9].[All]" dimensionUniqueName="[Ej_varderade_kostnader]" displayFolder="" count="0" memberValueDatatype="5" unbalanced="0"/>
    <cacheHierarchy uniqueName="[Ej_varderade_kostnader].[Min år 10]" caption="Min år 10" attribute="1" defaultMemberUniqueName="[Ej_varderade_kostnader].[Min år 10].[All]" allUniqueName="[Ej_varderade_kostnader].[Min år 10].[All]" dimensionUniqueName="[Ej_varderade_kostnader]" displayFolder="" count="0" memberValueDatatype="5" unbalanced="0"/>
    <cacheHierarchy uniqueName="[Ej_varderade_kostnader].[Min år 11]" caption="Min år 11" attribute="1" defaultMemberUniqueName="[Ej_varderade_kostnader].[Min år 11].[All]" allUniqueName="[Ej_varderade_kostnader].[Min år 11].[All]" dimensionUniqueName="[Ej_varderade_kostnader]" displayFolder="" count="0" memberValueDatatype="5" unbalanced="0"/>
    <cacheHierarchy uniqueName="[Ej_varderade_kostnader].[Min år 12]" caption="Min år 12" attribute="1" defaultMemberUniqueName="[Ej_varderade_kostnader].[Min år 12].[All]" allUniqueName="[Ej_varderade_kostnader].[Min år 12].[All]" dimensionUniqueName="[Ej_varderade_kostnader]" displayFolder="" count="0" memberValueDatatype="5" unbalanced="0"/>
    <cacheHierarchy uniqueName="[Ej_varderade_kostnader].[Min år 13]" caption="Min år 13" attribute="1" defaultMemberUniqueName="[Ej_varderade_kostnader].[Min år 13].[All]" allUniqueName="[Ej_varderade_kostnader].[Min år 13].[All]" dimensionUniqueName="[Ej_varderade_kostnader]" displayFolder="" count="0" memberValueDatatype="5" unbalanced="0"/>
    <cacheHierarchy uniqueName="[Ej_varderade_kostnader].[Min år 14]" caption="Min år 14" attribute="1" defaultMemberUniqueName="[Ej_varderade_kostnader].[Min år 14].[All]" allUniqueName="[Ej_varderade_kostnader].[Min år 14].[All]" dimensionUniqueName="[Ej_varderade_kostnader]" displayFolder="" count="0" memberValueDatatype="5" unbalanced="0"/>
    <cacheHierarchy uniqueName="[Ej_varderade_kostnader].[Min år 15]" caption="Min år 15" attribute="1" defaultMemberUniqueName="[Ej_varderade_kostnader].[Min år 15].[All]" allUniqueName="[Ej_varderade_kostnader].[Min år 15].[All]" dimensionUniqueName="[Ej_varderade_kostnader]" displayFolder="" count="0" memberValueDatatype="5" unbalanced="0"/>
    <cacheHierarchy uniqueName="[Ej_varderade_kostnader].[Min år 16]" caption="Min år 16" attribute="1" defaultMemberUniqueName="[Ej_varderade_kostnader].[Min år 16].[All]" allUniqueName="[Ej_varderade_kostnader].[Min år 16].[All]" dimensionUniqueName="[Ej_varderade_kostnader]" displayFolder="" count="0" memberValueDatatype="5" unbalanced="0"/>
    <cacheHierarchy uniqueName="[Ej_varderade_kostnader].[Min år 17]" caption="Min år 17" attribute="1" defaultMemberUniqueName="[Ej_varderade_kostnader].[Min år 17].[All]" allUniqueName="[Ej_varderade_kostnader].[Min år 17].[All]" dimensionUniqueName="[Ej_varderade_kostnader]" displayFolder="" count="0" memberValueDatatype="5" unbalanced="0"/>
    <cacheHierarchy uniqueName="[Ej_varderade_kostnader].[Min år 18]" caption="Min år 18" attribute="1" defaultMemberUniqueName="[Ej_varderade_kostnader].[Min år 18].[All]" allUniqueName="[Ej_varderade_kostnader].[Min år 18].[All]" dimensionUniqueName="[Ej_varderade_kostnader]" displayFolder="" count="0" memberValueDatatype="5" unbalanced="0"/>
    <cacheHierarchy uniqueName="[Ej_varderade_kostnader].[Min år 19]" caption="Min år 19" attribute="1" defaultMemberUniqueName="[Ej_varderade_kostnader].[Min år 19].[All]" allUniqueName="[Ej_varderade_kostnader].[Min år 19].[All]" dimensionUniqueName="[Ej_varderade_kostnader]" displayFolder="" count="0" memberValueDatatype="5" unbalanced="0"/>
    <cacheHierarchy uniqueName="[Ej_varderade_kostnader].[Min år 20]" caption="Min år 20" attribute="1" defaultMemberUniqueName="[Ej_varderade_kostnader].[Min år 20].[All]" allUniqueName="[Ej_varderade_kostnader].[Min år 20].[All]" dimensionUniqueName="[Ej_varderade_kostnader]" displayFolder="" count="0" memberValueDatatype="5" unbalanced="0"/>
    <cacheHierarchy uniqueName="[Ej_varderade_kostnader].[Min år 21]" caption="Min år 21" attribute="1" defaultMemberUniqueName="[Ej_varderade_kostnader].[Min år 21].[All]" allUniqueName="[Ej_varderade_kostnader].[Min år 21].[All]" dimensionUniqueName="[Ej_varderade_kostnader]" displayFolder="" count="0" memberValueDatatype="5" unbalanced="0"/>
    <cacheHierarchy uniqueName="[Ej_varderade_kostnader].[Min år 22]" caption="Min år 22" attribute="1" defaultMemberUniqueName="[Ej_varderade_kostnader].[Min år 22].[All]" allUniqueName="[Ej_varderade_kostnader].[Min år 22].[All]" dimensionUniqueName="[Ej_varderade_kostnader]" displayFolder="" count="0" memberValueDatatype="5" unbalanced="0"/>
    <cacheHierarchy uniqueName="[Ej_varderade_kostnader].[Min år 23]" caption="Min år 23" attribute="1" defaultMemberUniqueName="[Ej_varderade_kostnader].[Min år 23].[All]" allUniqueName="[Ej_varderade_kostnader].[Min år 23].[All]" dimensionUniqueName="[Ej_varderade_kostnader]" displayFolder="" count="0" memberValueDatatype="5" unbalanced="0"/>
    <cacheHierarchy uniqueName="[Ej_varderade_kostnader].[Min år 24]" caption="Min år 24" attribute="1" defaultMemberUniqueName="[Ej_varderade_kostnader].[Min år 24].[All]" allUniqueName="[Ej_varderade_kostnader].[Min år 24].[All]" dimensionUniqueName="[Ej_varderade_kostnader]" displayFolder="" count="0" memberValueDatatype="5" unbalanced="0"/>
    <cacheHierarchy uniqueName="[Ej_varderade_kostnader].[Min år 25]" caption="Min år 25" attribute="1" defaultMemberUniqueName="[Ej_varderade_kostnader].[Min år 25].[All]" allUniqueName="[Ej_varderade_kostnader].[Min år 25].[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Max år 7]" caption="Max år 7" attribute="1" defaultMemberUniqueName="[Ej_varderade_kostnader].[Max år 7].[All]" allUniqueName="[Ej_varderade_kostnader].[Max år 7].[All]" dimensionUniqueName="[Ej_varderade_kostnader]" displayFolder="" count="0" memberValueDatatype="5" unbalanced="0"/>
    <cacheHierarchy uniqueName="[Ej_varderade_kostnader].[Max år 8]" caption="Max år 8" attribute="1" defaultMemberUniqueName="[Ej_varderade_kostnader].[Max år 8].[All]" allUniqueName="[Ej_varderade_kostnader].[Max år 8].[All]" dimensionUniqueName="[Ej_varderade_kostnader]" displayFolder="" count="0" memberValueDatatype="5" unbalanced="0"/>
    <cacheHierarchy uniqueName="[Ej_varderade_kostnader].[Max år 9]" caption="Max år 9" attribute="1" defaultMemberUniqueName="[Ej_varderade_kostnader].[Max år 9].[All]" allUniqueName="[Ej_varderade_kostnader].[Max år 9].[All]" dimensionUniqueName="[Ej_varderade_kostnader]" displayFolder="" count="0" memberValueDatatype="5" unbalanced="0"/>
    <cacheHierarchy uniqueName="[Ej_varderade_kostnader].[Max år 10]" caption="Max år 10" attribute="1" defaultMemberUniqueName="[Ej_varderade_kostnader].[Max år 10].[All]" allUniqueName="[Ej_varderade_kostnader].[Max år 10].[All]" dimensionUniqueName="[Ej_varderade_kostnader]" displayFolder="" count="0" memberValueDatatype="5" unbalanced="0"/>
    <cacheHierarchy uniqueName="[Ej_varderade_kostnader].[Max år 11]" caption="Max år 11" attribute="1" defaultMemberUniqueName="[Ej_varderade_kostnader].[Max år 11].[All]" allUniqueName="[Ej_varderade_kostnader].[Max år 11].[All]" dimensionUniqueName="[Ej_varderade_kostnader]" displayFolder="" count="0" memberValueDatatype="5" unbalanced="0"/>
    <cacheHierarchy uniqueName="[Ej_varderade_kostnader].[Max år 12]" caption="Max år 12" attribute="1" defaultMemberUniqueName="[Ej_varderade_kostnader].[Max år 12].[All]" allUniqueName="[Ej_varderade_kostnader].[Max år 12].[All]" dimensionUniqueName="[Ej_varderade_kostnader]" displayFolder="" count="0" memberValueDatatype="5" unbalanced="0"/>
    <cacheHierarchy uniqueName="[Ej_varderade_kostnader].[Max år 13]" caption="Max år 13" attribute="1" defaultMemberUniqueName="[Ej_varderade_kostnader].[Max år 13].[All]" allUniqueName="[Ej_varderade_kostnader].[Max år 13].[All]" dimensionUniqueName="[Ej_varderade_kostnader]" displayFolder="" count="0" memberValueDatatype="5" unbalanced="0"/>
    <cacheHierarchy uniqueName="[Ej_varderade_kostnader].[Max år 14]" caption="Max år 14" attribute="1" defaultMemberUniqueName="[Ej_varderade_kostnader].[Max år 14].[All]" allUniqueName="[Ej_varderade_kostnader].[Max år 14].[All]" dimensionUniqueName="[Ej_varderade_kostnader]" displayFolder="" count="0" memberValueDatatype="5" unbalanced="0"/>
    <cacheHierarchy uniqueName="[Ej_varderade_kostnader].[Max år 15]" caption="Max år 15" attribute="1" defaultMemberUniqueName="[Ej_varderade_kostnader].[Max år 15].[All]" allUniqueName="[Ej_varderade_kostnader].[Max år 15].[All]" dimensionUniqueName="[Ej_varderade_kostnader]" displayFolder="" count="0" memberValueDatatype="5" unbalanced="0"/>
    <cacheHierarchy uniqueName="[Ej_varderade_kostnader].[Max år 16]" caption="Max år 16" attribute="1" defaultMemberUniqueName="[Ej_varderade_kostnader].[Max år 16].[All]" allUniqueName="[Ej_varderade_kostnader].[Max år 16].[All]" dimensionUniqueName="[Ej_varderade_kostnader]" displayFolder="" count="0" memberValueDatatype="5" unbalanced="0"/>
    <cacheHierarchy uniqueName="[Ej_varderade_kostnader].[Max år 17]" caption="Max år 17" attribute="1" defaultMemberUniqueName="[Ej_varderade_kostnader].[Max år 17].[All]" allUniqueName="[Ej_varderade_kostnader].[Max år 17].[All]" dimensionUniqueName="[Ej_varderade_kostnader]" displayFolder="" count="0" memberValueDatatype="5" unbalanced="0"/>
    <cacheHierarchy uniqueName="[Ej_varderade_kostnader].[Max år 18]" caption="Max år 18" attribute="1" defaultMemberUniqueName="[Ej_varderade_kostnader].[Max år 18].[All]" allUniqueName="[Ej_varderade_kostnader].[Max år 18].[All]" dimensionUniqueName="[Ej_varderade_kostnader]" displayFolder="" count="0" memberValueDatatype="5" unbalanced="0"/>
    <cacheHierarchy uniqueName="[Ej_varderade_kostnader].[Max år 19]" caption="Max år 19" attribute="1" defaultMemberUniqueName="[Ej_varderade_kostnader].[Max år 19].[All]" allUniqueName="[Ej_varderade_kostnader].[Max år 19].[All]" dimensionUniqueName="[Ej_varderade_kostnader]" displayFolder="" count="0" memberValueDatatype="5" unbalanced="0"/>
    <cacheHierarchy uniqueName="[Ej_varderade_kostnader].[Max år 20]" caption="Max år 20" attribute="1" defaultMemberUniqueName="[Ej_varderade_kostnader].[Max år 20].[All]" allUniqueName="[Ej_varderade_kostnader].[Max år 20].[All]" dimensionUniqueName="[Ej_varderade_kostnader]" displayFolder="" count="0" memberValueDatatype="5" unbalanced="0"/>
    <cacheHierarchy uniqueName="[Ej_varderade_kostnader].[Max år 21]" caption="Max år 21" attribute="1" defaultMemberUniqueName="[Ej_varderade_kostnader].[Max år 21].[All]" allUniqueName="[Ej_varderade_kostnader].[Max år 21].[All]" dimensionUniqueName="[Ej_varderade_kostnader]" displayFolder="" count="0" memberValueDatatype="5" unbalanced="0"/>
    <cacheHierarchy uniqueName="[Ej_varderade_kostnader].[Max år 22]" caption="Max år 22" attribute="1" defaultMemberUniqueName="[Ej_varderade_kostnader].[Max år 22].[All]" allUniqueName="[Ej_varderade_kostnader].[Max år 22].[All]" dimensionUniqueName="[Ej_varderade_kostnader]" displayFolder="" count="0" memberValueDatatype="5" unbalanced="0"/>
    <cacheHierarchy uniqueName="[Ej_varderade_kostnader].[Max år 23]" caption="Max år 23" attribute="1" defaultMemberUniqueName="[Ej_varderade_kostnader].[Max år 23].[All]" allUniqueName="[Ej_varderade_kostnader].[Max år 23].[All]" dimensionUniqueName="[Ej_varderade_kostnader]" displayFolder="" count="0" memberValueDatatype="5" unbalanced="0"/>
    <cacheHierarchy uniqueName="[Ej_varderade_kostnader].[Max år 24]" caption="Max år 24" attribute="1" defaultMemberUniqueName="[Ej_varderade_kostnader].[Max år 24].[All]" allUniqueName="[Ej_varderade_kostnader].[Max år 24].[All]" dimensionUniqueName="[Ej_varderade_kostnader]" displayFolder="" count="0" memberValueDatatype="5" unbalanced="0"/>
    <cacheHierarchy uniqueName="[Ej_varderade_kostnader].[Max år 25]" caption="Max år 25" attribute="1" defaultMemberUniqueName="[Ej_varderade_kostnader].[Max år 25].[All]" allUniqueName="[Ej_varderade_kostnader].[Max år 25].[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0"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0"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Troligt år 7]" caption="Troligt år 7" attribute="1" defaultMemberUniqueName="[Ej_varderade_nyttor].[Troligt år 7].[All]" allUniqueName="[Ej_varderade_nyttor].[Troligt år 7].[All]" dimensionUniqueName="[Ej_varderade_nyttor]" displayFolder="" count="0" memberValueDatatype="5" unbalanced="0"/>
    <cacheHierarchy uniqueName="[Ej_varderade_nyttor].[Troligt år 8]" caption="Troligt år 8" attribute="1" defaultMemberUniqueName="[Ej_varderade_nyttor].[Troligt år 8].[All]" allUniqueName="[Ej_varderade_nyttor].[Troligt år 8].[All]" dimensionUniqueName="[Ej_varderade_nyttor]" displayFolder="" count="0" memberValueDatatype="5" unbalanced="0"/>
    <cacheHierarchy uniqueName="[Ej_varderade_nyttor].[Troligt år 9]" caption="Troligt år 9" attribute="1" defaultMemberUniqueName="[Ej_varderade_nyttor].[Troligt år 9].[All]" allUniqueName="[Ej_varderade_nyttor].[Troligt år 9].[All]" dimensionUniqueName="[Ej_varderade_nyttor]" displayFolder="" count="0" memberValueDatatype="5" unbalanced="0"/>
    <cacheHierarchy uniqueName="[Ej_varderade_nyttor].[Troligt år 10]" caption="Troligt år 10" attribute="1" defaultMemberUniqueName="[Ej_varderade_nyttor].[Troligt år 10].[All]" allUniqueName="[Ej_varderade_nyttor].[Troligt år 10].[All]" dimensionUniqueName="[Ej_varderade_nyttor]" displayFolder="" count="0" memberValueDatatype="5" unbalanced="0"/>
    <cacheHierarchy uniqueName="[Ej_varderade_nyttor].[Troligt år 11]" caption="Troligt år 11" attribute="1" defaultMemberUniqueName="[Ej_varderade_nyttor].[Troligt år 11].[All]" allUniqueName="[Ej_varderade_nyttor].[Troligt år 11].[All]" dimensionUniqueName="[Ej_varderade_nyttor]" displayFolder="" count="0" memberValueDatatype="5" unbalanced="0"/>
    <cacheHierarchy uniqueName="[Ej_varderade_nyttor].[Troligt år 12]" caption="Troligt år 12" attribute="1" defaultMemberUniqueName="[Ej_varderade_nyttor].[Troligt år 12].[All]" allUniqueName="[Ej_varderade_nyttor].[Troligt år 12].[All]" dimensionUniqueName="[Ej_varderade_nyttor]" displayFolder="" count="0" memberValueDatatype="5" unbalanced="0"/>
    <cacheHierarchy uniqueName="[Ej_varderade_nyttor].[Troligt år 13]" caption="Troligt år 13" attribute="1" defaultMemberUniqueName="[Ej_varderade_nyttor].[Troligt år 13].[All]" allUniqueName="[Ej_varderade_nyttor].[Troligt år 13].[All]" dimensionUniqueName="[Ej_varderade_nyttor]" displayFolder="" count="0" memberValueDatatype="5" unbalanced="0"/>
    <cacheHierarchy uniqueName="[Ej_varderade_nyttor].[Troligt år 14]" caption="Troligt år 14" attribute="1" defaultMemberUniqueName="[Ej_varderade_nyttor].[Troligt år 14].[All]" allUniqueName="[Ej_varderade_nyttor].[Troligt år 14].[All]" dimensionUniqueName="[Ej_varderade_nyttor]" displayFolder="" count="0" memberValueDatatype="5" unbalanced="0"/>
    <cacheHierarchy uniqueName="[Ej_varderade_nyttor].[Troligt år 15]" caption="Troligt år 15" attribute="1" defaultMemberUniqueName="[Ej_varderade_nyttor].[Troligt år 15].[All]" allUniqueName="[Ej_varderade_nyttor].[Troligt år 15].[All]" dimensionUniqueName="[Ej_varderade_nyttor]" displayFolder="" count="0" memberValueDatatype="5" unbalanced="0"/>
    <cacheHierarchy uniqueName="[Ej_varderade_nyttor].[Troligt år 16]" caption="Troligt år 16" attribute="1" defaultMemberUniqueName="[Ej_varderade_nyttor].[Troligt år 16].[All]" allUniqueName="[Ej_varderade_nyttor].[Troligt år 16].[All]" dimensionUniqueName="[Ej_varderade_nyttor]" displayFolder="" count="0" memberValueDatatype="5" unbalanced="0"/>
    <cacheHierarchy uniqueName="[Ej_varderade_nyttor].[Troligt år 17]" caption="Troligt år 17" attribute="1" defaultMemberUniqueName="[Ej_varderade_nyttor].[Troligt år 17].[All]" allUniqueName="[Ej_varderade_nyttor].[Troligt år 17].[All]" dimensionUniqueName="[Ej_varderade_nyttor]" displayFolder="" count="0" memberValueDatatype="5" unbalanced="0"/>
    <cacheHierarchy uniqueName="[Ej_varderade_nyttor].[Troligt år 18]" caption="Troligt år 18" attribute="1" defaultMemberUniqueName="[Ej_varderade_nyttor].[Troligt år 18].[All]" allUniqueName="[Ej_varderade_nyttor].[Troligt år 18].[All]" dimensionUniqueName="[Ej_varderade_nyttor]" displayFolder="" count="0" memberValueDatatype="5" unbalanced="0"/>
    <cacheHierarchy uniqueName="[Ej_varderade_nyttor].[Troligt år 19]" caption="Troligt år 19" attribute="1" defaultMemberUniqueName="[Ej_varderade_nyttor].[Troligt år 19].[All]" allUniqueName="[Ej_varderade_nyttor].[Troligt år 19].[All]" dimensionUniqueName="[Ej_varderade_nyttor]" displayFolder="" count="0" memberValueDatatype="5" unbalanced="0"/>
    <cacheHierarchy uniqueName="[Ej_varderade_nyttor].[Troligt år 20]" caption="Troligt år 20" attribute="1" defaultMemberUniqueName="[Ej_varderade_nyttor].[Troligt år 20].[All]" allUniqueName="[Ej_varderade_nyttor].[Troligt år 20].[All]" dimensionUniqueName="[Ej_varderade_nyttor]" displayFolder="" count="0" memberValueDatatype="5" unbalanced="0"/>
    <cacheHierarchy uniqueName="[Ej_varderade_nyttor].[Troligt år 21]" caption="Troligt år 21" attribute="1" defaultMemberUniqueName="[Ej_varderade_nyttor].[Troligt år 21].[All]" allUniqueName="[Ej_varderade_nyttor].[Troligt år 21].[All]" dimensionUniqueName="[Ej_varderade_nyttor]" displayFolder="" count="0" memberValueDatatype="5" unbalanced="0"/>
    <cacheHierarchy uniqueName="[Ej_varderade_nyttor].[Troligt år 22]" caption="Troligt år 22" attribute="1" defaultMemberUniqueName="[Ej_varderade_nyttor].[Troligt år 22].[All]" allUniqueName="[Ej_varderade_nyttor].[Troligt år 22].[All]" dimensionUniqueName="[Ej_varderade_nyttor]" displayFolder="" count="0" memberValueDatatype="5" unbalanced="0"/>
    <cacheHierarchy uniqueName="[Ej_varderade_nyttor].[Troligt år 23]" caption="Troligt år 23" attribute="1" defaultMemberUniqueName="[Ej_varderade_nyttor].[Troligt år 23].[All]" allUniqueName="[Ej_varderade_nyttor].[Troligt år 23].[All]" dimensionUniqueName="[Ej_varderade_nyttor]" displayFolder="" count="0" memberValueDatatype="5" unbalanced="0"/>
    <cacheHierarchy uniqueName="[Ej_varderade_nyttor].[Troligt år 24]" caption="Troligt år 24" attribute="1" defaultMemberUniqueName="[Ej_varderade_nyttor].[Troligt år 24].[All]" allUniqueName="[Ej_varderade_nyttor].[Troligt år 24].[All]" dimensionUniqueName="[Ej_varderade_nyttor]" displayFolder="" count="0" memberValueDatatype="5" unbalanced="0"/>
    <cacheHierarchy uniqueName="[Ej_varderade_nyttor].[Troligt år 25]" caption="Troligt år 25" attribute="1" defaultMemberUniqueName="[Ej_varderade_nyttor].[Troligt år 25].[All]" allUniqueName="[Ej_varderade_nyttor].[Troligt år 25].[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Min år 7]" caption="Min år 7" attribute="1" defaultMemberUniqueName="[Ej_varderade_nyttor].[Min år 7].[All]" allUniqueName="[Ej_varderade_nyttor].[Min år 7].[All]" dimensionUniqueName="[Ej_varderade_nyttor]" displayFolder="" count="0" memberValueDatatype="5" unbalanced="0"/>
    <cacheHierarchy uniqueName="[Ej_varderade_nyttor].[Min år 8]" caption="Min år 8" attribute="1" defaultMemberUniqueName="[Ej_varderade_nyttor].[Min år 8].[All]" allUniqueName="[Ej_varderade_nyttor].[Min år 8].[All]" dimensionUniqueName="[Ej_varderade_nyttor]" displayFolder="" count="0" memberValueDatatype="5" unbalanced="0"/>
    <cacheHierarchy uniqueName="[Ej_varderade_nyttor].[Min år 9]" caption="Min år 9" attribute="1" defaultMemberUniqueName="[Ej_varderade_nyttor].[Min år 9].[All]" allUniqueName="[Ej_varderade_nyttor].[Min år 9].[All]" dimensionUniqueName="[Ej_varderade_nyttor]" displayFolder="" count="0" memberValueDatatype="5" unbalanced="0"/>
    <cacheHierarchy uniqueName="[Ej_varderade_nyttor].[Min år 10]" caption="Min år 10" attribute="1" defaultMemberUniqueName="[Ej_varderade_nyttor].[Min år 10].[All]" allUniqueName="[Ej_varderade_nyttor].[Min år 10].[All]" dimensionUniqueName="[Ej_varderade_nyttor]" displayFolder="" count="0" memberValueDatatype="5" unbalanced="0"/>
    <cacheHierarchy uniqueName="[Ej_varderade_nyttor].[Min år 11]" caption="Min år 11" attribute="1" defaultMemberUniqueName="[Ej_varderade_nyttor].[Min år 11].[All]" allUniqueName="[Ej_varderade_nyttor].[Min år 11].[All]" dimensionUniqueName="[Ej_varderade_nyttor]" displayFolder="" count="0" memberValueDatatype="5" unbalanced="0"/>
    <cacheHierarchy uniqueName="[Ej_varderade_nyttor].[Min år 12]" caption="Min år 12" attribute="1" defaultMemberUniqueName="[Ej_varderade_nyttor].[Min år 12].[All]" allUniqueName="[Ej_varderade_nyttor].[Min år 12].[All]" dimensionUniqueName="[Ej_varderade_nyttor]" displayFolder="" count="0" memberValueDatatype="5" unbalanced="0"/>
    <cacheHierarchy uniqueName="[Ej_varderade_nyttor].[Min år 13]" caption="Min år 13" attribute="1" defaultMemberUniqueName="[Ej_varderade_nyttor].[Min år 13].[All]" allUniqueName="[Ej_varderade_nyttor].[Min år 13].[All]" dimensionUniqueName="[Ej_varderade_nyttor]" displayFolder="" count="0" memberValueDatatype="5" unbalanced="0"/>
    <cacheHierarchy uniqueName="[Ej_varderade_nyttor].[Min år 14]" caption="Min år 14" attribute="1" defaultMemberUniqueName="[Ej_varderade_nyttor].[Min år 14].[All]" allUniqueName="[Ej_varderade_nyttor].[Min år 14].[All]" dimensionUniqueName="[Ej_varderade_nyttor]" displayFolder="" count="0" memberValueDatatype="5" unbalanced="0"/>
    <cacheHierarchy uniqueName="[Ej_varderade_nyttor].[Min år 15]" caption="Min år 15" attribute="1" defaultMemberUniqueName="[Ej_varderade_nyttor].[Min år 15].[All]" allUniqueName="[Ej_varderade_nyttor].[Min år 15].[All]" dimensionUniqueName="[Ej_varderade_nyttor]" displayFolder="" count="0" memberValueDatatype="5" unbalanced="0"/>
    <cacheHierarchy uniqueName="[Ej_varderade_nyttor].[Min år 16]" caption="Min år 16" attribute="1" defaultMemberUniqueName="[Ej_varderade_nyttor].[Min år 16].[All]" allUniqueName="[Ej_varderade_nyttor].[Min år 16].[All]" dimensionUniqueName="[Ej_varderade_nyttor]" displayFolder="" count="0" memberValueDatatype="5" unbalanced="0"/>
    <cacheHierarchy uniqueName="[Ej_varderade_nyttor].[Min år 17]" caption="Min år 17" attribute="1" defaultMemberUniqueName="[Ej_varderade_nyttor].[Min år 17].[All]" allUniqueName="[Ej_varderade_nyttor].[Min år 17].[All]" dimensionUniqueName="[Ej_varderade_nyttor]" displayFolder="" count="0" memberValueDatatype="5" unbalanced="0"/>
    <cacheHierarchy uniqueName="[Ej_varderade_nyttor].[Min år 18]" caption="Min år 18" attribute="1" defaultMemberUniqueName="[Ej_varderade_nyttor].[Min år 18].[All]" allUniqueName="[Ej_varderade_nyttor].[Min år 18].[All]" dimensionUniqueName="[Ej_varderade_nyttor]" displayFolder="" count="0" memberValueDatatype="5" unbalanced="0"/>
    <cacheHierarchy uniqueName="[Ej_varderade_nyttor].[Min år 19]" caption="Min år 19" attribute="1" defaultMemberUniqueName="[Ej_varderade_nyttor].[Min år 19].[All]" allUniqueName="[Ej_varderade_nyttor].[Min år 19].[All]" dimensionUniqueName="[Ej_varderade_nyttor]" displayFolder="" count="0" memberValueDatatype="5" unbalanced="0"/>
    <cacheHierarchy uniqueName="[Ej_varderade_nyttor].[Min år 20]" caption="Min år 20" attribute="1" defaultMemberUniqueName="[Ej_varderade_nyttor].[Min år 20].[All]" allUniqueName="[Ej_varderade_nyttor].[Min år 20].[All]" dimensionUniqueName="[Ej_varderade_nyttor]" displayFolder="" count="0" memberValueDatatype="5" unbalanced="0"/>
    <cacheHierarchy uniqueName="[Ej_varderade_nyttor].[Min år 21]" caption="Min år 21" attribute="1" defaultMemberUniqueName="[Ej_varderade_nyttor].[Min år 21].[All]" allUniqueName="[Ej_varderade_nyttor].[Min år 21].[All]" dimensionUniqueName="[Ej_varderade_nyttor]" displayFolder="" count="0" memberValueDatatype="5" unbalanced="0"/>
    <cacheHierarchy uniqueName="[Ej_varderade_nyttor].[Min år 22]" caption="Min år 22" attribute="1" defaultMemberUniqueName="[Ej_varderade_nyttor].[Min år 22].[All]" allUniqueName="[Ej_varderade_nyttor].[Min år 22].[All]" dimensionUniqueName="[Ej_varderade_nyttor]" displayFolder="" count="0" memberValueDatatype="5" unbalanced="0"/>
    <cacheHierarchy uniqueName="[Ej_varderade_nyttor].[Min år 23]" caption="Min år 23" attribute="1" defaultMemberUniqueName="[Ej_varderade_nyttor].[Min år 23].[All]" allUniqueName="[Ej_varderade_nyttor].[Min år 23].[All]" dimensionUniqueName="[Ej_varderade_nyttor]" displayFolder="" count="0" memberValueDatatype="5" unbalanced="0"/>
    <cacheHierarchy uniqueName="[Ej_varderade_nyttor].[Min år 24]" caption="Min år 24" attribute="1" defaultMemberUniqueName="[Ej_varderade_nyttor].[Min år 24].[All]" allUniqueName="[Ej_varderade_nyttor].[Min år 24].[All]" dimensionUniqueName="[Ej_varderade_nyttor]" displayFolder="" count="0" memberValueDatatype="5" unbalanced="0"/>
    <cacheHierarchy uniqueName="[Ej_varderade_nyttor].[Min år 25]" caption="Min år 25" attribute="1" defaultMemberUniqueName="[Ej_varderade_nyttor].[Min år 25].[All]" allUniqueName="[Ej_varderade_nyttor].[Min år 25].[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Max år 7]" caption="Max år 7" attribute="1" defaultMemberUniqueName="[Ej_varderade_nyttor].[Max år 7].[All]" allUniqueName="[Ej_varderade_nyttor].[Max år 7].[All]" dimensionUniqueName="[Ej_varderade_nyttor]" displayFolder="" count="0" memberValueDatatype="5" unbalanced="0"/>
    <cacheHierarchy uniqueName="[Ej_varderade_nyttor].[Max år 8]" caption="Max år 8" attribute="1" defaultMemberUniqueName="[Ej_varderade_nyttor].[Max år 8].[All]" allUniqueName="[Ej_varderade_nyttor].[Max år 8].[All]" dimensionUniqueName="[Ej_varderade_nyttor]" displayFolder="" count="0" memberValueDatatype="5" unbalanced="0"/>
    <cacheHierarchy uniqueName="[Ej_varderade_nyttor].[Max år 9]" caption="Max år 9" attribute="1" defaultMemberUniqueName="[Ej_varderade_nyttor].[Max år 9].[All]" allUniqueName="[Ej_varderade_nyttor].[Max år 9].[All]" dimensionUniqueName="[Ej_varderade_nyttor]" displayFolder="" count="0" memberValueDatatype="5" unbalanced="0"/>
    <cacheHierarchy uniqueName="[Ej_varderade_nyttor].[Max år 10]" caption="Max år 10" attribute="1" defaultMemberUniqueName="[Ej_varderade_nyttor].[Max år 10].[All]" allUniqueName="[Ej_varderade_nyttor].[Max år 10].[All]" dimensionUniqueName="[Ej_varderade_nyttor]" displayFolder="" count="0" memberValueDatatype="5" unbalanced="0"/>
    <cacheHierarchy uniqueName="[Ej_varderade_nyttor].[Max år 11]" caption="Max år 11" attribute="1" defaultMemberUniqueName="[Ej_varderade_nyttor].[Max år 11].[All]" allUniqueName="[Ej_varderade_nyttor].[Max år 11].[All]" dimensionUniqueName="[Ej_varderade_nyttor]" displayFolder="" count="0" memberValueDatatype="5" unbalanced="0"/>
    <cacheHierarchy uniqueName="[Ej_varderade_nyttor].[Max år 12]" caption="Max år 12" attribute="1" defaultMemberUniqueName="[Ej_varderade_nyttor].[Max år 12].[All]" allUniqueName="[Ej_varderade_nyttor].[Max år 12].[All]" dimensionUniqueName="[Ej_varderade_nyttor]" displayFolder="" count="0" memberValueDatatype="5" unbalanced="0"/>
    <cacheHierarchy uniqueName="[Ej_varderade_nyttor].[Max år 13]" caption="Max år 13" attribute="1" defaultMemberUniqueName="[Ej_varderade_nyttor].[Max år 13].[All]" allUniqueName="[Ej_varderade_nyttor].[Max år 13].[All]" dimensionUniqueName="[Ej_varderade_nyttor]" displayFolder="" count="0" memberValueDatatype="5" unbalanced="0"/>
    <cacheHierarchy uniqueName="[Ej_varderade_nyttor].[Max år 14]" caption="Max år 14" attribute="1" defaultMemberUniqueName="[Ej_varderade_nyttor].[Max år 14].[All]" allUniqueName="[Ej_varderade_nyttor].[Max år 14].[All]" dimensionUniqueName="[Ej_varderade_nyttor]" displayFolder="" count="0" memberValueDatatype="5" unbalanced="0"/>
    <cacheHierarchy uniqueName="[Ej_varderade_nyttor].[Max år 15]" caption="Max år 15" attribute="1" defaultMemberUniqueName="[Ej_varderade_nyttor].[Max år 15].[All]" allUniqueName="[Ej_varderade_nyttor].[Max år 15].[All]" dimensionUniqueName="[Ej_varderade_nyttor]" displayFolder="" count="0" memberValueDatatype="5" unbalanced="0"/>
    <cacheHierarchy uniqueName="[Ej_varderade_nyttor].[Max år 16]" caption="Max år 16" attribute="1" defaultMemberUniqueName="[Ej_varderade_nyttor].[Max år 16].[All]" allUniqueName="[Ej_varderade_nyttor].[Max år 16].[All]" dimensionUniqueName="[Ej_varderade_nyttor]" displayFolder="" count="0" memberValueDatatype="5" unbalanced="0"/>
    <cacheHierarchy uniqueName="[Ej_varderade_nyttor].[Max år 17]" caption="Max år 17" attribute="1" defaultMemberUniqueName="[Ej_varderade_nyttor].[Max år 17].[All]" allUniqueName="[Ej_varderade_nyttor].[Max år 17].[All]" dimensionUniqueName="[Ej_varderade_nyttor]" displayFolder="" count="0" memberValueDatatype="5" unbalanced="0"/>
    <cacheHierarchy uniqueName="[Ej_varderade_nyttor].[Max år 18]" caption="Max år 18" attribute="1" defaultMemberUniqueName="[Ej_varderade_nyttor].[Max år 18].[All]" allUniqueName="[Ej_varderade_nyttor].[Max år 18].[All]" dimensionUniqueName="[Ej_varderade_nyttor]" displayFolder="" count="0" memberValueDatatype="5" unbalanced="0"/>
    <cacheHierarchy uniqueName="[Ej_varderade_nyttor].[Max år 19]" caption="Max år 19" attribute="1" defaultMemberUniqueName="[Ej_varderade_nyttor].[Max år 19].[All]" allUniqueName="[Ej_varderade_nyttor].[Max år 19].[All]" dimensionUniqueName="[Ej_varderade_nyttor]" displayFolder="" count="0" memberValueDatatype="5" unbalanced="0"/>
    <cacheHierarchy uniqueName="[Ej_varderade_nyttor].[Max år 20]" caption="Max år 20" attribute="1" defaultMemberUniqueName="[Ej_varderade_nyttor].[Max år 20].[All]" allUniqueName="[Ej_varderade_nyttor].[Max år 20].[All]" dimensionUniqueName="[Ej_varderade_nyttor]" displayFolder="" count="0" memberValueDatatype="5" unbalanced="0"/>
    <cacheHierarchy uniqueName="[Ej_varderade_nyttor].[Max år 21]" caption="Max år 21" attribute="1" defaultMemberUniqueName="[Ej_varderade_nyttor].[Max år 21].[All]" allUniqueName="[Ej_varderade_nyttor].[Max år 21].[All]" dimensionUniqueName="[Ej_varderade_nyttor]" displayFolder="" count="0" memberValueDatatype="5" unbalanced="0"/>
    <cacheHierarchy uniqueName="[Ej_varderade_nyttor].[Max år 22]" caption="Max år 22" attribute="1" defaultMemberUniqueName="[Ej_varderade_nyttor].[Max år 22].[All]" allUniqueName="[Ej_varderade_nyttor].[Max år 22].[All]" dimensionUniqueName="[Ej_varderade_nyttor]" displayFolder="" count="0" memberValueDatatype="5" unbalanced="0"/>
    <cacheHierarchy uniqueName="[Ej_varderade_nyttor].[Max år 23]" caption="Max år 23" attribute="1" defaultMemberUniqueName="[Ej_varderade_nyttor].[Max år 23].[All]" allUniqueName="[Ej_varderade_nyttor].[Max år 23].[All]" dimensionUniqueName="[Ej_varderade_nyttor]" displayFolder="" count="0" memberValueDatatype="5" unbalanced="0"/>
    <cacheHierarchy uniqueName="[Ej_varderade_nyttor].[Max år 24]" caption="Max år 24" attribute="1" defaultMemberUniqueName="[Ej_varderade_nyttor].[Max år 24].[All]" allUniqueName="[Ej_varderade_nyttor].[Max år 24].[All]" dimensionUniqueName="[Ej_varderade_nyttor]" displayFolder="" count="0" memberValueDatatype="5" unbalanced="0"/>
    <cacheHierarchy uniqueName="[Ej_varderade_nyttor].[Max år 25]" caption="Max år 25" attribute="1" defaultMemberUniqueName="[Ej_varderade_nyttor].[Max år 25].[All]" allUniqueName="[Ej_varderade_nyttor].[Max år 25].[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0" memberValueDatatype="130" unbalanced="0"/>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Troligt år 7]" caption="Troligt år 7" attribute="1" defaultMemberUniqueName="[Kostnader].[Troligt år 7].[All]" allUniqueName="[Kostnader].[Troligt år 7].[All]" dimensionUniqueName="[Kostnader]" displayFolder="" count="0" memberValueDatatype="5" unbalanced="0"/>
    <cacheHierarchy uniqueName="[Kostnader].[Troligt år 8]" caption="Troligt år 8" attribute="1" defaultMemberUniqueName="[Kostnader].[Troligt år 8].[All]" allUniqueName="[Kostnader].[Troligt år 8].[All]" dimensionUniqueName="[Kostnader]" displayFolder="" count="0" memberValueDatatype="5" unbalanced="0"/>
    <cacheHierarchy uniqueName="[Kostnader].[Troligt år 9]" caption="Troligt år 9" attribute="1" defaultMemberUniqueName="[Kostnader].[Troligt år 9].[All]" allUniqueName="[Kostnader].[Troligt år 9].[All]" dimensionUniqueName="[Kostnader]" displayFolder="" count="0" memberValueDatatype="5" unbalanced="0"/>
    <cacheHierarchy uniqueName="[Kostnader].[Troligt år 10]" caption="Troligt år 10" attribute="1" defaultMemberUniqueName="[Kostnader].[Troligt år 10].[All]" allUniqueName="[Kostnader].[Troligt år 10].[All]" dimensionUniqueName="[Kostnader]" displayFolder="" count="0" memberValueDatatype="5" unbalanced="0"/>
    <cacheHierarchy uniqueName="[Kostnader].[Troligt år 11]" caption="Troligt år 11" attribute="1" defaultMemberUniqueName="[Kostnader].[Troligt år 11].[All]" allUniqueName="[Kostnader].[Troligt år 11].[All]" dimensionUniqueName="[Kostnader]" displayFolder="" count="0" memberValueDatatype="5" unbalanced="0"/>
    <cacheHierarchy uniqueName="[Kostnader].[Troligt år 12]" caption="Troligt år 12" attribute="1" defaultMemberUniqueName="[Kostnader].[Troligt år 12].[All]" allUniqueName="[Kostnader].[Troligt år 12].[All]" dimensionUniqueName="[Kostnader]" displayFolder="" count="0" memberValueDatatype="5" unbalanced="0"/>
    <cacheHierarchy uniqueName="[Kostnader].[Troligt år 13]" caption="Troligt år 13" attribute="1" defaultMemberUniqueName="[Kostnader].[Troligt år 13].[All]" allUniqueName="[Kostnader].[Troligt år 13].[All]" dimensionUniqueName="[Kostnader]" displayFolder="" count="0" memberValueDatatype="5" unbalanced="0"/>
    <cacheHierarchy uniqueName="[Kostnader].[Troligt år 14]" caption="Troligt år 14" attribute="1" defaultMemberUniqueName="[Kostnader].[Troligt år 14].[All]" allUniqueName="[Kostnader].[Troligt år 14].[All]" dimensionUniqueName="[Kostnader]" displayFolder="" count="0" memberValueDatatype="5" unbalanced="0"/>
    <cacheHierarchy uniqueName="[Kostnader].[Troligt år 15]" caption="Troligt år 15" attribute="1" defaultMemberUniqueName="[Kostnader].[Troligt år 15].[All]" allUniqueName="[Kostnader].[Troligt år 15].[All]" dimensionUniqueName="[Kostnader]" displayFolder="" count="0" memberValueDatatype="5" unbalanced="0"/>
    <cacheHierarchy uniqueName="[Kostnader].[Troligt år 16]" caption="Troligt år 16" attribute="1" defaultMemberUniqueName="[Kostnader].[Troligt år 16].[All]" allUniqueName="[Kostnader].[Troligt år 16].[All]" dimensionUniqueName="[Kostnader]" displayFolder="" count="0" memberValueDatatype="5" unbalanced="0"/>
    <cacheHierarchy uniqueName="[Kostnader].[Troligt år 17]" caption="Troligt år 17" attribute="1" defaultMemberUniqueName="[Kostnader].[Troligt år 17].[All]" allUniqueName="[Kostnader].[Troligt år 17].[All]" dimensionUniqueName="[Kostnader]" displayFolder="" count="0" memberValueDatatype="5" unbalanced="0"/>
    <cacheHierarchy uniqueName="[Kostnader].[Troligt år 18]" caption="Troligt år 18" attribute="1" defaultMemberUniqueName="[Kostnader].[Troligt år 18].[All]" allUniqueName="[Kostnader].[Troligt år 18].[All]" dimensionUniqueName="[Kostnader]" displayFolder="" count="0" memberValueDatatype="5" unbalanced="0"/>
    <cacheHierarchy uniqueName="[Kostnader].[Troligt år 19]" caption="Troligt år 19" attribute="1" defaultMemberUniqueName="[Kostnader].[Troligt år 19].[All]" allUniqueName="[Kostnader].[Troligt år 19].[All]" dimensionUniqueName="[Kostnader]" displayFolder="" count="0" memberValueDatatype="5" unbalanced="0"/>
    <cacheHierarchy uniqueName="[Kostnader].[Troligt år 20]" caption="Troligt år 20" attribute="1" defaultMemberUniqueName="[Kostnader].[Troligt år 20].[All]" allUniqueName="[Kostnader].[Troligt år 20].[All]" dimensionUniqueName="[Kostnader]" displayFolder="" count="0" memberValueDatatype="5" unbalanced="0"/>
    <cacheHierarchy uniqueName="[Kostnader].[Troligt år 21]" caption="Troligt år 21" attribute="1" defaultMemberUniqueName="[Kostnader].[Troligt år 21].[All]" allUniqueName="[Kostnader].[Troligt år 21].[All]" dimensionUniqueName="[Kostnader]" displayFolder="" count="0" memberValueDatatype="5" unbalanced="0"/>
    <cacheHierarchy uniqueName="[Kostnader].[Troligt år 22]" caption="Troligt år 22" attribute="1" defaultMemberUniqueName="[Kostnader].[Troligt år 22].[All]" allUniqueName="[Kostnader].[Troligt år 22].[All]" dimensionUniqueName="[Kostnader]" displayFolder="" count="0" memberValueDatatype="5" unbalanced="0"/>
    <cacheHierarchy uniqueName="[Kostnader].[Troligt år 23]" caption="Troligt år 23" attribute="1" defaultMemberUniqueName="[Kostnader].[Troligt år 23].[All]" allUniqueName="[Kostnader].[Troligt år 23].[All]" dimensionUniqueName="[Kostnader]" displayFolder="" count="0" memberValueDatatype="5" unbalanced="0"/>
    <cacheHierarchy uniqueName="[Kostnader].[Troligt år 24]" caption="Troligt år 24" attribute="1" defaultMemberUniqueName="[Kostnader].[Troligt år 24].[All]" allUniqueName="[Kostnader].[Troligt år 24].[All]" dimensionUniqueName="[Kostnader]" displayFolder="" count="0" memberValueDatatype="5" unbalanced="0"/>
    <cacheHierarchy uniqueName="[Kostnader].[Troligt år 25]" caption="Troligt år 25" attribute="1" defaultMemberUniqueName="[Kostnader].[Troligt år 25].[All]" allUniqueName="[Kostnader].[Troligt år 25].[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Min år 7]" caption="Min år 7" attribute="1" defaultMemberUniqueName="[Kostnader].[Min år 7].[All]" allUniqueName="[Kostnader].[Min år 7].[All]" dimensionUniqueName="[Kostnader]" displayFolder="" count="0" memberValueDatatype="5" unbalanced="0"/>
    <cacheHierarchy uniqueName="[Kostnader].[Min år 8]" caption="Min år 8" attribute="1" defaultMemberUniqueName="[Kostnader].[Min år 8].[All]" allUniqueName="[Kostnader].[Min år 8].[All]" dimensionUniqueName="[Kostnader]" displayFolder="" count="0" memberValueDatatype="5" unbalanced="0"/>
    <cacheHierarchy uniqueName="[Kostnader].[Min år 9]" caption="Min år 9" attribute="1" defaultMemberUniqueName="[Kostnader].[Min år 9].[All]" allUniqueName="[Kostnader].[Min år 9].[All]" dimensionUniqueName="[Kostnader]" displayFolder="" count="0" memberValueDatatype="5" unbalanced="0"/>
    <cacheHierarchy uniqueName="[Kostnader].[Min år 10]" caption="Min år 10" attribute="1" defaultMemberUniqueName="[Kostnader].[Min år 10].[All]" allUniqueName="[Kostnader].[Min år 10].[All]" dimensionUniqueName="[Kostnader]" displayFolder="" count="0" memberValueDatatype="5" unbalanced="0"/>
    <cacheHierarchy uniqueName="[Kostnader].[Min år 11]" caption="Min år 11" attribute="1" defaultMemberUniqueName="[Kostnader].[Min år 11].[All]" allUniqueName="[Kostnader].[Min år 11].[All]" dimensionUniqueName="[Kostnader]" displayFolder="" count="0" memberValueDatatype="5" unbalanced="0"/>
    <cacheHierarchy uniqueName="[Kostnader].[Min år 12]" caption="Min år 12" attribute="1" defaultMemberUniqueName="[Kostnader].[Min år 12].[All]" allUniqueName="[Kostnader].[Min år 12].[All]" dimensionUniqueName="[Kostnader]" displayFolder="" count="0" memberValueDatatype="5" unbalanced="0"/>
    <cacheHierarchy uniqueName="[Kostnader].[Min år 13]" caption="Min år 13" attribute="1" defaultMemberUniqueName="[Kostnader].[Min år 13].[All]" allUniqueName="[Kostnader].[Min år 13].[All]" dimensionUniqueName="[Kostnader]" displayFolder="" count="0" memberValueDatatype="5" unbalanced="0"/>
    <cacheHierarchy uniqueName="[Kostnader].[Min år 14]" caption="Min år 14" attribute="1" defaultMemberUniqueName="[Kostnader].[Min år 14].[All]" allUniqueName="[Kostnader].[Min år 14].[All]" dimensionUniqueName="[Kostnader]" displayFolder="" count="0" memberValueDatatype="5" unbalanced="0"/>
    <cacheHierarchy uniqueName="[Kostnader].[Min år 15]" caption="Min år 15" attribute="1" defaultMemberUniqueName="[Kostnader].[Min år 15].[All]" allUniqueName="[Kostnader].[Min år 15].[All]" dimensionUniqueName="[Kostnader]" displayFolder="" count="0" memberValueDatatype="5" unbalanced="0"/>
    <cacheHierarchy uniqueName="[Kostnader].[Min år 16]" caption="Min år 16" attribute="1" defaultMemberUniqueName="[Kostnader].[Min år 16].[All]" allUniqueName="[Kostnader].[Min år 16].[All]" dimensionUniqueName="[Kostnader]" displayFolder="" count="0" memberValueDatatype="5" unbalanced="0"/>
    <cacheHierarchy uniqueName="[Kostnader].[Min år 17]" caption="Min år 17" attribute="1" defaultMemberUniqueName="[Kostnader].[Min år 17].[All]" allUniqueName="[Kostnader].[Min år 17].[All]" dimensionUniqueName="[Kostnader]" displayFolder="" count="0" memberValueDatatype="5" unbalanced="0"/>
    <cacheHierarchy uniqueName="[Kostnader].[Min år 18]" caption="Min år 18" attribute="1" defaultMemberUniqueName="[Kostnader].[Min år 18].[All]" allUniqueName="[Kostnader].[Min år 18].[All]" dimensionUniqueName="[Kostnader]" displayFolder="" count="0" memberValueDatatype="5" unbalanced="0"/>
    <cacheHierarchy uniqueName="[Kostnader].[Min år 19]" caption="Min år 19" attribute="1" defaultMemberUniqueName="[Kostnader].[Min år 19].[All]" allUniqueName="[Kostnader].[Min år 19].[All]" dimensionUniqueName="[Kostnader]" displayFolder="" count="0" memberValueDatatype="5" unbalanced="0"/>
    <cacheHierarchy uniqueName="[Kostnader].[Min år 20]" caption="Min år 20" attribute="1" defaultMemberUniqueName="[Kostnader].[Min år 20].[All]" allUniqueName="[Kostnader].[Min år 20].[All]" dimensionUniqueName="[Kostnader]" displayFolder="" count="0" memberValueDatatype="5" unbalanced="0"/>
    <cacheHierarchy uniqueName="[Kostnader].[Min år 21]" caption="Min år 21" attribute="1" defaultMemberUniqueName="[Kostnader].[Min år 21].[All]" allUniqueName="[Kostnader].[Min år 21].[All]" dimensionUniqueName="[Kostnader]" displayFolder="" count="0" memberValueDatatype="5" unbalanced="0"/>
    <cacheHierarchy uniqueName="[Kostnader].[Min år 22]" caption="Min år 22" attribute="1" defaultMemberUniqueName="[Kostnader].[Min år 22].[All]" allUniqueName="[Kostnader].[Min år 22].[All]" dimensionUniqueName="[Kostnader]" displayFolder="" count="0" memberValueDatatype="5" unbalanced="0"/>
    <cacheHierarchy uniqueName="[Kostnader].[Min år 23]" caption="Min år 23" attribute="1" defaultMemberUniqueName="[Kostnader].[Min år 23].[All]" allUniqueName="[Kostnader].[Min år 23].[All]" dimensionUniqueName="[Kostnader]" displayFolder="" count="0" memberValueDatatype="5" unbalanced="0"/>
    <cacheHierarchy uniqueName="[Kostnader].[Min år 24]" caption="Min år 24" attribute="1" defaultMemberUniqueName="[Kostnader].[Min år 24].[All]" allUniqueName="[Kostnader].[Min år 24].[All]" dimensionUniqueName="[Kostnader]" displayFolder="" count="0" memberValueDatatype="5" unbalanced="0"/>
    <cacheHierarchy uniqueName="[Kostnader].[Min år 25]" caption="Min år 25" attribute="1" defaultMemberUniqueName="[Kostnader].[Min år 25].[All]" allUniqueName="[Kostnader].[Min år 25].[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Max år 7]" caption="Max år 7" attribute="1" defaultMemberUniqueName="[Kostnader].[Max år 7].[All]" allUniqueName="[Kostnader].[Max år 7].[All]" dimensionUniqueName="[Kostnader]" displayFolder="" count="0" memberValueDatatype="5" unbalanced="0"/>
    <cacheHierarchy uniqueName="[Kostnader].[Max år 8]" caption="Max år 8" attribute="1" defaultMemberUniqueName="[Kostnader].[Max år 8].[All]" allUniqueName="[Kostnader].[Max år 8].[All]" dimensionUniqueName="[Kostnader]" displayFolder="" count="0" memberValueDatatype="5" unbalanced="0"/>
    <cacheHierarchy uniqueName="[Kostnader].[Max år 9]" caption="Max år 9" attribute="1" defaultMemberUniqueName="[Kostnader].[Max år 9].[All]" allUniqueName="[Kostnader].[Max år 9].[All]" dimensionUniqueName="[Kostnader]" displayFolder="" count="0" memberValueDatatype="5" unbalanced="0"/>
    <cacheHierarchy uniqueName="[Kostnader].[Max år 10]" caption="Max år 10" attribute="1" defaultMemberUniqueName="[Kostnader].[Max år 10].[All]" allUniqueName="[Kostnader].[Max år 10].[All]" dimensionUniqueName="[Kostnader]" displayFolder="" count="0" memberValueDatatype="5" unbalanced="0"/>
    <cacheHierarchy uniqueName="[Kostnader].[Max år 11]" caption="Max år 11" attribute="1" defaultMemberUniqueName="[Kostnader].[Max år 11].[All]" allUniqueName="[Kostnader].[Max år 11].[All]" dimensionUniqueName="[Kostnader]" displayFolder="" count="0" memberValueDatatype="5" unbalanced="0"/>
    <cacheHierarchy uniqueName="[Kostnader].[Max år 12]" caption="Max år 12" attribute="1" defaultMemberUniqueName="[Kostnader].[Max år 12].[All]" allUniqueName="[Kostnader].[Max år 12].[All]" dimensionUniqueName="[Kostnader]" displayFolder="" count="0" memberValueDatatype="5" unbalanced="0"/>
    <cacheHierarchy uniqueName="[Kostnader].[Max år 13]" caption="Max år 13" attribute="1" defaultMemberUniqueName="[Kostnader].[Max år 13].[All]" allUniqueName="[Kostnader].[Max år 13].[All]" dimensionUniqueName="[Kostnader]" displayFolder="" count="0" memberValueDatatype="5" unbalanced="0"/>
    <cacheHierarchy uniqueName="[Kostnader].[Max år 14]" caption="Max år 14" attribute="1" defaultMemberUniqueName="[Kostnader].[Max år 14].[All]" allUniqueName="[Kostnader].[Max år 14].[All]" dimensionUniqueName="[Kostnader]" displayFolder="" count="0" memberValueDatatype="5" unbalanced="0"/>
    <cacheHierarchy uniqueName="[Kostnader].[Max år 15]" caption="Max år 15" attribute="1" defaultMemberUniqueName="[Kostnader].[Max år 15].[All]" allUniqueName="[Kostnader].[Max år 15].[All]" dimensionUniqueName="[Kostnader]" displayFolder="" count="0" memberValueDatatype="5" unbalanced="0"/>
    <cacheHierarchy uniqueName="[Kostnader].[Max år 16]" caption="Max år 16" attribute="1" defaultMemberUniqueName="[Kostnader].[Max år 16].[All]" allUniqueName="[Kostnader].[Max år 16].[All]" dimensionUniqueName="[Kostnader]" displayFolder="" count="0" memberValueDatatype="5" unbalanced="0"/>
    <cacheHierarchy uniqueName="[Kostnader].[Max år 17]" caption="Max år 17" attribute="1" defaultMemberUniqueName="[Kostnader].[Max år 17].[All]" allUniqueName="[Kostnader].[Max år 17].[All]" dimensionUniqueName="[Kostnader]" displayFolder="" count="0" memberValueDatatype="5" unbalanced="0"/>
    <cacheHierarchy uniqueName="[Kostnader].[Max år 18]" caption="Max år 18" attribute="1" defaultMemberUniqueName="[Kostnader].[Max år 18].[All]" allUniqueName="[Kostnader].[Max år 18].[All]" dimensionUniqueName="[Kostnader]" displayFolder="" count="0" memberValueDatatype="5" unbalanced="0"/>
    <cacheHierarchy uniqueName="[Kostnader].[Max år 19]" caption="Max år 19" attribute="1" defaultMemberUniqueName="[Kostnader].[Max år 19].[All]" allUniqueName="[Kostnader].[Max år 19].[All]" dimensionUniqueName="[Kostnader]" displayFolder="" count="0" memberValueDatatype="5" unbalanced="0"/>
    <cacheHierarchy uniqueName="[Kostnader].[Max år 20]" caption="Max år 20" attribute="1" defaultMemberUniqueName="[Kostnader].[Max år 20].[All]" allUniqueName="[Kostnader].[Max år 20].[All]" dimensionUniqueName="[Kostnader]" displayFolder="" count="0" memberValueDatatype="5" unbalanced="0"/>
    <cacheHierarchy uniqueName="[Kostnader].[Max år 21]" caption="Max år 21" attribute="1" defaultMemberUniqueName="[Kostnader].[Max år 21].[All]" allUniqueName="[Kostnader].[Max år 21].[All]" dimensionUniqueName="[Kostnader]" displayFolder="" count="0" memberValueDatatype="5" unbalanced="0"/>
    <cacheHierarchy uniqueName="[Kostnader].[Max år 22]" caption="Max år 22" attribute="1" defaultMemberUniqueName="[Kostnader].[Max år 22].[All]" allUniqueName="[Kostnader].[Max år 22].[All]" dimensionUniqueName="[Kostnader]" displayFolder="" count="0" memberValueDatatype="5" unbalanced="0"/>
    <cacheHierarchy uniqueName="[Kostnader].[Max år 23]" caption="Max år 23" attribute="1" defaultMemberUniqueName="[Kostnader].[Max år 23].[All]" allUniqueName="[Kostnader].[Max år 23].[All]" dimensionUniqueName="[Kostnader]" displayFolder="" count="0" memberValueDatatype="5" unbalanced="0"/>
    <cacheHierarchy uniqueName="[Kostnader].[Max år 24]" caption="Max år 24" attribute="1" defaultMemberUniqueName="[Kostnader].[Max år 24].[All]" allUniqueName="[Kostnader].[Max år 24].[All]" dimensionUniqueName="[Kostnader]" displayFolder="" count="0" memberValueDatatype="5" unbalanced="0"/>
    <cacheHierarchy uniqueName="[Kostnader].[Max år 25]" caption="Max år 25" attribute="1" defaultMemberUniqueName="[Kostnader].[Max år 25].[All]" allUniqueName="[Kostnader].[Max år 25].[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0" memberValueDatatype="130" unbalanced="0"/>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0" memberValueDatatype="130" unbalanced="0"/>
    <cacheHierarchy uniqueName="[Nyttor].[Bedömning]" caption="Bedömning" attribute="1" defaultMemberUniqueName="[Nyttor].[Bedömning].[All]" allUniqueName="[Nyttor].[Bedömning].[All]" dimensionUniqueName="[Nyttor]" displayFolder="" count="0" memberValueDatatype="130" unbalanced="0"/>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Troligt år 7]" caption="Troligt år 7" attribute="1" defaultMemberUniqueName="[Nyttor].[Troligt år 7].[All]" allUniqueName="[Nyttor].[Troligt år 7].[All]" dimensionUniqueName="[Nyttor]" displayFolder="" count="0" memberValueDatatype="5" unbalanced="0"/>
    <cacheHierarchy uniqueName="[Nyttor].[Troligt år 8]" caption="Troligt år 8" attribute="1" defaultMemberUniqueName="[Nyttor].[Troligt år 8].[All]" allUniqueName="[Nyttor].[Troligt år 8].[All]" dimensionUniqueName="[Nyttor]" displayFolder="" count="0" memberValueDatatype="5" unbalanced="0"/>
    <cacheHierarchy uniqueName="[Nyttor].[Troligt år 9]" caption="Troligt år 9" attribute="1" defaultMemberUniqueName="[Nyttor].[Troligt år 9].[All]" allUniqueName="[Nyttor].[Troligt år 9].[All]" dimensionUniqueName="[Nyttor]" displayFolder="" count="0" memberValueDatatype="5" unbalanced="0"/>
    <cacheHierarchy uniqueName="[Nyttor].[Troligt år 10]" caption="Troligt år 10" attribute="1" defaultMemberUniqueName="[Nyttor].[Troligt år 10].[All]" allUniqueName="[Nyttor].[Troligt år 10].[All]" dimensionUniqueName="[Nyttor]" displayFolder="" count="0" memberValueDatatype="5" unbalanced="0"/>
    <cacheHierarchy uniqueName="[Nyttor].[Troligt år 11]" caption="Troligt år 11" attribute="1" defaultMemberUniqueName="[Nyttor].[Troligt år 11].[All]" allUniqueName="[Nyttor].[Troligt år 11].[All]" dimensionUniqueName="[Nyttor]" displayFolder="" count="0" memberValueDatatype="5" unbalanced="0"/>
    <cacheHierarchy uniqueName="[Nyttor].[Troligt år 12]" caption="Troligt år 12" attribute="1" defaultMemberUniqueName="[Nyttor].[Troligt år 12].[All]" allUniqueName="[Nyttor].[Troligt år 12].[All]" dimensionUniqueName="[Nyttor]" displayFolder="" count="0" memberValueDatatype="5" unbalanced="0"/>
    <cacheHierarchy uniqueName="[Nyttor].[Troligt år 13]" caption="Troligt år 13" attribute="1" defaultMemberUniqueName="[Nyttor].[Troligt år 13].[All]" allUniqueName="[Nyttor].[Troligt år 13].[All]" dimensionUniqueName="[Nyttor]" displayFolder="" count="0" memberValueDatatype="5" unbalanced="0"/>
    <cacheHierarchy uniqueName="[Nyttor].[Troligt år 14]" caption="Troligt år 14" attribute="1" defaultMemberUniqueName="[Nyttor].[Troligt år 14].[All]" allUniqueName="[Nyttor].[Troligt år 14].[All]" dimensionUniqueName="[Nyttor]" displayFolder="" count="0" memberValueDatatype="5" unbalanced="0"/>
    <cacheHierarchy uniqueName="[Nyttor].[Troligt år 15]" caption="Troligt år 15" attribute="1" defaultMemberUniqueName="[Nyttor].[Troligt år 15].[All]" allUniqueName="[Nyttor].[Troligt år 15].[All]" dimensionUniqueName="[Nyttor]" displayFolder="" count="0" memberValueDatatype="5" unbalanced="0"/>
    <cacheHierarchy uniqueName="[Nyttor].[Troligt år 16]" caption="Troligt år 16" attribute="1" defaultMemberUniqueName="[Nyttor].[Troligt år 16].[All]" allUniqueName="[Nyttor].[Troligt år 16].[All]" dimensionUniqueName="[Nyttor]" displayFolder="" count="0" memberValueDatatype="5" unbalanced="0"/>
    <cacheHierarchy uniqueName="[Nyttor].[Troligt år 17]" caption="Troligt år 17" attribute="1" defaultMemberUniqueName="[Nyttor].[Troligt år 17].[All]" allUniqueName="[Nyttor].[Troligt år 17].[All]" dimensionUniqueName="[Nyttor]" displayFolder="" count="0" memberValueDatatype="5" unbalanced="0"/>
    <cacheHierarchy uniqueName="[Nyttor].[Troligt år 18]" caption="Troligt år 18" attribute="1" defaultMemberUniqueName="[Nyttor].[Troligt år 18].[All]" allUniqueName="[Nyttor].[Troligt år 18].[All]" dimensionUniqueName="[Nyttor]" displayFolder="" count="0" memberValueDatatype="5" unbalanced="0"/>
    <cacheHierarchy uniqueName="[Nyttor].[Troligt år 19]" caption="Troligt år 19" attribute="1" defaultMemberUniqueName="[Nyttor].[Troligt år 19].[All]" allUniqueName="[Nyttor].[Troligt år 19].[All]" dimensionUniqueName="[Nyttor]" displayFolder="" count="0" memberValueDatatype="5" unbalanced="0"/>
    <cacheHierarchy uniqueName="[Nyttor].[Troligt år 20]" caption="Troligt år 20" attribute="1" defaultMemberUniqueName="[Nyttor].[Troligt år 20].[All]" allUniqueName="[Nyttor].[Troligt år 20].[All]" dimensionUniqueName="[Nyttor]" displayFolder="" count="0" memberValueDatatype="5" unbalanced="0"/>
    <cacheHierarchy uniqueName="[Nyttor].[Troligt år 21]" caption="Troligt år 21" attribute="1" defaultMemberUniqueName="[Nyttor].[Troligt år 21].[All]" allUniqueName="[Nyttor].[Troligt år 21].[All]" dimensionUniqueName="[Nyttor]" displayFolder="" count="0" memberValueDatatype="5" unbalanced="0"/>
    <cacheHierarchy uniqueName="[Nyttor].[Troligt år 22]" caption="Troligt år 22" attribute="1" defaultMemberUniqueName="[Nyttor].[Troligt år 22].[All]" allUniqueName="[Nyttor].[Troligt år 22].[All]" dimensionUniqueName="[Nyttor]" displayFolder="" count="0" memberValueDatatype="5" unbalanced="0"/>
    <cacheHierarchy uniqueName="[Nyttor].[Troligt år 23]" caption="Troligt år 23" attribute="1" defaultMemberUniqueName="[Nyttor].[Troligt år 23].[All]" allUniqueName="[Nyttor].[Troligt år 23].[All]" dimensionUniqueName="[Nyttor]" displayFolder="" count="0" memberValueDatatype="5" unbalanced="0"/>
    <cacheHierarchy uniqueName="[Nyttor].[Troligt år 24]" caption="Troligt år 24" attribute="1" defaultMemberUniqueName="[Nyttor].[Troligt år 24].[All]" allUniqueName="[Nyttor].[Troligt år 24].[All]" dimensionUniqueName="[Nyttor]" displayFolder="" count="0" memberValueDatatype="5" unbalanced="0"/>
    <cacheHierarchy uniqueName="[Nyttor].[Troligt år 25]" caption="Troligt år 25" attribute="1" defaultMemberUniqueName="[Nyttor].[Troligt år 25].[All]" allUniqueName="[Nyttor].[Troligt år 25].[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Min år 7]" caption="Min år 7" attribute="1" defaultMemberUniqueName="[Nyttor].[Min år 7].[All]" allUniqueName="[Nyttor].[Min år 7].[All]" dimensionUniqueName="[Nyttor]" displayFolder="" count="0" memberValueDatatype="5" unbalanced="0"/>
    <cacheHierarchy uniqueName="[Nyttor].[Min år 8]" caption="Min år 8" attribute="1" defaultMemberUniqueName="[Nyttor].[Min år 8].[All]" allUniqueName="[Nyttor].[Min år 8].[All]" dimensionUniqueName="[Nyttor]" displayFolder="" count="0" memberValueDatatype="5" unbalanced="0"/>
    <cacheHierarchy uniqueName="[Nyttor].[Min år 9]" caption="Min år 9" attribute="1" defaultMemberUniqueName="[Nyttor].[Min år 9].[All]" allUniqueName="[Nyttor].[Min år 9].[All]" dimensionUniqueName="[Nyttor]" displayFolder="" count="0" memberValueDatatype="5" unbalanced="0"/>
    <cacheHierarchy uniqueName="[Nyttor].[Min år 10]" caption="Min år 10" attribute="1" defaultMemberUniqueName="[Nyttor].[Min år 10].[All]" allUniqueName="[Nyttor].[Min år 10].[All]" dimensionUniqueName="[Nyttor]" displayFolder="" count="0" memberValueDatatype="5" unbalanced="0"/>
    <cacheHierarchy uniqueName="[Nyttor].[Min år 11]" caption="Min år 11" attribute="1" defaultMemberUniqueName="[Nyttor].[Min år 11].[All]" allUniqueName="[Nyttor].[Min år 11].[All]" dimensionUniqueName="[Nyttor]" displayFolder="" count="0" memberValueDatatype="5" unbalanced="0"/>
    <cacheHierarchy uniqueName="[Nyttor].[Min år 12]" caption="Min år 12" attribute="1" defaultMemberUniqueName="[Nyttor].[Min år 12].[All]" allUniqueName="[Nyttor].[Min år 12].[All]" dimensionUniqueName="[Nyttor]" displayFolder="" count="0" memberValueDatatype="5" unbalanced="0"/>
    <cacheHierarchy uniqueName="[Nyttor].[Min år 13]" caption="Min år 13" attribute="1" defaultMemberUniqueName="[Nyttor].[Min år 13].[All]" allUniqueName="[Nyttor].[Min år 13].[All]" dimensionUniqueName="[Nyttor]" displayFolder="" count="0" memberValueDatatype="5" unbalanced="0"/>
    <cacheHierarchy uniqueName="[Nyttor].[Min år 14]" caption="Min år 14" attribute="1" defaultMemberUniqueName="[Nyttor].[Min år 14].[All]" allUniqueName="[Nyttor].[Min år 14].[All]" dimensionUniqueName="[Nyttor]" displayFolder="" count="0" memberValueDatatype="5" unbalanced="0"/>
    <cacheHierarchy uniqueName="[Nyttor].[Min år 15]" caption="Min år 15" attribute="1" defaultMemberUniqueName="[Nyttor].[Min år 15].[All]" allUniqueName="[Nyttor].[Min år 15].[All]" dimensionUniqueName="[Nyttor]" displayFolder="" count="0" memberValueDatatype="5" unbalanced="0"/>
    <cacheHierarchy uniqueName="[Nyttor].[Min år 16]" caption="Min år 16" attribute="1" defaultMemberUniqueName="[Nyttor].[Min år 16].[All]" allUniqueName="[Nyttor].[Min år 16].[All]" dimensionUniqueName="[Nyttor]" displayFolder="" count="0" memberValueDatatype="5" unbalanced="0"/>
    <cacheHierarchy uniqueName="[Nyttor].[Min år 17]" caption="Min år 17" attribute="1" defaultMemberUniqueName="[Nyttor].[Min år 17].[All]" allUniqueName="[Nyttor].[Min år 17].[All]" dimensionUniqueName="[Nyttor]" displayFolder="" count="0" memberValueDatatype="5" unbalanced="0"/>
    <cacheHierarchy uniqueName="[Nyttor].[Min år 18]" caption="Min år 18" attribute="1" defaultMemberUniqueName="[Nyttor].[Min år 18].[All]" allUniqueName="[Nyttor].[Min år 18].[All]" dimensionUniqueName="[Nyttor]" displayFolder="" count="0" memberValueDatatype="5" unbalanced="0"/>
    <cacheHierarchy uniqueName="[Nyttor].[Min år 19]" caption="Min år 19" attribute="1" defaultMemberUniqueName="[Nyttor].[Min år 19].[All]" allUniqueName="[Nyttor].[Min år 19].[All]" dimensionUniqueName="[Nyttor]" displayFolder="" count="0" memberValueDatatype="5" unbalanced="0"/>
    <cacheHierarchy uniqueName="[Nyttor].[Min år 20]" caption="Min år 20" attribute="1" defaultMemberUniqueName="[Nyttor].[Min år 20].[All]" allUniqueName="[Nyttor].[Min år 20].[All]" dimensionUniqueName="[Nyttor]" displayFolder="" count="0" memberValueDatatype="5" unbalanced="0"/>
    <cacheHierarchy uniqueName="[Nyttor].[Min år 21]" caption="Min år 21" attribute="1" defaultMemberUniqueName="[Nyttor].[Min år 21].[All]" allUniqueName="[Nyttor].[Min år 21].[All]" dimensionUniqueName="[Nyttor]" displayFolder="" count="0" memberValueDatatype="5" unbalanced="0"/>
    <cacheHierarchy uniqueName="[Nyttor].[Min år 22]" caption="Min år 22" attribute="1" defaultMemberUniqueName="[Nyttor].[Min år 22].[All]" allUniqueName="[Nyttor].[Min år 22].[All]" dimensionUniqueName="[Nyttor]" displayFolder="" count="0" memberValueDatatype="5" unbalanced="0"/>
    <cacheHierarchy uniqueName="[Nyttor].[Min år 23]" caption="Min år 23" attribute="1" defaultMemberUniqueName="[Nyttor].[Min år 23].[All]" allUniqueName="[Nyttor].[Min år 23].[All]" dimensionUniqueName="[Nyttor]" displayFolder="" count="0" memberValueDatatype="5" unbalanced="0"/>
    <cacheHierarchy uniqueName="[Nyttor].[Min år 24]" caption="Min år 24" attribute="1" defaultMemberUniqueName="[Nyttor].[Min år 24].[All]" allUniqueName="[Nyttor].[Min år 24].[All]" dimensionUniqueName="[Nyttor]" displayFolder="" count="0" memberValueDatatype="5" unbalanced="0"/>
    <cacheHierarchy uniqueName="[Nyttor].[Min år 25]" caption="Min år 25" attribute="1" defaultMemberUniqueName="[Nyttor].[Min år 25].[All]" allUniqueName="[Nyttor].[Min år 25].[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Max år 7]" caption="Max år 7" attribute="1" defaultMemberUniqueName="[Nyttor].[Max år 7].[All]" allUniqueName="[Nyttor].[Max år 7].[All]" dimensionUniqueName="[Nyttor]" displayFolder="" count="0" memberValueDatatype="5" unbalanced="0"/>
    <cacheHierarchy uniqueName="[Nyttor].[Max år 8]" caption="Max år 8" attribute="1" defaultMemberUniqueName="[Nyttor].[Max år 8].[All]" allUniqueName="[Nyttor].[Max år 8].[All]" dimensionUniqueName="[Nyttor]" displayFolder="" count="0" memberValueDatatype="5" unbalanced="0"/>
    <cacheHierarchy uniqueName="[Nyttor].[Max år 9]" caption="Max år 9" attribute="1" defaultMemberUniqueName="[Nyttor].[Max år 9].[All]" allUniqueName="[Nyttor].[Max år 9].[All]" dimensionUniqueName="[Nyttor]" displayFolder="" count="0" memberValueDatatype="5" unbalanced="0"/>
    <cacheHierarchy uniqueName="[Nyttor].[Max år 10]" caption="Max år 10" attribute="1" defaultMemberUniqueName="[Nyttor].[Max år 10].[All]" allUniqueName="[Nyttor].[Max år 10].[All]" dimensionUniqueName="[Nyttor]" displayFolder="" count="0" memberValueDatatype="5" unbalanced="0"/>
    <cacheHierarchy uniqueName="[Nyttor].[Max år 11]" caption="Max år 11" attribute="1" defaultMemberUniqueName="[Nyttor].[Max år 11].[All]" allUniqueName="[Nyttor].[Max år 11].[All]" dimensionUniqueName="[Nyttor]" displayFolder="" count="0" memberValueDatatype="5" unbalanced="0"/>
    <cacheHierarchy uniqueName="[Nyttor].[Max år 12]" caption="Max år 12" attribute="1" defaultMemberUniqueName="[Nyttor].[Max år 12].[All]" allUniqueName="[Nyttor].[Max år 12].[All]" dimensionUniqueName="[Nyttor]" displayFolder="" count="0" memberValueDatatype="5" unbalanced="0"/>
    <cacheHierarchy uniqueName="[Nyttor].[Max år 13]" caption="Max år 13" attribute="1" defaultMemberUniqueName="[Nyttor].[Max år 13].[All]" allUniqueName="[Nyttor].[Max år 13].[All]" dimensionUniqueName="[Nyttor]" displayFolder="" count="0" memberValueDatatype="5" unbalanced="0"/>
    <cacheHierarchy uniqueName="[Nyttor].[Max år 14]" caption="Max år 14" attribute="1" defaultMemberUniqueName="[Nyttor].[Max år 14].[All]" allUniqueName="[Nyttor].[Max år 14].[All]" dimensionUniqueName="[Nyttor]" displayFolder="" count="0" memberValueDatatype="5" unbalanced="0"/>
    <cacheHierarchy uniqueName="[Nyttor].[Max år 15]" caption="Max år 15" attribute="1" defaultMemberUniqueName="[Nyttor].[Max år 15].[All]" allUniqueName="[Nyttor].[Max år 15].[All]" dimensionUniqueName="[Nyttor]" displayFolder="" count="0" memberValueDatatype="5" unbalanced="0"/>
    <cacheHierarchy uniqueName="[Nyttor].[Max år 16]" caption="Max år 16" attribute="1" defaultMemberUniqueName="[Nyttor].[Max år 16].[All]" allUniqueName="[Nyttor].[Max år 16].[All]" dimensionUniqueName="[Nyttor]" displayFolder="" count="0" memberValueDatatype="5" unbalanced="0"/>
    <cacheHierarchy uniqueName="[Nyttor].[Max år 17]" caption="Max år 17" attribute="1" defaultMemberUniqueName="[Nyttor].[Max år 17].[All]" allUniqueName="[Nyttor].[Max år 17].[All]" dimensionUniqueName="[Nyttor]" displayFolder="" count="0" memberValueDatatype="5" unbalanced="0"/>
    <cacheHierarchy uniqueName="[Nyttor].[Max år 18]" caption="Max år 18" attribute="1" defaultMemberUniqueName="[Nyttor].[Max år 18].[All]" allUniqueName="[Nyttor].[Max år 18].[All]" dimensionUniqueName="[Nyttor]" displayFolder="" count="0" memberValueDatatype="5" unbalanced="0"/>
    <cacheHierarchy uniqueName="[Nyttor].[Max år 19]" caption="Max år 19" attribute="1" defaultMemberUniqueName="[Nyttor].[Max år 19].[All]" allUniqueName="[Nyttor].[Max år 19].[All]" dimensionUniqueName="[Nyttor]" displayFolder="" count="0" memberValueDatatype="5" unbalanced="0"/>
    <cacheHierarchy uniqueName="[Nyttor].[Max år 20]" caption="Max år 20" attribute="1" defaultMemberUniqueName="[Nyttor].[Max år 20].[All]" allUniqueName="[Nyttor].[Max år 20].[All]" dimensionUniqueName="[Nyttor]" displayFolder="" count="0" memberValueDatatype="5" unbalanced="0"/>
    <cacheHierarchy uniqueName="[Nyttor].[Max år 21]" caption="Max år 21" attribute="1" defaultMemberUniqueName="[Nyttor].[Max år 21].[All]" allUniqueName="[Nyttor].[Max år 21].[All]" dimensionUniqueName="[Nyttor]" displayFolder="" count="0" memberValueDatatype="5" unbalanced="0"/>
    <cacheHierarchy uniqueName="[Nyttor].[Max år 22]" caption="Max år 22" attribute="1" defaultMemberUniqueName="[Nyttor].[Max år 22].[All]" allUniqueName="[Nyttor].[Max år 22].[All]" dimensionUniqueName="[Nyttor]" displayFolder="" count="0" memberValueDatatype="5" unbalanced="0"/>
    <cacheHierarchy uniqueName="[Nyttor].[Max år 23]" caption="Max år 23" attribute="1" defaultMemberUniqueName="[Nyttor].[Max år 23].[All]" allUniqueName="[Nyttor].[Max år 23].[All]" dimensionUniqueName="[Nyttor]" displayFolder="" count="0" memberValueDatatype="5" unbalanced="0"/>
    <cacheHierarchy uniqueName="[Nyttor].[Max år 24]" caption="Max år 24" attribute="1" defaultMemberUniqueName="[Nyttor].[Max år 24].[All]" allUniqueName="[Nyttor].[Max år 24].[All]" dimensionUniqueName="[Nyttor]" displayFolder="" count="0" memberValueDatatype="5" unbalanced="0"/>
    <cacheHierarchy uniqueName="[Nyttor].[Max år 25]" caption="Max år 25" attribute="1" defaultMemberUniqueName="[Nyttor].[Max år 25].[All]" allUniqueName="[Nyttor].[Max år 25].[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0" memberValueDatatype="130" unbalanced="0"/>
    <cacheHierarchy uniqueName="[Varderade_kostnader].[Kategori]" caption="Kategori" attribute="1" defaultMemberUniqueName="[Varderade_kostnader].[Kategori].[All]" allUniqueName="[Varderade_kostnader].[Kategori].[All]" dimensionUniqueName="[Varderade_kostnader]" displayFolder="" count="0" memberValueDatatype="130" unbalanced="0"/>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Troligt år 7]" caption="Troligt år 7" attribute="1" defaultMemberUniqueName="[Varderade_kostnader].[Troligt år 7].[All]" allUniqueName="[Varderade_kostnader].[Troligt år 7].[All]" dimensionUniqueName="[Varderade_kostnader]" displayFolder="" count="0" memberValueDatatype="5" unbalanced="0"/>
    <cacheHierarchy uniqueName="[Varderade_kostnader].[Troligt år 8]" caption="Troligt år 8" attribute="1" defaultMemberUniqueName="[Varderade_kostnader].[Troligt år 8].[All]" allUniqueName="[Varderade_kostnader].[Troligt år 8].[All]" dimensionUniqueName="[Varderade_kostnader]" displayFolder="" count="0" memberValueDatatype="5" unbalanced="0"/>
    <cacheHierarchy uniqueName="[Varderade_kostnader].[Troligt år 9]" caption="Troligt år 9" attribute="1" defaultMemberUniqueName="[Varderade_kostnader].[Troligt år 9].[All]" allUniqueName="[Varderade_kostnader].[Troligt år 9].[All]" dimensionUniqueName="[Varderade_kostnader]" displayFolder="" count="0" memberValueDatatype="5" unbalanced="0"/>
    <cacheHierarchy uniqueName="[Varderade_kostnader].[Troligt år 10]" caption="Troligt år 10" attribute="1" defaultMemberUniqueName="[Varderade_kostnader].[Troligt år 10].[All]" allUniqueName="[Varderade_kostnader].[Troligt år 10].[All]" dimensionUniqueName="[Varderade_kostnader]" displayFolder="" count="0" memberValueDatatype="5" unbalanced="0"/>
    <cacheHierarchy uniqueName="[Varderade_kostnader].[Troligt år 11]" caption="Troligt år 11" attribute="1" defaultMemberUniqueName="[Varderade_kostnader].[Troligt år 11].[All]" allUniqueName="[Varderade_kostnader].[Troligt år 11].[All]" dimensionUniqueName="[Varderade_kostnader]" displayFolder="" count="0" memberValueDatatype="5" unbalanced="0"/>
    <cacheHierarchy uniqueName="[Varderade_kostnader].[Troligt år 12]" caption="Troligt år 12" attribute="1" defaultMemberUniqueName="[Varderade_kostnader].[Troligt år 12].[All]" allUniqueName="[Varderade_kostnader].[Troligt år 12].[All]" dimensionUniqueName="[Varderade_kostnader]" displayFolder="" count="0" memberValueDatatype="5" unbalanced="0"/>
    <cacheHierarchy uniqueName="[Varderade_kostnader].[Troligt år 13]" caption="Troligt år 13" attribute="1" defaultMemberUniqueName="[Varderade_kostnader].[Troligt år 13].[All]" allUniqueName="[Varderade_kostnader].[Troligt år 13].[All]" dimensionUniqueName="[Varderade_kostnader]" displayFolder="" count="0" memberValueDatatype="5" unbalanced="0"/>
    <cacheHierarchy uniqueName="[Varderade_kostnader].[Troligt år 14]" caption="Troligt år 14" attribute="1" defaultMemberUniqueName="[Varderade_kostnader].[Troligt år 14].[All]" allUniqueName="[Varderade_kostnader].[Troligt år 14].[All]" dimensionUniqueName="[Varderade_kostnader]" displayFolder="" count="0" memberValueDatatype="5" unbalanced="0"/>
    <cacheHierarchy uniqueName="[Varderade_kostnader].[Troligt år 15]" caption="Troligt år 15" attribute="1" defaultMemberUniqueName="[Varderade_kostnader].[Troligt år 15].[All]" allUniqueName="[Varderade_kostnader].[Troligt år 15].[All]" dimensionUniqueName="[Varderade_kostnader]" displayFolder="" count="0" memberValueDatatype="5" unbalanced="0"/>
    <cacheHierarchy uniqueName="[Varderade_kostnader].[Troligt år 16]" caption="Troligt år 16" attribute="1" defaultMemberUniqueName="[Varderade_kostnader].[Troligt år 16].[All]" allUniqueName="[Varderade_kostnader].[Troligt år 16].[All]" dimensionUniqueName="[Varderade_kostnader]" displayFolder="" count="0" memberValueDatatype="5" unbalanced="0"/>
    <cacheHierarchy uniqueName="[Varderade_kostnader].[Troligt år 17]" caption="Troligt år 17" attribute="1" defaultMemberUniqueName="[Varderade_kostnader].[Troligt år 17].[All]" allUniqueName="[Varderade_kostnader].[Troligt år 17].[All]" dimensionUniqueName="[Varderade_kostnader]" displayFolder="" count="0" memberValueDatatype="5" unbalanced="0"/>
    <cacheHierarchy uniqueName="[Varderade_kostnader].[Troligt år 18]" caption="Troligt år 18" attribute="1" defaultMemberUniqueName="[Varderade_kostnader].[Troligt år 18].[All]" allUniqueName="[Varderade_kostnader].[Troligt år 18].[All]" dimensionUniqueName="[Varderade_kostnader]" displayFolder="" count="0" memberValueDatatype="5" unbalanced="0"/>
    <cacheHierarchy uniqueName="[Varderade_kostnader].[Troligt år 19]" caption="Troligt år 19" attribute="1" defaultMemberUniqueName="[Varderade_kostnader].[Troligt år 19].[All]" allUniqueName="[Varderade_kostnader].[Troligt år 19].[All]" dimensionUniqueName="[Varderade_kostnader]" displayFolder="" count="0" memberValueDatatype="5" unbalanced="0"/>
    <cacheHierarchy uniqueName="[Varderade_kostnader].[Troligt år 20]" caption="Troligt år 20" attribute="1" defaultMemberUniqueName="[Varderade_kostnader].[Troligt år 20].[All]" allUniqueName="[Varderade_kostnader].[Troligt år 20].[All]" dimensionUniqueName="[Varderade_kostnader]" displayFolder="" count="0" memberValueDatatype="5" unbalanced="0"/>
    <cacheHierarchy uniqueName="[Varderade_kostnader].[Troligt år 21]" caption="Troligt år 21" attribute="1" defaultMemberUniqueName="[Varderade_kostnader].[Troligt år 21].[All]" allUniqueName="[Varderade_kostnader].[Troligt år 21].[All]" dimensionUniqueName="[Varderade_kostnader]" displayFolder="" count="0" memberValueDatatype="5" unbalanced="0"/>
    <cacheHierarchy uniqueName="[Varderade_kostnader].[Troligt år 22]" caption="Troligt år 22" attribute="1" defaultMemberUniqueName="[Varderade_kostnader].[Troligt år 22].[All]" allUniqueName="[Varderade_kostnader].[Troligt år 22].[All]" dimensionUniqueName="[Varderade_kostnader]" displayFolder="" count="0" memberValueDatatype="5" unbalanced="0"/>
    <cacheHierarchy uniqueName="[Varderade_kostnader].[Troligt år 23]" caption="Troligt år 23" attribute="1" defaultMemberUniqueName="[Varderade_kostnader].[Troligt år 23].[All]" allUniqueName="[Varderade_kostnader].[Troligt år 23].[All]" dimensionUniqueName="[Varderade_kostnader]" displayFolder="" count="0" memberValueDatatype="5" unbalanced="0"/>
    <cacheHierarchy uniqueName="[Varderade_kostnader].[Troligt år 24]" caption="Troligt år 24" attribute="1" defaultMemberUniqueName="[Varderade_kostnader].[Troligt år 24].[All]" allUniqueName="[Varderade_kostnader].[Troligt år 24].[All]" dimensionUniqueName="[Varderade_kostnader]" displayFolder="" count="0" memberValueDatatype="5" unbalanced="0"/>
    <cacheHierarchy uniqueName="[Varderade_kostnader].[Troligt år 25]" caption="Troligt år 25" attribute="1" defaultMemberUniqueName="[Varderade_kostnader].[Troligt år 25].[All]" allUniqueName="[Varderade_kostnader].[Troligt år 25].[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Min år 7]" caption="Min år 7" attribute="1" defaultMemberUniqueName="[Varderade_kostnader].[Min år 7].[All]" allUniqueName="[Varderade_kostnader].[Min år 7].[All]" dimensionUniqueName="[Varderade_kostnader]" displayFolder="" count="0" memberValueDatatype="5" unbalanced="0"/>
    <cacheHierarchy uniqueName="[Varderade_kostnader].[Min år 8]" caption="Min år 8" attribute="1" defaultMemberUniqueName="[Varderade_kostnader].[Min år 8].[All]" allUniqueName="[Varderade_kostnader].[Min år 8].[All]" dimensionUniqueName="[Varderade_kostnader]" displayFolder="" count="0" memberValueDatatype="5" unbalanced="0"/>
    <cacheHierarchy uniqueName="[Varderade_kostnader].[Min år 9]" caption="Min år 9" attribute="1" defaultMemberUniqueName="[Varderade_kostnader].[Min år 9].[All]" allUniqueName="[Varderade_kostnader].[Min år 9].[All]" dimensionUniqueName="[Varderade_kostnader]" displayFolder="" count="0" memberValueDatatype="5" unbalanced="0"/>
    <cacheHierarchy uniqueName="[Varderade_kostnader].[Min år 10]" caption="Min år 10" attribute="1" defaultMemberUniqueName="[Varderade_kostnader].[Min år 10].[All]" allUniqueName="[Varderade_kostnader].[Min år 10].[All]" dimensionUniqueName="[Varderade_kostnader]" displayFolder="" count="0" memberValueDatatype="5" unbalanced="0"/>
    <cacheHierarchy uniqueName="[Varderade_kostnader].[Min år 11]" caption="Min år 11" attribute="1" defaultMemberUniqueName="[Varderade_kostnader].[Min år 11].[All]" allUniqueName="[Varderade_kostnader].[Min år 11].[All]" dimensionUniqueName="[Varderade_kostnader]" displayFolder="" count="0" memberValueDatatype="5" unbalanced="0"/>
    <cacheHierarchy uniqueName="[Varderade_kostnader].[Min år 12]" caption="Min år 12" attribute="1" defaultMemberUniqueName="[Varderade_kostnader].[Min år 12].[All]" allUniqueName="[Varderade_kostnader].[Min år 12].[All]" dimensionUniqueName="[Varderade_kostnader]" displayFolder="" count="0" memberValueDatatype="5" unbalanced="0"/>
    <cacheHierarchy uniqueName="[Varderade_kostnader].[Min år 13]" caption="Min år 13" attribute="1" defaultMemberUniqueName="[Varderade_kostnader].[Min år 13].[All]" allUniqueName="[Varderade_kostnader].[Min år 13].[All]" dimensionUniqueName="[Varderade_kostnader]" displayFolder="" count="0" memberValueDatatype="5" unbalanced="0"/>
    <cacheHierarchy uniqueName="[Varderade_kostnader].[Min år 14]" caption="Min år 14" attribute="1" defaultMemberUniqueName="[Varderade_kostnader].[Min år 14].[All]" allUniqueName="[Varderade_kostnader].[Min år 14].[All]" dimensionUniqueName="[Varderade_kostnader]" displayFolder="" count="0" memberValueDatatype="5" unbalanced="0"/>
    <cacheHierarchy uniqueName="[Varderade_kostnader].[Min år 15]" caption="Min år 15" attribute="1" defaultMemberUniqueName="[Varderade_kostnader].[Min år 15].[All]" allUniqueName="[Varderade_kostnader].[Min år 15].[All]" dimensionUniqueName="[Varderade_kostnader]" displayFolder="" count="0" memberValueDatatype="5" unbalanced="0"/>
    <cacheHierarchy uniqueName="[Varderade_kostnader].[Min år 16]" caption="Min år 16" attribute="1" defaultMemberUniqueName="[Varderade_kostnader].[Min år 16].[All]" allUniqueName="[Varderade_kostnader].[Min år 16].[All]" dimensionUniqueName="[Varderade_kostnader]" displayFolder="" count="0" memberValueDatatype="5" unbalanced="0"/>
    <cacheHierarchy uniqueName="[Varderade_kostnader].[Min år 17]" caption="Min år 17" attribute="1" defaultMemberUniqueName="[Varderade_kostnader].[Min år 17].[All]" allUniqueName="[Varderade_kostnader].[Min år 17].[All]" dimensionUniqueName="[Varderade_kostnader]" displayFolder="" count="0" memberValueDatatype="5" unbalanced="0"/>
    <cacheHierarchy uniqueName="[Varderade_kostnader].[Min år 18]" caption="Min år 18" attribute="1" defaultMemberUniqueName="[Varderade_kostnader].[Min år 18].[All]" allUniqueName="[Varderade_kostnader].[Min år 18].[All]" dimensionUniqueName="[Varderade_kostnader]" displayFolder="" count="0" memberValueDatatype="5" unbalanced="0"/>
    <cacheHierarchy uniqueName="[Varderade_kostnader].[Min år 19]" caption="Min år 19" attribute="1" defaultMemberUniqueName="[Varderade_kostnader].[Min år 19].[All]" allUniqueName="[Varderade_kostnader].[Min år 19].[All]" dimensionUniqueName="[Varderade_kostnader]" displayFolder="" count="0" memberValueDatatype="5" unbalanced="0"/>
    <cacheHierarchy uniqueName="[Varderade_kostnader].[Min år 20]" caption="Min år 20" attribute="1" defaultMemberUniqueName="[Varderade_kostnader].[Min år 20].[All]" allUniqueName="[Varderade_kostnader].[Min år 20].[All]" dimensionUniqueName="[Varderade_kostnader]" displayFolder="" count="0" memberValueDatatype="5" unbalanced="0"/>
    <cacheHierarchy uniqueName="[Varderade_kostnader].[Min år 21]" caption="Min år 21" attribute="1" defaultMemberUniqueName="[Varderade_kostnader].[Min år 21].[All]" allUniqueName="[Varderade_kostnader].[Min år 21].[All]" dimensionUniqueName="[Varderade_kostnader]" displayFolder="" count="0" memberValueDatatype="5" unbalanced="0"/>
    <cacheHierarchy uniqueName="[Varderade_kostnader].[Min år 22]" caption="Min år 22" attribute="1" defaultMemberUniqueName="[Varderade_kostnader].[Min år 22].[All]" allUniqueName="[Varderade_kostnader].[Min år 22].[All]" dimensionUniqueName="[Varderade_kostnader]" displayFolder="" count="0" memberValueDatatype="5" unbalanced="0"/>
    <cacheHierarchy uniqueName="[Varderade_kostnader].[Min år 23]" caption="Min år 23" attribute="1" defaultMemberUniqueName="[Varderade_kostnader].[Min år 23].[All]" allUniqueName="[Varderade_kostnader].[Min år 23].[All]" dimensionUniqueName="[Varderade_kostnader]" displayFolder="" count="0" memberValueDatatype="5" unbalanced="0"/>
    <cacheHierarchy uniqueName="[Varderade_kostnader].[Min år 24]" caption="Min år 24" attribute="1" defaultMemberUniqueName="[Varderade_kostnader].[Min år 24].[All]" allUniqueName="[Varderade_kostnader].[Min år 24].[All]" dimensionUniqueName="[Varderade_kostnader]" displayFolder="" count="0" memberValueDatatype="5" unbalanced="0"/>
    <cacheHierarchy uniqueName="[Varderade_kostnader].[Min år 25]" caption="Min år 25" attribute="1" defaultMemberUniqueName="[Varderade_kostnader].[Min år 25].[All]" allUniqueName="[Varderade_kostnader].[Min år 25].[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Max år 7]" caption="Max år 7" attribute="1" defaultMemberUniqueName="[Varderade_kostnader].[Max år 7].[All]" allUniqueName="[Varderade_kostnader].[Max år 7].[All]" dimensionUniqueName="[Varderade_kostnader]" displayFolder="" count="0" memberValueDatatype="5" unbalanced="0"/>
    <cacheHierarchy uniqueName="[Varderade_kostnader].[Max år 8]" caption="Max år 8" attribute="1" defaultMemberUniqueName="[Varderade_kostnader].[Max år 8].[All]" allUniqueName="[Varderade_kostnader].[Max år 8].[All]" dimensionUniqueName="[Varderade_kostnader]" displayFolder="" count="0" memberValueDatatype="5" unbalanced="0"/>
    <cacheHierarchy uniqueName="[Varderade_kostnader].[Max år 9]" caption="Max år 9" attribute="1" defaultMemberUniqueName="[Varderade_kostnader].[Max år 9].[All]" allUniqueName="[Varderade_kostnader].[Max år 9].[All]" dimensionUniqueName="[Varderade_kostnader]" displayFolder="" count="0" memberValueDatatype="5" unbalanced="0"/>
    <cacheHierarchy uniqueName="[Varderade_kostnader].[Max år 10]" caption="Max år 10" attribute="1" defaultMemberUniqueName="[Varderade_kostnader].[Max år 10].[All]" allUniqueName="[Varderade_kostnader].[Max år 10].[All]" dimensionUniqueName="[Varderade_kostnader]" displayFolder="" count="0" memberValueDatatype="5" unbalanced="0"/>
    <cacheHierarchy uniqueName="[Varderade_kostnader].[Max år 11]" caption="Max år 11" attribute="1" defaultMemberUniqueName="[Varderade_kostnader].[Max år 11].[All]" allUniqueName="[Varderade_kostnader].[Max år 11].[All]" dimensionUniqueName="[Varderade_kostnader]" displayFolder="" count="0" memberValueDatatype="5" unbalanced="0"/>
    <cacheHierarchy uniqueName="[Varderade_kostnader].[Max år 12]" caption="Max år 12" attribute="1" defaultMemberUniqueName="[Varderade_kostnader].[Max år 12].[All]" allUniqueName="[Varderade_kostnader].[Max år 12].[All]" dimensionUniqueName="[Varderade_kostnader]" displayFolder="" count="0" memberValueDatatype="5" unbalanced="0"/>
    <cacheHierarchy uniqueName="[Varderade_kostnader].[Max år 13]" caption="Max år 13" attribute="1" defaultMemberUniqueName="[Varderade_kostnader].[Max år 13].[All]" allUniqueName="[Varderade_kostnader].[Max år 13].[All]" dimensionUniqueName="[Varderade_kostnader]" displayFolder="" count="0" memberValueDatatype="5" unbalanced="0"/>
    <cacheHierarchy uniqueName="[Varderade_kostnader].[Max år 14]" caption="Max år 14" attribute="1" defaultMemberUniqueName="[Varderade_kostnader].[Max år 14].[All]" allUniqueName="[Varderade_kostnader].[Max år 14].[All]" dimensionUniqueName="[Varderade_kostnader]" displayFolder="" count="0" memberValueDatatype="5" unbalanced="0"/>
    <cacheHierarchy uniqueName="[Varderade_kostnader].[Max år 15]" caption="Max år 15" attribute="1" defaultMemberUniqueName="[Varderade_kostnader].[Max år 15].[All]" allUniqueName="[Varderade_kostnader].[Max år 15].[All]" dimensionUniqueName="[Varderade_kostnader]" displayFolder="" count="0" memberValueDatatype="5" unbalanced="0"/>
    <cacheHierarchy uniqueName="[Varderade_kostnader].[Max år 16]" caption="Max år 16" attribute="1" defaultMemberUniqueName="[Varderade_kostnader].[Max år 16].[All]" allUniqueName="[Varderade_kostnader].[Max år 16].[All]" dimensionUniqueName="[Varderade_kostnader]" displayFolder="" count="0" memberValueDatatype="5" unbalanced="0"/>
    <cacheHierarchy uniqueName="[Varderade_kostnader].[Max år 17]" caption="Max år 17" attribute="1" defaultMemberUniqueName="[Varderade_kostnader].[Max år 17].[All]" allUniqueName="[Varderade_kostnader].[Max år 17].[All]" dimensionUniqueName="[Varderade_kostnader]" displayFolder="" count="0" memberValueDatatype="5" unbalanced="0"/>
    <cacheHierarchy uniqueName="[Varderade_kostnader].[Max år 18]" caption="Max år 18" attribute="1" defaultMemberUniqueName="[Varderade_kostnader].[Max år 18].[All]" allUniqueName="[Varderade_kostnader].[Max år 18].[All]" dimensionUniqueName="[Varderade_kostnader]" displayFolder="" count="0" memberValueDatatype="5" unbalanced="0"/>
    <cacheHierarchy uniqueName="[Varderade_kostnader].[Max år 19]" caption="Max år 19" attribute="1" defaultMemberUniqueName="[Varderade_kostnader].[Max år 19].[All]" allUniqueName="[Varderade_kostnader].[Max år 19].[All]" dimensionUniqueName="[Varderade_kostnader]" displayFolder="" count="0" memberValueDatatype="5" unbalanced="0"/>
    <cacheHierarchy uniqueName="[Varderade_kostnader].[Max år 20]" caption="Max år 20" attribute="1" defaultMemberUniqueName="[Varderade_kostnader].[Max år 20].[All]" allUniqueName="[Varderade_kostnader].[Max år 20].[All]" dimensionUniqueName="[Varderade_kostnader]" displayFolder="" count="0" memberValueDatatype="5" unbalanced="0"/>
    <cacheHierarchy uniqueName="[Varderade_kostnader].[Max år 21]" caption="Max år 21" attribute="1" defaultMemberUniqueName="[Varderade_kostnader].[Max år 21].[All]" allUniqueName="[Varderade_kostnader].[Max år 21].[All]" dimensionUniqueName="[Varderade_kostnader]" displayFolder="" count="0" memberValueDatatype="5" unbalanced="0"/>
    <cacheHierarchy uniqueName="[Varderade_kostnader].[Max år 22]" caption="Max år 22" attribute="1" defaultMemberUniqueName="[Varderade_kostnader].[Max år 22].[All]" allUniqueName="[Varderade_kostnader].[Max år 22].[All]" dimensionUniqueName="[Varderade_kostnader]" displayFolder="" count="0" memberValueDatatype="5" unbalanced="0"/>
    <cacheHierarchy uniqueName="[Varderade_kostnader].[Max år 23]" caption="Max år 23" attribute="1" defaultMemberUniqueName="[Varderade_kostnader].[Max år 23].[All]" allUniqueName="[Varderade_kostnader].[Max år 23].[All]" dimensionUniqueName="[Varderade_kostnader]" displayFolder="" count="0" memberValueDatatype="5" unbalanced="0"/>
    <cacheHierarchy uniqueName="[Varderade_kostnader].[Max år 24]" caption="Max år 24" attribute="1" defaultMemberUniqueName="[Varderade_kostnader].[Max år 24].[All]" allUniqueName="[Varderade_kostnader].[Max år 24].[All]" dimensionUniqueName="[Varderade_kostnader]" displayFolder="" count="0" memberValueDatatype="5" unbalanced="0"/>
    <cacheHierarchy uniqueName="[Varderade_kostnader].[Max år 25]" caption="Max år 25" attribute="1" defaultMemberUniqueName="[Varderade_kostnader].[Max år 25].[All]" allUniqueName="[Varderade_kostnader].[Max år 25].[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2" memberValueDatatype="130" unbalanced="0"/>
    <cacheHierarchy uniqueName="[Varderade_nyttor].[Kategori]" caption="Kategori" attribute="1" defaultMemberUniqueName="[Varderade_nyttor].[Kategori].[All]" allUniqueName="[Varderade_nyttor].[Kategori].[All]" dimensionUniqueName="[Varderade_nyttor]" displayFolder="" count="2" memberValueDatatype="130" unbalanced="0"/>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Troligt år 7]" caption="Troligt år 7" attribute="1" defaultMemberUniqueName="[Varderade_nyttor].[Troligt år 7].[All]" allUniqueName="[Varderade_nyttor].[Troligt år 7].[All]" dimensionUniqueName="[Varderade_nyttor]" displayFolder="" count="0" memberValueDatatype="5" unbalanced="0"/>
    <cacheHierarchy uniqueName="[Varderade_nyttor].[Troligt år 8]" caption="Troligt år 8" attribute="1" defaultMemberUniqueName="[Varderade_nyttor].[Troligt år 8].[All]" allUniqueName="[Varderade_nyttor].[Troligt år 8].[All]" dimensionUniqueName="[Varderade_nyttor]" displayFolder="" count="0" memberValueDatatype="5" unbalanced="0"/>
    <cacheHierarchy uniqueName="[Varderade_nyttor].[Troligt år 9]" caption="Troligt år 9" attribute="1" defaultMemberUniqueName="[Varderade_nyttor].[Troligt år 9].[All]" allUniqueName="[Varderade_nyttor].[Troligt år 9].[All]" dimensionUniqueName="[Varderade_nyttor]" displayFolder="" count="0" memberValueDatatype="5" unbalanced="0"/>
    <cacheHierarchy uniqueName="[Varderade_nyttor].[Troligt år 10]" caption="Troligt år 10" attribute="1" defaultMemberUniqueName="[Varderade_nyttor].[Troligt år 10].[All]" allUniqueName="[Varderade_nyttor].[Troligt år 10].[All]" dimensionUniqueName="[Varderade_nyttor]" displayFolder="" count="0" memberValueDatatype="5" unbalanced="0"/>
    <cacheHierarchy uniqueName="[Varderade_nyttor].[Troligt år 11]" caption="Troligt år 11" attribute="1" defaultMemberUniqueName="[Varderade_nyttor].[Troligt år 11].[All]" allUniqueName="[Varderade_nyttor].[Troligt år 11].[All]" dimensionUniqueName="[Varderade_nyttor]" displayFolder="" count="0" memberValueDatatype="5" unbalanced="0"/>
    <cacheHierarchy uniqueName="[Varderade_nyttor].[Troligt år 12]" caption="Troligt år 12" attribute="1" defaultMemberUniqueName="[Varderade_nyttor].[Troligt år 12].[All]" allUniqueName="[Varderade_nyttor].[Troligt år 12].[All]" dimensionUniqueName="[Varderade_nyttor]" displayFolder="" count="0" memberValueDatatype="5" unbalanced="0"/>
    <cacheHierarchy uniqueName="[Varderade_nyttor].[Troligt år 13]" caption="Troligt år 13" attribute="1" defaultMemberUniqueName="[Varderade_nyttor].[Troligt år 13].[All]" allUniqueName="[Varderade_nyttor].[Troligt år 13].[All]" dimensionUniqueName="[Varderade_nyttor]" displayFolder="" count="0" memberValueDatatype="5" unbalanced="0"/>
    <cacheHierarchy uniqueName="[Varderade_nyttor].[Troligt år 14]" caption="Troligt år 14" attribute="1" defaultMemberUniqueName="[Varderade_nyttor].[Troligt år 14].[All]" allUniqueName="[Varderade_nyttor].[Troligt år 14].[All]" dimensionUniqueName="[Varderade_nyttor]" displayFolder="" count="0" memberValueDatatype="5" unbalanced="0"/>
    <cacheHierarchy uniqueName="[Varderade_nyttor].[Troligt år 15]" caption="Troligt år 15" attribute="1" defaultMemberUniqueName="[Varderade_nyttor].[Troligt år 15].[All]" allUniqueName="[Varderade_nyttor].[Troligt år 15].[All]" dimensionUniqueName="[Varderade_nyttor]" displayFolder="" count="0" memberValueDatatype="5" unbalanced="0"/>
    <cacheHierarchy uniqueName="[Varderade_nyttor].[Troligt år 16]" caption="Troligt år 16" attribute="1" defaultMemberUniqueName="[Varderade_nyttor].[Troligt år 16].[All]" allUniqueName="[Varderade_nyttor].[Troligt år 16].[All]" dimensionUniqueName="[Varderade_nyttor]" displayFolder="" count="0" memberValueDatatype="5" unbalanced="0"/>
    <cacheHierarchy uniqueName="[Varderade_nyttor].[Troligt år 17]" caption="Troligt år 17" attribute="1" defaultMemberUniqueName="[Varderade_nyttor].[Troligt år 17].[All]" allUniqueName="[Varderade_nyttor].[Troligt år 17].[All]" dimensionUniqueName="[Varderade_nyttor]" displayFolder="" count="0" memberValueDatatype="5" unbalanced="0"/>
    <cacheHierarchy uniqueName="[Varderade_nyttor].[Troligt år 18]" caption="Troligt år 18" attribute="1" defaultMemberUniqueName="[Varderade_nyttor].[Troligt år 18].[All]" allUniqueName="[Varderade_nyttor].[Troligt år 18].[All]" dimensionUniqueName="[Varderade_nyttor]" displayFolder="" count="0" memberValueDatatype="5" unbalanced="0"/>
    <cacheHierarchy uniqueName="[Varderade_nyttor].[Troligt år 19]" caption="Troligt år 19" attribute="1" defaultMemberUniqueName="[Varderade_nyttor].[Troligt år 19].[All]" allUniqueName="[Varderade_nyttor].[Troligt år 19].[All]" dimensionUniqueName="[Varderade_nyttor]" displayFolder="" count="0" memberValueDatatype="5" unbalanced="0"/>
    <cacheHierarchy uniqueName="[Varderade_nyttor].[Troligt år 20]" caption="Troligt år 20" attribute="1" defaultMemberUniqueName="[Varderade_nyttor].[Troligt år 20].[All]" allUniqueName="[Varderade_nyttor].[Troligt år 20].[All]" dimensionUniqueName="[Varderade_nyttor]" displayFolder="" count="0" memberValueDatatype="5" unbalanced="0"/>
    <cacheHierarchy uniqueName="[Varderade_nyttor].[Troligt år 21]" caption="Troligt år 21" attribute="1" defaultMemberUniqueName="[Varderade_nyttor].[Troligt år 21].[All]" allUniqueName="[Varderade_nyttor].[Troligt år 21].[All]" dimensionUniqueName="[Varderade_nyttor]" displayFolder="" count="0" memberValueDatatype="5" unbalanced="0"/>
    <cacheHierarchy uniqueName="[Varderade_nyttor].[Troligt år 22]" caption="Troligt år 22" attribute="1" defaultMemberUniqueName="[Varderade_nyttor].[Troligt år 22].[All]" allUniqueName="[Varderade_nyttor].[Troligt år 22].[All]" dimensionUniqueName="[Varderade_nyttor]" displayFolder="" count="0" memberValueDatatype="5" unbalanced="0"/>
    <cacheHierarchy uniqueName="[Varderade_nyttor].[Troligt år 23]" caption="Troligt år 23" attribute="1" defaultMemberUniqueName="[Varderade_nyttor].[Troligt år 23].[All]" allUniqueName="[Varderade_nyttor].[Troligt år 23].[All]" dimensionUniqueName="[Varderade_nyttor]" displayFolder="" count="0" memberValueDatatype="5" unbalanced="0"/>
    <cacheHierarchy uniqueName="[Varderade_nyttor].[Troligt år 24]" caption="Troligt år 24" attribute="1" defaultMemberUniqueName="[Varderade_nyttor].[Troligt år 24].[All]" allUniqueName="[Varderade_nyttor].[Troligt år 24].[All]" dimensionUniqueName="[Varderade_nyttor]" displayFolder="" count="0" memberValueDatatype="5" unbalanced="0"/>
    <cacheHierarchy uniqueName="[Varderade_nyttor].[Troligt år 25]" caption="Troligt år 25" attribute="1" defaultMemberUniqueName="[Varderade_nyttor].[Troligt år 25].[All]" allUniqueName="[Varderade_nyttor].[Troligt år 25].[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Min år 7]" caption="Min år 7" attribute="1" defaultMemberUniqueName="[Varderade_nyttor].[Min år 7].[All]" allUniqueName="[Varderade_nyttor].[Min år 7].[All]" dimensionUniqueName="[Varderade_nyttor]" displayFolder="" count="0" memberValueDatatype="5" unbalanced="0"/>
    <cacheHierarchy uniqueName="[Varderade_nyttor].[Min år 8]" caption="Min år 8" attribute="1" defaultMemberUniqueName="[Varderade_nyttor].[Min år 8].[All]" allUniqueName="[Varderade_nyttor].[Min år 8].[All]" dimensionUniqueName="[Varderade_nyttor]" displayFolder="" count="0" memberValueDatatype="5" unbalanced="0"/>
    <cacheHierarchy uniqueName="[Varderade_nyttor].[Min år 9]" caption="Min år 9" attribute="1" defaultMemberUniqueName="[Varderade_nyttor].[Min år 9].[All]" allUniqueName="[Varderade_nyttor].[Min år 9].[All]" dimensionUniqueName="[Varderade_nyttor]" displayFolder="" count="0" memberValueDatatype="5" unbalanced="0"/>
    <cacheHierarchy uniqueName="[Varderade_nyttor].[Min år 10]" caption="Min år 10" attribute="1" defaultMemberUniqueName="[Varderade_nyttor].[Min år 10].[All]" allUniqueName="[Varderade_nyttor].[Min år 10].[All]" dimensionUniqueName="[Varderade_nyttor]" displayFolder="" count="0" memberValueDatatype="5" unbalanced="0"/>
    <cacheHierarchy uniqueName="[Varderade_nyttor].[Min år 11]" caption="Min år 11" attribute="1" defaultMemberUniqueName="[Varderade_nyttor].[Min år 11].[All]" allUniqueName="[Varderade_nyttor].[Min år 11].[All]" dimensionUniqueName="[Varderade_nyttor]" displayFolder="" count="0" memberValueDatatype="5" unbalanced="0"/>
    <cacheHierarchy uniqueName="[Varderade_nyttor].[Min år 12]" caption="Min år 12" attribute="1" defaultMemberUniqueName="[Varderade_nyttor].[Min år 12].[All]" allUniqueName="[Varderade_nyttor].[Min år 12].[All]" dimensionUniqueName="[Varderade_nyttor]" displayFolder="" count="0" memberValueDatatype="5" unbalanced="0"/>
    <cacheHierarchy uniqueName="[Varderade_nyttor].[Min år 13]" caption="Min år 13" attribute="1" defaultMemberUniqueName="[Varderade_nyttor].[Min år 13].[All]" allUniqueName="[Varderade_nyttor].[Min år 13].[All]" dimensionUniqueName="[Varderade_nyttor]" displayFolder="" count="0" memberValueDatatype="5" unbalanced="0"/>
    <cacheHierarchy uniqueName="[Varderade_nyttor].[Min år 14]" caption="Min år 14" attribute="1" defaultMemberUniqueName="[Varderade_nyttor].[Min år 14].[All]" allUniqueName="[Varderade_nyttor].[Min år 14].[All]" dimensionUniqueName="[Varderade_nyttor]" displayFolder="" count="0" memberValueDatatype="5" unbalanced="0"/>
    <cacheHierarchy uniqueName="[Varderade_nyttor].[Min år 15]" caption="Min år 15" attribute="1" defaultMemberUniqueName="[Varderade_nyttor].[Min år 15].[All]" allUniqueName="[Varderade_nyttor].[Min år 15].[All]" dimensionUniqueName="[Varderade_nyttor]" displayFolder="" count="0" memberValueDatatype="5" unbalanced="0"/>
    <cacheHierarchy uniqueName="[Varderade_nyttor].[Min år 16]" caption="Min år 16" attribute="1" defaultMemberUniqueName="[Varderade_nyttor].[Min år 16].[All]" allUniqueName="[Varderade_nyttor].[Min år 16].[All]" dimensionUniqueName="[Varderade_nyttor]" displayFolder="" count="0" memberValueDatatype="5" unbalanced="0"/>
    <cacheHierarchy uniqueName="[Varderade_nyttor].[Min år 17]" caption="Min år 17" attribute="1" defaultMemberUniqueName="[Varderade_nyttor].[Min år 17].[All]" allUniqueName="[Varderade_nyttor].[Min år 17].[All]" dimensionUniqueName="[Varderade_nyttor]" displayFolder="" count="0" memberValueDatatype="5" unbalanced="0"/>
    <cacheHierarchy uniqueName="[Varderade_nyttor].[Min år 18]" caption="Min år 18" attribute="1" defaultMemberUniqueName="[Varderade_nyttor].[Min år 18].[All]" allUniqueName="[Varderade_nyttor].[Min år 18].[All]" dimensionUniqueName="[Varderade_nyttor]" displayFolder="" count="0" memberValueDatatype="5" unbalanced="0"/>
    <cacheHierarchy uniqueName="[Varderade_nyttor].[Min år 19]" caption="Min år 19" attribute="1" defaultMemberUniqueName="[Varderade_nyttor].[Min år 19].[All]" allUniqueName="[Varderade_nyttor].[Min år 19].[All]" dimensionUniqueName="[Varderade_nyttor]" displayFolder="" count="0" memberValueDatatype="5" unbalanced="0"/>
    <cacheHierarchy uniqueName="[Varderade_nyttor].[Min år 20]" caption="Min år 20" attribute="1" defaultMemberUniqueName="[Varderade_nyttor].[Min år 20].[All]" allUniqueName="[Varderade_nyttor].[Min år 20].[All]" dimensionUniqueName="[Varderade_nyttor]" displayFolder="" count="0" memberValueDatatype="5" unbalanced="0"/>
    <cacheHierarchy uniqueName="[Varderade_nyttor].[Min år 21]" caption="Min år 21" attribute="1" defaultMemberUniqueName="[Varderade_nyttor].[Min år 21].[All]" allUniqueName="[Varderade_nyttor].[Min år 21].[All]" dimensionUniqueName="[Varderade_nyttor]" displayFolder="" count="0" memberValueDatatype="5" unbalanced="0"/>
    <cacheHierarchy uniqueName="[Varderade_nyttor].[Min år 22]" caption="Min år 22" attribute="1" defaultMemberUniqueName="[Varderade_nyttor].[Min år 22].[All]" allUniqueName="[Varderade_nyttor].[Min år 22].[All]" dimensionUniqueName="[Varderade_nyttor]" displayFolder="" count="0" memberValueDatatype="5" unbalanced="0"/>
    <cacheHierarchy uniqueName="[Varderade_nyttor].[Min år 23]" caption="Min år 23" attribute="1" defaultMemberUniqueName="[Varderade_nyttor].[Min år 23].[All]" allUniqueName="[Varderade_nyttor].[Min år 23].[All]" dimensionUniqueName="[Varderade_nyttor]" displayFolder="" count="0" memberValueDatatype="5" unbalanced="0"/>
    <cacheHierarchy uniqueName="[Varderade_nyttor].[Min år 24]" caption="Min år 24" attribute="1" defaultMemberUniqueName="[Varderade_nyttor].[Min år 24].[All]" allUniqueName="[Varderade_nyttor].[Min år 24].[All]" dimensionUniqueName="[Varderade_nyttor]" displayFolder="" count="0" memberValueDatatype="5" unbalanced="0"/>
    <cacheHierarchy uniqueName="[Varderade_nyttor].[Min år 25]" caption="Min år 25" attribute="1" defaultMemberUniqueName="[Varderade_nyttor].[Min år 25].[All]" allUniqueName="[Varderade_nyttor].[Min år 25].[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Max år 7]" caption="Max år 7" attribute="1" defaultMemberUniqueName="[Varderade_nyttor].[Max år 7].[All]" allUniqueName="[Varderade_nyttor].[Max år 7].[All]" dimensionUniqueName="[Varderade_nyttor]" displayFolder="" count="0" memberValueDatatype="5" unbalanced="0"/>
    <cacheHierarchy uniqueName="[Varderade_nyttor].[Max år 8]" caption="Max år 8" attribute="1" defaultMemberUniqueName="[Varderade_nyttor].[Max år 8].[All]" allUniqueName="[Varderade_nyttor].[Max år 8].[All]" dimensionUniqueName="[Varderade_nyttor]" displayFolder="" count="0" memberValueDatatype="5" unbalanced="0"/>
    <cacheHierarchy uniqueName="[Varderade_nyttor].[Max år 9]" caption="Max år 9" attribute="1" defaultMemberUniqueName="[Varderade_nyttor].[Max år 9].[All]" allUniqueName="[Varderade_nyttor].[Max år 9].[All]" dimensionUniqueName="[Varderade_nyttor]" displayFolder="" count="0" memberValueDatatype="5" unbalanced="0"/>
    <cacheHierarchy uniqueName="[Varderade_nyttor].[Max år 10]" caption="Max år 10" attribute="1" defaultMemberUniqueName="[Varderade_nyttor].[Max år 10].[All]" allUniqueName="[Varderade_nyttor].[Max år 10].[All]" dimensionUniqueName="[Varderade_nyttor]" displayFolder="" count="0" memberValueDatatype="5" unbalanced="0"/>
    <cacheHierarchy uniqueName="[Varderade_nyttor].[Max år 11]" caption="Max år 11" attribute="1" defaultMemberUniqueName="[Varderade_nyttor].[Max år 11].[All]" allUniqueName="[Varderade_nyttor].[Max år 11].[All]" dimensionUniqueName="[Varderade_nyttor]" displayFolder="" count="0" memberValueDatatype="5" unbalanced="0"/>
    <cacheHierarchy uniqueName="[Varderade_nyttor].[Max år 12]" caption="Max år 12" attribute="1" defaultMemberUniqueName="[Varderade_nyttor].[Max år 12].[All]" allUniqueName="[Varderade_nyttor].[Max år 12].[All]" dimensionUniqueName="[Varderade_nyttor]" displayFolder="" count="0" memberValueDatatype="5" unbalanced="0"/>
    <cacheHierarchy uniqueName="[Varderade_nyttor].[Max år 13]" caption="Max år 13" attribute="1" defaultMemberUniqueName="[Varderade_nyttor].[Max år 13].[All]" allUniqueName="[Varderade_nyttor].[Max år 13].[All]" dimensionUniqueName="[Varderade_nyttor]" displayFolder="" count="0" memberValueDatatype="5" unbalanced="0"/>
    <cacheHierarchy uniqueName="[Varderade_nyttor].[Max år 14]" caption="Max år 14" attribute="1" defaultMemberUniqueName="[Varderade_nyttor].[Max år 14].[All]" allUniqueName="[Varderade_nyttor].[Max år 14].[All]" dimensionUniqueName="[Varderade_nyttor]" displayFolder="" count="0" memberValueDatatype="5" unbalanced="0"/>
    <cacheHierarchy uniqueName="[Varderade_nyttor].[Max år 15]" caption="Max år 15" attribute="1" defaultMemberUniqueName="[Varderade_nyttor].[Max år 15].[All]" allUniqueName="[Varderade_nyttor].[Max år 15].[All]" dimensionUniqueName="[Varderade_nyttor]" displayFolder="" count="0" memberValueDatatype="5" unbalanced="0"/>
    <cacheHierarchy uniqueName="[Varderade_nyttor].[Max år 16]" caption="Max år 16" attribute="1" defaultMemberUniqueName="[Varderade_nyttor].[Max år 16].[All]" allUniqueName="[Varderade_nyttor].[Max år 16].[All]" dimensionUniqueName="[Varderade_nyttor]" displayFolder="" count="0" memberValueDatatype="5" unbalanced="0"/>
    <cacheHierarchy uniqueName="[Varderade_nyttor].[Max år 17]" caption="Max år 17" attribute="1" defaultMemberUniqueName="[Varderade_nyttor].[Max år 17].[All]" allUniqueName="[Varderade_nyttor].[Max år 17].[All]" dimensionUniqueName="[Varderade_nyttor]" displayFolder="" count="0" memberValueDatatype="5" unbalanced="0"/>
    <cacheHierarchy uniqueName="[Varderade_nyttor].[Max år 18]" caption="Max år 18" attribute="1" defaultMemberUniqueName="[Varderade_nyttor].[Max år 18].[All]" allUniqueName="[Varderade_nyttor].[Max år 18].[All]" dimensionUniqueName="[Varderade_nyttor]" displayFolder="" count="0" memberValueDatatype="5" unbalanced="0"/>
    <cacheHierarchy uniqueName="[Varderade_nyttor].[Max år 19]" caption="Max år 19" attribute="1" defaultMemberUniqueName="[Varderade_nyttor].[Max år 19].[All]" allUniqueName="[Varderade_nyttor].[Max år 19].[All]" dimensionUniqueName="[Varderade_nyttor]" displayFolder="" count="0" memberValueDatatype="5" unbalanced="0"/>
    <cacheHierarchy uniqueName="[Varderade_nyttor].[Max år 20]" caption="Max år 20" attribute="1" defaultMemberUniqueName="[Varderade_nyttor].[Max år 20].[All]" allUniqueName="[Varderade_nyttor].[Max år 20].[All]" dimensionUniqueName="[Varderade_nyttor]" displayFolder="" count="0" memberValueDatatype="5" unbalanced="0"/>
    <cacheHierarchy uniqueName="[Varderade_nyttor].[Max år 21]" caption="Max år 21" attribute="1" defaultMemberUniqueName="[Varderade_nyttor].[Max år 21].[All]" allUniqueName="[Varderade_nyttor].[Max år 21].[All]" dimensionUniqueName="[Varderade_nyttor]" displayFolder="" count="0" memberValueDatatype="5" unbalanced="0"/>
    <cacheHierarchy uniqueName="[Varderade_nyttor].[Max år 22]" caption="Max år 22" attribute="1" defaultMemberUniqueName="[Varderade_nyttor].[Max år 22].[All]" allUniqueName="[Varderade_nyttor].[Max år 22].[All]" dimensionUniqueName="[Varderade_nyttor]" displayFolder="" count="0" memberValueDatatype="5" unbalanced="0"/>
    <cacheHierarchy uniqueName="[Varderade_nyttor].[Max år 23]" caption="Max år 23" attribute="1" defaultMemberUniqueName="[Varderade_nyttor].[Max år 23].[All]" allUniqueName="[Varderade_nyttor].[Max år 23].[All]" dimensionUniqueName="[Varderade_nyttor]" displayFolder="" count="0" memberValueDatatype="5" unbalanced="0"/>
    <cacheHierarchy uniqueName="[Varderade_nyttor].[Max år 24]" caption="Max år 24" attribute="1" defaultMemberUniqueName="[Varderade_nyttor].[Max år 24].[All]" allUniqueName="[Varderade_nyttor].[Max år 24].[All]" dimensionUniqueName="[Varderade_nyttor]" displayFolder="" count="0" memberValueDatatype="5" unbalanced="0"/>
    <cacheHierarchy uniqueName="[Varderade_nyttor].[Max år 25]" caption="Max år 25" attribute="1" defaultMemberUniqueName="[Varderade_nyttor].[Max år 25].[All]" allUniqueName="[Varderade_nyttor].[Max år 25].[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270"/>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271"/>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27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270"/>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271"/>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272"/>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273"/>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274"/>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275"/>
        </ext>
      </extLst>
    </cacheHierarchy>
    <cacheHierarchy uniqueName="[Measures].[Sum of Troligt år 7]" caption="Sum of Troligt år 7" measure="1" displayFolder="" measureGroup="Nyttor" count="0" hidden="1">
      <extLst>
        <ext xmlns:x15="http://schemas.microsoft.com/office/spreadsheetml/2010/11/main" uri="{B97F6D7D-B522-45F9-BDA1-12C45D357490}">
          <x15:cacheHierarchy aggregatedColumn="276"/>
        </ext>
      </extLst>
    </cacheHierarchy>
    <cacheHierarchy uniqueName="[Measures].[Sum of Troligt år 8]" caption="Sum of Troligt år 8" measure="1" displayFolder="" measureGroup="Nyttor" count="0" hidden="1">
      <extLst>
        <ext xmlns:x15="http://schemas.microsoft.com/office/spreadsheetml/2010/11/main" uri="{B97F6D7D-B522-45F9-BDA1-12C45D357490}">
          <x15:cacheHierarchy aggregatedColumn="277"/>
        </ext>
      </extLst>
    </cacheHierarchy>
    <cacheHierarchy uniqueName="[Measures].[Sum of Troligt år 9]" caption="Sum of Troligt år 9" measure="1" displayFolder="" measureGroup="Nyttor" count="0" hidden="1">
      <extLst>
        <ext xmlns:x15="http://schemas.microsoft.com/office/spreadsheetml/2010/11/main" uri="{B97F6D7D-B522-45F9-BDA1-12C45D357490}">
          <x15:cacheHierarchy aggregatedColumn="278"/>
        </ext>
      </extLst>
    </cacheHierarchy>
    <cacheHierarchy uniqueName="[Measures].[Sum of Troligt år 10]" caption="Sum of Troligt år 10" measure="1" displayFolder="" measureGroup="Nyttor" count="0" hidden="1">
      <extLst>
        <ext xmlns:x15="http://schemas.microsoft.com/office/spreadsheetml/2010/11/main" uri="{B97F6D7D-B522-45F9-BDA1-12C45D357490}">
          <x15:cacheHierarchy aggregatedColumn="279"/>
        </ext>
      </extLst>
    </cacheHierarchy>
    <cacheHierarchy uniqueName="[Measures].[Sum of Troligt år 11]" caption="Sum of Troligt år 11" measure="1" displayFolder="" measureGroup="Nyttor" count="0" hidden="1">
      <extLst>
        <ext xmlns:x15="http://schemas.microsoft.com/office/spreadsheetml/2010/11/main" uri="{B97F6D7D-B522-45F9-BDA1-12C45D357490}">
          <x15:cacheHierarchy aggregatedColumn="280"/>
        </ext>
      </extLst>
    </cacheHierarchy>
    <cacheHierarchy uniqueName="[Measures].[Sum of Troligt år 12]" caption="Sum of Troligt år 12" measure="1" displayFolder="" measureGroup="Nyttor" count="0" hidden="1">
      <extLst>
        <ext xmlns:x15="http://schemas.microsoft.com/office/spreadsheetml/2010/11/main" uri="{B97F6D7D-B522-45F9-BDA1-12C45D357490}">
          <x15:cacheHierarchy aggregatedColumn="281"/>
        </ext>
      </extLst>
    </cacheHierarchy>
    <cacheHierarchy uniqueName="[Measures].[Sum of Troligt år 13]" caption="Sum of Troligt år 13" measure="1" displayFolder="" measureGroup="Nyttor" count="0" hidden="1">
      <extLst>
        <ext xmlns:x15="http://schemas.microsoft.com/office/spreadsheetml/2010/11/main" uri="{B97F6D7D-B522-45F9-BDA1-12C45D357490}">
          <x15:cacheHierarchy aggregatedColumn="282"/>
        </ext>
      </extLst>
    </cacheHierarchy>
    <cacheHierarchy uniqueName="[Measures].[Sum of Troligt år 14]" caption="Sum of Troligt år 14" measure="1" displayFolder="" measureGroup="Nyttor" count="0" hidden="1">
      <extLst>
        <ext xmlns:x15="http://schemas.microsoft.com/office/spreadsheetml/2010/11/main" uri="{B97F6D7D-B522-45F9-BDA1-12C45D357490}">
          <x15:cacheHierarchy aggregatedColumn="283"/>
        </ext>
      </extLst>
    </cacheHierarchy>
    <cacheHierarchy uniqueName="[Measures].[Sum of Troligt år 15]" caption="Sum of Troligt år 15" measure="1" displayFolder="" measureGroup="Nyttor" count="0" hidden="1">
      <extLst>
        <ext xmlns:x15="http://schemas.microsoft.com/office/spreadsheetml/2010/11/main" uri="{B97F6D7D-B522-45F9-BDA1-12C45D357490}">
          <x15:cacheHierarchy aggregatedColumn="284"/>
        </ext>
      </extLst>
    </cacheHierarchy>
    <cacheHierarchy uniqueName="[Measures].[Sum of Troligt år 16]" caption="Sum of Troligt år 16" measure="1" displayFolder="" measureGroup="Nyttor" count="0" hidden="1">
      <extLst>
        <ext xmlns:x15="http://schemas.microsoft.com/office/spreadsheetml/2010/11/main" uri="{B97F6D7D-B522-45F9-BDA1-12C45D357490}">
          <x15:cacheHierarchy aggregatedColumn="285"/>
        </ext>
      </extLst>
    </cacheHierarchy>
    <cacheHierarchy uniqueName="[Measures].[Sum of Troligt år 17]" caption="Sum of Troligt år 17" measure="1" displayFolder="" measureGroup="Nyttor" count="0" hidden="1">
      <extLst>
        <ext xmlns:x15="http://schemas.microsoft.com/office/spreadsheetml/2010/11/main" uri="{B97F6D7D-B522-45F9-BDA1-12C45D357490}">
          <x15:cacheHierarchy aggregatedColumn="286"/>
        </ext>
      </extLst>
    </cacheHierarchy>
    <cacheHierarchy uniqueName="[Measures].[Sum of Troligt år 18]" caption="Sum of Troligt år 18" measure="1" displayFolder="" measureGroup="Nyttor" count="0" hidden="1">
      <extLst>
        <ext xmlns:x15="http://schemas.microsoft.com/office/spreadsheetml/2010/11/main" uri="{B97F6D7D-B522-45F9-BDA1-12C45D357490}">
          <x15:cacheHierarchy aggregatedColumn="287"/>
        </ext>
      </extLst>
    </cacheHierarchy>
    <cacheHierarchy uniqueName="[Measures].[Sum of Troligt år 19]" caption="Sum of Troligt år 19" measure="1" displayFolder="" measureGroup="Nyttor" count="0" hidden="1">
      <extLst>
        <ext xmlns:x15="http://schemas.microsoft.com/office/spreadsheetml/2010/11/main" uri="{B97F6D7D-B522-45F9-BDA1-12C45D357490}">
          <x15:cacheHierarchy aggregatedColumn="288"/>
        </ext>
      </extLst>
    </cacheHierarchy>
    <cacheHierarchy uniqueName="[Measures].[Sum of Troligt år 20]" caption="Sum of Troligt år 20" measure="1" displayFolder="" measureGroup="Nyttor" count="0" hidden="1">
      <extLst>
        <ext xmlns:x15="http://schemas.microsoft.com/office/spreadsheetml/2010/11/main" uri="{B97F6D7D-B522-45F9-BDA1-12C45D357490}">
          <x15:cacheHierarchy aggregatedColumn="289"/>
        </ext>
      </extLst>
    </cacheHierarchy>
    <cacheHierarchy uniqueName="[Measures].[Sum of Troligt år 21]" caption="Sum of Troligt år 21" measure="1" displayFolder="" measureGroup="Nyttor" count="0" hidden="1">
      <extLst>
        <ext xmlns:x15="http://schemas.microsoft.com/office/spreadsheetml/2010/11/main" uri="{B97F6D7D-B522-45F9-BDA1-12C45D357490}">
          <x15:cacheHierarchy aggregatedColumn="290"/>
        </ext>
      </extLst>
    </cacheHierarchy>
    <cacheHierarchy uniqueName="[Measures].[Sum of Troligt år 22]" caption="Sum of Troligt år 22" measure="1" displayFolder="" measureGroup="Nyttor" count="0" hidden="1">
      <extLst>
        <ext xmlns:x15="http://schemas.microsoft.com/office/spreadsheetml/2010/11/main" uri="{B97F6D7D-B522-45F9-BDA1-12C45D357490}">
          <x15:cacheHierarchy aggregatedColumn="291"/>
        </ext>
      </extLst>
    </cacheHierarchy>
    <cacheHierarchy uniqueName="[Measures].[Sum of Troligt år 23]" caption="Sum of Troligt år 23" measure="1" displayFolder="" measureGroup="Nyttor" count="0" hidden="1">
      <extLst>
        <ext xmlns:x15="http://schemas.microsoft.com/office/spreadsheetml/2010/11/main" uri="{B97F6D7D-B522-45F9-BDA1-12C45D357490}">
          <x15:cacheHierarchy aggregatedColumn="292"/>
        </ext>
      </extLst>
    </cacheHierarchy>
    <cacheHierarchy uniqueName="[Measures].[Sum of Troligt år 24]" caption="Sum of Troligt år 24" measure="1" displayFolder="" measureGroup="Nyttor" count="0" hidden="1">
      <extLst>
        <ext xmlns:x15="http://schemas.microsoft.com/office/spreadsheetml/2010/11/main" uri="{B97F6D7D-B522-45F9-BDA1-12C45D357490}">
          <x15:cacheHierarchy aggregatedColumn="293"/>
        </ext>
      </extLst>
    </cacheHierarchy>
    <cacheHierarchy uniqueName="[Measures].[Sum of Troligt år 25]" caption="Sum of Troligt år 25" measure="1" displayFolder="" measureGroup="Nyttor" count="0" hidden="1">
      <extLst>
        <ext xmlns:x15="http://schemas.microsoft.com/office/spreadsheetml/2010/11/main" uri="{B97F6D7D-B522-45F9-BDA1-12C45D357490}">
          <x15:cacheHierarchy aggregatedColumn="29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183"/>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84"/>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185"/>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186"/>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187"/>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188"/>
        </ext>
      </extLst>
    </cacheHierarchy>
    <cacheHierarchy uniqueName="[Measures].[Sum of Troligt år 7 2]" caption="Sum of Troligt år 7 2" measure="1" displayFolder="" measureGroup="Kostnader" count="0" hidden="1">
      <extLst>
        <ext xmlns:x15="http://schemas.microsoft.com/office/spreadsheetml/2010/11/main" uri="{B97F6D7D-B522-45F9-BDA1-12C45D357490}">
          <x15:cacheHierarchy aggregatedColumn="189"/>
        </ext>
      </extLst>
    </cacheHierarchy>
    <cacheHierarchy uniqueName="[Measures].[Sum of Troligt år 8 2]" caption="Sum of Troligt år 8 2" measure="1" displayFolder="" measureGroup="Kostnader" count="0" hidden="1">
      <extLst>
        <ext xmlns:x15="http://schemas.microsoft.com/office/spreadsheetml/2010/11/main" uri="{B97F6D7D-B522-45F9-BDA1-12C45D357490}">
          <x15:cacheHierarchy aggregatedColumn="190"/>
        </ext>
      </extLst>
    </cacheHierarchy>
    <cacheHierarchy uniqueName="[Measures].[Sum of Troligt år 9 2]" caption="Sum of Troligt år 9 2" measure="1" displayFolder="" measureGroup="Kostnader" count="0" hidden="1">
      <extLst>
        <ext xmlns:x15="http://schemas.microsoft.com/office/spreadsheetml/2010/11/main" uri="{B97F6D7D-B522-45F9-BDA1-12C45D357490}">
          <x15:cacheHierarchy aggregatedColumn="191"/>
        </ext>
      </extLst>
    </cacheHierarchy>
    <cacheHierarchy uniqueName="[Measures].[Sum of Troligt år 10 2]" caption="Sum of Troligt år 10 2" measure="1" displayFolder="" measureGroup="Kostnader" count="0" hidden="1">
      <extLst>
        <ext xmlns:x15="http://schemas.microsoft.com/office/spreadsheetml/2010/11/main" uri="{B97F6D7D-B522-45F9-BDA1-12C45D357490}">
          <x15:cacheHierarchy aggregatedColumn="192"/>
        </ext>
      </extLst>
    </cacheHierarchy>
    <cacheHierarchy uniqueName="[Measures].[Sum of Troligt år 11 2]" caption="Sum of Troligt år 11 2" measure="1" displayFolder="" measureGroup="Kostnader" count="0" hidden="1">
      <extLst>
        <ext xmlns:x15="http://schemas.microsoft.com/office/spreadsheetml/2010/11/main" uri="{B97F6D7D-B522-45F9-BDA1-12C45D357490}">
          <x15:cacheHierarchy aggregatedColumn="193"/>
        </ext>
      </extLst>
    </cacheHierarchy>
    <cacheHierarchy uniqueName="[Measures].[Sum of Troligt år 12 2]" caption="Sum of Troligt år 12 2" measure="1" displayFolder="" measureGroup="Kostnader" count="0" hidden="1">
      <extLst>
        <ext xmlns:x15="http://schemas.microsoft.com/office/spreadsheetml/2010/11/main" uri="{B97F6D7D-B522-45F9-BDA1-12C45D357490}">
          <x15:cacheHierarchy aggregatedColumn="194"/>
        </ext>
      </extLst>
    </cacheHierarchy>
    <cacheHierarchy uniqueName="[Measures].[Sum of Troligt år 13 2]" caption="Sum of Troligt år 13 2" measure="1" displayFolder="" measureGroup="Kostnader" count="0" hidden="1">
      <extLst>
        <ext xmlns:x15="http://schemas.microsoft.com/office/spreadsheetml/2010/11/main" uri="{B97F6D7D-B522-45F9-BDA1-12C45D357490}">
          <x15:cacheHierarchy aggregatedColumn="195"/>
        </ext>
      </extLst>
    </cacheHierarchy>
    <cacheHierarchy uniqueName="[Measures].[Sum of Troligt år 14 2]" caption="Sum of Troligt år 14 2" measure="1" displayFolder="" measureGroup="Kostnader" count="0" hidden="1">
      <extLst>
        <ext xmlns:x15="http://schemas.microsoft.com/office/spreadsheetml/2010/11/main" uri="{B97F6D7D-B522-45F9-BDA1-12C45D357490}">
          <x15:cacheHierarchy aggregatedColumn="196"/>
        </ext>
      </extLst>
    </cacheHierarchy>
    <cacheHierarchy uniqueName="[Measures].[Sum of Troligt år 15 2]" caption="Sum of Troligt år 15 2" measure="1" displayFolder="" measureGroup="Kostnader" count="0" hidden="1">
      <extLst>
        <ext xmlns:x15="http://schemas.microsoft.com/office/spreadsheetml/2010/11/main" uri="{B97F6D7D-B522-45F9-BDA1-12C45D357490}">
          <x15:cacheHierarchy aggregatedColumn="197"/>
        </ext>
      </extLst>
    </cacheHierarchy>
    <cacheHierarchy uniqueName="[Measures].[Sum of Troligt år 16 2]" caption="Sum of Troligt år 16 2" measure="1" displayFolder="" measureGroup="Kostnader" count="0" hidden="1">
      <extLst>
        <ext xmlns:x15="http://schemas.microsoft.com/office/spreadsheetml/2010/11/main" uri="{B97F6D7D-B522-45F9-BDA1-12C45D357490}">
          <x15:cacheHierarchy aggregatedColumn="198"/>
        </ext>
      </extLst>
    </cacheHierarchy>
    <cacheHierarchy uniqueName="[Measures].[Sum of Troligt år 17 2]" caption="Sum of Troligt år 17 2" measure="1" displayFolder="" measureGroup="Kostnader" count="0" hidden="1">
      <extLst>
        <ext xmlns:x15="http://schemas.microsoft.com/office/spreadsheetml/2010/11/main" uri="{B97F6D7D-B522-45F9-BDA1-12C45D357490}">
          <x15:cacheHierarchy aggregatedColumn="199"/>
        </ext>
      </extLst>
    </cacheHierarchy>
    <cacheHierarchy uniqueName="[Measures].[Sum of Troligt år 18 2]" caption="Sum of Troligt år 18 2" measure="1" displayFolder="" measureGroup="Kostnader" count="0" hidden="1">
      <extLst>
        <ext xmlns:x15="http://schemas.microsoft.com/office/spreadsheetml/2010/11/main" uri="{B97F6D7D-B522-45F9-BDA1-12C45D357490}">
          <x15:cacheHierarchy aggregatedColumn="200"/>
        </ext>
      </extLst>
    </cacheHierarchy>
    <cacheHierarchy uniqueName="[Measures].[Sum of Troligt år 19 2]" caption="Sum of Troligt år 19 2" measure="1" displayFolder="" measureGroup="Kostnader" count="0" hidden="1">
      <extLst>
        <ext xmlns:x15="http://schemas.microsoft.com/office/spreadsheetml/2010/11/main" uri="{B97F6D7D-B522-45F9-BDA1-12C45D357490}">
          <x15:cacheHierarchy aggregatedColumn="201"/>
        </ext>
      </extLst>
    </cacheHierarchy>
    <cacheHierarchy uniqueName="[Measures].[Sum of Troligt år 20 2]" caption="Sum of Troligt år 20 2" measure="1" displayFolder="" measureGroup="Kostnader" count="0" hidden="1">
      <extLst>
        <ext xmlns:x15="http://schemas.microsoft.com/office/spreadsheetml/2010/11/main" uri="{B97F6D7D-B522-45F9-BDA1-12C45D357490}">
          <x15:cacheHierarchy aggregatedColumn="202"/>
        </ext>
      </extLst>
    </cacheHierarchy>
    <cacheHierarchy uniqueName="[Measures].[Sum of Troligt år 21 2]" caption="Sum of Troligt år 21 2" measure="1" displayFolder="" measureGroup="Kostnader" count="0" hidden="1">
      <extLst>
        <ext xmlns:x15="http://schemas.microsoft.com/office/spreadsheetml/2010/11/main" uri="{B97F6D7D-B522-45F9-BDA1-12C45D357490}">
          <x15:cacheHierarchy aggregatedColumn="203"/>
        </ext>
      </extLst>
    </cacheHierarchy>
    <cacheHierarchy uniqueName="[Measures].[Sum of Troligt år 22 2]" caption="Sum of Troligt år 22 2" measure="1" displayFolder="" measureGroup="Kostnader" count="0" hidden="1">
      <extLst>
        <ext xmlns:x15="http://schemas.microsoft.com/office/spreadsheetml/2010/11/main" uri="{B97F6D7D-B522-45F9-BDA1-12C45D357490}">
          <x15:cacheHierarchy aggregatedColumn="204"/>
        </ext>
      </extLst>
    </cacheHierarchy>
    <cacheHierarchy uniqueName="[Measures].[Sum of Troligt år 23 2]" caption="Sum of Troligt år 23 2" measure="1" displayFolder="" measureGroup="Kostnader" count="0" hidden="1">
      <extLst>
        <ext xmlns:x15="http://schemas.microsoft.com/office/spreadsheetml/2010/11/main" uri="{B97F6D7D-B522-45F9-BDA1-12C45D357490}">
          <x15:cacheHierarchy aggregatedColumn="205"/>
        </ext>
      </extLst>
    </cacheHierarchy>
    <cacheHierarchy uniqueName="[Measures].[Sum of Troligt år 24 2]" caption="Sum of Troligt år 24 2" measure="1" displayFolder="" measureGroup="Kostnader" count="0" hidden="1">
      <extLst>
        <ext xmlns:x15="http://schemas.microsoft.com/office/spreadsheetml/2010/11/main" uri="{B97F6D7D-B522-45F9-BDA1-12C45D357490}">
          <x15:cacheHierarchy aggregatedColumn="206"/>
        </ext>
      </extLst>
    </cacheHierarchy>
    <cacheHierarchy uniqueName="[Measures].[Sum of Troligt år 25 2]" caption="Sum of Troligt år 25 2" measure="1" displayFolder="" measureGroup="Kostnader" count="0" hidden="1">
      <extLst>
        <ext xmlns:x15="http://schemas.microsoft.com/office/spreadsheetml/2010/11/main" uri="{B97F6D7D-B522-45F9-BDA1-12C45D357490}">
          <x15:cacheHierarchy aggregatedColumn="207"/>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29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208"/>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264"/>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177"/>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444"/>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445"/>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446"/>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447"/>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448"/>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449"/>
        </ext>
      </extLst>
    </cacheHierarchy>
    <cacheHierarchy uniqueName="[Measures].[Sum of Troligt år 7 3]" caption="Sum of Troligt år 7 3" measure="1" displayFolder="" measureGroup="Varderade_nyttor" count="0" hidden="1">
      <extLst>
        <ext xmlns:x15="http://schemas.microsoft.com/office/spreadsheetml/2010/11/main" uri="{B97F6D7D-B522-45F9-BDA1-12C45D357490}">
          <x15:cacheHierarchy aggregatedColumn="450"/>
        </ext>
      </extLst>
    </cacheHierarchy>
    <cacheHierarchy uniqueName="[Measures].[Sum of Troligt år 8 3]" caption="Sum of Troligt år 8 3" measure="1" displayFolder="" measureGroup="Varderade_nyttor" count="0" hidden="1">
      <extLst>
        <ext xmlns:x15="http://schemas.microsoft.com/office/spreadsheetml/2010/11/main" uri="{B97F6D7D-B522-45F9-BDA1-12C45D357490}">
          <x15:cacheHierarchy aggregatedColumn="451"/>
        </ext>
      </extLst>
    </cacheHierarchy>
    <cacheHierarchy uniqueName="[Measures].[Sum of Troligt år 9 3]" caption="Sum of Troligt år 9 3" measure="1" displayFolder="" measureGroup="Varderade_nyttor" count="0" hidden="1">
      <extLst>
        <ext xmlns:x15="http://schemas.microsoft.com/office/spreadsheetml/2010/11/main" uri="{B97F6D7D-B522-45F9-BDA1-12C45D357490}">
          <x15:cacheHierarchy aggregatedColumn="452"/>
        </ext>
      </extLst>
    </cacheHierarchy>
    <cacheHierarchy uniqueName="[Measures].[Sum of Troligt år 10 3]" caption="Sum of Troligt år 10 3" measure="1" displayFolder="" measureGroup="Varderade_nyttor" count="0" hidden="1">
      <extLst>
        <ext xmlns:x15="http://schemas.microsoft.com/office/spreadsheetml/2010/11/main" uri="{B97F6D7D-B522-45F9-BDA1-12C45D357490}">
          <x15:cacheHierarchy aggregatedColumn="453"/>
        </ext>
      </extLst>
    </cacheHierarchy>
    <cacheHierarchy uniqueName="[Measures].[Sum of Troligt år 11 3]" caption="Sum of Troligt år 11 3" measure="1" displayFolder="" measureGroup="Varderade_nyttor" count="0" hidden="1">
      <extLst>
        <ext xmlns:x15="http://schemas.microsoft.com/office/spreadsheetml/2010/11/main" uri="{B97F6D7D-B522-45F9-BDA1-12C45D357490}">
          <x15:cacheHierarchy aggregatedColumn="454"/>
        </ext>
      </extLst>
    </cacheHierarchy>
    <cacheHierarchy uniqueName="[Measures].[Sum of Troligt år 12 3]" caption="Sum of Troligt år 12 3" measure="1" displayFolder="" measureGroup="Varderade_nyttor" count="0" hidden="1">
      <extLst>
        <ext xmlns:x15="http://schemas.microsoft.com/office/spreadsheetml/2010/11/main" uri="{B97F6D7D-B522-45F9-BDA1-12C45D357490}">
          <x15:cacheHierarchy aggregatedColumn="455"/>
        </ext>
      </extLst>
    </cacheHierarchy>
    <cacheHierarchy uniqueName="[Measures].[Sum of Troligt år 13 3]" caption="Sum of Troligt år 13 3" measure="1" displayFolder="" measureGroup="Varderade_nyttor" count="0" hidden="1">
      <extLst>
        <ext xmlns:x15="http://schemas.microsoft.com/office/spreadsheetml/2010/11/main" uri="{B97F6D7D-B522-45F9-BDA1-12C45D357490}">
          <x15:cacheHierarchy aggregatedColumn="456"/>
        </ext>
      </extLst>
    </cacheHierarchy>
    <cacheHierarchy uniqueName="[Measures].[Sum of Troligt år 14 3]" caption="Sum of Troligt år 14 3" measure="1" displayFolder="" measureGroup="Varderade_nyttor" count="0" hidden="1">
      <extLst>
        <ext xmlns:x15="http://schemas.microsoft.com/office/spreadsheetml/2010/11/main" uri="{B97F6D7D-B522-45F9-BDA1-12C45D357490}">
          <x15:cacheHierarchy aggregatedColumn="457"/>
        </ext>
      </extLst>
    </cacheHierarchy>
    <cacheHierarchy uniqueName="[Measures].[Sum of Troligt år 15 3]" caption="Sum of Troligt år 15 3" measure="1" displayFolder="" measureGroup="Varderade_nyttor" count="0" hidden="1">
      <extLst>
        <ext xmlns:x15="http://schemas.microsoft.com/office/spreadsheetml/2010/11/main" uri="{B97F6D7D-B522-45F9-BDA1-12C45D357490}">
          <x15:cacheHierarchy aggregatedColumn="458"/>
        </ext>
      </extLst>
    </cacheHierarchy>
    <cacheHierarchy uniqueName="[Measures].[Sum of Troligt år 16 3]" caption="Sum of Troligt år 16 3" measure="1" displayFolder="" measureGroup="Varderade_nyttor" count="0" hidden="1">
      <extLst>
        <ext xmlns:x15="http://schemas.microsoft.com/office/spreadsheetml/2010/11/main" uri="{B97F6D7D-B522-45F9-BDA1-12C45D357490}">
          <x15:cacheHierarchy aggregatedColumn="459"/>
        </ext>
      </extLst>
    </cacheHierarchy>
    <cacheHierarchy uniqueName="[Measures].[Sum of Troligt år 17 3]" caption="Sum of Troligt år 17 3" measure="1" displayFolder="" measureGroup="Varderade_nyttor" count="0" hidden="1">
      <extLst>
        <ext xmlns:x15="http://schemas.microsoft.com/office/spreadsheetml/2010/11/main" uri="{B97F6D7D-B522-45F9-BDA1-12C45D357490}">
          <x15:cacheHierarchy aggregatedColumn="460"/>
        </ext>
      </extLst>
    </cacheHierarchy>
    <cacheHierarchy uniqueName="[Measures].[Sum of Troligt år 18 3]" caption="Sum of Troligt år 18 3" measure="1" displayFolder="" measureGroup="Varderade_nyttor" count="0" hidden="1">
      <extLst>
        <ext xmlns:x15="http://schemas.microsoft.com/office/spreadsheetml/2010/11/main" uri="{B97F6D7D-B522-45F9-BDA1-12C45D357490}">
          <x15:cacheHierarchy aggregatedColumn="461"/>
        </ext>
      </extLst>
    </cacheHierarchy>
    <cacheHierarchy uniqueName="[Measures].[Sum of Troligt år 19 3]" caption="Sum of Troligt år 19 3" measure="1" displayFolder="" measureGroup="Varderade_nyttor" count="0" hidden="1">
      <extLst>
        <ext xmlns:x15="http://schemas.microsoft.com/office/spreadsheetml/2010/11/main" uri="{B97F6D7D-B522-45F9-BDA1-12C45D357490}">
          <x15:cacheHierarchy aggregatedColumn="462"/>
        </ext>
      </extLst>
    </cacheHierarchy>
    <cacheHierarchy uniqueName="[Measures].[Sum of Troligt år 20 3]" caption="Sum of Troligt år 20 3" measure="1" displayFolder="" measureGroup="Varderade_nyttor" count="0" hidden="1">
      <extLst>
        <ext xmlns:x15="http://schemas.microsoft.com/office/spreadsheetml/2010/11/main" uri="{B97F6D7D-B522-45F9-BDA1-12C45D357490}">
          <x15:cacheHierarchy aggregatedColumn="463"/>
        </ext>
      </extLst>
    </cacheHierarchy>
    <cacheHierarchy uniqueName="[Measures].[Sum of Troligt år 21 3]" caption="Sum of Troligt år 21 3" measure="1" displayFolder="" measureGroup="Varderade_nyttor" count="0" hidden="1">
      <extLst>
        <ext xmlns:x15="http://schemas.microsoft.com/office/spreadsheetml/2010/11/main" uri="{B97F6D7D-B522-45F9-BDA1-12C45D357490}">
          <x15:cacheHierarchy aggregatedColumn="464"/>
        </ext>
      </extLst>
    </cacheHierarchy>
    <cacheHierarchy uniqueName="[Measures].[Sum of Troligt år 22 3]" caption="Sum of Troligt år 22 3" measure="1" displayFolder="" measureGroup="Varderade_nyttor" count="0" hidden="1">
      <extLst>
        <ext xmlns:x15="http://schemas.microsoft.com/office/spreadsheetml/2010/11/main" uri="{B97F6D7D-B522-45F9-BDA1-12C45D357490}">
          <x15:cacheHierarchy aggregatedColumn="465"/>
        </ext>
      </extLst>
    </cacheHierarchy>
    <cacheHierarchy uniqueName="[Measures].[Sum of Troligt år 23 3]" caption="Sum of Troligt år 23 3" measure="1" displayFolder="" measureGroup="Varderade_nyttor" count="0" hidden="1">
      <extLst>
        <ext xmlns:x15="http://schemas.microsoft.com/office/spreadsheetml/2010/11/main" uri="{B97F6D7D-B522-45F9-BDA1-12C45D357490}">
          <x15:cacheHierarchy aggregatedColumn="466"/>
        </ext>
      </extLst>
    </cacheHierarchy>
    <cacheHierarchy uniqueName="[Measures].[Sum of Troligt år 24 3]" caption="Sum of Troligt år 24 3" measure="1" displayFolder="" measureGroup="Varderade_nyttor" count="0" hidden="1">
      <extLst>
        <ext xmlns:x15="http://schemas.microsoft.com/office/spreadsheetml/2010/11/main" uri="{B97F6D7D-B522-45F9-BDA1-12C45D357490}">
          <x15:cacheHierarchy aggregatedColumn="467"/>
        </ext>
      </extLst>
    </cacheHierarchy>
    <cacheHierarchy uniqueName="[Measures].[Sum of Troligt år 25 3]" caption="Sum of Troligt år 25 3" measure="1" displayFolder="" measureGroup="Varderade_nyttor" count="0" hidden="1">
      <extLst>
        <ext xmlns:x15="http://schemas.microsoft.com/office/spreadsheetml/2010/11/main" uri="{B97F6D7D-B522-45F9-BDA1-12C45D357490}">
          <x15:cacheHierarchy aggregatedColumn="468"/>
        </ext>
      </extLst>
    </cacheHierarchy>
    <cacheHierarchy uniqueName="[Measures].[Sum of Summa 3]" caption="Sum of Summa 3" measure="1" displayFolder="" measureGroup="Varderade_nyttor" count="0" hidden="1">
      <extLst>
        <ext xmlns:x15="http://schemas.microsoft.com/office/spreadsheetml/2010/11/main" uri="{B97F6D7D-B522-45F9-BDA1-12C45D357490}">
          <x15:cacheHierarchy aggregatedColumn="469"/>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357"/>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358"/>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359"/>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360"/>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361"/>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362"/>
        </ext>
      </extLst>
    </cacheHierarchy>
    <cacheHierarchy uniqueName="[Measures].[Sum of Troligt år 8 4]" caption="Sum of Troligt år 8 4" measure="1" displayFolder="" measureGroup="Varderade_kostnader" count="0" hidden="1">
      <extLst>
        <ext xmlns:x15="http://schemas.microsoft.com/office/spreadsheetml/2010/11/main" uri="{B97F6D7D-B522-45F9-BDA1-12C45D357490}">
          <x15:cacheHierarchy aggregatedColumn="364"/>
        </ext>
      </extLst>
    </cacheHierarchy>
    <cacheHierarchy uniqueName="[Measures].[Sum of Troligt år 9 4]" caption="Sum of Troligt år 9 4" measure="1" displayFolder="" measureGroup="Varderade_kostnader" count="0" hidden="1">
      <extLst>
        <ext xmlns:x15="http://schemas.microsoft.com/office/spreadsheetml/2010/11/main" uri="{B97F6D7D-B522-45F9-BDA1-12C45D357490}">
          <x15:cacheHierarchy aggregatedColumn="365"/>
        </ext>
      </extLst>
    </cacheHierarchy>
    <cacheHierarchy uniqueName="[Measures].[Sum of Troligt år 7 4]" caption="Sum of Troligt år 7 4" measure="1" displayFolder="" measureGroup="Varderade_kostnader" count="0" hidden="1">
      <extLst>
        <ext xmlns:x15="http://schemas.microsoft.com/office/spreadsheetml/2010/11/main" uri="{B97F6D7D-B522-45F9-BDA1-12C45D357490}">
          <x15:cacheHierarchy aggregatedColumn="363"/>
        </ext>
      </extLst>
    </cacheHierarchy>
    <cacheHierarchy uniqueName="[Measures].[Sum of Troligt år 10 4]" caption="Sum of Troligt år 10 4" measure="1" displayFolder="" measureGroup="Varderade_kostnader" count="0" hidden="1">
      <extLst>
        <ext xmlns:x15="http://schemas.microsoft.com/office/spreadsheetml/2010/11/main" uri="{B97F6D7D-B522-45F9-BDA1-12C45D357490}">
          <x15:cacheHierarchy aggregatedColumn="366"/>
        </ext>
      </extLst>
    </cacheHierarchy>
    <cacheHierarchy uniqueName="[Measures].[Sum of Troligt år 11 4]" caption="Sum of Troligt år 11 4" measure="1" displayFolder="" measureGroup="Varderade_kostnader" count="0" hidden="1">
      <extLst>
        <ext xmlns:x15="http://schemas.microsoft.com/office/spreadsheetml/2010/11/main" uri="{B97F6D7D-B522-45F9-BDA1-12C45D357490}">
          <x15:cacheHierarchy aggregatedColumn="367"/>
        </ext>
      </extLst>
    </cacheHierarchy>
    <cacheHierarchy uniqueName="[Measures].[Sum of Troligt år 12 4]" caption="Sum of Troligt år 12 4" measure="1" displayFolder="" measureGroup="Varderade_kostnader" count="0" hidden="1">
      <extLst>
        <ext xmlns:x15="http://schemas.microsoft.com/office/spreadsheetml/2010/11/main" uri="{B97F6D7D-B522-45F9-BDA1-12C45D357490}">
          <x15:cacheHierarchy aggregatedColumn="368"/>
        </ext>
      </extLst>
    </cacheHierarchy>
    <cacheHierarchy uniqueName="[Measures].[Sum of Troligt år 13 4]" caption="Sum of Troligt år 13 4" measure="1" displayFolder="" measureGroup="Varderade_kostnader" count="0" hidden="1">
      <extLst>
        <ext xmlns:x15="http://schemas.microsoft.com/office/spreadsheetml/2010/11/main" uri="{B97F6D7D-B522-45F9-BDA1-12C45D357490}">
          <x15:cacheHierarchy aggregatedColumn="369"/>
        </ext>
      </extLst>
    </cacheHierarchy>
    <cacheHierarchy uniqueName="[Measures].[Sum of Troligt år 14 4]" caption="Sum of Troligt år 14 4" measure="1" displayFolder="" measureGroup="Varderade_kostnader" count="0" hidden="1">
      <extLst>
        <ext xmlns:x15="http://schemas.microsoft.com/office/spreadsheetml/2010/11/main" uri="{B97F6D7D-B522-45F9-BDA1-12C45D357490}">
          <x15:cacheHierarchy aggregatedColumn="370"/>
        </ext>
      </extLst>
    </cacheHierarchy>
    <cacheHierarchy uniqueName="[Measures].[Sum of Troligt år 15 4]" caption="Sum of Troligt år 15 4" measure="1" displayFolder="" measureGroup="Varderade_kostnader" count="0" hidden="1">
      <extLst>
        <ext xmlns:x15="http://schemas.microsoft.com/office/spreadsheetml/2010/11/main" uri="{B97F6D7D-B522-45F9-BDA1-12C45D357490}">
          <x15:cacheHierarchy aggregatedColumn="371"/>
        </ext>
      </extLst>
    </cacheHierarchy>
    <cacheHierarchy uniqueName="[Measures].[Sum of Troligt år 16 4]" caption="Sum of Troligt år 16 4" measure="1" displayFolder="" measureGroup="Varderade_kostnader" count="0" hidden="1">
      <extLst>
        <ext xmlns:x15="http://schemas.microsoft.com/office/spreadsheetml/2010/11/main" uri="{B97F6D7D-B522-45F9-BDA1-12C45D357490}">
          <x15:cacheHierarchy aggregatedColumn="372"/>
        </ext>
      </extLst>
    </cacheHierarchy>
    <cacheHierarchy uniqueName="[Measures].[Sum of Troligt år 17 4]" caption="Sum of Troligt år 17 4" measure="1" displayFolder="" measureGroup="Varderade_kostnader" count="0" hidden="1">
      <extLst>
        <ext xmlns:x15="http://schemas.microsoft.com/office/spreadsheetml/2010/11/main" uri="{B97F6D7D-B522-45F9-BDA1-12C45D357490}">
          <x15:cacheHierarchy aggregatedColumn="373"/>
        </ext>
      </extLst>
    </cacheHierarchy>
    <cacheHierarchy uniqueName="[Measures].[Sum of Troligt år 18 4]" caption="Sum of Troligt år 18 4" measure="1" displayFolder="" measureGroup="Varderade_kostnader" count="0" hidden="1">
      <extLst>
        <ext xmlns:x15="http://schemas.microsoft.com/office/spreadsheetml/2010/11/main" uri="{B97F6D7D-B522-45F9-BDA1-12C45D357490}">
          <x15:cacheHierarchy aggregatedColumn="374"/>
        </ext>
      </extLst>
    </cacheHierarchy>
    <cacheHierarchy uniqueName="[Measures].[Sum of Troligt år 19 4]" caption="Sum of Troligt år 19 4" measure="1" displayFolder="" measureGroup="Varderade_kostnader" count="0" hidden="1">
      <extLst>
        <ext xmlns:x15="http://schemas.microsoft.com/office/spreadsheetml/2010/11/main" uri="{B97F6D7D-B522-45F9-BDA1-12C45D357490}">
          <x15:cacheHierarchy aggregatedColumn="375"/>
        </ext>
      </extLst>
    </cacheHierarchy>
    <cacheHierarchy uniqueName="[Measures].[Sum of Troligt år 20 4]" caption="Sum of Troligt år 20 4" measure="1" displayFolder="" measureGroup="Varderade_kostnader" count="0" hidden="1">
      <extLst>
        <ext xmlns:x15="http://schemas.microsoft.com/office/spreadsheetml/2010/11/main" uri="{B97F6D7D-B522-45F9-BDA1-12C45D357490}">
          <x15:cacheHierarchy aggregatedColumn="376"/>
        </ext>
      </extLst>
    </cacheHierarchy>
    <cacheHierarchy uniqueName="[Measures].[Sum of Troligt år 21 4]" caption="Sum of Troligt år 21 4" measure="1" displayFolder="" measureGroup="Varderade_kostnader" count="0" hidden="1">
      <extLst>
        <ext xmlns:x15="http://schemas.microsoft.com/office/spreadsheetml/2010/11/main" uri="{B97F6D7D-B522-45F9-BDA1-12C45D357490}">
          <x15:cacheHierarchy aggregatedColumn="377"/>
        </ext>
      </extLst>
    </cacheHierarchy>
    <cacheHierarchy uniqueName="[Measures].[Sum of Troligt år 22 4]" caption="Sum of Troligt år 22 4" measure="1" displayFolder="" measureGroup="Varderade_kostnader" count="0" hidden="1">
      <extLst>
        <ext xmlns:x15="http://schemas.microsoft.com/office/spreadsheetml/2010/11/main" uri="{B97F6D7D-B522-45F9-BDA1-12C45D357490}">
          <x15:cacheHierarchy aggregatedColumn="378"/>
        </ext>
      </extLst>
    </cacheHierarchy>
    <cacheHierarchy uniqueName="[Measures].[Sum of Troligt år 23 4]" caption="Sum of Troligt år 23 4" measure="1" displayFolder="" measureGroup="Varderade_kostnader" count="0" hidden="1">
      <extLst>
        <ext xmlns:x15="http://schemas.microsoft.com/office/spreadsheetml/2010/11/main" uri="{B97F6D7D-B522-45F9-BDA1-12C45D357490}">
          <x15:cacheHierarchy aggregatedColumn="379"/>
        </ext>
      </extLst>
    </cacheHierarchy>
    <cacheHierarchy uniqueName="[Measures].[Sum of Troligt år 24 4]" caption="Sum of Troligt år 24 4" measure="1" displayFolder="" measureGroup="Varderade_kostnader" count="0" hidden="1">
      <extLst>
        <ext xmlns:x15="http://schemas.microsoft.com/office/spreadsheetml/2010/11/main" uri="{B97F6D7D-B522-45F9-BDA1-12C45D357490}">
          <x15:cacheHierarchy aggregatedColumn="380"/>
        </ext>
      </extLst>
    </cacheHierarchy>
    <cacheHierarchy uniqueName="[Measures].[Sum of Troligt år 25 4]" caption="Sum of Troligt år 25 4" measure="1" displayFolder="" measureGroup="Varderade_kostnader" count="0" hidden="1">
      <extLst>
        <ext xmlns:x15="http://schemas.microsoft.com/office/spreadsheetml/2010/11/main" uri="{B97F6D7D-B522-45F9-BDA1-12C45D357490}">
          <x15:cacheHierarchy aggregatedColumn="381"/>
        </ext>
      </extLst>
    </cacheHierarchy>
    <cacheHierarchy uniqueName="[Measures].[Sum of Summa 4]" caption="Sum of Summa 4" measure="1" displayFolder="" measureGroup="Varderade_kostnader" count="0" hidden="1">
      <extLst>
        <ext xmlns:x15="http://schemas.microsoft.com/office/spreadsheetml/2010/11/main" uri="{B97F6D7D-B522-45F9-BDA1-12C45D357490}">
          <x15:cacheHierarchy aggregatedColumn="382"/>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94"/>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495"/>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521"/>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408"/>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434"/>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382"/>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351"/>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1374702492"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426696643517" backgroundQuery="1" createdVersion="3" refreshedVersion="8" minRefreshableVersion="3" recordCount="0" supportSubquery="1" supportAdvancedDrill="1" xr:uid="{3C744955-0286-4990-A66A-7BC0CD9C205C}">
  <cacheSource type="external" connectionId="7">
    <extLst>
      <ext xmlns:x14="http://schemas.microsoft.com/office/spreadsheetml/2009/9/main" uri="{F057638F-6D5F-4e77-A914-E7F072B9BCA8}">
        <x14:sourceConnection name="ThisWorkbookDataModel"/>
      </ext>
    </extLst>
  </cacheSource>
  <cacheFields count="0"/>
  <cacheHierarchies count="646">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0" memberValueDatatype="130" unbalanced="0"/>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0"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Troligt år 7]" caption="Troligt år 7" attribute="1" defaultMemberUniqueName="[Ej_varderade_kostnader].[Troligt år 7].[All]" allUniqueName="[Ej_varderade_kostnader].[Troligt år 7].[All]" dimensionUniqueName="[Ej_varderade_kostnader]" displayFolder="" count="0" memberValueDatatype="5" unbalanced="0"/>
    <cacheHierarchy uniqueName="[Ej_varderade_kostnader].[Troligt år 8]" caption="Troligt år 8" attribute="1" defaultMemberUniqueName="[Ej_varderade_kostnader].[Troligt år 8].[All]" allUniqueName="[Ej_varderade_kostnader].[Troligt år 8].[All]" dimensionUniqueName="[Ej_varderade_kostnader]" displayFolder="" count="0" memberValueDatatype="5" unbalanced="0"/>
    <cacheHierarchy uniqueName="[Ej_varderade_kostnader].[Troligt år 9]" caption="Troligt år 9" attribute="1" defaultMemberUniqueName="[Ej_varderade_kostnader].[Troligt år 9].[All]" allUniqueName="[Ej_varderade_kostnader].[Troligt år 9].[All]" dimensionUniqueName="[Ej_varderade_kostnader]" displayFolder="" count="0" memberValueDatatype="5" unbalanced="0"/>
    <cacheHierarchy uniqueName="[Ej_varderade_kostnader].[Troligt år 10]" caption="Troligt år 10" attribute="1" defaultMemberUniqueName="[Ej_varderade_kostnader].[Troligt år 10].[All]" allUniqueName="[Ej_varderade_kostnader].[Troligt år 10].[All]" dimensionUniqueName="[Ej_varderade_kostnader]" displayFolder="" count="0" memberValueDatatype="5" unbalanced="0"/>
    <cacheHierarchy uniqueName="[Ej_varderade_kostnader].[Troligt år 11]" caption="Troligt år 11" attribute="1" defaultMemberUniqueName="[Ej_varderade_kostnader].[Troligt år 11].[All]" allUniqueName="[Ej_varderade_kostnader].[Troligt år 11].[All]" dimensionUniqueName="[Ej_varderade_kostnader]" displayFolder="" count="0" memberValueDatatype="5" unbalanced="0"/>
    <cacheHierarchy uniqueName="[Ej_varderade_kostnader].[Troligt år 12]" caption="Troligt år 12" attribute="1" defaultMemberUniqueName="[Ej_varderade_kostnader].[Troligt år 12].[All]" allUniqueName="[Ej_varderade_kostnader].[Troligt år 12].[All]" dimensionUniqueName="[Ej_varderade_kostnader]" displayFolder="" count="0" memberValueDatatype="5" unbalanced="0"/>
    <cacheHierarchy uniqueName="[Ej_varderade_kostnader].[Troligt år 13]" caption="Troligt år 13" attribute="1" defaultMemberUniqueName="[Ej_varderade_kostnader].[Troligt år 13].[All]" allUniqueName="[Ej_varderade_kostnader].[Troligt år 13].[All]" dimensionUniqueName="[Ej_varderade_kostnader]" displayFolder="" count="0" memberValueDatatype="5" unbalanced="0"/>
    <cacheHierarchy uniqueName="[Ej_varderade_kostnader].[Troligt år 14]" caption="Troligt år 14" attribute="1" defaultMemberUniqueName="[Ej_varderade_kostnader].[Troligt år 14].[All]" allUniqueName="[Ej_varderade_kostnader].[Troligt år 14].[All]" dimensionUniqueName="[Ej_varderade_kostnader]" displayFolder="" count="0" memberValueDatatype="5" unbalanced="0"/>
    <cacheHierarchy uniqueName="[Ej_varderade_kostnader].[Troligt år 15]" caption="Troligt år 15" attribute="1" defaultMemberUniqueName="[Ej_varderade_kostnader].[Troligt år 15].[All]" allUniqueName="[Ej_varderade_kostnader].[Troligt år 15].[All]" dimensionUniqueName="[Ej_varderade_kostnader]" displayFolder="" count="0" memberValueDatatype="5" unbalanced="0"/>
    <cacheHierarchy uniqueName="[Ej_varderade_kostnader].[Troligt år 16]" caption="Troligt år 16" attribute="1" defaultMemberUniqueName="[Ej_varderade_kostnader].[Troligt år 16].[All]" allUniqueName="[Ej_varderade_kostnader].[Troligt år 16].[All]" dimensionUniqueName="[Ej_varderade_kostnader]" displayFolder="" count="0" memberValueDatatype="5" unbalanced="0"/>
    <cacheHierarchy uniqueName="[Ej_varderade_kostnader].[Troligt år 17]" caption="Troligt år 17" attribute="1" defaultMemberUniqueName="[Ej_varderade_kostnader].[Troligt år 17].[All]" allUniqueName="[Ej_varderade_kostnader].[Troligt år 17].[All]" dimensionUniqueName="[Ej_varderade_kostnader]" displayFolder="" count="0" memberValueDatatype="5" unbalanced="0"/>
    <cacheHierarchy uniqueName="[Ej_varderade_kostnader].[Troligt år 18]" caption="Troligt år 18" attribute="1" defaultMemberUniqueName="[Ej_varderade_kostnader].[Troligt år 18].[All]" allUniqueName="[Ej_varderade_kostnader].[Troligt år 18].[All]" dimensionUniqueName="[Ej_varderade_kostnader]" displayFolder="" count="0" memberValueDatatype="5" unbalanced="0"/>
    <cacheHierarchy uniqueName="[Ej_varderade_kostnader].[Troligt år 19]" caption="Troligt år 19" attribute="1" defaultMemberUniqueName="[Ej_varderade_kostnader].[Troligt år 19].[All]" allUniqueName="[Ej_varderade_kostnader].[Troligt år 19].[All]" dimensionUniqueName="[Ej_varderade_kostnader]" displayFolder="" count="0" memberValueDatatype="5" unbalanced="0"/>
    <cacheHierarchy uniqueName="[Ej_varderade_kostnader].[Troligt år 20]" caption="Troligt år 20" attribute="1" defaultMemberUniqueName="[Ej_varderade_kostnader].[Troligt år 20].[All]" allUniqueName="[Ej_varderade_kostnader].[Troligt år 20].[All]" dimensionUniqueName="[Ej_varderade_kostnader]" displayFolder="" count="0" memberValueDatatype="5" unbalanced="0"/>
    <cacheHierarchy uniqueName="[Ej_varderade_kostnader].[Troligt år 21]" caption="Troligt år 21" attribute="1" defaultMemberUniqueName="[Ej_varderade_kostnader].[Troligt år 21].[All]" allUniqueName="[Ej_varderade_kostnader].[Troligt år 21].[All]" dimensionUniqueName="[Ej_varderade_kostnader]" displayFolder="" count="0" memberValueDatatype="5" unbalanced="0"/>
    <cacheHierarchy uniqueName="[Ej_varderade_kostnader].[Troligt år 22]" caption="Troligt år 22" attribute="1" defaultMemberUniqueName="[Ej_varderade_kostnader].[Troligt år 22].[All]" allUniqueName="[Ej_varderade_kostnader].[Troligt år 22].[All]" dimensionUniqueName="[Ej_varderade_kostnader]" displayFolder="" count="0" memberValueDatatype="5" unbalanced="0"/>
    <cacheHierarchy uniqueName="[Ej_varderade_kostnader].[Troligt år 23]" caption="Troligt år 23" attribute="1" defaultMemberUniqueName="[Ej_varderade_kostnader].[Troligt år 23].[All]" allUniqueName="[Ej_varderade_kostnader].[Troligt år 23].[All]" dimensionUniqueName="[Ej_varderade_kostnader]" displayFolder="" count="0" memberValueDatatype="5" unbalanced="0"/>
    <cacheHierarchy uniqueName="[Ej_varderade_kostnader].[Troligt år 24]" caption="Troligt år 24" attribute="1" defaultMemberUniqueName="[Ej_varderade_kostnader].[Troligt år 24].[All]" allUniqueName="[Ej_varderade_kostnader].[Troligt år 24].[All]" dimensionUniqueName="[Ej_varderade_kostnader]" displayFolder="" count="0" memberValueDatatype="5" unbalanced="0"/>
    <cacheHierarchy uniqueName="[Ej_varderade_kostnader].[Troligt år 25]" caption="Troligt år 25" attribute="1" defaultMemberUniqueName="[Ej_varderade_kostnader].[Troligt år 25].[All]" allUniqueName="[Ej_varderade_kostnader].[Troligt år 25].[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Min år 7]" caption="Min år 7" attribute="1" defaultMemberUniqueName="[Ej_varderade_kostnader].[Min år 7].[All]" allUniqueName="[Ej_varderade_kostnader].[Min år 7].[All]" dimensionUniqueName="[Ej_varderade_kostnader]" displayFolder="" count="0" memberValueDatatype="5" unbalanced="0"/>
    <cacheHierarchy uniqueName="[Ej_varderade_kostnader].[Min år 8]" caption="Min år 8" attribute="1" defaultMemberUniqueName="[Ej_varderade_kostnader].[Min år 8].[All]" allUniqueName="[Ej_varderade_kostnader].[Min år 8].[All]" dimensionUniqueName="[Ej_varderade_kostnader]" displayFolder="" count="0" memberValueDatatype="5" unbalanced="0"/>
    <cacheHierarchy uniqueName="[Ej_varderade_kostnader].[Min år 9]" caption="Min år 9" attribute="1" defaultMemberUniqueName="[Ej_varderade_kostnader].[Min år 9].[All]" allUniqueName="[Ej_varderade_kostnader].[Min år 9].[All]" dimensionUniqueName="[Ej_varderade_kostnader]" displayFolder="" count="0" memberValueDatatype="5" unbalanced="0"/>
    <cacheHierarchy uniqueName="[Ej_varderade_kostnader].[Min år 10]" caption="Min år 10" attribute="1" defaultMemberUniqueName="[Ej_varderade_kostnader].[Min år 10].[All]" allUniqueName="[Ej_varderade_kostnader].[Min år 10].[All]" dimensionUniqueName="[Ej_varderade_kostnader]" displayFolder="" count="0" memberValueDatatype="5" unbalanced="0"/>
    <cacheHierarchy uniqueName="[Ej_varderade_kostnader].[Min år 11]" caption="Min år 11" attribute="1" defaultMemberUniqueName="[Ej_varderade_kostnader].[Min år 11].[All]" allUniqueName="[Ej_varderade_kostnader].[Min år 11].[All]" dimensionUniqueName="[Ej_varderade_kostnader]" displayFolder="" count="0" memberValueDatatype="5" unbalanced="0"/>
    <cacheHierarchy uniqueName="[Ej_varderade_kostnader].[Min år 12]" caption="Min år 12" attribute="1" defaultMemberUniqueName="[Ej_varderade_kostnader].[Min år 12].[All]" allUniqueName="[Ej_varderade_kostnader].[Min år 12].[All]" dimensionUniqueName="[Ej_varderade_kostnader]" displayFolder="" count="0" memberValueDatatype="5" unbalanced="0"/>
    <cacheHierarchy uniqueName="[Ej_varderade_kostnader].[Min år 13]" caption="Min år 13" attribute="1" defaultMemberUniqueName="[Ej_varderade_kostnader].[Min år 13].[All]" allUniqueName="[Ej_varderade_kostnader].[Min år 13].[All]" dimensionUniqueName="[Ej_varderade_kostnader]" displayFolder="" count="0" memberValueDatatype="5" unbalanced="0"/>
    <cacheHierarchy uniqueName="[Ej_varderade_kostnader].[Min år 14]" caption="Min år 14" attribute="1" defaultMemberUniqueName="[Ej_varderade_kostnader].[Min år 14].[All]" allUniqueName="[Ej_varderade_kostnader].[Min år 14].[All]" dimensionUniqueName="[Ej_varderade_kostnader]" displayFolder="" count="0" memberValueDatatype="5" unbalanced="0"/>
    <cacheHierarchy uniqueName="[Ej_varderade_kostnader].[Min år 15]" caption="Min år 15" attribute="1" defaultMemberUniqueName="[Ej_varderade_kostnader].[Min år 15].[All]" allUniqueName="[Ej_varderade_kostnader].[Min år 15].[All]" dimensionUniqueName="[Ej_varderade_kostnader]" displayFolder="" count="0" memberValueDatatype="5" unbalanced="0"/>
    <cacheHierarchy uniqueName="[Ej_varderade_kostnader].[Min år 16]" caption="Min år 16" attribute="1" defaultMemberUniqueName="[Ej_varderade_kostnader].[Min år 16].[All]" allUniqueName="[Ej_varderade_kostnader].[Min år 16].[All]" dimensionUniqueName="[Ej_varderade_kostnader]" displayFolder="" count="0" memberValueDatatype="5" unbalanced="0"/>
    <cacheHierarchy uniqueName="[Ej_varderade_kostnader].[Min år 17]" caption="Min år 17" attribute="1" defaultMemberUniqueName="[Ej_varderade_kostnader].[Min år 17].[All]" allUniqueName="[Ej_varderade_kostnader].[Min år 17].[All]" dimensionUniqueName="[Ej_varderade_kostnader]" displayFolder="" count="0" memberValueDatatype="5" unbalanced="0"/>
    <cacheHierarchy uniqueName="[Ej_varderade_kostnader].[Min år 18]" caption="Min år 18" attribute="1" defaultMemberUniqueName="[Ej_varderade_kostnader].[Min år 18].[All]" allUniqueName="[Ej_varderade_kostnader].[Min år 18].[All]" dimensionUniqueName="[Ej_varderade_kostnader]" displayFolder="" count="0" memberValueDatatype="5" unbalanced="0"/>
    <cacheHierarchy uniqueName="[Ej_varderade_kostnader].[Min år 19]" caption="Min år 19" attribute="1" defaultMemberUniqueName="[Ej_varderade_kostnader].[Min år 19].[All]" allUniqueName="[Ej_varderade_kostnader].[Min år 19].[All]" dimensionUniqueName="[Ej_varderade_kostnader]" displayFolder="" count="0" memberValueDatatype="5" unbalanced="0"/>
    <cacheHierarchy uniqueName="[Ej_varderade_kostnader].[Min år 20]" caption="Min år 20" attribute="1" defaultMemberUniqueName="[Ej_varderade_kostnader].[Min år 20].[All]" allUniqueName="[Ej_varderade_kostnader].[Min år 20].[All]" dimensionUniqueName="[Ej_varderade_kostnader]" displayFolder="" count="0" memberValueDatatype="5" unbalanced="0"/>
    <cacheHierarchy uniqueName="[Ej_varderade_kostnader].[Min år 21]" caption="Min år 21" attribute="1" defaultMemberUniqueName="[Ej_varderade_kostnader].[Min år 21].[All]" allUniqueName="[Ej_varderade_kostnader].[Min år 21].[All]" dimensionUniqueName="[Ej_varderade_kostnader]" displayFolder="" count="0" memberValueDatatype="5" unbalanced="0"/>
    <cacheHierarchy uniqueName="[Ej_varderade_kostnader].[Min år 22]" caption="Min år 22" attribute="1" defaultMemberUniqueName="[Ej_varderade_kostnader].[Min år 22].[All]" allUniqueName="[Ej_varderade_kostnader].[Min år 22].[All]" dimensionUniqueName="[Ej_varderade_kostnader]" displayFolder="" count="0" memberValueDatatype="5" unbalanced="0"/>
    <cacheHierarchy uniqueName="[Ej_varderade_kostnader].[Min år 23]" caption="Min år 23" attribute="1" defaultMemberUniqueName="[Ej_varderade_kostnader].[Min år 23].[All]" allUniqueName="[Ej_varderade_kostnader].[Min år 23].[All]" dimensionUniqueName="[Ej_varderade_kostnader]" displayFolder="" count="0" memberValueDatatype="5" unbalanced="0"/>
    <cacheHierarchy uniqueName="[Ej_varderade_kostnader].[Min år 24]" caption="Min år 24" attribute="1" defaultMemberUniqueName="[Ej_varderade_kostnader].[Min år 24].[All]" allUniqueName="[Ej_varderade_kostnader].[Min år 24].[All]" dimensionUniqueName="[Ej_varderade_kostnader]" displayFolder="" count="0" memberValueDatatype="5" unbalanced="0"/>
    <cacheHierarchy uniqueName="[Ej_varderade_kostnader].[Min år 25]" caption="Min år 25" attribute="1" defaultMemberUniqueName="[Ej_varderade_kostnader].[Min år 25].[All]" allUniqueName="[Ej_varderade_kostnader].[Min år 25].[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Max år 7]" caption="Max år 7" attribute="1" defaultMemberUniqueName="[Ej_varderade_kostnader].[Max år 7].[All]" allUniqueName="[Ej_varderade_kostnader].[Max år 7].[All]" dimensionUniqueName="[Ej_varderade_kostnader]" displayFolder="" count="0" memberValueDatatype="5" unbalanced="0"/>
    <cacheHierarchy uniqueName="[Ej_varderade_kostnader].[Max år 8]" caption="Max år 8" attribute="1" defaultMemberUniqueName="[Ej_varderade_kostnader].[Max år 8].[All]" allUniqueName="[Ej_varderade_kostnader].[Max år 8].[All]" dimensionUniqueName="[Ej_varderade_kostnader]" displayFolder="" count="0" memberValueDatatype="5" unbalanced="0"/>
    <cacheHierarchy uniqueName="[Ej_varderade_kostnader].[Max år 9]" caption="Max år 9" attribute="1" defaultMemberUniqueName="[Ej_varderade_kostnader].[Max år 9].[All]" allUniqueName="[Ej_varderade_kostnader].[Max år 9].[All]" dimensionUniqueName="[Ej_varderade_kostnader]" displayFolder="" count="0" memberValueDatatype="5" unbalanced="0"/>
    <cacheHierarchy uniqueName="[Ej_varderade_kostnader].[Max år 10]" caption="Max år 10" attribute="1" defaultMemberUniqueName="[Ej_varderade_kostnader].[Max år 10].[All]" allUniqueName="[Ej_varderade_kostnader].[Max år 10].[All]" dimensionUniqueName="[Ej_varderade_kostnader]" displayFolder="" count="0" memberValueDatatype="5" unbalanced="0"/>
    <cacheHierarchy uniqueName="[Ej_varderade_kostnader].[Max år 11]" caption="Max år 11" attribute="1" defaultMemberUniqueName="[Ej_varderade_kostnader].[Max år 11].[All]" allUniqueName="[Ej_varderade_kostnader].[Max år 11].[All]" dimensionUniqueName="[Ej_varderade_kostnader]" displayFolder="" count="0" memberValueDatatype="5" unbalanced="0"/>
    <cacheHierarchy uniqueName="[Ej_varderade_kostnader].[Max år 12]" caption="Max år 12" attribute="1" defaultMemberUniqueName="[Ej_varderade_kostnader].[Max år 12].[All]" allUniqueName="[Ej_varderade_kostnader].[Max år 12].[All]" dimensionUniqueName="[Ej_varderade_kostnader]" displayFolder="" count="0" memberValueDatatype="5" unbalanced="0"/>
    <cacheHierarchy uniqueName="[Ej_varderade_kostnader].[Max år 13]" caption="Max år 13" attribute="1" defaultMemberUniqueName="[Ej_varderade_kostnader].[Max år 13].[All]" allUniqueName="[Ej_varderade_kostnader].[Max år 13].[All]" dimensionUniqueName="[Ej_varderade_kostnader]" displayFolder="" count="0" memberValueDatatype="5" unbalanced="0"/>
    <cacheHierarchy uniqueName="[Ej_varderade_kostnader].[Max år 14]" caption="Max år 14" attribute="1" defaultMemberUniqueName="[Ej_varderade_kostnader].[Max år 14].[All]" allUniqueName="[Ej_varderade_kostnader].[Max år 14].[All]" dimensionUniqueName="[Ej_varderade_kostnader]" displayFolder="" count="0" memberValueDatatype="5" unbalanced="0"/>
    <cacheHierarchy uniqueName="[Ej_varderade_kostnader].[Max år 15]" caption="Max år 15" attribute="1" defaultMemberUniqueName="[Ej_varderade_kostnader].[Max år 15].[All]" allUniqueName="[Ej_varderade_kostnader].[Max år 15].[All]" dimensionUniqueName="[Ej_varderade_kostnader]" displayFolder="" count="0" memberValueDatatype="5" unbalanced="0"/>
    <cacheHierarchy uniqueName="[Ej_varderade_kostnader].[Max år 16]" caption="Max år 16" attribute="1" defaultMemberUniqueName="[Ej_varderade_kostnader].[Max år 16].[All]" allUniqueName="[Ej_varderade_kostnader].[Max år 16].[All]" dimensionUniqueName="[Ej_varderade_kostnader]" displayFolder="" count="0" memberValueDatatype="5" unbalanced="0"/>
    <cacheHierarchy uniqueName="[Ej_varderade_kostnader].[Max år 17]" caption="Max år 17" attribute="1" defaultMemberUniqueName="[Ej_varderade_kostnader].[Max år 17].[All]" allUniqueName="[Ej_varderade_kostnader].[Max år 17].[All]" dimensionUniqueName="[Ej_varderade_kostnader]" displayFolder="" count="0" memberValueDatatype="5" unbalanced="0"/>
    <cacheHierarchy uniqueName="[Ej_varderade_kostnader].[Max år 18]" caption="Max år 18" attribute="1" defaultMemberUniqueName="[Ej_varderade_kostnader].[Max år 18].[All]" allUniqueName="[Ej_varderade_kostnader].[Max år 18].[All]" dimensionUniqueName="[Ej_varderade_kostnader]" displayFolder="" count="0" memberValueDatatype="5" unbalanced="0"/>
    <cacheHierarchy uniqueName="[Ej_varderade_kostnader].[Max år 19]" caption="Max år 19" attribute="1" defaultMemberUniqueName="[Ej_varderade_kostnader].[Max år 19].[All]" allUniqueName="[Ej_varderade_kostnader].[Max år 19].[All]" dimensionUniqueName="[Ej_varderade_kostnader]" displayFolder="" count="0" memberValueDatatype="5" unbalanced="0"/>
    <cacheHierarchy uniqueName="[Ej_varderade_kostnader].[Max år 20]" caption="Max år 20" attribute="1" defaultMemberUniqueName="[Ej_varderade_kostnader].[Max år 20].[All]" allUniqueName="[Ej_varderade_kostnader].[Max år 20].[All]" dimensionUniqueName="[Ej_varderade_kostnader]" displayFolder="" count="0" memberValueDatatype="5" unbalanced="0"/>
    <cacheHierarchy uniqueName="[Ej_varderade_kostnader].[Max år 21]" caption="Max år 21" attribute="1" defaultMemberUniqueName="[Ej_varderade_kostnader].[Max år 21].[All]" allUniqueName="[Ej_varderade_kostnader].[Max år 21].[All]" dimensionUniqueName="[Ej_varderade_kostnader]" displayFolder="" count="0" memberValueDatatype="5" unbalanced="0"/>
    <cacheHierarchy uniqueName="[Ej_varderade_kostnader].[Max år 22]" caption="Max år 22" attribute="1" defaultMemberUniqueName="[Ej_varderade_kostnader].[Max år 22].[All]" allUniqueName="[Ej_varderade_kostnader].[Max år 22].[All]" dimensionUniqueName="[Ej_varderade_kostnader]" displayFolder="" count="0" memberValueDatatype="5" unbalanced="0"/>
    <cacheHierarchy uniqueName="[Ej_varderade_kostnader].[Max år 23]" caption="Max år 23" attribute="1" defaultMemberUniqueName="[Ej_varderade_kostnader].[Max år 23].[All]" allUniqueName="[Ej_varderade_kostnader].[Max år 23].[All]" dimensionUniqueName="[Ej_varderade_kostnader]" displayFolder="" count="0" memberValueDatatype="5" unbalanced="0"/>
    <cacheHierarchy uniqueName="[Ej_varderade_kostnader].[Max år 24]" caption="Max år 24" attribute="1" defaultMemberUniqueName="[Ej_varderade_kostnader].[Max år 24].[All]" allUniqueName="[Ej_varderade_kostnader].[Max år 24].[All]" dimensionUniqueName="[Ej_varderade_kostnader]" displayFolder="" count="0" memberValueDatatype="5" unbalanced="0"/>
    <cacheHierarchy uniqueName="[Ej_varderade_kostnader].[Max år 25]" caption="Max år 25" attribute="1" defaultMemberUniqueName="[Ej_varderade_kostnader].[Max år 25].[All]" allUniqueName="[Ej_varderade_kostnader].[Max år 25].[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2"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2"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Troligt år 7]" caption="Troligt år 7" attribute="1" defaultMemberUniqueName="[Ej_varderade_nyttor].[Troligt år 7].[All]" allUniqueName="[Ej_varderade_nyttor].[Troligt år 7].[All]" dimensionUniqueName="[Ej_varderade_nyttor]" displayFolder="" count="0" memberValueDatatype="5" unbalanced="0"/>
    <cacheHierarchy uniqueName="[Ej_varderade_nyttor].[Troligt år 8]" caption="Troligt år 8" attribute="1" defaultMemberUniqueName="[Ej_varderade_nyttor].[Troligt år 8].[All]" allUniqueName="[Ej_varderade_nyttor].[Troligt år 8].[All]" dimensionUniqueName="[Ej_varderade_nyttor]" displayFolder="" count="0" memberValueDatatype="5" unbalanced="0"/>
    <cacheHierarchy uniqueName="[Ej_varderade_nyttor].[Troligt år 9]" caption="Troligt år 9" attribute="1" defaultMemberUniqueName="[Ej_varderade_nyttor].[Troligt år 9].[All]" allUniqueName="[Ej_varderade_nyttor].[Troligt år 9].[All]" dimensionUniqueName="[Ej_varderade_nyttor]" displayFolder="" count="0" memberValueDatatype="5" unbalanced="0"/>
    <cacheHierarchy uniqueName="[Ej_varderade_nyttor].[Troligt år 10]" caption="Troligt år 10" attribute="1" defaultMemberUniqueName="[Ej_varderade_nyttor].[Troligt år 10].[All]" allUniqueName="[Ej_varderade_nyttor].[Troligt år 10].[All]" dimensionUniqueName="[Ej_varderade_nyttor]" displayFolder="" count="0" memberValueDatatype="5" unbalanced="0"/>
    <cacheHierarchy uniqueName="[Ej_varderade_nyttor].[Troligt år 11]" caption="Troligt år 11" attribute="1" defaultMemberUniqueName="[Ej_varderade_nyttor].[Troligt år 11].[All]" allUniqueName="[Ej_varderade_nyttor].[Troligt år 11].[All]" dimensionUniqueName="[Ej_varderade_nyttor]" displayFolder="" count="0" memberValueDatatype="5" unbalanced="0"/>
    <cacheHierarchy uniqueName="[Ej_varderade_nyttor].[Troligt år 12]" caption="Troligt år 12" attribute="1" defaultMemberUniqueName="[Ej_varderade_nyttor].[Troligt år 12].[All]" allUniqueName="[Ej_varderade_nyttor].[Troligt år 12].[All]" dimensionUniqueName="[Ej_varderade_nyttor]" displayFolder="" count="0" memberValueDatatype="5" unbalanced="0"/>
    <cacheHierarchy uniqueName="[Ej_varderade_nyttor].[Troligt år 13]" caption="Troligt år 13" attribute="1" defaultMemberUniqueName="[Ej_varderade_nyttor].[Troligt år 13].[All]" allUniqueName="[Ej_varderade_nyttor].[Troligt år 13].[All]" dimensionUniqueName="[Ej_varderade_nyttor]" displayFolder="" count="0" memberValueDatatype="5" unbalanced="0"/>
    <cacheHierarchy uniqueName="[Ej_varderade_nyttor].[Troligt år 14]" caption="Troligt år 14" attribute="1" defaultMemberUniqueName="[Ej_varderade_nyttor].[Troligt år 14].[All]" allUniqueName="[Ej_varderade_nyttor].[Troligt år 14].[All]" dimensionUniqueName="[Ej_varderade_nyttor]" displayFolder="" count="0" memberValueDatatype="5" unbalanced="0"/>
    <cacheHierarchy uniqueName="[Ej_varderade_nyttor].[Troligt år 15]" caption="Troligt år 15" attribute="1" defaultMemberUniqueName="[Ej_varderade_nyttor].[Troligt år 15].[All]" allUniqueName="[Ej_varderade_nyttor].[Troligt år 15].[All]" dimensionUniqueName="[Ej_varderade_nyttor]" displayFolder="" count="0" memberValueDatatype="5" unbalanced="0"/>
    <cacheHierarchy uniqueName="[Ej_varderade_nyttor].[Troligt år 16]" caption="Troligt år 16" attribute="1" defaultMemberUniqueName="[Ej_varderade_nyttor].[Troligt år 16].[All]" allUniqueName="[Ej_varderade_nyttor].[Troligt år 16].[All]" dimensionUniqueName="[Ej_varderade_nyttor]" displayFolder="" count="0" memberValueDatatype="5" unbalanced="0"/>
    <cacheHierarchy uniqueName="[Ej_varderade_nyttor].[Troligt år 17]" caption="Troligt år 17" attribute="1" defaultMemberUniqueName="[Ej_varderade_nyttor].[Troligt år 17].[All]" allUniqueName="[Ej_varderade_nyttor].[Troligt år 17].[All]" dimensionUniqueName="[Ej_varderade_nyttor]" displayFolder="" count="0" memberValueDatatype="5" unbalanced="0"/>
    <cacheHierarchy uniqueName="[Ej_varderade_nyttor].[Troligt år 18]" caption="Troligt år 18" attribute="1" defaultMemberUniqueName="[Ej_varderade_nyttor].[Troligt år 18].[All]" allUniqueName="[Ej_varderade_nyttor].[Troligt år 18].[All]" dimensionUniqueName="[Ej_varderade_nyttor]" displayFolder="" count="0" memberValueDatatype="5" unbalanced="0"/>
    <cacheHierarchy uniqueName="[Ej_varderade_nyttor].[Troligt år 19]" caption="Troligt år 19" attribute="1" defaultMemberUniqueName="[Ej_varderade_nyttor].[Troligt år 19].[All]" allUniqueName="[Ej_varderade_nyttor].[Troligt år 19].[All]" dimensionUniqueName="[Ej_varderade_nyttor]" displayFolder="" count="0" memberValueDatatype="5" unbalanced="0"/>
    <cacheHierarchy uniqueName="[Ej_varderade_nyttor].[Troligt år 20]" caption="Troligt år 20" attribute="1" defaultMemberUniqueName="[Ej_varderade_nyttor].[Troligt år 20].[All]" allUniqueName="[Ej_varderade_nyttor].[Troligt år 20].[All]" dimensionUniqueName="[Ej_varderade_nyttor]" displayFolder="" count="0" memberValueDatatype="5" unbalanced="0"/>
    <cacheHierarchy uniqueName="[Ej_varderade_nyttor].[Troligt år 21]" caption="Troligt år 21" attribute="1" defaultMemberUniqueName="[Ej_varderade_nyttor].[Troligt år 21].[All]" allUniqueName="[Ej_varderade_nyttor].[Troligt år 21].[All]" dimensionUniqueName="[Ej_varderade_nyttor]" displayFolder="" count="0" memberValueDatatype="5" unbalanced="0"/>
    <cacheHierarchy uniqueName="[Ej_varderade_nyttor].[Troligt år 22]" caption="Troligt år 22" attribute="1" defaultMemberUniqueName="[Ej_varderade_nyttor].[Troligt år 22].[All]" allUniqueName="[Ej_varderade_nyttor].[Troligt år 22].[All]" dimensionUniqueName="[Ej_varderade_nyttor]" displayFolder="" count="0" memberValueDatatype="5" unbalanced="0"/>
    <cacheHierarchy uniqueName="[Ej_varderade_nyttor].[Troligt år 23]" caption="Troligt år 23" attribute="1" defaultMemberUniqueName="[Ej_varderade_nyttor].[Troligt år 23].[All]" allUniqueName="[Ej_varderade_nyttor].[Troligt år 23].[All]" dimensionUniqueName="[Ej_varderade_nyttor]" displayFolder="" count="0" memberValueDatatype="5" unbalanced="0"/>
    <cacheHierarchy uniqueName="[Ej_varderade_nyttor].[Troligt år 24]" caption="Troligt år 24" attribute="1" defaultMemberUniqueName="[Ej_varderade_nyttor].[Troligt år 24].[All]" allUniqueName="[Ej_varderade_nyttor].[Troligt år 24].[All]" dimensionUniqueName="[Ej_varderade_nyttor]" displayFolder="" count="0" memberValueDatatype="5" unbalanced="0"/>
    <cacheHierarchy uniqueName="[Ej_varderade_nyttor].[Troligt år 25]" caption="Troligt år 25" attribute="1" defaultMemberUniqueName="[Ej_varderade_nyttor].[Troligt år 25].[All]" allUniqueName="[Ej_varderade_nyttor].[Troligt år 25].[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Min år 7]" caption="Min år 7" attribute="1" defaultMemberUniqueName="[Ej_varderade_nyttor].[Min år 7].[All]" allUniqueName="[Ej_varderade_nyttor].[Min år 7].[All]" dimensionUniqueName="[Ej_varderade_nyttor]" displayFolder="" count="0" memberValueDatatype="5" unbalanced="0"/>
    <cacheHierarchy uniqueName="[Ej_varderade_nyttor].[Min år 8]" caption="Min år 8" attribute="1" defaultMemberUniqueName="[Ej_varderade_nyttor].[Min år 8].[All]" allUniqueName="[Ej_varderade_nyttor].[Min år 8].[All]" dimensionUniqueName="[Ej_varderade_nyttor]" displayFolder="" count="0" memberValueDatatype="5" unbalanced="0"/>
    <cacheHierarchy uniqueName="[Ej_varderade_nyttor].[Min år 9]" caption="Min år 9" attribute="1" defaultMemberUniqueName="[Ej_varderade_nyttor].[Min år 9].[All]" allUniqueName="[Ej_varderade_nyttor].[Min år 9].[All]" dimensionUniqueName="[Ej_varderade_nyttor]" displayFolder="" count="0" memberValueDatatype="5" unbalanced="0"/>
    <cacheHierarchy uniqueName="[Ej_varderade_nyttor].[Min år 10]" caption="Min år 10" attribute="1" defaultMemberUniqueName="[Ej_varderade_nyttor].[Min år 10].[All]" allUniqueName="[Ej_varderade_nyttor].[Min år 10].[All]" dimensionUniqueName="[Ej_varderade_nyttor]" displayFolder="" count="0" memberValueDatatype="5" unbalanced="0"/>
    <cacheHierarchy uniqueName="[Ej_varderade_nyttor].[Min år 11]" caption="Min år 11" attribute="1" defaultMemberUniqueName="[Ej_varderade_nyttor].[Min år 11].[All]" allUniqueName="[Ej_varderade_nyttor].[Min år 11].[All]" dimensionUniqueName="[Ej_varderade_nyttor]" displayFolder="" count="0" memberValueDatatype="5" unbalanced="0"/>
    <cacheHierarchy uniqueName="[Ej_varderade_nyttor].[Min år 12]" caption="Min år 12" attribute="1" defaultMemberUniqueName="[Ej_varderade_nyttor].[Min år 12].[All]" allUniqueName="[Ej_varderade_nyttor].[Min år 12].[All]" dimensionUniqueName="[Ej_varderade_nyttor]" displayFolder="" count="0" memberValueDatatype="5" unbalanced="0"/>
    <cacheHierarchy uniqueName="[Ej_varderade_nyttor].[Min år 13]" caption="Min år 13" attribute="1" defaultMemberUniqueName="[Ej_varderade_nyttor].[Min år 13].[All]" allUniqueName="[Ej_varderade_nyttor].[Min år 13].[All]" dimensionUniqueName="[Ej_varderade_nyttor]" displayFolder="" count="0" memberValueDatatype="5" unbalanced="0"/>
    <cacheHierarchy uniqueName="[Ej_varderade_nyttor].[Min år 14]" caption="Min år 14" attribute="1" defaultMemberUniqueName="[Ej_varderade_nyttor].[Min år 14].[All]" allUniqueName="[Ej_varderade_nyttor].[Min år 14].[All]" dimensionUniqueName="[Ej_varderade_nyttor]" displayFolder="" count="0" memberValueDatatype="5" unbalanced="0"/>
    <cacheHierarchy uniqueName="[Ej_varderade_nyttor].[Min år 15]" caption="Min år 15" attribute="1" defaultMemberUniqueName="[Ej_varderade_nyttor].[Min år 15].[All]" allUniqueName="[Ej_varderade_nyttor].[Min år 15].[All]" dimensionUniqueName="[Ej_varderade_nyttor]" displayFolder="" count="0" memberValueDatatype="5" unbalanced="0"/>
    <cacheHierarchy uniqueName="[Ej_varderade_nyttor].[Min år 16]" caption="Min år 16" attribute="1" defaultMemberUniqueName="[Ej_varderade_nyttor].[Min år 16].[All]" allUniqueName="[Ej_varderade_nyttor].[Min år 16].[All]" dimensionUniqueName="[Ej_varderade_nyttor]" displayFolder="" count="0" memberValueDatatype="5" unbalanced="0"/>
    <cacheHierarchy uniqueName="[Ej_varderade_nyttor].[Min år 17]" caption="Min år 17" attribute="1" defaultMemberUniqueName="[Ej_varderade_nyttor].[Min år 17].[All]" allUniqueName="[Ej_varderade_nyttor].[Min år 17].[All]" dimensionUniqueName="[Ej_varderade_nyttor]" displayFolder="" count="0" memberValueDatatype="5" unbalanced="0"/>
    <cacheHierarchy uniqueName="[Ej_varderade_nyttor].[Min år 18]" caption="Min år 18" attribute="1" defaultMemberUniqueName="[Ej_varderade_nyttor].[Min år 18].[All]" allUniqueName="[Ej_varderade_nyttor].[Min år 18].[All]" dimensionUniqueName="[Ej_varderade_nyttor]" displayFolder="" count="0" memberValueDatatype="5" unbalanced="0"/>
    <cacheHierarchy uniqueName="[Ej_varderade_nyttor].[Min år 19]" caption="Min år 19" attribute="1" defaultMemberUniqueName="[Ej_varderade_nyttor].[Min år 19].[All]" allUniqueName="[Ej_varderade_nyttor].[Min år 19].[All]" dimensionUniqueName="[Ej_varderade_nyttor]" displayFolder="" count="0" memberValueDatatype="5" unbalanced="0"/>
    <cacheHierarchy uniqueName="[Ej_varderade_nyttor].[Min år 20]" caption="Min år 20" attribute="1" defaultMemberUniqueName="[Ej_varderade_nyttor].[Min år 20].[All]" allUniqueName="[Ej_varderade_nyttor].[Min år 20].[All]" dimensionUniqueName="[Ej_varderade_nyttor]" displayFolder="" count="0" memberValueDatatype="5" unbalanced="0"/>
    <cacheHierarchy uniqueName="[Ej_varderade_nyttor].[Min år 21]" caption="Min år 21" attribute="1" defaultMemberUniqueName="[Ej_varderade_nyttor].[Min år 21].[All]" allUniqueName="[Ej_varderade_nyttor].[Min år 21].[All]" dimensionUniqueName="[Ej_varderade_nyttor]" displayFolder="" count="0" memberValueDatatype="5" unbalanced="0"/>
    <cacheHierarchy uniqueName="[Ej_varderade_nyttor].[Min år 22]" caption="Min år 22" attribute="1" defaultMemberUniqueName="[Ej_varderade_nyttor].[Min år 22].[All]" allUniqueName="[Ej_varderade_nyttor].[Min år 22].[All]" dimensionUniqueName="[Ej_varderade_nyttor]" displayFolder="" count="0" memberValueDatatype="5" unbalanced="0"/>
    <cacheHierarchy uniqueName="[Ej_varderade_nyttor].[Min år 23]" caption="Min år 23" attribute="1" defaultMemberUniqueName="[Ej_varderade_nyttor].[Min år 23].[All]" allUniqueName="[Ej_varderade_nyttor].[Min år 23].[All]" dimensionUniqueName="[Ej_varderade_nyttor]" displayFolder="" count="0" memberValueDatatype="5" unbalanced="0"/>
    <cacheHierarchy uniqueName="[Ej_varderade_nyttor].[Min år 24]" caption="Min år 24" attribute="1" defaultMemberUniqueName="[Ej_varderade_nyttor].[Min år 24].[All]" allUniqueName="[Ej_varderade_nyttor].[Min år 24].[All]" dimensionUniqueName="[Ej_varderade_nyttor]" displayFolder="" count="0" memberValueDatatype="5" unbalanced="0"/>
    <cacheHierarchy uniqueName="[Ej_varderade_nyttor].[Min år 25]" caption="Min år 25" attribute="1" defaultMemberUniqueName="[Ej_varderade_nyttor].[Min år 25].[All]" allUniqueName="[Ej_varderade_nyttor].[Min år 25].[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Max år 7]" caption="Max år 7" attribute="1" defaultMemberUniqueName="[Ej_varderade_nyttor].[Max år 7].[All]" allUniqueName="[Ej_varderade_nyttor].[Max år 7].[All]" dimensionUniqueName="[Ej_varderade_nyttor]" displayFolder="" count="0" memberValueDatatype="5" unbalanced="0"/>
    <cacheHierarchy uniqueName="[Ej_varderade_nyttor].[Max år 8]" caption="Max år 8" attribute="1" defaultMemberUniqueName="[Ej_varderade_nyttor].[Max år 8].[All]" allUniqueName="[Ej_varderade_nyttor].[Max år 8].[All]" dimensionUniqueName="[Ej_varderade_nyttor]" displayFolder="" count="0" memberValueDatatype="5" unbalanced="0"/>
    <cacheHierarchy uniqueName="[Ej_varderade_nyttor].[Max år 9]" caption="Max år 9" attribute="1" defaultMemberUniqueName="[Ej_varderade_nyttor].[Max år 9].[All]" allUniqueName="[Ej_varderade_nyttor].[Max år 9].[All]" dimensionUniqueName="[Ej_varderade_nyttor]" displayFolder="" count="0" memberValueDatatype="5" unbalanced="0"/>
    <cacheHierarchy uniqueName="[Ej_varderade_nyttor].[Max år 10]" caption="Max år 10" attribute="1" defaultMemberUniqueName="[Ej_varderade_nyttor].[Max år 10].[All]" allUniqueName="[Ej_varderade_nyttor].[Max år 10].[All]" dimensionUniqueName="[Ej_varderade_nyttor]" displayFolder="" count="0" memberValueDatatype="5" unbalanced="0"/>
    <cacheHierarchy uniqueName="[Ej_varderade_nyttor].[Max år 11]" caption="Max år 11" attribute="1" defaultMemberUniqueName="[Ej_varderade_nyttor].[Max år 11].[All]" allUniqueName="[Ej_varderade_nyttor].[Max år 11].[All]" dimensionUniqueName="[Ej_varderade_nyttor]" displayFolder="" count="0" memberValueDatatype="5" unbalanced="0"/>
    <cacheHierarchy uniqueName="[Ej_varderade_nyttor].[Max år 12]" caption="Max år 12" attribute="1" defaultMemberUniqueName="[Ej_varderade_nyttor].[Max år 12].[All]" allUniqueName="[Ej_varderade_nyttor].[Max år 12].[All]" dimensionUniqueName="[Ej_varderade_nyttor]" displayFolder="" count="0" memberValueDatatype="5" unbalanced="0"/>
    <cacheHierarchy uniqueName="[Ej_varderade_nyttor].[Max år 13]" caption="Max år 13" attribute="1" defaultMemberUniqueName="[Ej_varderade_nyttor].[Max år 13].[All]" allUniqueName="[Ej_varderade_nyttor].[Max år 13].[All]" dimensionUniqueName="[Ej_varderade_nyttor]" displayFolder="" count="0" memberValueDatatype="5" unbalanced="0"/>
    <cacheHierarchy uniqueName="[Ej_varderade_nyttor].[Max år 14]" caption="Max år 14" attribute="1" defaultMemberUniqueName="[Ej_varderade_nyttor].[Max år 14].[All]" allUniqueName="[Ej_varderade_nyttor].[Max år 14].[All]" dimensionUniqueName="[Ej_varderade_nyttor]" displayFolder="" count="0" memberValueDatatype="5" unbalanced="0"/>
    <cacheHierarchy uniqueName="[Ej_varderade_nyttor].[Max år 15]" caption="Max år 15" attribute="1" defaultMemberUniqueName="[Ej_varderade_nyttor].[Max år 15].[All]" allUniqueName="[Ej_varderade_nyttor].[Max år 15].[All]" dimensionUniqueName="[Ej_varderade_nyttor]" displayFolder="" count="0" memberValueDatatype="5" unbalanced="0"/>
    <cacheHierarchy uniqueName="[Ej_varderade_nyttor].[Max år 16]" caption="Max år 16" attribute="1" defaultMemberUniqueName="[Ej_varderade_nyttor].[Max år 16].[All]" allUniqueName="[Ej_varderade_nyttor].[Max år 16].[All]" dimensionUniqueName="[Ej_varderade_nyttor]" displayFolder="" count="0" memberValueDatatype="5" unbalanced="0"/>
    <cacheHierarchy uniqueName="[Ej_varderade_nyttor].[Max år 17]" caption="Max år 17" attribute="1" defaultMemberUniqueName="[Ej_varderade_nyttor].[Max år 17].[All]" allUniqueName="[Ej_varderade_nyttor].[Max år 17].[All]" dimensionUniqueName="[Ej_varderade_nyttor]" displayFolder="" count="0" memberValueDatatype="5" unbalanced="0"/>
    <cacheHierarchy uniqueName="[Ej_varderade_nyttor].[Max år 18]" caption="Max år 18" attribute="1" defaultMemberUniqueName="[Ej_varderade_nyttor].[Max år 18].[All]" allUniqueName="[Ej_varderade_nyttor].[Max år 18].[All]" dimensionUniqueName="[Ej_varderade_nyttor]" displayFolder="" count="0" memberValueDatatype="5" unbalanced="0"/>
    <cacheHierarchy uniqueName="[Ej_varderade_nyttor].[Max år 19]" caption="Max år 19" attribute="1" defaultMemberUniqueName="[Ej_varderade_nyttor].[Max år 19].[All]" allUniqueName="[Ej_varderade_nyttor].[Max år 19].[All]" dimensionUniqueName="[Ej_varderade_nyttor]" displayFolder="" count="0" memberValueDatatype="5" unbalanced="0"/>
    <cacheHierarchy uniqueName="[Ej_varderade_nyttor].[Max år 20]" caption="Max år 20" attribute="1" defaultMemberUniqueName="[Ej_varderade_nyttor].[Max år 20].[All]" allUniqueName="[Ej_varderade_nyttor].[Max år 20].[All]" dimensionUniqueName="[Ej_varderade_nyttor]" displayFolder="" count="0" memberValueDatatype="5" unbalanced="0"/>
    <cacheHierarchy uniqueName="[Ej_varderade_nyttor].[Max år 21]" caption="Max år 21" attribute="1" defaultMemberUniqueName="[Ej_varderade_nyttor].[Max år 21].[All]" allUniqueName="[Ej_varderade_nyttor].[Max år 21].[All]" dimensionUniqueName="[Ej_varderade_nyttor]" displayFolder="" count="0" memberValueDatatype="5" unbalanced="0"/>
    <cacheHierarchy uniqueName="[Ej_varderade_nyttor].[Max år 22]" caption="Max år 22" attribute="1" defaultMemberUniqueName="[Ej_varderade_nyttor].[Max år 22].[All]" allUniqueName="[Ej_varderade_nyttor].[Max år 22].[All]" dimensionUniqueName="[Ej_varderade_nyttor]" displayFolder="" count="0" memberValueDatatype="5" unbalanced="0"/>
    <cacheHierarchy uniqueName="[Ej_varderade_nyttor].[Max år 23]" caption="Max år 23" attribute="1" defaultMemberUniqueName="[Ej_varderade_nyttor].[Max år 23].[All]" allUniqueName="[Ej_varderade_nyttor].[Max år 23].[All]" dimensionUniqueName="[Ej_varderade_nyttor]" displayFolder="" count="0" memberValueDatatype="5" unbalanced="0"/>
    <cacheHierarchy uniqueName="[Ej_varderade_nyttor].[Max år 24]" caption="Max år 24" attribute="1" defaultMemberUniqueName="[Ej_varderade_nyttor].[Max år 24].[All]" allUniqueName="[Ej_varderade_nyttor].[Max år 24].[All]" dimensionUniqueName="[Ej_varderade_nyttor]" displayFolder="" count="0" memberValueDatatype="5" unbalanced="0"/>
    <cacheHierarchy uniqueName="[Ej_varderade_nyttor].[Max år 25]" caption="Max år 25" attribute="1" defaultMemberUniqueName="[Ej_varderade_nyttor].[Max år 25].[All]" allUniqueName="[Ej_varderade_nyttor].[Max år 25].[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0" memberValueDatatype="130" unbalanced="0"/>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Troligt år 7]" caption="Troligt år 7" attribute="1" defaultMemberUniqueName="[Kostnader].[Troligt år 7].[All]" allUniqueName="[Kostnader].[Troligt år 7].[All]" dimensionUniqueName="[Kostnader]" displayFolder="" count="0" memberValueDatatype="5" unbalanced="0"/>
    <cacheHierarchy uniqueName="[Kostnader].[Troligt år 8]" caption="Troligt år 8" attribute="1" defaultMemberUniqueName="[Kostnader].[Troligt år 8].[All]" allUniqueName="[Kostnader].[Troligt år 8].[All]" dimensionUniqueName="[Kostnader]" displayFolder="" count="0" memberValueDatatype="5" unbalanced="0"/>
    <cacheHierarchy uniqueName="[Kostnader].[Troligt år 9]" caption="Troligt år 9" attribute="1" defaultMemberUniqueName="[Kostnader].[Troligt år 9].[All]" allUniqueName="[Kostnader].[Troligt år 9].[All]" dimensionUniqueName="[Kostnader]" displayFolder="" count="0" memberValueDatatype="5" unbalanced="0"/>
    <cacheHierarchy uniqueName="[Kostnader].[Troligt år 10]" caption="Troligt år 10" attribute="1" defaultMemberUniqueName="[Kostnader].[Troligt år 10].[All]" allUniqueName="[Kostnader].[Troligt år 10].[All]" dimensionUniqueName="[Kostnader]" displayFolder="" count="0" memberValueDatatype="5" unbalanced="0"/>
    <cacheHierarchy uniqueName="[Kostnader].[Troligt år 11]" caption="Troligt år 11" attribute="1" defaultMemberUniqueName="[Kostnader].[Troligt år 11].[All]" allUniqueName="[Kostnader].[Troligt år 11].[All]" dimensionUniqueName="[Kostnader]" displayFolder="" count="0" memberValueDatatype="5" unbalanced="0"/>
    <cacheHierarchy uniqueName="[Kostnader].[Troligt år 12]" caption="Troligt år 12" attribute="1" defaultMemberUniqueName="[Kostnader].[Troligt år 12].[All]" allUniqueName="[Kostnader].[Troligt år 12].[All]" dimensionUniqueName="[Kostnader]" displayFolder="" count="0" memberValueDatatype="5" unbalanced="0"/>
    <cacheHierarchy uniqueName="[Kostnader].[Troligt år 13]" caption="Troligt år 13" attribute="1" defaultMemberUniqueName="[Kostnader].[Troligt år 13].[All]" allUniqueName="[Kostnader].[Troligt år 13].[All]" dimensionUniqueName="[Kostnader]" displayFolder="" count="0" memberValueDatatype="5" unbalanced="0"/>
    <cacheHierarchy uniqueName="[Kostnader].[Troligt år 14]" caption="Troligt år 14" attribute="1" defaultMemberUniqueName="[Kostnader].[Troligt år 14].[All]" allUniqueName="[Kostnader].[Troligt år 14].[All]" dimensionUniqueName="[Kostnader]" displayFolder="" count="0" memberValueDatatype="5" unbalanced="0"/>
    <cacheHierarchy uniqueName="[Kostnader].[Troligt år 15]" caption="Troligt år 15" attribute="1" defaultMemberUniqueName="[Kostnader].[Troligt år 15].[All]" allUniqueName="[Kostnader].[Troligt år 15].[All]" dimensionUniqueName="[Kostnader]" displayFolder="" count="0" memberValueDatatype="5" unbalanced="0"/>
    <cacheHierarchy uniqueName="[Kostnader].[Troligt år 16]" caption="Troligt år 16" attribute="1" defaultMemberUniqueName="[Kostnader].[Troligt år 16].[All]" allUniqueName="[Kostnader].[Troligt år 16].[All]" dimensionUniqueName="[Kostnader]" displayFolder="" count="0" memberValueDatatype="5" unbalanced="0"/>
    <cacheHierarchy uniqueName="[Kostnader].[Troligt år 17]" caption="Troligt år 17" attribute="1" defaultMemberUniqueName="[Kostnader].[Troligt år 17].[All]" allUniqueName="[Kostnader].[Troligt år 17].[All]" dimensionUniqueName="[Kostnader]" displayFolder="" count="0" memberValueDatatype="5" unbalanced="0"/>
    <cacheHierarchy uniqueName="[Kostnader].[Troligt år 18]" caption="Troligt år 18" attribute="1" defaultMemberUniqueName="[Kostnader].[Troligt år 18].[All]" allUniqueName="[Kostnader].[Troligt år 18].[All]" dimensionUniqueName="[Kostnader]" displayFolder="" count="0" memberValueDatatype="5" unbalanced="0"/>
    <cacheHierarchy uniqueName="[Kostnader].[Troligt år 19]" caption="Troligt år 19" attribute="1" defaultMemberUniqueName="[Kostnader].[Troligt år 19].[All]" allUniqueName="[Kostnader].[Troligt år 19].[All]" dimensionUniqueName="[Kostnader]" displayFolder="" count="0" memberValueDatatype="5" unbalanced="0"/>
    <cacheHierarchy uniqueName="[Kostnader].[Troligt år 20]" caption="Troligt år 20" attribute="1" defaultMemberUniqueName="[Kostnader].[Troligt år 20].[All]" allUniqueName="[Kostnader].[Troligt år 20].[All]" dimensionUniqueName="[Kostnader]" displayFolder="" count="0" memberValueDatatype="5" unbalanced="0"/>
    <cacheHierarchy uniqueName="[Kostnader].[Troligt år 21]" caption="Troligt år 21" attribute="1" defaultMemberUniqueName="[Kostnader].[Troligt år 21].[All]" allUniqueName="[Kostnader].[Troligt år 21].[All]" dimensionUniqueName="[Kostnader]" displayFolder="" count="0" memberValueDatatype="5" unbalanced="0"/>
    <cacheHierarchy uniqueName="[Kostnader].[Troligt år 22]" caption="Troligt år 22" attribute="1" defaultMemberUniqueName="[Kostnader].[Troligt år 22].[All]" allUniqueName="[Kostnader].[Troligt år 22].[All]" dimensionUniqueName="[Kostnader]" displayFolder="" count="0" memberValueDatatype="5" unbalanced="0"/>
    <cacheHierarchy uniqueName="[Kostnader].[Troligt år 23]" caption="Troligt år 23" attribute="1" defaultMemberUniqueName="[Kostnader].[Troligt år 23].[All]" allUniqueName="[Kostnader].[Troligt år 23].[All]" dimensionUniqueName="[Kostnader]" displayFolder="" count="0" memberValueDatatype="5" unbalanced="0"/>
    <cacheHierarchy uniqueName="[Kostnader].[Troligt år 24]" caption="Troligt år 24" attribute="1" defaultMemberUniqueName="[Kostnader].[Troligt år 24].[All]" allUniqueName="[Kostnader].[Troligt år 24].[All]" dimensionUniqueName="[Kostnader]" displayFolder="" count="0" memberValueDatatype="5" unbalanced="0"/>
    <cacheHierarchy uniqueName="[Kostnader].[Troligt år 25]" caption="Troligt år 25" attribute="1" defaultMemberUniqueName="[Kostnader].[Troligt år 25].[All]" allUniqueName="[Kostnader].[Troligt år 25].[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Min år 7]" caption="Min år 7" attribute="1" defaultMemberUniqueName="[Kostnader].[Min år 7].[All]" allUniqueName="[Kostnader].[Min år 7].[All]" dimensionUniqueName="[Kostnader]" displayFolder="" count="0" memberValueDatatype="5" unbalanced="0"/>
    <cacheHierarchy uniqueName="[Kostnader].[Min år 8]" caption="Min år 8" attribute="1" defaultMemberUniqueName="[Kostnader].[Min år 8].[All]" allUniqueName="[Kostnader].[Min år 8].[All]" dimensionUniqueName="[Kostnader]" displayFolder="" count="0" memberValueDatatype="5" unbalanced="0"/>
    <cacheHierarchy uniqueName="[Kostnader].[Min år 9]" caption="Min år 9" attribute="1" defaultMemberUniqueName="[Kostnader].[Min år 9].[All]" allUniqueName="[Kostnader].[Min år 9].[All]" dimensionUniqueName="[Kostnader]" displayFolder="" count="0" memberValueDatatype="5" unbalanced="0"/>
    <cacheHierarchy uniqueName="[Kostnader].[Min år 10]" caption="Min år 10" attribute="1" defaultMemberUniqueName="[Kostnader].[Min år 10].[All]" allUniqueName="[Kostnader].[Min år 10].[All]" dimensionUniqueName="[Kostnader]" displayFolder="" count="0" memberValueDatatype="5" unbalanced="0"/>
    <cacheHierarchy uniqueName="[Kostnader].[Min år 11]" caption="Min år 11" attribute="1" defaultMemberUniqueName="[Kostnader].[Min år 11].[All]" allUniqueName="[Kostnader].[Min år 11].[All]" dimensionUniqueName="[Kostnader]" displayFolder="" count="0" memberValueDatatype="5" unbalanced="0"/>
    <cacheHierarchy uniqueName="[Kostnader].[Min år 12]" caption="Min år 12" attribute="1" defaultMemberUniqueName="[Kostnader].[Min år 12].[All]" allUniqueName="[Kostnader].[Min år 12].[All]" dimensionUniqueName="[Kostnader]" displayFolder="" count="0" memberValueDatatype="5" unbalanced="0"/>
    <cacheHierarchy uniqueName="[Kostnader].[Min år 13]" caption="Min år 13" attribute="1" defaultMemberUniqueName="[Kostnader].[Min år 13].[All]" allUniqueName="[Kostnader].[Min år 13].[All]" dimensionUniqueName="[Kostnader]" displayFolder="" count="0" memberValueDatatype="5" unbalanced="0"/>
    <cacheHierarchy uniqueName="[Kostnader].[Min år 14]" caption="Min år 14" attribute="1" defaultMemberUniqueName="[Kostnader].[Min år 14].[All]" allUniqueName="[Kostnader].[Min år 14].[All]" dimensionUniqueName="[Kostnader]" displayFolder="" count="0" memberValueDatatype="5" unbalanced="0"/>
    <cacheHierarchy uniqueName="[Kostnader].[Min år 15]" caption="Min år 15" attribute="1" defaultMemberUniqueName="[Kostnader].[Min år 15].[All]" allUniqueName="[Kostnader].[Min år 15].[All]" dimensionUniqueName="[Kostnader]" displayFolder="" count="0" memberValueDatatype="5" unbalanced="0"/>
    <cacheHierarchy uniqueName="[Kostnader].[Min år 16]" caption="Min år 16" attribute="1" defaultMemberUniqueName="[Kostnader].[Min år 16].[All]" allUniqueName="[Kostnader].[Min år 16].[All]" dimensionUniqueName="[Kostnader]" displayFolder="" count="0" memberValueDatatype="5" unbalanced="0"/>
    <cacheHierarchy uniqueName="[Kostnader].[Min år 17]" caption="Min år 17" attribute="1" defaultMemberUniqueName="[Kostnader].[Min år 17].[All]" allUniqueName="[Kostnader].[Min år 17].[All]" dimensionUniqueName="[Kostnader]" displayFolder="" count="0" memberValueDatatype="5" unbalanced="0"/>
    <cacheHierarchy uniqueName="[Kostnader].[Min år 18]" caption="Min år 18" attribute="1" defaultMemberUniqueName="[Kostnader].[Min år 18].[All]" allUniqueName="[Kostnader].[Min år 18].[All]" dimensionUniqueName="[Kostnader]" displayFolder="" count="0" memberValueDatatype="5" unbalanced="0"/>
    <cacheHierarchy uniqueName="[Kostnader].[Min år 19]" caption="Min år 19" attribute="1" defaultMemberUniqueName="[Kostnader].[Min år 19].[All]" allUniqueName="[Kostnader].[Min år 19].[All]" dimensionUniqueName="[Kostnader]" displayFolder="" count="0" memberValueDatatype="5" unbalanced="0"/>
    <cacheHierarchy uniqueName="[Kostnader].[Min år 20]" caption="Min år 20" attribute="1" defaultMemberUniqueName="[Kostnader].[Min år 20].[All]" allUniqueName="[Kostnader].[Min år 20].[All]" dimensionUniqueName="[Kostnader]" displayFolder="" count="0" memberValueDatatype="5" unbalanced="0"/>
    <cacheHierarchy uniqueName="[Kostnader].[Min år 21]" caption="Min år 21" attribute="1" defaultMemberUniqueName="[Kostnader].[Min år 21].[All]" allUniqueName="[Kostnader].[Min år 21].[All]" dimensionUniqueName="[Kostnader]" displayFolder="" count="0" memberValueDatatype="5" unbalanced="0"/>
    <cacheHierarchy uniqueName="[Kostnader].[Min år 22]" caption="Min år 22" attribute="1" defaultMemberUniqueName="[Kostnader].[Min år 22].[All]" allUniqueName="[Kostnader].[Min år 22].[All]" dimensionUniqueName="[Kostnader]" displayFolder="" count="0" memberValueDatatype="5" unbalanced="0"/>
    <cacheHierarchy uniqueName="[Kostnader].[Min år 23]" caption="Min år 23" attribute="1" defaultMemberUniqueName="[Kostnader].[Min år 23].[All]" allUniqueName="[Kostnader].[Min år 23].[All]" dimensionUniqueName="[Kostnader]" displayFolder="" count="0" memberValueDatatype="5" unbalanced="0"/>
    <cacheHierarchy uniqueName="[Kostnader].[Min år 24]" caption="Min år 24" attribute="1" defaultMemberUniqueName="[Kostnader].[Min år 24].[All]" allUniqueName="[Kostnader].[Min år 24].[All]" dimensionUniqueName="[Kostnader]" displayFolder="" count="0" memberValueDatatype="5" unbalanced="0"/>
    <cacheHierarchy uniqueName="[Kostnader].[Min år 25]" caption="Min år 25" attribute="1" defaultMemberUniqueName="[Kostnader].[Min år 25].[All]" allUniqueName="[Kostnader].[Min år 25].[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Max år 7]" caption="Max år 7" attribute="1" defaultMemberUniqueName="[Kostnader].[Max år 7].[All]" allUniqueName="[Kostnader].[Max år 7].[All]" dimensionUniqueName="[Kostnader]" displayFolder="" count="0" memberValueDatatype="5" unbalanced="0"/>
    <cacheHierarchy uniqueName="[Kostnader].[Max år 8]" caption="Max år 8" attribute="1" defaultMemberUniqueName="[Kostnader].[Max år 8].[All]" allUniqueName="[Kostnader].[Max år 8].[All]" dimensionUniqueName="[Kostnader]" displayFolder="" count="0" memberValueDatatype="5" unbalanced="0"/>
    <cacheHierarchy uniqueName="[Kostnader].[Max år 9]" caption="Max år 9" attribute="1" defaultMemberUniqueName="[Kostnader].[Max år 9].[All]" allUniqueName="[Kostnader].[Max år 9].[All]" dimensionUniqueName="[Kostnader]" displayFolder="" count="0" memberValueDatatype="5" unbalanced="0"/>
    <cacheHierarchy uniqueName="[Kostnader].[Max år 10]" caption="Max år 10" attribute="1" defaultMemberUniqueName="[Kostnader].[Max år 10].[All]" allUniqueName="[Kostnader].[Max år 10].[All]" dimensionUniqueName="[Kostnader]" displayFolder="" count="0" memberValueDatatype="5" unbalanced="0"/>
    <cacheHierarchy uniqueName="[Kostnader].[Max år 11]" caption="Max år 11" attribute="1" defaultMemberUniqueName="[Kostnader].[Max år 11].[All]" allUniqueName="[Kostnader].[Max år 11].[All]" dimensionUniqueName="[Kostnader]" displayFolder="" count="0" memberValueDatatype="5" unbalanced="0"/>
    <cacheHierarchy uniqueName="[Kostnader].[Max år 12]" caption="Max år 12" attribute="1" defaultMemberUniqueName="[Kostnader].[Max år 12].[All]" allUniqueName="[Kostnader].[Max år 12].[All]" dimensionUniqueName="[Kostnader]" displayFolder="" count="0" memberValueDatatype="5" unbalanced="0"/>
    <cacheHierarchy uniqueName="[Kostnader].[Max år 13]" caption="Max år 13" attribute="1" defaultMemberUniqueName="[Kostnader].[Max år 13].[All]" allUniqueName="[Kostnader].[Max år 13].[All]" dimensionUniqueName="[Kostnader]" displayFolder="" count="0" memberValueDatatype="5" unbalanced="0"/>
    <cacheHierarchy uniqueName="[Kostnader].[Max år 14]" caption="Max år 14" attribute="1" defaultMemberUniqueName="[Kostnader].[Max år 14].[All]" allUniqueName="[Kostnader].[Max år 14].[All]" dimensionUniqueName="[Kostnader]" displayFolder="" count="0" memberValueDatatype="5" unbalanced="0"/>
    <cacheHierarchy uniqueName="[Kostnader].[Max år 15]" caption="Max år 15" attribute="1" defaultMemberUniqueName="[Kostnader].[Max år 15].[All]" allUniqueName="[Kostnader].[Max år 15].[All]" dimensionUniqueName="[Kostnader]" displayFolder="" count="0" memberValueDatatype="5" unbalanced="0"/>
    <cacheHierarchy uniqueName="[Kostnader].[Max år 16]" caption="Max år 16" attribute="1" defaultMemberUniqueName="[Kostnader].[Max år 16].[All]" allUniqueName="[Kostnader].[Max år 16].[All]" dimensionUniqueName="[Kostnader]" displayFolder="" count="0" memberValueDatatype="5" unbalanced="0"/>
    <cacheHierarchy uniqueName="[Kostnader].[Max år 17]" caption="Max år 17" attribute="1" defaultMemberUniqueName="[Kostnader].[Max år 17].[All]" allUniqueName="[Kostnader].[Max år 17].[All]" dimensionUniqueName="[Kostnader]" displayFolder="" count="0" memberValueDatatype="5" unbalanced="0"/>
    <cacheHierarchy uniqueName="[Kostnader].[Max år 18]" caption="Max år 18" attribute="1" defaultMemberUniqueName="[Kostnader].[Max år 18].[All]" allUniqueName="[Kostnader].[Max år 18].[All]" dimensionUniqueName="[Kostnader]" displayFolder="" count="0" memberValueDatatype="5" unbalanced="0"/>
    <cacheHierarchy uniqueName="[Kostnader].[Max år 19]" caption="Max år 19" attribute="1" defaultMemberUniqueName="[Kostnader].[Max år 19].[All]" allUniqueName="[Kostnader].[Max år 19].[All]" dimensionUniqueName="[Kostnader]" displayFolder="" count="0" memberValueDatatype="5" unbalanced="0"/>
    <cacheHierarchy uniqueName="[Kostnader].[Max år 20]" caption="Max år 20" attribute="1" defaultMemberUniqueName="[Kostnader].[Max år 20].[All]" allUniqueName="[Kostnader].[Max år 20].[All]" dimensionUniqueName="[Kostnader]" displayFolder="" count="0" memberValueDatatype="5" unbalanced="0"/>
    <cacheHierarchy uniqueName="[Kostnader].[Max år 21]" caption="Max år 21" attribute="1" defaultMemberUniqueName="[Kostnader].[Max år 21].[All]" allUniqueName="[Kostnader].[Max år 21].[All]" dimensionUniqueName="[Kostnader]" displayFolder="" count="0" memberValueDatatype="5" unbalanced="0"/>
    <cacheHierarchy uniqueName="[Kostnader].[Max år 22]" caption="Max år 22" attribute="1" defaultMemberUniqueName="[Kostnader].[Max år 22].[All]" allUniqueName="[Kostnader].[Max år 22].[All]" dimensionUniqueName="[Kostnader]" displayFolder="" count="0" memberValueDatatype="5" unbalanced="0"/>
    <cacheHierarchy uniqueName="[Kostnader].[Max år 23]" caption="Max år 23" attribute="1" defaultMemberUniqueName="[Kostnader].[Max år 23].[All]" allUniqueName="[Kostnader].[Max år 23].[All]" dimensionUniqueName="[Kostnader]" displayFolder="" count="0" memberValueDatatype="5" unbalanced="0"/>
    <cacheHierarchy uniqueName="[Kostnader].[Max år 24]" caption="Max år 24" attribute="1" defaultMemberUniqueName="[Kostnader].[Max år 24].[All]" allUniqueName="[Kostnader].[Max år 24].[All]" dimensionUniqueName="[Kostnader]" displayFolder="" count="0" memberValueDatatype="5" unbalanced="0"/>
    <cacheHierarchy uniqueName="[Kostnader].[Max år 25]" caption="Max år 25" attribute="1" defaultMemberUniqueName="[Kostnader].[Max år 25].[All]" allUniqueName="[Kostnader].[Max år 25].[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0" memberValueDatatype="130" unbalanced="0"/>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0" memberValueDatatype="130" unbalanced="0"/>
    <cacheHierarchy uniqueName="[Nyttor].[Bedömning]" caption="Bedömning" attribute="1" defaultMemberUniqueName="[Nyttor].[Bedömning].[All]" allUniqueName="[Nyttor].[Bedömning].[All]" dimensionUniqueName="[Nyttor]" displayFolder="" count="0" memberValueDatatype="130" unbalanced="0"/>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Troligt år 7]" caption="Troligt år 7" attribute="1" defaultMemberUniqueName="[Nyttor].[Troligt år 7].[All]" allUniqueName="[Nyttor].[Troligt år 7].[All]" dimensionUniqueName="[Nyttor]" displayFolder="" count="0" memberValueDatatype="5" unbalanced="0"/>
    <cacheHierarchy uniqueName="[Nyttor].[Troligt år 8]" caption="Troligt år 8" attribute="1" defaultMemberUniqueName="[Nyttor].[Troligt år 8].[All]" allUniqueName="[Nyttor].[Troligt år 8].[All]" dimensionUniqueName="[Nyttor]" displayFolder="" count="0" memberValueDatatype="5" unbalanced="0"/>
    <cacheHierarchy uniqueName="[Nyttor].[Troligt år 9]" caption="Troligt år 9" attribute="1" defaultMemberUniqueName="[Nyttor].[Troligt år 9].[All]" allUniqueName="[Nyttor].[Troligt år 9].[All]" dimensionUniqueName="[Nyttor]" displayFolder="" count="0" memberValueDatatype="5" unbalanced="0"/>
    <cacheHierarchy uniqueName="[Nyttor].[Troligt år 10]" caption="Troligt år 10" attribute="1" defaultMemberUniqueName="[Nyttor].[Troligt år 10].[All]" allUniqueName="[Nyttor].[Troligt år 10].[All]" dimensionUniqueName="[Nyttor]" displayFolder="" count="0" memberValueDatatype="5" unbalanced="0"/>
    <cacheHierarchy uniqueName="[Nyttor].[Troligt år 11]" caption="Troligt år 11" attribute="1" defaultMemberUniqueName="[Nyttor].[Troligt år 11].[All]" allUniqueName="[Nyttor].[Troligt år 11].[All]" dimensionUniqueName="[Nyttor]" displayFolder="" count="0" memberValueDatatype="5" unbalanced="0"/>
    <cacheHierarchy uniqueName="[Nyttor].[Troligt år 12]" caption="Troligt år 12" attribute="1" defaultMemberUniqueName="[Nyttor].[Troligt år 12].[All]" allUniqueName="[Nyttor].[Troligt år 12].[All]" dimensionUniqueName="[Nyttor]" displayFolder="" count="0" memberValueDatatype="5" unbalanced="0"/>
    <cacheHierarchy uniqueName="[Nyttor].[Troligt år 13]" caption="Troligt år 13" attribute="1" defaultMemberUniqueName="[Nyttor].[Troligt år 13].[All]" allUniqueName="[Nyttor].[Troligt år 13].[All]" dimensionUniqueName="[Nyttor]" displayFolder="" count="0" memberValueDatatype="5" unbalanced="0"/>
    <cacheHierarchy uniqueName="[Nyttor].[Troligt år 14]" caption="Troligt år 14" attribute="1" defaultMemberUniqueName="[Nyttor].[Troligt år 14].[All]" allUniqueName="[Nyttor].[Troligt år 14].[All]" dimensionUniqueName="[Nyttor]" displayFolder="" count="0" memberValueDatatype="5" unbalanced="0"/>
    <cacheHierarchy uniqueName="[Nyttor].[Troligt år 15]" caption="Troligt år 15" attribute="1" defaultMemberUniqueName="[Nyttor].[Troligt år 15].[All]" allUniqueName="[Nyttor].[Troligt år 15].[All]" dimensionUniqueName="[Nyttor]" displayFolder="" count="0" memberValueDatatype="5" unbalanced="0"/>
    <cacheHierarchy uniqueName="[Nyttor].[Troligt år 16]" caption="Troligt år 16" attribute="1" defaultMemberUniqueName="[Nyttor].[Troligt år 16].[All]" allUniqueName="[Nyttor].[Troligt år 16].[All]" dimensionUniqueName="[Nyttor]" displayFolder="" count="0" memberValueDatatype="5" unbalanced="0"/>
    <cacheHierarchy uniqueName="[Nyttor].[Troligt år 17]" caption="Troligt år 17" attribute="1" defaultMemberUniqueName="[Nyttor].[Troligt år 17].[All]" allUniqueName="[Nyttor].[Troligt år 17].[All]" dimensionUniqueName="[Nyttor]" displayFolder="" count="0" memberValueDatatype="5" unbalanced="0"/>
    <cacheHierarchy uniqueName="[Nyttor].[Troligt år 18]" caption="Troligt år 18" attribute="1" defaultMemberUniqueName="[Nyttor].[Troligt år 18].[All]" allUniqueName="[Nyttor].[Troligt år 18].[All]" dimensionUniqueName="[Nyttor]" displayFolder="" count="0" memberValueDatatype="5" unbalanced="0"/>
    <cacheHierarchy uniqueName="[Nyttor].[Troligt år 19]" caption="Troligt år 19" attribute="1" defaultMemberUniqueName="[Nyttor].[Troligt år 19].[All]" allUniqueName="[Nyttor].[Troligt år 19].[All]" dimensionUniqueName="[Nyttor]" displayFolder="" count="0" memberValueDatatype="5" unbalanced="0"/>
    <cacheHierarchy uniqueName="[Nyttor].[Troligt år 20]" caption="Troligt år 20" attribute="1" defaultMemberUniqueName="[Nyttor].[Troligt år 20].[All]" allUniqueName="[Nyttor].[Troligt år 20].[All]" dimensionUniqueName="[Nyttor]" displayFolder="" count="0" memberValueDatatype="5" unbalanced="0"/>
    <cacheHierarchy uniqueName="[Nyttor].[Troligt år 21]" caption="Troligt år 21" attribute="1" defaultMemberUniqueName="[Nyttor].[Troligt år 21].[All]" allUniqueName="[Nyttor].[Troligt år 21].[All]" dimensionUniqueName="[Nyttor]" displayFolder="" count="0" memberValueDatatype="5" unbalanced="0"/>
    <cacheHierarchy uniqueName="[Nyttor].[Troligt år 22]" caption="Troligt år 22" attribute="1" defaultMemberUniqueName="[Nyttor].[Troligt år 22].[All]" allUniqueName="[Nyttor].[Troligt år 22].[All]" dimensionUniqueName="[Nyttor]" displayFolder="" count="0" memberValueDatatype="5" unbalanced="0"/>
    <cacheHierarchy uniqueName="[Nyttor].[Troligt år 23]" caption="Troligt år 23" attribute="1" defaultMemberUniqueName="[Nyttor].[Troligt år 23].[All]" allUniqueName="[Nyttor].[Troligt år 23].[All]" dimensionUniqueName="[Nyttor]" displayFolder="" count="0" memberValueDatatype="5" unbalanced="0"/>
    <cacheHierarchy uniqueName="[Nyttor].[Troligt år 24]" caption="Troligt år 24" attribute="1" defaultMemberUniqueName="[Nyttor].[Troligt år 24].[All]" allUniqueName="[Nyttor].[Troligt år 24].[All]" dimensionUniqueName="[Nyttor]" displayFolder="" count="0" memberValueDatatype="5" unbalanced="0"/>
    <cacheHierarchy uniqueName="[Nyttor].[Troligt år 25]" caption="Troligt år 25" attribute="1" defaultMemberUniqueName="[Nyttor].[Troligt år 25].[All]" allUniqueName="[Nyttor].[Troligt år 25].[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Min år 7]" caption="Min år 7" attribute="1" defaultMemberUniqueName="[Nyttor].[Min år 7].[All]" allUniqueName="[Nyttor].[Min år 7].[All]" dimensionUniqueName="[Nyttor]" displayFolder="" count="0" memberValueDatatype="5" unbalanced="0"/>
    <cacheHierarchy uniqueName="[Nyttor].[Min år 8]" caption="Min år 8" attribute="1" defaultMemberUniqueName="[Nyttor].[Min år 8].[All]" allUniqueName="[Nyttor].[Min år 8].[All]" dimensionUniqueName="[Nyttor]" displayFolder="" count="0" memberValueDatatype="5" unbalanced="0"/>
    <cacheHierarchy uniqueName="[Nyttor].[Min år 9]" caption="Min år 9" attribute="1" defaultMemberUniqueName="[Nyttor].[Min år 9].[All]" allUniqueName="[Nyttor].[Min år 9].[All]" dimensionUniqueName="[Nyttor]" displayFolder="" count="0" memberValueDatatype="5" unbalanced="0"/>
    <cacheHierarchy uniqueName="[Nyttor].[Min år 10]" caption="Min år 10" attribute="1" defaultMemberUniqueName="[Nyttor].[Min år 10].[All]" allUniqueName="[Nyttor].[Min år 10].[All]" dimensionUniqueName="[Nyttor]" displayFolder="" count="0" memberValueDatatype="5" unbalanced="0"/>
    <cacheHierarchy uniqueName="[Nyttor].[Min år 11]" caption="Min år 11" attribute="1" defaultMemberUniqueName="[Nyttor].[Min år 11].[All]" allUniqueName="[Nyttor].[Min år 11].[All]" dimensionUniqueName="[Nyttor]" displayFolder="" count="0" memberValueDatatype="5" unbalanced="0"/>
    <cacheHierarchy uniqueName="[Nyttor].[Min år 12]" caption="Min år 12" attribute="1" defaultMemberUniqueName="[Nyttor].[Min år 12].[All]" allUniqueName="[Nyttor].[Min år 12].[All]" dimensionUniqueName="[Nyttor]" displayFolder="" count="0" memberValueDatatype="5" unbalanced="0"/>
    <cacheHierarchy uniqueName="[Nyttor].[Min år 13]" caption="Min år 13" attribute="1" defaultMemberUniqueName="[Nyttor].[Min år 13].[All]" allUniqueName="[Nyttor].[Min år 13].[All]" dimensionUniqueName="[Nyttor]" displayFolder="" count="0" memberValueDatatype="5" unbalanced="0"/>
    <cacheHierarchy uniqueName="[Nyttor].[Min år 14]" caption="Min år 14" attribute="1" defaultMemberUniqueName="[Nyttor].[Min år 14].[All]" allUniqueName="[Nyttor].[Min år 14].[All]" dimensionUniqueName="[Nyttor]" displayFolder="" count="0" memberValueDatatype="5" unbalanced="0"/>
    <cacheHierarchy uniqueName="[Nyttor].[Min år 15]" caption="Min år 15" attribute="1" defaultMemberUniqueName="[Nyttor].[Min år 15].[All]" allUniqueName="[Nyttor].[Min år 15].[All]" dimensionUniqueName="[Nyttor]" displayFolder="" count="0" memberValueDatatype="5" unbalanced="0"/>
    <cacheHierarchy uniqueName="[Nyttor].[Min år 16]" caption="Min år 16" attribute="1" defaultMemberUniqueName="[Nyttor].[Min år 16].[All]" allUniqueName="[Nyttor].[Min år 16].[All]" dimensionUniqueName="[Nyttor]" displayFolder="" count="0" memberValueDatatype="5" unbalanced="0"/>
    <cacheHierarchy uniqueName="[Nyttor].[Min år 17]" caption="Min år 17" attribute="1" defaultMemberUniqueName="[Nyttor].[Min år 17].[All]" allUniqueName="[Nyttor].[Min år 17].[All]" dimensionUniqueName="[Nyttor]" displayFolder="" count="0" memberValueDatatype="5" unbalanced="0"/>
    <cacheHierarchy uniqueName="[Nyttor].[Min år 18]" caption="Min år 18" attribute="1" defaultMemberUniqueName="[Nyttor].[Min år 18].[All]" allUniqueName="[Nyttor].[Min år 18].[All]" dimensionUniqueName="[Nyttor]" displayFolder="" count="0" memberValueDatatype="5" unbalanced="0"/>
    <cacheHierarchy uniqueName="[Nyttor].[Min år 19]" caption="Min år 19" attribute="1" defaultMemberUniqueName="[Nyttor].[Min år 19].[All]" allUniqueName="[Nyttor].[Min år 19].[All]" dimensionUniqueName="[Nyttor]" displayFolder="" count="0" memberValueDatatype="5" unbalanced="0"/>
    <cacheHierarchy uniqueName="[Nyttor].[Min år 20]" caption="Min år 20" attribute="1" defaultMemberUniqueName="[Nyttor].[Min år 20].[All]" allUniqueName="[Nyttor].[Min år 20].[All]" dimensionUniqueName="[Nyttor]" displayFolder="" count="0" memberValueDatatype="5" unbalanced="0"/>
    <cacheHierarchy uniqueName="[Nyttor].[Min år 21]" caption="Min år 21" attribute="1" defaultMemberUniqueName="[Nyttor].[Min år 21].[All]" allUniqueName="[Nyttor].[Min år 21].[All]" dimensionUniqueName="[Nyttor]" displayFolder="" count="0" memberValueDatatype="5" unbalanced="0"/>
    <cacheHierarchy uniqueName="[Nyttor].[Min år 22]" caption="Min år 22" attribute="1" defaultMemberUniqueName="[Nyttor].[Min år 22].[All]" allUniqueName="[Nyttor].[Min år 22].[All]" dimensionUniqueName="[Nyttor]" displayFolder="" count="0" memberValueDatatype="5" unbalanced="0"/>
    <cacheHierarchy uniqueName="[Nyttor].[Min år 23]" caption="Min år 23" attribute="1" defaultMemberUniqueName="[Nyttor].[Min år 23].[All]" allUniqueName="[Nyttor].[Min år 23].[All]" dimensionUniqueName="[Nyttor]" displayFolder="" count="0" memberValueDatatype="5" unbalanced="0"/>
    <cacheHierarchy uniqueName="[Nyttor].[Min år 24]" caption="Min år 24" attribute="1" defaultMemberUniqueName="[Nyttor].[Min år 24].[All]" allUniqueName="[Nyttor].[Min år 24].[All]" dimensionUniqueName="[Nyttor]" displayFolder="" count="0" memberValueDatatype="5" unbalanced="0"/>
    <cacheHierarchy uniqueName="[Nyttor].[Min år 25]" caption="Min år 25" attribute="1" defaultMemberUniqueName="[Nyttor].[Min år 25].[All]" allUniqueName="[Nyttor].[Min år 25].[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Max år 7]" caption="Max år 7" attribute="1" defaultMemberUniqueName="[Nyttor].[Max år 7].[All]" allUniqueName="[Nyttor].[Max år 7].[All]" dimensionUniqueName="[Nyttor]" displayFolder="" count="0" memberValueDatatype="5" unbalanced="0"/>
    <cacheHierarchy uniqueName="[Nyttor].[Max år 8]" caption="Max år 8" attribute="1" defaultMemberUniqueName="[Nyttor].[Max år 8].[All]" allUniqueName="[Nyttor].[Max år 8].[All]" dimensionUniqueName="[Nyttor]" displayFolder="" count="0" memberValueDatatype="5" unbalanced="0"/>
    <cacheHierarchy uniqueName="[Nyttor].[Max år 9]" caption="Max år 9" attribute="1" defaultMemberUniqueName="[Nyttor].[Max år 9].[All]" allUniqueName="[Nyttor].[Max år 9].[All]" dimensionUniqueName="[Nyttor]" displayFolder="" count="0" memberValueDatatype="5" unbalanced="0"/>
    <cacheHierarchy uniqueName="[Nyttor].[Max år 10]" caption="Max år 10" attribute="1" defaultMemberUniqueName="[Nyttor].[Max år 10].[All]" allUniqueName="[Nyttor].[Max år 10].[All]" dimensionUniqueName="[Nyttor]" displayFolder="" count="0" memberValueDatatype="5" unbalanced="0"/>
    <cacheHierarchy uniqueName="[Nyttor].[Max år 11]" caption="Max år 11" attribute="1" defaultMemberUniqueName="[Nyttor].[Max år 11].[All]" allUniqueName="[Nyttor].[Max år 11].[All]" dimensionUniqueName="[Nyttor]" displayFolder="" count="0" memberValueDatatype="5" unbalanced="0"/>
    <cacheHierarchy uniqueName="[Nyttor].[Max år 12]" caption="Max år 12" attribute="1" defaultMemberUniqueName="[Nyttor].[Max år 12].[All]" allUniqueName="[Nyttor].[Max år 12].[All]" dimensionUniqueName="[Nyttor]" displayFolder="" count="0" memberValueDatatype="5" unbalanced="0"/>
    <cacheHierarchy uniqueName="[Nyttor].[Max år 13]" caption="Max år 13" attribute="1" defaultMemberUniqueName="[Nyttor].[Max år 13].[All]" allUniqueName="[Nyttor].[Max år 13].[All]" dimensionUniqueName="[Nyttor]" displayFolder="" count="0" memberValueDatatype="5" unbalanced="0"/>
    <cacheHierarchy uniqueName="[Nyttor].[Max år 14]" caption="Max år 14" attribute="1" defaultMemberUniqueName="[Nyttor].[Max år 14].[All]" allUniqueName="[Nyttor].[Max år 14].[All]" dimensionUniqueName="[Nyttor]" displayFolder="" count="0" memberValueDatatype="5" unbalanced="0"/>
    <cacheHierarchy uniqueName="[Nyttor].[Max år 15]" caption="Max år 15" attribute="1" defaultMemberUniqueName="[Nyttor].[Max år 15].[All]" allUniqueName="[Nyttor].[Max år 15].[All]" dimensionUniqueName="[Nyttor]" displayFolder="" count="0" memberValueDatatype="5" unbalanced="0"/>
    <cacheHierarchy uniqueName="[Nyttor].[Max år 16]" caption="Max år 16" attribute="1" defaultMemberUniqueName="[Nyttor].[Max år 16].[All]" allUniqueName="[Nyttor].[Max år 16].[All]" dimensionUniqueName="[Nyttor]" displayFolder="" count="0" memberValueDatatype="5" unbalanced="0"/>
    <cacheHierarchy uniqueName="[Nyttor].[Max år 17]" caption="Max år 17" attribute="1" defaultMemberUniqueName="[Nyttor].[Max år 17].[All]" allUniqueName="[Nyttor].[Max år 17].[All]" dimensionUniqueName="[Nyttor]" displayFolder="" count="0" memberValueDatatype="5" unbalanced="0"/>
    <cacheHierarchy uniqueName="[Nyttor].[Max år 18]" caption="Max år 18" attribute="1" defaultMemberUniqueName="[Nyttor].[Max år 18].[All]" allUniqueName="[Nyttor].[Max år 18].[All]" dimensionUniqueName="[Nyttor]" displayFolder="" count="0" memberValueDatatype="5" unbalanced="0"/>
    <cacheHierarchy uniqueName="[Nyttor].[Max år 19]" caption="Max år 19" attribute="1" defaultMemberUniqueName="[Nyttor].[Max år 19].[All]" allUniqueName="[Nyttor].[Max år 19].[All]" dimensionUniqueName="[Nyttor]" displayFolder="" count="0" memberValueDatatype="5" unbalanced="0"/>
    <cacheHierarchy uniqueName="[Nyttor].[Max år 20]" caption="Max år 20" attribute="1" defaultMemberUniqueName="[Nyttor].[Max år 20].[All]" allUniqueName="[Nyttor].[Max år 20].[All]" dimensionUniqueName="[Nyttor]" displayFolder="" count="0" memberValueDatatype="5" unbalanced="0"/>
    <cacheHierarchy uniqueName="[Nyttor].[Max år 21]" caption="Max år 21" attribute="1" defaultMemberUniqueName="[Nyttor].[Max år 21].[All]" allUniqueName="[Nyttor].[Max år 21].[All]" dimensionUniqueName="[Nyttor]" displayFolder="" count="0" memberValueDatatype="5" unbalanced="0"/>
    <cacheHierarchy uniqueName="[Nyttor].[Max år 22]" caption="Max år 22" attribute="1" defaultMemberUniqueName="[Nyttor].[Max år 22].[All]" allUniqueName="[Nyttor].[Max år 22].[All]" dimensionUniqueName="[Nyttor]" displayFolder="" count="0" memberValueDatatype="5" unbalanced="0"/>
    <cacheHierarchy uniqueName="[Nyttor].[Max år 23]" caption="Max år 23" attribute="1" defaultMemberUniqueName="[Nyttor].[Max år 23].[All]" allUniqueName="[Nyttor].[Max år 23].[All]" dimensionUniqueName="[Nyttor]" displayFolder="" count="0" memberValueDatatype="5" unbalanced="0"/>
    <cacheHierarchy uniqueName="[Nyttor].[Max år 24]" caption="Max år 24" attribute="1" defaultMemberUniqueName="[Nyttor].[Max år 24].[All]" allUniqueName="[Nyttor].[Max år 24].[All]" dimensionUniqueName="[Nyttor]" displayFolder="" count="0" memberValueDatatype="5" unbalanced="0"/>
    <cacheHierarchy uniqueName="[Nyttor].[Max år 25]" caption="Max år 25" attribute="1" defaultMemberUniqueName="[Nyttor].[Max år 25].[All]" allUniqueName="[Nyttor].[Max år 25].[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0" memberValueDatatype="130" unbalanced="0"/>
    <cacheHierarchy uniqueName="[Varderade_kostnader].[Kategori]" caption="Kategori" attribute="1" defaultMemberUniqueName="[Varderade_kostnader].[Kategori].[All]" allUniqueName="[Varderade_kostnader].[Kategori].[All]" dimensionUniqueName="[Varderade_kostnader]" displayFolder="" count="0" memberValueDatatype="130" unbalanced="0"/>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Troligt år 7]" caption="Troligt år 7" attribute="1" defaultMemberUniqueName="[Varderade_kostnader].[Troligt år 7].[All]" allUniqueName="[Varderade_kostnader].[Troligt år 7].[All]" dimensionUniqueName="[Varderade_kostnader]" displayFolder="" count="0" memberValueDatatype="5" unbalanced="0"/>
    <cacheHierarchy uniqueName="[Varderade_kostnader].[Troligt år 8]" caption="Troligt år 8" attribute="1" defaultMemberUniqueName="[Varderade_kostnader].[Troligt år 8].[All]" allUniqueName="[Varderade_kostnader].[Troligt år 8].[All]" dimensionUniqueName="[Varderade_kostnader]" displayFolder="" count="0" memberValueDatatype="5" unbalanced="0"/>
    <cacheHierarchy uniqueName="[Varderade_kostnader].[Troligt år 9]" caption="Troligt år 9" attribute="1" defaultMemberUniqueName="[Varderade_kostnader].[Troligt år 9].[All]" allUniqueName="[Varderade_kostnader].[Troligt år 9].[All]" dimensionUniqueName="[Varderade_kostnader]" displayFolder="" count="0" memberValueDatatype="5" unbalanced="0"/>
    <cacheHierarchy uniqueName="[Varderade_kostnader].[Troligt år 10]" caption="Troligt år 10" attribute="1" defaultMemberUniqueName="[Varderade_kostnader].[Troligt år 10].[All]" allUniqueName="[Varderade_kostnader].[Troligt år 10].[All]" dimensionUniqueName="[Varderade_kostnader]" displayFolder="" count="0" memberValueDatatype="5" unbalanced="0"/>
    <cacheHierarchy uniqueName="[Varderade_kostnader].[Troligt år 11]" caption="Troligt år 11" attribute="1" defaultMemberUniqueName="[Varderade_kostnader].[Troligt år 11].[All]" allUniqueName="[Varderade_kostnader].[Troligt år 11].[All]" dimensionUniqueName="[Varderade_kostnader]" displayFolder="" count="0" memberValueDatatype="5" unbalanced="0"/>
    <cacheHierarchy uniqueName="[Varderade_kostnader].[Troligt år 12]" caption="Troligt år 12" attribute="1" defaultMemberUniqueName="[Varderade_kostnader].[Troligt år 12].[All]" allUniqueName="[Varderade_kostnader].[Troligt år 12].[All]" dimensionUniqueName="[Varderade_kostnader]" displayFolder="" count="0" memberValueDatatype="5" unbalanced="0"/>
    <cacheHierarchy uniqueName="[Varderade_kostnader].[Troligt år 13]" caption="Troligt år 13" attribute="1" defaultMemberUniqueName="[Varderade_kostnader].[Troligt år 13].[All]" allUniqueName="[Varderade_kostnader].[Troligt år 13].[All]" dimensionUniqueName="[Varderade_kostnader]" displayFolder="" count="0" memberValueDatatype="5" unbalanced="0"/>
    <cacheHierarchy uniqueName="[Varderade_kostnader].[Troligt år 14]" caption="Troligt år 14" attribute="1" defaultMemberUniqueName="[Varderade_kostnader].[Troligt år 14].[All]" allUniqueName="[Varderade_kostnader].[Troligt år 14].[All]" dimensionUniqueName="[Varderade_kostnader]" displayFolder="" count="0" memberValueDatatype="5" unbalanced="0"/>
    <cacheHierarchy uniqueName="[Varderade_kostnader].[Troligt år 15]" caption="Troligt år 15" attribute="1" defaultMemberUniqueName="[Varderade_kostnader].[Troligt år 15].[All]" allUniqueName="[Varderade_kostnader].[Troligt år 15].[All]" dimensionUniqueName="[Varderade_kostnader]" displayFolder="" count="0" memberValueDatatype="5" unbalanced="0"/>
    <cacheHierarchy uniqueName="[Varderade_kostnader].[Troligt år 16]" caption="Troligt år 16" attribute="1" defaultMemberUniqueName="[Varderade_kostnader].[Troligt år 16].[All]" allUniqueName="[Varderade_kostnader].[Troligt år 16].[All]" dimensionUniqueName="[Varderade_kostnader]" displayFolder="" count="0" memberValueDatatype="5" unbalanced="0"/>
    <cacheHierarchy uniqueName="[Varderade_kostnader].[Troligt år 17]" caption="Troligt år 17" attribute="1" defaultMemberUniqueName="[Varderade_kostnader].[Troligt år 17].[All]" allUniqueName="[Varderade_kostnader].[Troligt år 17].[All]" dimensionUniqueName="[Varderade_kostnader]" displayFolder="" count="0" memberValueDatatype="5" unbalanced="0"/>
    <cacheHierarchy uniqueName="[Varderade_kostnader].[Troligt år 18]" caption="Troligt år 18" attribute="1" defaultMemberUniqueName="[Varderade_kostnader].[Troligt år 18].[All]" allUniqueName="[Varderade_kostnader].[Troligt år 18].[All]" dimensionUniqueName="[Varderade_kostnader]" displayFolder="" count="0" memberValueDatatype="5" unbalanced="0"/>
    <cacheHierarchy uniqueName="[Varderade_kostnader].[Troligt år 19]" caption="Troligt år 19" attribute="1" defaultMemberUniqueName="[Varderade_kostnader].[Troligt år 19].[All]" allUniqueName="[Varderade_kostnader].[Troligt år 19].[All]" dimensionUniqueName="[Varderade_kostnader]" displayFolder="" count="0" memberValueDatatype="5" unbalanced="0"/>
    <cacheHierarchy uniqueName="[Varderade_kostnader].[Troligt år 20]" caption="Troligt år 20" attribute="1" defaultMemberUniqueName="[Varderade_kostnader].[Troligt år 20].[All]" allUniqueName="[Varderade_kostnader].[Troligt år 20].[All]" dimensionUniqueName="[Varderade_kostnader]" displayFolder="" count="0" memberValueDatatype="5" unbalanced="0"/>
    <cacheHierarchy uniqueName="[Varderade_kostnader].[Troligt år 21]" caption="Troligt år 21" attribute="1" defaultMemberUniqueName="[Varderade_kostnader].[Troligt år 21].[All]" allUniqueName="[Varderade_kostnader].[Troligt år 21].[All]" dimensionUniqueName="[Varderade_kostnader]" displayFolder="" count="0" memberValueDatatype="5" unbalanced="0"/>
    <cacheHierarchy uniqueName="[Varderade_kostnader].[Troligt år 22]" caption="Troligt år 22" attribute="1" defaultMemberUniqueName="[Varderade_kostnader].[Troligt år 22].[All]" allUniqueName="[Varderade_kostnader].[Troligt år 22].[All]" dimensionUniqueName="[Varderade_kostnader]" displayFolder="" count="0" memberValueDatatype="5" unbalanced="0"/>
    <cacheHierarchy uniqueName="[Varderade_kostnader].[Troligt år 23]" caption="Troligt år 23" attribute="1" defaultMemberUniqueName="[Varderade_kostnader].[Troligt år 23].[All]" allUniqueName="[Varderade_kostnader].[Troligt år 23].[All]" dimensionUniqueName="[Varderade_kostnader]" displayFolder="" count="0" memberValueDatatype="5" unbalanced="0"/>
    <cacheHierarchy uniqueName="[Varderade_kostnader].[Troligt år 24]" caption="Troligt år 24" attribute="1" defaultMemberUniqueName="[Varderade_kostnader].[Troligt år 24].[All]" allUniqueName="[Varderade_kostnader].[Troligt år 24].[All]" dimensionUniqueName="[Varderade_kostnader]" displayFolder="" count="0" memberValueDatatype="5" unbalanced="0"/>
    <cacheHierarchy uniqueName="[Varderade_kostnader].[Troligt år 25]" caption="Troligt år 25" attribute="1" defaultMemberUniqueName="[Varderade_kostnader].[Troligt år 25].[All]" allUniqueName="[Varderade_kostnader].[Troligt år 25].[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Min år 7]" caption="Min år 7" attribute="1" defaultMemberUniqueName="[Varderade_kostnader].[Min år 7].[All]" allUniqueName="[Varderade_kostnader].[Min år 7].[All]" dimensionUniqueName="[Varderade_kostnader]" displayFolder="" count="0" memberValueDatatype="5" unbalanced="0"/>
    <cacheHierarchy uniqueName="[Varderade_kostnader].[Min år 8]" caption="Min år 8" attribute="1" defaultMemberUniqueName="[Varderade_kostnader].[Min år 8].[All]" allUniqueName="[Varderade_kostnader].[Min år 8].[All]" dimensionUniqueName="[Varderade_kostnader]" displayFolder="" count="0" memberValueDatatype="5" unbalanced="0"/>
    <cacheHierarchy uniqueName="[Varderade_kostnader].[Min år 9]" caption="Min år 9" attribute="1" defaultMemberUniqueName="[Varderade_kostnader].[Min år 9].[All]" allUniqueName="[Varderade_kostnader].[Min år 9].[All]" dimensionUniqueName="[Varderade_kostnader]" displayFolder="" count="0" memberValueDatatype="5" unbalanced="0"/>
    <cacheHierarchy uniqueName="[Varderade_kostnader].[Min år 10]" caption="Min år 10" attribute="1" defaultMemberUniqueName="[Varderade_kostnader].[Min år 10].[All]" allUniqueName="[Varderade_kostnader].[Min år 10].[All]" dimensionUniqueName="[Varderade_kostnader]" displayFolder="" count="0" memberValueDatatype="5" unbalanced="0"/>
    <cacheHierarchy uniqueName="[Varderade_kostnader].[Min år 11]" caption="Min år 11" attribute="1" defaultMemberUniqueName="[Varderade_kostnader].[Min år 11].[All]" allUniqueName="[Varderade_kostnader].[Min år 11].[All]" dimensionUniqueName="[Varderade_kostnader]" displayFolder="" count="0" memberValueDatatype="5" unbalanced="0"/>
    <cacheHierarchy uniqueName="[Varderade_kostnader].[Min år 12]" caption="Min år 12" attribute="1" defaultMemberUniqueName="[Varderade_kostnader].[Min år 12].[All]" allUniqueName="[Varderade_kostnader].[Min år 12].[All]" dimensionUniqueName="[Varderade_kostnader]" displayFolder="" count="0" memberValueDatatype="5" unbalanced="0"/>
    <cacheHierarchy uniqueName="[Varderade_kostnader].[Min år 13]" caption="Min år 13" attribute="1" defaultMemberUniqueName="[Varderade_kostnader].[Min år 13].[All]" allUniqueName="[Varderade_kostnader].[Min år 13].[All]" dimensionUniqueName="[Varderade_kostnader]" displayFolder="" count="0" memberValueDatatype="5" unbalanced="0"/>
    <cacheHierarchy uniqueName="[Varderade_kostnader].[Min år 14]" caption="Min år 14" attribute="1" defaultMemberUniqueName="[Varderade_kostnader].[Min år 14].[All]" allUniqueName="[Varderade_kostnader].[Min år 14].[All]" dimensionUniqueName="[Varderade_kostnader]" displayFolder="" count="0" memberValueDatatype="5" unbalanced="0"/>
    <cacheHierarchy uniqueName="[Varderade_kostnader].[Min år 15]" caption="Min år 15" attribute="1" defaultMemberUniqueName="[Varderade_kostnader].[Min år 15].[All]" allUniqueName="[Varderade_kostnader].[Min år 15].[All]" dimensionUniqueName="[Varderade_kostnader]" displayFolder="" count="0" memberValueDatatype="5" unbalanced="0"/>
    <cacheHierarchy uniqueName="[Varderade_kostnader].[Min år 16]" caption="Min år 16" attribute="1" defaultMemberUniqueName="[Varderade_kostnader].[Min år 16].[All]" allUniqueName="[Varderade_kostnader].[Min år 16].[All]" dimensionUniqueName="[Varderade_kostnader]" displayFolder="" count="0" memberValueDatatype="5" unbalanced="0"/>
    <cacheHierarchy uniqueName="[Varderade_kostnader].[Min år 17]" caption="Min år 17" attribute="1" defaultMemberUniqueName="[Varderade_kostnader].[Min år 17].[All]" allUniqueName="[Varderade_kostnader].[Min år 17].[All]" dimensionUniqueName="[Varderade_kostnader]" displayFolder="" count="0" memberValueDatatype="5" unbalanced="0"/>
    <cacheHierarchy uniqueName="[Varderade_kostnader].[Min år 18]" caption="Min år 18" attribute="1" defaultMemberUniqueName="[Varderade_kostnader].[Min år 18].[All]" allUniqueName="[Varderade_kostnader].[Min år 18].[All]" dimensionUniqueName="[Varderade_kostnader]" displayFolder="" count="0" memberValueDatatype="5" unbalanced="0"/>
    <cacheHierarchy uniqueName="[Varderade_kostnader].[Min år 19]" caption="Min år 19" attribute="1" defaultMemberUniqueName="[Varderade_kostnader].[Min år 19].[All]" allUniqueName="[Varderade_kostnader].[Min år 19].[All]" dimensionUniqueName="[Varderade_kostnader]" displayFolder="" count="0" memberValueDatatype="5" unbalanced="0"/>
    <cacheHierarchy uniqueName="[Varderade_kostnader].[Min år 20]" caption="Min år 20" attribute="1" defaultMemberUniqueName="[Varderade_kostnader].[Min år 20].[All]" allUniqueName="[Varderade_kostnader].[Min år 20].[All]" dimensionUniqueName="[Varderade_kostnader]" displayFolder="" count="0" memberValueDatatype="5" unbalanced="0"/>
    <cacheHierarchy uniqueName="[Varderade_kostnader].[Min år 21]" caption="Min år 21" attribute="1" defaultMemberUniqueName="[Varderade_kostnader].[Min år 21].[All]" allUniqueName="[Varderade_kostnader].[Min år 21].[All]" dimensionUniqueName="[Varderade_kostnader]" displayFolder="" count="0" memberValueDatatype="5" unbalanced="0"/>
    <cacheHierarchy uniqueName="[Varderade_kostnader].[Min år 22]" caption="Min år 22" attribute="1" defaultMemberUniqueName="[Varderade_kostnader].[Min år 22].[All]" allUniqueName="[Varderade_kostnader].[Min år 22].[All]" dimensionUniqueName="[Varderade_kostnader]" displayFolder="" count="0" memberValueDatatype="5" unbalanced="0"/>
    <cacheHierarchy uniqueName="[Varderade_kostnader].[Min år 23]" caption="Min år 23" attribute="1" defaultMemberUniqueName="[Varderade_kostnader].[Min år 23].[All]" allUniqueName="[Varderade_kostnader].[Min år 23].[All]" dimensionUniqueName="[Varderade_kostnader]" displayFolder="" count="0" memberValueDatatype="5" unbalanced="0"/>
    <cacheHierarchy uniqueName="[Varderade_kostnader].[Min år 24]" caption="Min år 24" attribute="1" defaultMemberUniqueName="[Varderade_kostnader].[Min år 24].[All]" allUniqueName="[Varderade_kostnader].[Min år 24].[All]" dimensionUniqueName="[Varderade_kostnader]" displayFolder="" count="0" memberValueDatatype="5" unbalanced="0"/>
    <cacheHierarchy uniqueName="[Varderade_kostnader].[Min år 25]" caption="Min år 25" attribute="1" defaultMemberUniqueName="[Varderade_kostnader].[Min år 25].[All]" allUniqueName="[Varderade_kostnader].[Min år 25].[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Max år 7]" caption="Max år 7" attribute="1" defaultMemberUniqueName="[Varderade_kostnader].[Max år 7].[All]" allUniqueName="[Varderade_kostnader].[Max år 7].[All]" dimensionUniqueName="[Varderade_kostnader]" displayFolder="" count="0" memberValueDatatype="5" unbalanced="0"/>
    <cacheHierarchy uniqueName="[Varderade_kostnader].[Max år 8]" caption="Max år 8" attribute="1" defaultMemberUniqueName="[Varderade_kostnader].[Max år 8].[All]" allUniqueName="[Varderade_kostnader].[Max år 8].[All]" dimensionUniqueName="[Varderade_kostnader]" displayFolder="" count="0" memberValueDatatype="5" unbalanced="0"/>
    <cacheHierarchy uniqueName="[Varderade_kostnader].[Max år 9]" caption="Max år 9" attribute="1" defaultMemberUniqueName="[Varderade_kostnader].[Max år 9].[All]" allUniqueName="[Varderade_kostnader].[Max år 9].[All]" dimensionUniqueName="[Varderade_kostnader]" displayFolder="" count="0" memberValueDatatype="5" unbalanced="0"/>
    <cacheHierarchy uniqueName="[Varderade_kostnader].[Max år 10]" caption="Max år 10" attribute="1" defaultMemberUniqueName="[Varderade_kostnader].[Max år 10].[All]" allUniqueName="[Varderade_kostnader].[Max år 10].[All]" dimensionUniqueName="[Varderade_kostnader]" displayFolder="" count="0" memberValueDatatype="5" unbalanced="0"/>
    <cacheHierarchy uniqueName="[Varderade_kostnader].[Max år 11]" caption="Max år 11" attribute="1" defaultMemberUniqueName="[Varderade_kostnader].[Max år 11].[All]" allUniqueName="[Varderade_kostnader].[Max år 11].[All]" dimensionUniqueName="[Varderade_kostnader]" displayFolder="" count="0" memberValueDatatype="5" unbalanced="0"/>
    <cacheHierarchy uniqueName="[Varderade_kostnader].[Max år 12]" caption="Max år 12" attribute="1" defaultMemberUniqueName="[Varderade_kostnader].[Max år 12].[All]" allUniqueName="[Varderade_kostnader].[Max år 12].[All]" dimensionUniqueName="[Varderade_kostnader]" displayFolder="" count="0" memberValueDatatype="5" unbalanced="0"/>
    <cacheHierarchy uniqueName="[Varderade_kostnader].[Max år 13]" caption="Max år 13" attribute="1" defaultMemberUniqueName="[Varderade_kostnader].[Max år 13].[All]" allUniqueName="[Varderade_kostnader].[Max år 13].[All]" dimensionUniqueName="[Varderade_kostnader]" displayFolder="" count="0" memberValueDatatype="5" unbalanced="0"/>
    <cacheHierarchy uniqueName="[Varderade_kostnader].[Max år 14]" caption="Max år 14" attribute="1" defaultMemberUniqueName="[Varderade_kostnader].[Max år 14].[All]" allUniqueName="[Varderade_kostnader].[Max år 14].[All]" dimensionUniqueName="[Varderade_kostnader]" displayFolder="" count="0" memberValueDatatype="5" unbalanced="0"/>
    <cacheHierarchy uniqueName="[Varderade_kostnader].[Max år 15]" caption="Max år 15" attribute="1" defaultMemberUniqueName="[Varderade_kostnader].[Max år 15].[All]" allUniqueName="[Varderade_kostnader].[Max år 15].[All]" dimensionUniqueName="[Varderade_kostnader]" displayFolder="" count="0" memberValueDatatype="5" unbalanced="0"/>
    <cacheHierarchy uniqueName="[Varderade_kostnader].[Max år 16]" caption="Max år 16" attribute="1" defaultMemberUniqueName="[Varderade_kostnader].[Max år 16].[All]" allUniqueName="[Varderade_kostnader].[Max år 16].[All]" dimensionUniqueName="[Varderade_kostnader]" displayFolder="" count="0" memberValueDatatype="5" unbalanced="0"/>
    <cacheHierarchy uniqueName="[Varderade_kostnader].[Max år 17]" caption="Max år 17" attribute="1" defaultMemberUniqueName="[Varderade_kostnader].[Max år 17].[All]" allUniqueName="[Varderade_kostnader].[Max år 17].[All]" dimensionUniqueName="[Varderade_kostnader]" displayFolder="" count="0" memberValueDatatype="5" unbalanced="0"/>
    <cacheHierarchy uniqueName="[Varderade_kostnader].[Max år 18]" caption="Max år 18" attribute="1" defaultMemberUniqueName="[Varderade_kostnader].[Max år 18].[All]" allUniqueName="[Varderade_kostnader].[Max år 18].[All]" dimensionUniqueName="[Varderade_kostnader]" displayFolder="" count="0" memberValueDatatype="5" unbalanced="0"/>
    <cacheHierarchy uniqueName="[Varderade_kostnader].[Max år 19]" caption="Max år 19" attribute="1" defaultMemberUniqueName="[Varderade_kostnader].[Max år 19].[All]" allUniqueName="[Varderade_kostnader].[Max år 19].[All]" dimensionUniqueName="[Varderade_kostnader]" displayFolder="" count="0" memberValueDatatype="5" unbalanced="0"/>
    <cacheHierarchy uniqueName="[Varderade_kostnader].[Max år 20]" caption="Max år 20" attribute="1" defaultMemberUniqueName="[Varderade_kostnader].[Max år 20].[All]" allUniqueName="[Varderade_kostnader].[Max år 20].[All]" dimensionUniqueName="[Varderade_kostnader]" displayFolder="" count="0" memberValueDatatype="5" unbalanced="0"/>
    <cacheHierarchy uniqueName="[Varderade_kostnader].[Max år 21]" caption="Max år 21" attribute="1" defaultMemberUniqueName="[Varderade_kostnader].[Max år 21].[All]" allUniqueName="[Varderade_kostnader].[Max år 21].[All]" dimensionUniqueName="[Varderade_kostnader]" displayFolder="" count="0" memberValueDatatype="5" unbalanced="0"/>
    <cacheHierarchy uniqueName="[Varderade_kostnader].[Max år 22]" caption="Max år 22" attribute="1" defaultMemberUniqueName="[Varderade_kostnader].[Max år 22].[All]" allUniqueName="[Varderade_kostnader].[Max år 22].[All]" dimensionUniqueName="[Varderade_kostnader]" displayFolder="" count="0" memberValueDatatype="5" unbalanced="0"/>
    <cacheHierarchy uniqueName="[Varderade_kostnader].[Max år 23]" caption="Max år 23" attribute="1" defaultMemberUniqueName="[Varderade_kostnader].[Max år 23].[All]" allUniqueName="[Varderade_kostnader].[Max år 23].[All]" dimensionUniqueName="[Varderade_kostnader]" displayFolder="" count="0" memberValueDatatype="5" unbalanced="0"/>
    <cacheHierarchy uniqueName="[Varderade_kostnader].[Max år 24]" caption="Max år 24" attribute="1" defaultMemberUniqueName="[Varderade_kostnader].[Max år 24].[All]" allUniqueName="[Varderade_kostnader].[Max år 24].[All]" dimensionUniqueName="[Varderade_kostnader]" displayFolder="" count="0" memberValueDatatype="5" unbalanced="0"/>
    <cacheHierarchy uniqueName="[Varderade_kostnader].[Max år 25]" caption="Max år 25" attribute="1" defaultMemberUniqueName="[Varderade_kostnader].[Max år 25].[All]" allUniqueName="[Varderade_kostnader].[Max år 25].[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0" memberValueDatatype="130" unbalanced="0"/>
    <cacheHierarchy uniqueName="[Varderade_nyttor].[Kategori]" caption="Kategori" attribute="1" defaultMemberUniqueName="[Varderade_nyttor].[Kategori].[All]" allUniqueName="[Varderade_nyttor].[Kategori].[All]" dimensionUniqueName="[Varderade_nyttor]" displayFolder="" count="0" memberValueDatatype="130" unbalanced="0"/>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Troligt år 7]" caption="Troligt år 7" attribute="1" defaultMemberUniqueName="[Varderade_nyttor].[Troligt år 7].[All]" allUniqueName="[Varderade_nyttor].[Troligt år 7].[All]" dimensionUniqueName="[Varderade_nyttor]" displayFolder="" count="0" memberValueDatatype="5" unbalanced="0"/>
    <cacheHierarchy uniqueName="[Varderade_nyttor].[Troligt år 8]" caption="Troligt år 8" attribute="1" defaultMemberUniqueName="[Varderade_nyttor].[Troligt år 8].[All]" allUniqueName="[Varderade_nyttor].[Troligt år 8].[All]" dimensionUniqueName="[Varderade_nyttor]" displayFolder="" count="0" memberValueDatatype="5" unbalanced="0"/>
    <cacheHierarchy uniqueName="[Varderade_nyttor].[Troligt år 9]" caption="Troligt år 9" attribute="1" defaultMemberUniqueName="[Varderade_nyttor].[Troligt år 9].[All]" allUniqueName="[Varderade_nyttor].[Troligt år 9].[All]" dimensionUniqueName="[Varderade_nyttor]" displayFolder="" count="0" memberValueDatatype="5" unbalanced="0"/>
    <cacheHierarchy uniqueName="[Varderade_nyttor].[Troligt år 10]" caption="Troligt år 10" attribute="1" defaultMemberUniqueName="[Varderade_nyttor].[Troligt år 10].[All]" allUniqueName="[Varderade_nyttor].[Troligt år 10].[All]" dimensionUniqueName="[Varderade_nyttor]" displayFolder="" count="0" memberValueDatatype="5" unbalanced="0"/>
    <cacheHierarchy uniqueName="[Varderade_nyttor].[Troligt år 11]" caption="Troligt år 11" attribute="1" defaultMemberUniqueName="[Varderade_nyttor].[Troligt år 11].[All]" allUniqueName="[Varderade_nyttor].[Troligt år 11].[All]" dimensionUniqueName="[Varderade_nyttor]" displayFolder="" count="0" memberValueDatatype="5" unbalanced="0"/>
    <cacheHierarchy uniqueName="[Varderade_nyttor].[Troligt år 12]" caption="Troligt år 12" attribute="1" defaultMemberUniqueName="[Varderade_nyttor].[Troligt år 12].[All]" allUniqueName="[Varderade_nyttor].[Troligt år 12].[All]" dimensionUniqueName="[Varderade_nyttor]" displayFolder="" count="0" memberValueDatatype="5" unbalanced="0"/>
    <cacheHierarchy uniqueName="[Varderade_nyttor].[Troligt år 13]" caption="Troligt år 13" attribute="1" defaultMemberUniqueName="[Varderade_nyttor].[Troligt år 13].[All]" allUniqueName="[Varderade_nyttor].[Troligt år 13].[All]" dimensionUniqueName="[Varderade_nyttor]" displayFolder="" count="0" memberValueDatatype="5" unbalanced="0"/>
    <cacheHierarchy uniqueName="[Varderade_nyttor].[Troligt år 14]" caption="Troligt år 14" attribute="1" defaultMemberUniqueName="[Varderade_nyttor].[Troligt år 14].[All]" allUniqueName="[Varderade_nyttor].[Troligt år 14].[All]" dimensionUniqueName="[Varderade_nyttor]" displayFolder="" count="0" memberValueDatatype="5" unbalanced="0"/>
    <cacheHierarchy uniqueName="[Varderade_nyttor].[Troligt år 15]" caption="Troligt år 15" attribute="1" defaultMemberUniqueName="[Varderade_nyttor].[Troligt år 15].[All]" allUniqueName="[Varderade_nyttor].[Troligt år 15].[All]" dimensionUniqueName="[Varderade_nyttor]" displayFolder="" count="0" memberValueDatatype="5" unbalanced="0"/>
    <cacheHierarchy uniqueName="[Varderade_nyttor].[Troligt år 16]" caption="Troligt år 16" attribute="1" defaultMemberUniqueName="[Varderade_nyttor].[Troligt år 16].[All]" allUniqueName="[Varderade_nyttor].[Troligt år 16].[All]" dimensionUniqueName="[Varderade_nyttor]" displayFolder="" count="0" memberValueDatatype="5" unbalanced="0"/>
    <cacheHierarchy uniqueName="[Varderade_nyttor].[Troligt år 17]" caption="Troligt år 17" attribute="1" defaultMemberUniqueName="[Varderade_nyttor].[Troligt år 17].[All]" allUniqueName="[Varderade_nyttor].[Troligt år 17].[All]" dimensionUniqueName="[Varderade_nyttor]" displayFolder="" count="0" memberValueDatatype="5" unbalanced="0"/>
    <cacheHierarchy uniqueName="[Varderade_nyttor].[Troligt år 18]" caption="Troligt år 18" attribute="1" defaultMemberUniqueName="[Varderade_nyttor].[Troligt år 18].[All]" allUniqueName="[Varderade_nyttor].[Troligt år 18].[All]" dimensionUniqueName="[Varderade_nyttor]" displayFolder="" count="0" memberValueDatatype="5" unbalanced="0"/>
    <cacheHierarchy uniqueName="[Varderade_nyttor].[Troligt år 19]" caption="Troligt år 19" attribute="1" defaultMemberUniqueName="[Varderade_nyttor].[Troligt år 19].[All]" allUniqueName="[Varderade_nyttor].[Troligt år 19].[All]" dimensionUniqueName="[Varderade_nyttor]" displayFolder="" count="0" memberValueDatatype="5" unbalanced="0"/>
    <cacheHierarchy uniqueName="[Varderade_nyttor].[Troligt år 20]" caption="Troligt år 20" attribute="1" defaultMemberUniqueName="[Varderade_nyttor].[Troligt år 20].[All]" allUniqueName="[Varderade_nyttor].[Troligt år 20].[All]" dimensionUniqueName="[Varderade_nyttor]" displayFolder="" count="0" memberValueDatatype="5" unbalanced="0"/>
    <cacheHierarchy uniqueName="[Varderade_nyttor].[Troligt år 21]" caption="Troligt år 21" attribute="1" defaultMemberUniqueName="[Varderade_nyttor].[Troligt år 21].[All]" allUniqueName="[Varderade_nyttor].[Troligt år 21].[All]" dimensionUniqueName="[Varderade_nyttor]" displayFolder="" count="0" memberValueDatatype="5" unbalanced="0"/>
    <cacheHierarchy uniqueName="[Varderade_nyttor].[Troligt år 22]" caption="Troligt år 22" attribute="1" defaultMemberUniqueName="[Varderade_nyttor].[Troligt år 22].[All]" allUniqueName="[Varderade_nyttor].[Troligt år 22].[All]" dimensionUniqueName="[Varderade_nyttor]" displayFolder="" count="0" memberValueDatatype="5" unbalanced="0"/>
    <cacheHierarchy uniqueName="[Varderade_nyttor].[Troligt år 23]" caption="Troligt år 23" attribute="1" defaultMemberUniqueName="[Varderade_nyttor].[Troligt år 23].[All]" allUniqueName="[Varderade_nyttor].[Troligt år 23].[All]" dimensionUniqueName="[Varderade_nyttor]" displayFolder="" count="0" memberValueDatatype="5" unbalanced="0"/>
    <cacheHierarchy uniqueName="[Varderade_nyttor].[Troligt år 24]" caption="Troligt år 24" attribute="1" defaultMemberUniqueName="[Varderade_nyttor].[Troligt år 24].[All]" allUniqueName="[Varderade_nyttor].[Troligt år 24].[All]" dimensionUniqueName="[Varderade_nyttor]" displayFolder="" count="0" memberValueDatatype="5" unbalanced="0"/>
    <cacheHierarchy uniqueName="[Varderade_nyttor].[Troligt år 25]" caption="Troligt år 25" attribute="1" defaultMemberUniqueName="[Varderade_nyttor].[Troligt år 25].[All]" allUniqueName="[Varderade_nyttor].[Troligt år 25].[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Min år 7]" caption="Min år 7" attribute="1" defaultMemberUniqueName="[Varderade_nyttor].[Min år 7].[All]" allUniqueName="[Varderade_nyttor].[Min år 7].[All]" dimensionUniqueName="[Varderade_nyttor]" displayFolder="" count="0" memberValueDatatype="5" unbalanced="0"/>
    <cacheHierarchy uniqueName="[Varderade_nyttor].[Min år 8]" caption="Min år 8" attribute="1" defaultMemberUniqueName="[Varderade_nyttor].[Min år 8].[All]" allUniqueName="[Varderade_nyttor].[Min år 8].[All]" dimensionUniqueName="[Varderade_nyttor]" displayFolder="" count="0" memberValueDatatype="5" unbalanced="0"/>
    <cacheHierarchy uniqueName="[Varderade_nyttor].[Min år 9]" caption="Min år 9" attribute="1" defaultMemberUniqueName="[Varderade_nyttor].[Min år 9].[All]" allUniqueName="[Varderade_nyttor].[Min år 9].[All]" dimensionUniqueName="[Varderade_nyttor]" displayFolder="" count="0" memberValueDatatype="5" unbalanced="0"/>
    <cacheHierarchy uniqueName="[Varderade_nyttor].[Min år 10]" caption="Min år 10" attribute="1" defaultMemberUniqueName="[Varderade_nyttor].[Min år 10].[All]" allUniqueName="[Varderade_nyttor].[Min år 10].[All]" dimensionUniqueName="[Varderade_nyttor]" displayFolder="" count="0" memberValueDatatype="5" unbalanced="0"/>
    <cacheHierarchy uniqueName="[Varderade_nyttor].[Min år 11]" caption="Min år 11" attribute="1" defaultMemberUniqueName="[Varderade_nyttor].[Min år 11].[All]" allUniqueName="[Varderade_nyttor].[Min år 11].[All]" dimensionUniqueName="[Varderade_nyttor]" displayFolder="" count="0" memberValueDatatype="5" unbalanced="0"/>
    <cacheHierarchy uniqueName="[Varderade_nyttor].[Min år 12]" caption="Min år 12" attribute="1" defaultMemberUniqueName="[Varderade_nyttor].[Min år 12].[All]" allUniqueName="[Varderade_nyttor].[Min år 12].[All]" dimensionUniqueName="[Varderade_nyttor]" displayFolder="" count="0" memberValueDatatype="5" unbalanced="0"/>
    <cacheHierarchy uniqueName="[Varderade_nyttor].[Min år 13]" caption="Min år 13" attribute="1" defaultMemberUniqueName="[Varderade_nyttor].[Min år 13].[All]" allUniqueName="[Varderade_nyttor].[Min år 13].[All]" dimensionUniqueName="[Varderade_nyttor]" displayFolder="" count="0" memberValueDatatype="5" unbalanced="0"/>
    <cacheHierarchy uniqueName="[Varderade_nyttor].[Min år 14]" caption="Min år 14" attribute="1" defaultMemberUniqueName="[Varderade_nyttor].[Min år 14].[All]" allUniqueName="[Varderade_nyttor].[Min år 14].[All]" dimensionUniqueName="[Varderade_nyttor]" displayFolder="" count="0" memberValueDatatype="5" unbalanced="0"/>
    <cacheHierarchy uniqueName="[Varderade_nyttor].[Min år 15]" caption="Min år 15" attribute="1" defaultMemberUniqueName="[Varderade_nyttor].[Min år 15].[All]" allUniqueName="[Varderade_nyttor].[Min år 15].[All]" dimensionUniqueName="[Varderade_nyttor]" displayFolder="" count="0" memberValueDatatype="5" unbalanced="0"/>
    <cacheHierarchy uniqueName="[Varderade_nyttor].[Min år 16]" caption="Min år 16" attribute="1" defaultMemberUniqueName="[Varderade_nyttor].[Min år 16].[All]" allUniqueName="[Varderade_nyttor].[Min år 16].[All]" dimensionUniqueName="[Varderade_nyttor]" displayFolder="" count="0" memberValueDatatype="5" unbalanced="0"/>
    <cacheHierarchy uniqueName="[Varderade_nyttor].[Min år 17]" caption="Min år 17" attribute="1" defaultMemberUniqueName="[Varderade_nyttor].[Min år 17].[All]" allUniqueName="[Varderade_nyttor].[Min år 17].[All]" dimensionUniqueName="[Varderade_nyttor]" displayFolder="" count="0" memberValueDatatype="5" unbalanced="0"/>
    <cacheHierarchy uniqueName="[Varderade_nyttor].[Min år 18]" caption="Min år 18" attribute="1" defaultMemberUniqueName="[Varderade_nyttor].[Min år 18].[All]" allUniqueName="[Varderade_nyttor].[Min år 18].[All]" dimensionUniqueName="[Varderade_nyttor]" displayFolder="" count="0" memberValueDatatype="5" unbalanced="0"/>
    <cacheHierarchy uniqueName="[Varderade_nyttor].[Min år 19]" caption="Min år 19" attribute="1" defaultMemberUniqueName="[Varderade_nyttor].[Min år 19].[All]" allUniqueName="[Varderade_nyttor].[Min år 19].[All]" dimensionUniqueName="[Varderade_nyttor]" displayFolder="" count="0" memberValueDatatype="5" unbalanced="0"/>
    <cacheHierarchy uniqueName="[Varderade_nyttor].[Min år 20]" caption="Min år 20" attribute="1" defaultMemberUniqueName="[Varderade_nyttor].[Min år 20].[All]" allUniqueName="[Varderade_nyttor].[Min år 20].[All]" dimensionUniqueName="[Varderade_nyttor]" displayFolder="" count="0" memberValueDatatype="5" unbalanced="0"/>
    <cacheHierarchy uniqueName="[Varderade_nyttor].[Min år 21]" caption="Min år 21" attribute="1" defaultMemberUniqueName="[Varderade_nyttor].[Min år 21].[All]" allUniqueName="[Varderade_nyttor].[Min år 21].[All]" dimensionUniqueName="[Varderade_nyttor]" displayFolder="" count="0" memberValueDatatype="5" unbalanced="0"/>
    <cacheHierarchy uniqueName="[Varderade_nyttor].[Min år 22]" caption="Min år 22" attribute="1" defaultMemberUniqueName="[Varderade_nyttor].[Min år 22].[All]" allUniqueName="[Varderade_nyttor].[Min år 22].[All]" dimensionUniqueName="[Varderade_nyttor]" displayFolder="" count="0" memberValueDatatype="5" unbalanced="0"/>
    <cacheHierarchy uniqueName="[Varderade_nyttor].[Min år 23]" caption="Min år 23" attribute="1" defaultMemberUniqueName="[Varderade_nyttor].[Min år 23].[All]" allUniqueName="[Varderade_nyttor].[Min år 23].[All]" dimensionUniqueName="[Varderade_nyttor]" displayFolder="" count="0" memberValueDatatype="5" unbalanced="0"/>
    <cacheHierarchy uniqueName="[Varderade_nyttor].[Min år 24]" caption="Min år 24" attribute="1" defaultMemberUniqueName="[Varderade_nyttor].[Min år 24].[All]" allUniqueName="[Varderade_nyttor].[Min år 24].[All]" dimensionUniqueName="[Varderade_nyttor]" displayFolder="" count="0" memberValueDatatype="5" unbalanced="0"/>
    <cacheHierarchy uniqueName="[Varderade_nyttor].[Min år 25]" caption="Min år 25" attribute="1" defaultMemberUniqueName="[Varderade_nyttor].[Min år 25].[All]" allUniqueName="[Varderade_nyttor].[Min år 25].[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Max år 7]" caption="Max år 7" attribute="1" defaultMemberUniqueName="[Varderade_nyttor].[Max år 7].[All]" allUniqueName="[Varderade_nyttor].[Max år 7].[All]" dimensionUniqueName="[Varderade_nyttor]" displayFolder="" count="0" memberValueDatatype="5" unbalanced="0"/>
    <cacheHierarchy uniqueName="[Varderade_nyttor].[Max år 8]" caption="Max år 8" attribute="1" defaultMemberUniqueName="[Varderade_nyttor].[Max år 8].[All]" allUniqueName="[Varderade_nyttor].[Max år 8].[All]" dimensionUniqueName="[Varderade_nyttor]" displayFolder="" count="0" memberValueDatatype="5" unbalanced="0"/>
    <cacheHierarchy uniqueName="[Varderade_nyttor].[Max år 9]" caption="Max år 9" attribute="1" defaultMemberUniqueName="[Varderade_nyttor].[Max år 9].[All]" allUniqueName="[Varderade_nyttor].[Max år 9].[All]" dimensionUniqueName="[Varderade_nyttor]" displayFolder="" count="0" memberValueDatatype="5" unbalanced="0"/>
    <cacheHierarchy uniqueName="[Varderade_nyttor].[Max år 10]" caption="Max år 10" attribute="1" defaultMemberUniqueName="[Varderade_nyttor].[Max år 10].[All]" allUniqueName="[Varderade_nyttor].[Max år 10].[All]" dimensionUniqueName="[Varderade_nyttor]" displayFolder="" count="0" memberValueDatatype="5" unbalanced="0"/>
    <cacheHierarchy uniqueName="[Varderade_nyttor].[Max år 11]" caption="Max år 11" attribute="1" defaultMemberUniqueName="[Varderade_nyttor].[Max år 11].[All]" allUniqueName="[Varderade_nyttor].[Max år 11].[All]" dimensionUniqueName="[Varderade_nyttor]" displayFolder="" count="0" memberValueDatatype="5" unbalanced="0"/>
    <cacheHierarchy uniqueName="[Varderade_nyttor].[Max år 12]" caption="Max år 12" attribute="1" defaultMemberUniqueName="[Varderade_nyttor].[Max år 12].[All]" allUniqueName="[Varderade_nyttor].[Max år 12].[All]" dimensionUniqueName="[Varderade_nyttor]" displayFolder="" count="0" memberValueDatatype="5" unbalanced="0"/>
    <cacheHierarchy uniqueName="[Varderade_nyttor].[Max år 13]" caption="Max år 13" attribute="1" defaultMemberUniqueName="[Varderade_nyttor].[Max år 13].[All]" allUniqueName="[Varderade_nyttor].[Max år 13].[All]" dimensionUniqueName="[Varderade_nyttor]" displayFolder="" count="0" memberValueDatatype="5" unbalanced="0"/>
    <cacheHierarchy uniqueName="[Varderade_nyttor].[Max år 14]" caption="Max år 14" attribute="1" defaultMemberUniqueName="[Varderade_nyttor].[Max år 14].[All]" allUniqueName="[Varderade_nyttor].[Max år 14].[All]" dimensionUniqueName="[Varderade_nyttor]" displayFolder="" count="0" memberValueDatatype="5" unbalanced="0"/>
    <cacheHierarchy uniqueName="[Varderade_nyttor].[Max år 15]" caption="Max år 15" attribute="1" defaultMemberUniqueName="[Varderade_nyttor].[Max år 15].[All]" allUniqueName="[Varderade_nyttor].[Max år 15].[All]" dimensionUniqueName="[Varderade_nyttor]" displayFolder="" count="0" memberValueDatatype="5" unbalanced="0"/>
    <cacheHierarchy uniqueName="[Varderade_nyttor].[Max år 16]" caption="Max år 16" attribute="1" defaultMemberUniqueName="[Varderade_nyttor].[Max år 16].[All]" allUniqueName="[Varderade_nyttor].[Max år 16].[All]" dimensionUniqueName="[Varderade_nyttor]" displayFolder="" count="0" memberValueDatatype="5" unbalanced="0"/>
    <cacheHierarchy uniqueName="[Varderade_nyttor].[Max år 17]" caption="Max år 17" attribute="1" defaultMemberUniqueName="[Varderade_nyttor].[Max år 17].[All]" allUniqueName="[Varderade_nyttor].[Max år 17].[All]" dimensionUniqueName="[Varderade_nyttor]" displayFolder="" count="0" memberValueDatatype="5" unbalanced="0"/>
    <cacheHierarchy uniqueName="[Varderade_nyttor].[Max år 18]" caption="Max år 18" attribute="1" defaultMemberUniqueName="[Varderade_nyttor].[Max år 18].[All]" allUniqueName="[Varderade_nyttor].[Max år 18].[All]" dimensionUniqueName="[Varderade_nyttor]" displayFolder="" count="0" memberValueDatatype="5" unbalanced="0"/>
    <cacheHierarchy uniqueName="[Varderade_nyttor].[Max år 19]" caption="Max år 19" attribute="1" defaultMemberUniqueName="[Varderade_nyttor].[Max år 19].[All]" allUniqueName="[Varderade_nyttor].[Max år 19].[All]" dimensionUniqueName="[Varderade_nyttor]" displayFolder="" count="0" memberValueDatatype="5" unbalanced="0"/>
    <cacheHierarchy uniqueName="[Varderade_nyttor].[Max år 20]" caption="Max år 20" attribute="1" defaultMemberUniqueName="[Varderade_nyttor].[Max år 20].[All]" allUniqueName="[Varderade_nyttor].[Max år 20].[All]" dimensionUniqueName="[Varderade_nyttor]" displayFolder="" count="0" memberValueDatatype="5" unbalanced="0"/>
    <cacheHierarchy uniqueName="[Varderade_nyttor].[Max år 21]" caption="Max år 21" attribute="1" defaultMemberUniqueName="[Varderade_nyttor].[Max år 21].[All]" allUniqueName="[Varderade_nyttor].[Max år 21].[All]" dimensionUniqueName="[Varderade_nyttor]" displayFolder="" count="0" memberValueDatatype="5" unbalanced="0"/>
    <cacheHierarchy uniqueName="[Varderade_nyttor].[Max år 22]" caption="Max år 22" attribute="1" defaultMemberUniqueName="[Varderade_nyttor].[Max år 22].[All]" allUniqueName="[Varderade_nyttor].[Max år 22].[All]" dimensionUniqueName="[Varderade_nyttor]" displayFolder="" count="0" memberValueDatatype="5" unbalanced="0"/>
    <cacheHierarchy uniqueName="[Varderade_nyttor].[Max år 23]" caption="Max år 23" attribute="1" defaultMemberUniqueName="[Varderade_nyttor].[Max år 23].[All]" allUniqueName="[Varderade_nyttor].[Max år 23].[All]" dimensionUniqueName="[Varderade_nyttor]" displayFolder="" count="0" memberValueDatatype="5" unbalanced="0"/>
    <cacheHierarchy uniqueName="[Varderade_nyttor].[Max år 24]" caption="Max år 24" attribute="1" defaultMemberUniqueName="[Varderade_nyttor].[Max år 24].[All]" allUniqueName="[Varderade_nyttor].[Max år 24].[All]" dimensionUniqueName="[Varderade_nyttor]" displayFolder="" count="0" memberValueDatatype="5" unbalanced="0"/>
    <cacheHierarchy uniqueName="[Varderade_nyttor].[Max år 25]" caption="Max år 25" attribute="1" defaultMemberUniqueName="[Varderade_nyttor].[Max år 25].[All]" allUniqueName="[Varderade_nyttor].[Max år 25].[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270"/>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271"/>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27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270"/>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271"/>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272"/>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273"/>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274"/>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275"/>
        </ext>
      </extLst>
    </cacheHierarchy>
    <cacheHierarchy uniqueName="[Measures].[Sum of Troligt år 7]" caption="Sum of Troligt år 7" measure="1" displayFolder="" measureGroup="Nyttor" count="0" hidden="1">
      <extLst>
        <ext xmlns:x15="http://schemas.microsoft.com/office/spreadsheetml/2010/11/main" uri="{B97F6D7D-B522-45F9-BDA1-12C45D357490}">
          <x15:cacheHierarchy aggregatedColumn="276"/>
        </ext>
      </extLst>
    </cacheHierarchy>
    <cacheHierarchy uniqueName="[Measures].[Sum of Troligt år 8]" caption="Sum of Troligt år 8" measure="1" displayFolder="" measureGroup="Nyttor" count="0" hidden="1">
      <extLst>
        <ext xmlns:x15="http://schemas.microsoft.com/office/spreadsheetml/2010/11/main" uri="{B97F6D7D-B522-45F9-BDA1-12C45D357490}">
          <x15:cacheHierarchy aggregatedColumn="277"/>
        </ext>
      </extLst>
    </cacheHierarchy>
    <cacheHierarchy uniqueName="[Measures].[Sum of Troligt år 9]" caption="Sum of Troligt år 9" measure="1" displayFolder="" measureGroup="Nyttor" count="0" hidden="1">
      <extLst>
        <ext xmlns:x15="http://schemas.microsoft.com/office/spreadsheetml/2010/11/main" uri="{B97F6D7D-B522-45F9-BDA1-12C45D357490}">
          <x15:cacheHierarchy aggregatedColumn="278"/>
        </ext>
      </extLst>
    </cacheHierarchy>
    <cacheHierarchy uniqueName="[Measures].[Sum of Troligt år 10]" caption="Sum of Troligt år 10" measure="1" displayFolder="" measureGroup="Nyttor" count="0" hidden="1">
      <extLst>
        <ext xmlns:x15="http://schemas.microsoft.com/office/spreadsheetml/2010/11/main" uri="{B97F6D7D-B522-45F9-BDA1-12C45D357490}">
          <x15:cacheHierarchy aggregatedColumn="279"/>
        </ext>
      </extLst>
    </cacheHierarchy>
    <cacheHierarchy uniqueName="[Measures].[Sum of Troligt år 11]" caption="Sum of Troligt år 11" measure="1" displayFolder="" measureGroup="Nyttor" count="0" hidden="1">
      <extLst>
        <ext xmlns:x15="http://schemas.microsoft.com/office/spreadsheetml/2010/11/main" uri="{B97F6D7D-B522-45F9-BDA1-12C45D357490}">
          <x15:cacheHierarchy aggregatedColumn="280"/>
        </ext>
      </extLst>
    </cacheHierarchy>
    <cacheHierarchy uniqueName="[Measures].[Sum of Troligt år 12]" caption="Sum of Troligt år 12" measure="1" displayFolder="" measureGroup="Nyttor" count="0" hidden="1">
      <extLst>
        <ext xmlns:x15="http://schemas.microsoft.com/office/spreadsheetml/2010/11/main" uri="{B97F6D7D-B522-45F9-BDA1-12C45D357490}">
          <x15:cacheHierarchy aggregatedColumn="281"/>
        </ext>
      </extLst>
    </cacheHierarchy>
    <cacheHierarchy uniqueName="[Measures].[Sum of Troligt år 13]" caption="Sum of Troligt år 13" measure="1" displayFolder="" measureGroup="Nyttor" count="0" hidden="1">
      <extLst>
        <ext xmlns:x15="http://schemas.microsoft.com/office/spreadsheetml/2010/11/main" uri="{B97F6D7D-B522-45F9-BDA1-12C45D357490}">
          <x15:cacheHierarchy aggregatedColumn="282"/>
        </ext>
      </extLst>
    </cacheHierarchy>
    <cacheHierarchy uniqueName="[Measures].[Sum of Troligt år 14]" caption="Sum of Troligt år 14" measure="1" displayFolder="" measureGroup="Nyttor" count="0" hidden="1">
      <extLst>
        <ext xmlns:x15="http://schemas.microsoft.com/office/spreadsheetml/2010/11/main" uri="{B97F6D7D-B522-45F9-BDA1-12C45D357490}">
          <x15:cacheHierarchy aggregatedColumn="283"/>
        </ext>
      </extLst>
    </cacheHierarchy>
    <cacheHierarchy uniqueName="[Measures].[Sum of Troligt år 15]" caption="Sum of Troligt år 15" measure="1" displayFolder="" measureGroup="Nyttor" count="0" hidden="1">
      <extLst>
        <ext xmlns:x15="http://schemas.microsoft.com/office/spreadsheetml/2010/11/main" uri="{B97F6D7D-B522-45F9-BDA1-12C45D357490}">
          <x15:cacheHierarchy aggregatedColumn="284"/>
        </ext>
      </extLst>
    </cacheHierarchy>
    <cacheHierarchy uniqueName="[Measures].[Sum of Troligt år 16]" caption="Sum of Troligt år 16" measure="1" displayFolder="" measureGroup="Nyttor" count="0" hidden="1">
      <extLst>
        <ext xmlns:x15="http://schemas.microsoft.com/office/spreadsheetml/2010/11/main" uri="{B97F6D7D-B522-45F9-BDA1-12C45D357490}">
          <x15:cacheHierarchy aggregatedColumn="285"/>
        </ext>
      </extLst>
    </cacheHierarchy>
    <cacheHierarchy uniqueName="[Measures].[Sum of Troligt år 17]" caption="Sum of Troligt år 17" measure="1" displayFolder="" measureGroup="Nyttor" count="0" hidden="1">
      <extLst>
        <ext xmlns:x15="http://schemas.microsoft.com/office/spreadsheetml/2010/11/main" uri="{B97F6D7D-B522-45F9-BDA1-12C45D357490}">
          <x15:cacheHierarchy aggregatedColumn="286"/>
        </ext>
      </extLst>
    </cacheHierarchy>
    <cacheHierarchy uniqueName="[Measures].[Sum of Troligt år 18]" caption="Sum of Troligt år 18" measure="1" displayFolder="" measureGroup="Nyttor" count="0" hidden="1">
      <extLst>
        <ext xmlns:x15="http://schemas.microsoft.com/office/spreadsheetml/2010/11/main" uri="{B97F6D7D-B522-45F9-BDA1-12C45D357490}">
          <x15:cacheHierarchy aggregatedColumn="287"/>
        </ext>
      </extLst>
    </cacheHierarchy>
    <cacheHierarchy uniqueName="[Measures].[Sum of Troligt år 19]" caption="Sum of Troligt år 19" measure="1" displayFolder="" measureGroup="Nyttor" count="0" hidden="1">
      <extLst>
        <ext xmlns:x15="http://schemas.microsoft.com/office/spreadsheetml/2010/11/main" uri="{B97F6D7D-B522-45F9-BDA1-12C45D357490}">
          <x15:cacheHierarchy aggregatedColumn="288"/>
        </ext>
      </extLst>
    </cacheHierarchy>
    <cacheHierarchy uniqueName="[Measures].[Sum of Troligt år 20]" caption="Sum of Troligt år 20" measure="1" displayFolder="" measureGroup="Nyttor" count="0" hidden="1">
      <extLst>
        <ext xmlns:x15="http://schemas.microsoft.com/office/spreadsheetml/2010/11/main" uri="{B97F6D7D-B522-45F9-BDA1-12C45D357490}">
          <x15:cacheHierarchy aggregatedColumn="289"/>
        </ext>
      </extLst>
    </cacheHierarchy>
    <cacheHierarchy uniqueName="[Measures].[Sum of Troligt år 21]" caption="Sum of Troligt år 21" measure="1" displayFolder="" measureGroup="Nyttor" count="0" hidden="1">
      <extLst>
        <ext xmlns:x15="http://schemas.microsoft.com/office/spreadsheetml/2010/11/main" uri="{B97F6D7D-B522-45F9-BDA1-12C45D357490}">
          <x15:cacheHierarchy aggregatedColumn="290"/>
        </ext>
      </extLst>
    </cacheHierarchy>
    <cacheHierarchy uniqueName="[Measures].[Sum of Troligt år 22]" caption="Sum of Troligt år 22" measure="1" displayFolder="" measureGroup="Nyttor" count="0" hidden="1">
      <extLst>
        <ext xmlns:x15="http://schemas.microsoft.com/office/spreadsheetml/2010/11/main" uri="{B97F6D7D-B522-45F9-BDA1-12C45D357490}">
          <x15:cacheHierarchy aggregatedColumn="291"/>
        </ext>
      </extLst>
    </cacheHierarchy>
    <cacheHierarchy uniqueName="[Measures].[Sum of Troligt år 23]" caption="Sum of Troligt år 23" measure="1" displayFolder="" measureGroup="Nyttor" count="0" hidden="1">
      <extLst>
        <ext xmlns:x15="http://schemas.microsoft.com/office/spreadsheetml/2010/11/main" uri="{B97F6D7D-B522-45F9-BDA1-12C45D357490}">
          <x15:cacheHierarchy aggregatedColumn="292"/>
        </ext>
      </extLst>
    </cacheHierarchy>
    <cacheHierarchy uniqueName="[Measures].[Sum of Troligt år 24]" caption="Sum of Troligt år 24" measure="1" displayFolder="" measureGroup="Nyttor" count="0" hidden="1">
      <extLst>
        <ext xmlns:x15="http://schemas.microsoft.com/office/spreadsheetml/2010/11/main" uri="{B97F6D7D-B522-45F9-BDA1-12C45D357490}">
          <x15:cacheHierarchy aggregatedColumn="293"/>
        </ext>
      </extLst>
    </cacheHierarchy>
    <cacheHierarchy uniqueName="[Measures].[Sum of Troligt år 25]" caption="Sum of Troligt år 25" measure="1" displayFolder="" measureGroup="Nyttor" count="0" hidden="1">
      <extLst>
        <ext xmlns:x15="http://schemas.microsoft.com/office/spreadsheetml/2010/11/main" uri="{B97F6D7D-B522-45F9-BDA1-12C45D357490}">
          <x15:cacheHierarchy aggregatedColumn="29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183"/>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84"/>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185"/>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186"/>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187"/>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188"/>
        </ext>
      </extLst>
    </cacheHierarchy>
    <cacheHierarchy uniqueName="[Measures].[Sum of Troligt år 7 2]" caption="Sum of Troligt år 7 2" measure="1" displayFolder="" measureGroup="Kostnader" count="0" hidden="1">
      <extLst>
        <ext xmlns:x15="http://schemas.microsoft.com/office/spreadsheetml/2010/11/main" uri="{B97F6D7D-B522-45F9-BDA1-12C45D357490}">
          <x15:cacheHierarchy aggregatedColumn="189"/>
        </ext>
      </extLst>
    </cacheHierarchy>
    <cacheHierarchy uniqueName="[Measures].[Sum of Troligt år 8 2]" caption="Sum of Troligt år 8 2" measure="1" displayFolder="" measureGroup="Kostnader" count="0" hidden="1">
      <extLst>
        <ext xmlns:x15="http://schemas.microsoft.com/office/spreadsheetml/2010/11/main" uri="{B97F6D7D-B522-45F9-BDA1-12C45D357490}">
          <x15:cacheHierarchy aggregatedColumn="190"/>
        </ext>
      </extLst>
    </cacheHierarchy>
    <cacheHierarchy uniqueName="[Measures].[Sum of Troligt år 9 2]" caption="Sum of Troligt år 9 2" measure="1" displayFolder="" measureGroup="Kostnader" count="0" hidden="1">
      <extLst>
        <ext xmlns:x15="http://schemas.microsoft.com/office/spreadsheetml/2010/11/main" uri="{B97F6D7D-B522-45F9-BDA1-12C45D357490}">
          <x15:cacheHierarchy aggregatedColumn="191"/>
        </ext>
      </extLst>
    </cacheHierarchy>
    <cacheHierarchy uniqueName="[Measures].[Sum of Troligt år 10 2]" caption="Sum of Troligt år 10 2" measure="1" displayFolder="" measureGroup="Kostnader" count="0" hidden="1">
      <extLst>
        <ext xmlns:x15="http://schemas.microsoft.com/office/spreadsheetml/2010/11/main" uri="{B97F6D7D-B522-45F9-BDA1-12C45D357490}">
          <x15:cacheHierarchy aggregatedColumn="192"/>
        </ext>
      </extLst>
    </cacheHierarchy>
    <cacheHierarchy uniqueName="[Measures].[Sum of Troligt år 11 2]" caption="Sum of Troligt år 11 2" measure="1" displayFolder="" measureGroup="Kostnader" count="0" hidden="1">
      <extLst>
        <ext xmlns:x15="http://schemas.microsoft.com/office/spreadsheetml/2010/11/main" uri="{B97F6D7D-B522-45F9-BDA1-12C45D357490}">
          <x15:cacheHierarchy aggregatedColumn="193"/>
        </ext>
      </extLst>
    </cacheHierarchy>
    <cacheHierarchy uniqueName="[Measures].[Sum of Troligt år 12 2]" caption="Sum of Troligt år 12 2" measure="1" displayFolder="" measureGroup="Kostnader" count="0" hidden="1">
      <extLst>
        <ext xmlns:x15="http://schemas.microsoft.com/office/spreadsheetml/2010/11/main" uri="{B97F6D7D-B522-45F9-BDA1-12C45D357490}">
          <x15:cacheHierarchy aggregatedColumn="194"/>
        </ext>
      </extLst>
    </cacheHierarchy>
    <cacheHierarchy uniqueName="[Measures].[Sum of Troligt år 13 2]" caption="Sum of Troligt år 13 2" measure="1" displayFolder="" measureGroup="Kostnader" count="0" hidden="1">
      <extLst>
        <ext xmlns:x15="http://schemas.microsoft.com/office/spreadsheetml/2010/11/main" uri="{B97F6D7D-B522-45F9-BDA1-12C45D357490}">
          <x15:cacheHierarchy aggregatedColumn="195"/>
        </ext>
      </extLst>
    </cacheHierarchy>
    <cacheHierarchy uniqueName="[Measures].[Sum of Troligt år 14 2]" caption="Sum of Troligt år 14 2" measure="1" displayFolder="" measureGroup="Kostnader" count="0" hidden="1">
      <extLst>
        <ext xmlns:x15="http://schemas.microsoft.com/office/spreadsheetml/2010/11/main" uri="{B97F6D7D-B522-45F9-BDA1-12C45D357490}">
          <x15:cacheHierarchy aggregatedColumn="196"/>
        </ext>
      </extLst>
    </cacheHierarchy>
    <cacheHierarchy uniqueName="[Measures].[Sum of Troligt år 15 2]" caption="Sum of Troligt år 15 2" measure="1" displayFolder="" measureGroup="Kostnader" count="0" hidden="1">
      <extLst>
        <ext xmlns:x15="http://schemas.microsoft.com/office/spreadsheetml/2010/11/main" uri="{B97F6D7D-B522-45F9-BDA1-12C45D357490}">
          <x15:cacheHierarchy aggregatedColumn="197"/>
        </ext>
      </extLst>
    </cacheHierarchy>
    <cacheHierarchy uniqueName="[Measures].[Sum of Troligt år 16 2]" caption="Sum of Troligt år 16 2" measure="1" displayFolder="" measureGroup="Kostnader" count="0" hidden="1">
      <extLst>
        <ext xmlns:x15="http://schemas.microsoft.com/office/spreadsheetml/2010/11/main" uri="{B97F6D7D-B522-45F9-BDA1-12C45D357490}">
          <x15:cacheHierarchy aggregatedColumn="198"/>
        </ext>
      </extLst>
    </cacheHierarchy>
    <cacheHierarchy uniqueName="[Measures].[Sum of Troligt år 17 2]" caption="Sum of Troligt år 17 2" measure="1" displayFolder="" measureGroup="Kostnader" count="0" hidden="1">
      <extLst>
        <ext xmlns:x15="http://schemas.microsoft.com/office/spreadsheetml/2010/11/main" uri="{B97F6D7D-B522-45F9-BDA1-12C45D357490}">
          <x15:cacheHierarchy aggregatedColumn="199"/>
        </ext>
      </extLst>
    </cacheHierarchy>
    <cacheHierarchy uniqueName="[Measures].[Sum of Troligt år 18 2]" caption="Sum of Troligt år 18 2" measure="1" displayFolder="" measureGroup="Kostnader" count="0" hidden="1">
      <extLst>
        <ext xmlns:x15="http://schemas.microsoft.com/office/spreadsheetml/2010/11/main" uri="{B97F6D7D-B522-45F9-BDA1-12C45D357490}">
          <x15:cacheHierarchy aggregatedColumn="200"/>
        </ext>
      </extLst>
    </cacheHierarchy>
    <cacheHierarchy uniqueName="[Measures].[Sum of Troligt år 19 2]" caption="Sum of Troligt år 19 2" measure="1" displayFolder="" measureGroup="Kostnader" count="0" hidden="1">
      <extLst>
        <ext xmlns:x15="http://schemas.microsoft.com/office/spreadsheetml/2010/11/main" uri="{B97F6D7D-B522-45F9-BDA1-12C45D357490}">
          <x15:cacheHierarchy aggregatedColumn="201"/>
        </ext>
      </extLst>
    </cacheHierarchy>
    <cacheHierarchy uniqueName="[Measures].[Sum of Troligt år 20 2]" caption="Sum of Troligt år 20 2" measure="1" displayFolder="" measureGroup="Kostnader" count="0" hidden="1">
      <extLst>
        <ext xmlns:x15="http://schemas.microsoft.com/office/spreadsheetml/2010/11/main" uri="{B97F6D7D-B522-45F9-BDA1-12C45D357490}">
          <x15:cacheHierarchy aggregatedColumn="202"/>
        </ext>
      </extLst>
    </cacheHierarchy>
    <cacheHierarchy uniqueName="[Measures].[Sum of Troligt år 21 2]" caption="Sum of Troligt år 21 2" measure="1" displayFolder="" measureGroup="Kostnader" count="0" hidden="1">
      <extLst>
        <ext xmlns:x15="http://schemas.microsoft.com/office/spreadsheetml/2010/11/main" uri="{B97F6D7D-B522-45F9-BDA1-12C45D357490}">
          <x15:cacheHierarchy aggregatedColumn="203"/>
        </ext>
      </extLst>
    </cacheHierarchy>
    <cacheHierarchy uniqueName="[Measures].[Sum of Troligt år 22 2]" caption="Sum of Troligt år 22 2" measure="1" displayFolder="" measureGroup="Kostnader" count="0" hidden="1">
      <extLst>
        <ext xmlns:x15="http://schemas.microsoft.com/office/spreadsheetml/2010/11/main" uri="{B97F6D7D-B522-45F9-BDA1-12C45D357490}">
          <x15:cacheHierarchy aggregatedColumn="204"/>
        </ext>
      </extLst>
    </cacheHierarchy>
    <cacheHierarchy uniqueName="[Measures].[Sum of Troligt år 23 2]" caption="Sum of Troligt år 23 2" measure="1" displayFolder="" measureGroup="Kostnader" count="0" hidden="1">
      <extLst>
        <ext xmlns:x15="http://schemas.microsoft.com/office/spreadsheetml/2010/11/main" uri="{B97F6D7D-B522-45F9-BDA1-12C45D357490}">
          <x15:cacheHierarchy aggregatedColumn="205"/>
        </ext>
      </extLst>
    </cacheHierarchy>
    <cacheHierarchy uniqueName="[Measures].[Sum of Troligt år 24 2]" caption="Sum of Troligt år 24 2" measure="1" displayFolder="" measureGroup="Kostnader" count="0" hidden="1">
      <extLst>
        <ext xmlns:x15="http://schemas.microsoft.com/office/spreadsheetml/2010/11/main" uri="{B97F6D7D-B522-45F9-BDA1-12C45D357490}">
          <x15:cacheHierarchy aggregatedColumn="206"/>
        </ext>
      </extLst>
    </cacheHierarchy>
    <cacheHierarchy uniqueName="[Measures].[Sum of Troligt år 25 2]" caption="Sum of Troligt år 25 2" measure="1" displayFolder="" measureGroup="Kostnader" count="0" hidden="1">
      <extLst>
        <ext xmlns:x15="http://schemas.microsoft.com/office/spreadsheetml/2010/11/main" uri="{B97F6D7D-B522-45F9-BDA1-12C45D357490}">
          <x15:cacheHierarchy aggregatedColumn="207"/>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29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208"/>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264"/>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177"/>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444"/>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445"/>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446"/>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447"/>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448"/>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449"/>
        </ext>
      </extLst>
    </cacheHierarchy>
    <cacheHierarchy uniqueName="[Measures].[Sum of Troligt år 7 3]" caption="Sum of Troligt år 7 3" measure="1" displayFolder="" measureGroup="Varderade_nyttor" count="0" hidden="1">
      <extLst>
        <ext xmlns:x15="http://schemas.microsoft.com/office/spreadsheetml/2010/11/main" uri="{B97F6D7D-B522-45F9-BDA1-12C45D357490}">
          <x15:cacheHierarchy aggregatedColumn="450"/>
        </ext>
      </extLst>
    </cacheHierarchy>
    <cacheHierarchy uniqueName="[Measures].[Sum of Troligt år 8 3]" caption="Sum of Troligt år 8 3" measure="1" displayFolder="" measureGroup="Varderade_nyttor" count="0" hidden="1">
      <extLst>
        <ext xmlns:x15="http://schemas.microsoft.com/office/spreadsheetml/2010/11/main" uri="{B97F6D7D-B522-45F9-BDA1-12C45D357490}">
          <x15:cacheHierarchy aggregatedColumn="451"/>
        </ext>
      </extLst>
    </cacheHierarchy>
    <cacheHierarchy uniqueName="[Measures].[Sum of Troligt år 9 3]" caption="Sum of Troligt år 9 3" measure="1" displayFolder="" measureGroup="Varderade_nyttor" count="0" hidden="1">
      <extLst>
        <ext xmlns:x15="http://schemas.microsoft.com/office/spreadsheetml/2010/11/main" uri="{B97F6D7D-B522-45F9-BDA1-12C45D357490}">
          <x15:cacheHierarchy aggregatedColumn="452"/>
        </ext>
      </extLst>
    </cacheHierarchy>
    <cacheHierarchy uniqueName="[Measures].[Sum of Troligt år 10 3]" caption="Sum of Troligt år 10 3" measure="1" displayFolder="" measureGroup="Varderade_nyttor" count="0" hidden="1">
      <extLst>
        <ext xmlns:x15="http://schemas.microsoft.com/office/spreadsheetml/2010/11/main" uri="{B97F6D7D-B522-45F9-BDA1-12C45D357490}">
          <x15:cacheHierarchy aggregatedColumn="453"/>
        </ext>
      </extLst>
    </cacheHierarchy>
    <cacheHierarchy uniqueName="[Measures].[Sum of Troligt år 11 3]" caption="Sum of Troligt år 11 3" measure="1" displayFolder="" measureGroup="Varderade_nyttor" count="0" hidden="1">
      <extLst>
        <ext xmlns:x15="http://schemas.microsoft.com/office/spreadsheetml/2010/11/main" uri="{B97F6D7D-B522-45F9-BDA1-12C45D357490}">
          <x15:cacheHierarchy aggregatedColumn="454"/>
        </ext>
      </extLst>
    </cacheHierarchy>
    <cacheHierarchy uniqueName="[Measures].[Sum of Troligt år 12 3]" caption="Sum of Troligt år 12 3" measure="1" displayFolder="" measureGroup="Varderade_nyttor" count="0" hidden="1">
      <extLst>
        <ext xmlns:x15="http://schemas.microsoft.com/office/spreadsheetml/2010/11/main" uri="{B97F6D7D-B522-45F9-BDA1-12C45D357490}">
          <x15:cacheHierarchy aggregatedColumn="455"/>
        </ext>
      </extLst>
    </cacheHierarchy>
    <cacheHierarchy uniqueName="[Measures].[Sum of Troligt år 13 3]" caption="Sum of Troligt år 13 3" measure="1" displayFolder="" measureGroup="Varderade_nyttor" count="0" hidden="1">
      <extLst>
        <ext xmlns:x15="http://schemas.microsoft.com/office/spreadsheetml/2010/11/main" uri="{B97F6D7D-B522-45F9-BDA1-12C45D357490}">
          <x15:cacheHierarchy aggregatedColumn="456"/>
        </ext>
      </extLst>
    </cacheHierarchy>
    <cacheHierarchy uniqueName="[Measures].[Sum of Troligt år 14 3]" caption="Sum of Troligt år 14 3" measure="1" displayFolder="" measureGroup="Varderade_nyttor" count="0" hidden="1">
      <extLst>
        <ext xmlns:x15="http://schemas.microsoft.com/office/spreadsheetml/2010/11/main" uri="{B97F6D7D-B522-45F9-BDA1-12C45D357490}">
          <x15:cacheHierarchy aggregatedColumn="457"/>
        </ext>
      </extLst>
    </cacheHierarchy>
    <cacheHierarchy uniqueName="[Measures].[Sum of Troligt år 15 3]" caption="Sum of Troligt år 15 3" measure="1" displayFolder="" measureGroup="Varderade_nyttor" count="0" hidden="1">
      <extLst>
        <ext xmlns:x15="http://schemas.microsoft.com/office/spreadsheetml/2010/11/main" uri="{B97F6D7D-B522-45F9-BDA1-12C45D357490}">
          <x15:cacheHierarchy aggregatedColumn="458"/>
        </ext>
      </extLst>
    </cacheHierarchy>
    <cacheHierarchy uniqueName="[Measures].[Sum of Troligt år 16 3]" caption="Sum of Troligt år 16 3" measure="1" displayFolder="" measureGroup="Varderade_nyttor" count="0" hidden="1">
      <extLst>
        <ext xmlns:x15="http://schemas.microsoft.com/office/spreadsheetml/2010/11/main" uri="{B97F6D7D-B522-45F9-BDA1-12C45D357490}">
          <x15:cacheHierarchy aggregatedColumn="459"/>
        </ext>
      </extLst>
    </cacheHierarchy>
    <cacheHierarchy uniqueName="[Measures].[Sum of Troligt år 17 3]" caption="Sum of Troligt år 17 3" measure="1" displayFolder="" measureGroup="Varderade_nyttor" count="0" hidden="1">
      <extLst>
        <ext xmlns:x15="http://schemas.microsoft.com/office/spreadsheetml/2010/11/main" uri="{B97F6D7D-B522-45F9-BDA1-12C45D357490}">
          <x15:cacheHierarchy aggregatedColumn="460"/>
        </ext>
      </extLst>
    </cacheHierarchy>
    <cacheHierarchy uniqueName="[Measures].[Sum of Troligt år 18 3]" caption="Sum of Troligt år 18 3" measure="1" displayFolder="" measureGroup="Varderade_nyttor" count="0" hidden="1">
      <extLst>
        <ext xmlns:x15="http://schemas.microsoft.com/office/spreadsheetml/2010/11/main" uri="{B97F6D7D-B522-45F9-BDA1-12C45D357490}">
          <x15:cacheHierarchy aggregatedColumn="461"/>
        </ext>
      </extLst>
    </cacheHierarchy>
    <cacheHierarchy uniqueName="[Measures].[Sum of Troligt år 19 3]" caption="Sum of Troligt år 19 3" measure="1" displayFolder="" measureGroup="Varderade_nyttor" count="0" hidden="1">
      <extLst>
        <ext xmlns:x15="http://schemas.microsoft.com/office/spreadsheetml/2010/11/main" uri="{B97F6D7D-B522-45F9-BDA1-12C45D357490}">
          <x15:cacheHierarchy aggregatedColumn="462"/>
        </ext>
      </extLst>
    </cacheHierarchy>
    <cacheHierarchy uniqueName="[Measures].[Sum of Troligt år 20 3]" caption="Sum of Troligt år 20 3" measure="1" displayFolder="" measureGroup="Varderade_nyttor" count="0" hidden="1">
      <extLst>
        <ext xmlns:x15="http://schemas.microsoft.com/office/spreadsheetml/2010/11/main" uri="{B97F6D7D-B522-45F9-BDA1-12C45D357490}">
          <x15:cacheHierarchy aggregatedColumn="463"/>
        </ext>
      </extLst>
    </cacheHierarchy>
    <cacheHierarchy uniqueName="[Measures].[Sum of Troligt år 21 3]" caption="Sum of Troligt år 21 3" measure="1" displayFolder="" measureGroup="Varderade_nyttor" count="0" hidden="1">
      <extLst>
        <ext xmlns:x15="http://schemas.microsoft.com/office/spreadsheetml/2010/11/main" uri="{B97F6D7D-B522-45F9-BDA1-12C45D357490}">
          <x15:cacheHierarchy aggregatedColumn="464"/>
        </ext>
      </extLst>
    </cacheHierarchy>
    <cacheHierarchy uniqueName="[Measures].[Sum of Troligt år 22 3]" caption="Sum of Troligt år 22 3" measure="1" displayFolder="" measureGroup="Varderade_nyttor" count="0" hidden="1">
      <extLst>
        <ext xmlns:x15="http://schemas.microsoft.com/office/spreadsheetml/2010/11/main" uri="{B97F6D7D-B522-45F9-BDA1-12C45D357490}">
          <x15:cacheHierarchy aggregatedColumn="465"/>
        </ext>
      </extLst>
    </cacheHierarchy>
    <cacheHierarchy uniqueName="[Measures].[Sum of Troligt år 23 3]" caption="Sum of Troligt år 23 3" measure="1" displayFolder="" measureGroup="Varderade_nyttor" count="0" hidden="1">
      <extLst>
        <ext xmlns:x15="http://schemas.microsoft.com/office/spreadsheetml/2010/11/main" uri="{B97F6D7D-B522-45F9-BDA1-12C45D357490}">
          <x15:cacheHierarchy aggregatedColumn="466"/>
        </ext>
      </extLst>
    </cacheHierarchy>
    <cacheHierarchy uniqueName="[Measures].[Sum of Troligt år 24 3]" caption="Sum of Troligt år 24 3" measure="1" displayFolder="" measureGroup="Varderade_nyttor" count="0" hidden="1">
      <extLst>
        <ext xmlns:x15="http://schemas.microsoft.com/office/spreadsheetml/2010/11/main" uri="{B97F6D7D-B522-45F9-BDA1-12C45D357490}">
          <x15:cacheHierarchy aggregatedColumn="467"/>
        </ext>
      </extLst>
    </cacheHierarchy>
    <cacheHierarchy uniqueName="[Measures].[Sum of Troligt år 25 3]" caption="Sum of Troligt år 25 3" measure="1" displayFolder="" measureGroup="Varderade_nyttor" count="0" hidden="1">
      <extLst>
        <ext xmlns:x15="http://schemas.microsoft.com/office/spreadsheetml/2010/11/main" uri="{B97F6D7D-B522-45F9-BDA1-12C45D357490}">
          <x15:cacheHierarchy aggregatedColumn="468"/>
        </ext>
      </extLst>
    </cacheHierarchy>
    <cacheHierarchy uniqueName="[Measures].[Sum of Summa 3]" caption="Sum of Summa 3" measure="1" displayFolder="" measureGroup="Varderade_nyttor" count="0" hidden="1">
      <extLst>
        <ext xmlns:x15="http://schemas.microsoft.com/office/spreadsheetml/2010/11/main" uri="{B97F6D7D-B522-45F9-BDA1-12C45D357490}">
          <x15:cacheHierarchy aggregatedColumn="469"/>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357"/>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358"/>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359"/>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360"/>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361"/>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362"/>
        </ext>
      </extLst>
    </cacheHierarchy>
    <cacheHierarchy uniqueName="[Measures].[Sum of Troligt år 8 4]" caption="Sum of Troligt år 8 4" measure="1" displayFolder="" measureGroup="Varderade_kostnader" count="0" hidden="1">
      <extLst>
        <ext xmlns:x15="http://schemas.microsoft.com/office/spreadsheetml/2010/11/main" uri="{B97F6D7D-B522-45F9-BDA1-12C45D357490}">
          <x15:cacheHierarchy aggregatedColumn="364"/>
        </ext>
      </extLst>
    </cacheHierarchy>
    <cacheHierarchy uniqueName="[Measures].[Sum of Troligt år 9 4]" caption="Sum of Troligt år 9 4" measure="1" displayFolder="" measureGroup="Varderade_kostnader" count="0" hidden="1">
      <extLst>
        <ext xmlns:x15="http://schemas.microsoft.com/office/spreadsheetml/2010/11/main" uri="{B97F6D7D-B522-45F9-BDA1-12C45D357490}">
          <x15:cacheHierarchy aggregatedColumn="365"/>
        </ext>
      </extLst>
    </cacheHierarchy>
    <cacheHierarchy uniqueName="[Measures].[Sum of Troligt år 7 4]" caption="Sum of Troligt år 7 4" measure="1" displayFolder="" measureGroup="Varderade_kostnader" count="0" hidden="1">
      <extLst>
        <ext xmlns:x15="http://schemas.microsoft.com/office/spreadsheetml/2010/11/main" uri="{B97F6D7D-B522-45F9-BDA1-12C45D357490}">
          <x15:cacheHierarchy aggregatedColumn="363"/>
        </ext>
      </extLst>
    </cacheHierarchy>
    <cacheHierarchy uniqueName="[Measures].[Sum of Troligt år 10 4]" caption="Sum of Troligt år 10 4" measure="1" displayFolder="" measureGroup="Varderade_kostnader" count="0" hidden="1">
      <extLst>
        <ext xmlns:x15="http://schemas.microsoft.com/office/spreadsheetml/2010/11/main" uri="{B97F6D7D-B522-45F9-BDA1-12C45D357490}">
          <x15:cacheHierarchy aggregatedColumn="366"/>
        </ext>
      </extLst>
    </cacheHierarchy>
    <cacheHierarchy uniqueName="[Measures].[Sum of Troligt år 11 4]" caption="Sum of Troligt år 11 4" measure="1" displayFolder="" measureGroup="Varderade_kostnader" count="0" hidden="1">
      <extLst>
        <ext xmlns:x15="http://schemas.microsoft.com/office/spreadsheetml/2010/11/main" uri="{B97F6D7D-B522-45F9-BDA1-12C45D357490}">
          <x15:cacheHierarchy aggregatedColumn="367"/>
        </ext>
      </extLst>
    </cacheHierarchy>
    <cacheHierarchy uniqueName="[Measures].[Sum of Troligt år 12 4]" caption="Sum of Troligt år 12 4" measure="1" displayFolder="" measureGroup="Varderade_kostnader" count="0" hidden="1">
      <extLst>
        <ext xmlns:x15="http://schemas.microsoft.com/office/spreadsheetml/2010/11/main" uri="{B97F6D7D-B522-45F9-BDA1-12C45D357490}">
          <x15:cacheHierarchy aggregatedColumn="368"/>
        </ext>
      </extLst>
    </cacheHierarchy>
    <cacheHierarchy uniqueName="[Measures].[Sum of Troligt år 13 4]" caption="Sum of Troligt år 13 4" measure="1" displayFolder="" measureGroup="Varderade_kostnader" count="0" hidden="1">
      <extLst>
        <ext xmlns:x15="http://schemas.microsoft.com/office/spreadsheetml/2010/11/main" uri="{B97F6D7D-B522-45F9-BDA1-12C45D357490}">
          <x15:cacheHierarchy aggregatedColumn="369"/>
        </ext>
      </extLst>
    </cacheHierarchy>
    <cacheHierarchy uniqueName="[Measures].[Sum of Troligt år 14 4]" caption="Sum of Troligt år 14 4" measure="1" displayFolder="" measureGroup="Varderade_kostnader" count="0" hidden="1">
      <extLst>
        <ext xmlns:x15="http://schemas.microsoft.com/office/spreadsheetml/2010/11/main" uri="{B97F6D7D-B522-45F9-BDA1-12C45D357490}">
          <x15:cacheHierarchy aggregatedColumn="370"/>
        </ext>
      </extLst>
    </cacheHierarchy>
    <cacheHierarchy uniqueName="[Measures].[Sum of Troligt år 15 4]" caption="Sum of Troligt år 15 4" measure="1" displayFolder="" measureGroup="Varderade_kostnader" count="0" hidden="1">
      <extLst>
        <ext xmlns:x15="http://schemas.microsoft.com/office/spreadsheetml/2010/11/main" uri="{B97F6D7D-B522-45F9-BDA1-12C45D357490}">
          <x15:cacheHierarchy aggregatedColumn="371"/>
        </ext>
      </extLst>
    </cacheHierarchy>
    <cacheHierarchy uniqueName="[Measures].[Sum of Troligt år 16 4]" caption="Sum of Troligt år 16 4" measure="1" displayFolder="" measureGroup="Varderade_kostnader" count="0" hidden="1">
      <extLst>
        <ext xmlns:x15="http://schemas.microsoft.com/office/spreadsheetml/2010/11/main" uri="{B97F6D7D-B522-45F9-BDA1-12C45D357490}">
          <x15:cacheHierarchy aggregatedColumn="372"/>
        </ext>
      </extLst>
    </cacheHierarchy>
    <cacheHierarchy uniqueName="[Measures].[Sum of Troligt år 17 4]" caption="Sum of Troligt år 17 4" measure="1" displayFolder="" measureGroup="Varderade_kostnader" count="0" hidden="1">
      <extLst>
        <ext xmlns:x15="http://schemas.microsoft.com/office/spreadsheetml/2010/11/main" uri="{B97F6D7D-B522-45F9-BDA1-12C45D357490}">
          <x15:cacheHierarchy aggregatedColumn="373"/>
        </ext>
      </extLst>
    </cacheHierarchy>
    <cacheHierarchy uniqueName="[Measures].[Sum of Troligt år 18 4]" caption="Sum of Troligt år 18 4" measure="1" displayFolder="" measureGroup="Varderade_kostnader" count="0" hidden="1">
      <extLst>
        <ext xmlns:x15="http://schemas.microsoft.com/office/spreadsheetml/2010/11/main" uri="{B97F6D7D-B522-45F9-BDA1-12C45D357490}">
          <x15:cacheHierarchy aggregatedColumn="374"/>
        </ext>
      </extLst>
    </cacheHierarchy>
    <cacheHierarchy uniqueName="[Measures].[Sum of Troligt år 19 4]" caption="Sum of Troligt år 19 4" measure="1" displayFolder="" measureGroup="Varderade_kostnader" count="0" hidden="1">
      <extLst>
        <ext xmlns:x15="http://schemas.microsoft.com/office/spreadsheetml/2010/11/main" uri="{B97F6D7D-B522-45F9-BDA1-12C45D357490}">
          <x15:cacheHierarchy aggregatedColumn="375"/>
        </ext>
      </extLst>
    </cacheHierarchy>
    <cacheHierarchy uniqueName="[Measures].[Sum of Troligt år 20 4]" caption="Sum of Troligt år 20 4" measure="1" displayFolder="" measureGroup="Varderade_kostnader" count="0" hidden="1">
      <extLst>
        <ext xmlns:x15="http://schemas.microsoft.com/office/spreadsheetml/2010/11/main" uri="{B97F6D7D-B522-45F9-BDA1-12C45D357490}">
          <x15:cacheHierarchy aggregatedColumn="376"/>
        </ext>
      </extLst>
    </cacheHierarchy>
    <cacheHierarchy uniqueName="[Measures].[Sum of Troligt år 21 4]" caption="Sum of Troligt år 21 4" measure="1" displayFolder="" measureGroup="Varderade_kostnader" count="0" hidden="1">
      <extLst>
        <ext xmlns:x15="http://schemas.microsoft.com/office/spreadsheetml/2010/11/main" uri="{B97F6D7D-B522-45F9-BDA1-12C45D357490}">
          <x15:cacheHierarchy aggregatedColumn="377"/>
        </ext>
      </extLst>
    </cacheHierarchy>
    <cacheHierarchy uniqueName="[Measures].[Sum of Troligt år 22 4]" caption="Sum of Troligt år 22 4" measure="1" displayFolder="" measureGroup="Varderade_kostnader" count="0" hidden="1">
      <extLst>
        <ext xmlns:x15="http://schemas.microsoft.com/office/spreadsheetml/2010/11/main" uri="{B97F6D7D-B522-45F9-BDA1-12C45D357490}">
          <x15:cacheHierarchy aggregatedColumn="378"/>
        </ext>
      </extLst>
    </cacheHierarchy>
    <cacheHierarchy uniqueName="[Measures].[Sum of Troligt år 23 4]" caption="Sum of Troligt år 23 4" measure="1" displayFolder="" measureGroup="Varderade_kostnader" count="0" hidden="1">
      <extLst>
        <ext xmlns:x15="http://schemas.microsoft.com/office/spreadsheetml/2010/11/main" uri="{B97F6D7D-B522-45F9-BDA1-12C45D357490}">
          <x15:cacheHierarchy aggregatedColumn="379"/>
        </ext>
      </extLst>
    </cacheHierarchy>
    <cacheHierarchy uniqueName="[Measures].[Sum of Troligt år 24 4]" caption="Sum of Troligt år 24 4" measure="1" displayFolder="" measureGroup="Varderade_kostnader" count="0" hidden="1">
      <extLst>
        <ext xmlns:x15="http://schemas.microsoft.com/office/spreadsheetml/2010/11/main" uri="{B97F6D7D-B522-45F9-BDA1-12C45D357490}">
          <x15:cacheHierarchy aggregatedColumn="380"/>
        </ext>
      </extLst>
    </cacheHierarchy>
    <cacheHierarchy uniqueName="[Measures].[Sum of Troligt år 25 4]" caption="Sum of Troligt år 25 4" measure="1" displayFolder="" measureGroup="Varderade_kostnader" count="0" hidden="1">
      <extLst>
        <ext xmlns:x15="http://schemas.microsoft.com/office/spreadsheetml/2010/11/main" uri="{B97F6D7D-B522-45F9-BDA1-12C45D357490}">
          <x15:cacheHierarchy aggregatedColumn="381"/>
        </ext>
      </extLst>
    </cacheHierarchy>
    <cacheHierarchy uniqueName="[Measures].[Sum of Summa 4]" caption="Sum of Summa 4" measure="1" displayFolder="" measureGroup="Varderade_kostnader" count="0" hidden="1">
      <extLst>
        <ext xmlns:x15="http://schemas.microsoft.com/office/spreadsheetml/2010/11/main" uri="{B97F6D7D-B522-45F9-BDA1-12C45D357490}">
          <x15:cacheHierarchy aggregatedColumn="382"/>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94"/>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495"/>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521"/>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408"/>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434"/>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382"/>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351"/>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802595770"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426707175924" backgroundQuery="1" createdVersion="3" refreshedVersion="8" minRefreshableVersion="3" recordCount="0" supportSubquery="1" supportAdvancedDrill="1" xr:uid="{2AB753D3-DA6D-45A6-84FF-7A3329B638E0}">
  <cacheSource type="external" connectionId="7">
    <extLst>
      <ext xmlns:x14="http://schemas.microsoft.com/office/spreadsheetml/2009/9/main" uri="{F057638F-6D5F-4e77-A914-E7F072B9BCA8}">
        <x14:sourceConnection name="ThisWorkbookDataModel"/>
      </ext>
    </extLst>
  </cacheSource>
  <cacheFields count="0"/>
  <cacheHierarchies count="646">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0" memberValueDatatype="130" unbalanced="0"/>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0"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Troligt år 7]" caption="Troligt år 7" attribute="1" defaultMemberUniqueName="[Ej_varderade_kostnader].[Troligt år 7].[All]" allUniqueName="[Ej_varderade_kostnader].[Troligt år 7].[All]" dimensionUniqueName="[Ej_varderade_kostnader]" displayFolder="" count="0" memberValueDatatype="5" unbalanced="0"/>
    <cacheHierarchy uniqueName="[Ej_varderade_kostnader].[Troligt år 8]" caption="Troligt år 8" attribute="1" defaultMemberUniqueName="[Ej_varderade_kostnader].[Troligt år 8].[All]" allUniqueName="[Ej_varderade_kostnader].[Troligt år 8].[All]" dimensionUniqueName="[Ej_varderade_kostnader]" displayFolder="" count="0" memberValueDatatype="5" unbalanced="0"/>
    <cacheHierarchy uniqueName="[Ej_varderade_kostnader].[Troligt år 9]" caption="Troligt år 9" attribute="1" defaultMemberUniqueName="[Ej_varderade_kostnader].[Troligt år 9].[All]" allUniqueName="[Ej_varderade_kostnader].[Troligt år 9].[All]" dimensionUniqueName="[Ej_varderade_kostnader]" displayFolder="" count="0" memberValueDatatype="5" unbalanced="0"/>
    <cacheHierarchy uniqueName="[Ej_varderade_kostnader].[Troligt år 10]" caption="Troligt år 10" attribute="1" defaultMemberUniqueName="[Ej_varderade_kostnader].[Troligt år 10].[All]" allUniqueName="[Ej_varderade_kostnader].[Troligt år 10].[All]" dimensionUniqueName="[Ej_varderade_kostnader]" displayFolder="" count="0" memberValueDatatype="5" unbalanced="0"/>
    <cacheHierarchy uniqueName="[Ej_varderade_kostnader].[Troligt år 11]" caption="Troligt år 11" attribute="1" defaultMemberUniqueName="[Ej_varderade_kostnader].[Troligt år 11].[All]" allUniqueName="[Ej_varderade_kostnader].[Troligt år 11].[All]" dimensionUniqueName="[Ej_varderade_kostnader]" displayFolder="" count="0" memberValueDatatype="5" unbalanced="0"/>
    <cacheHierarchy uniqueName="[Ej_varderade_kostnader].[Troligt år 12]" caption="Troligt år 12" attribute="1" defaultMemberUniqueName="[Ej_varderade_kostnader].[Troligt år 12].[All]" allUniqueName="[Ej_varderade_kostnader].[Troligt år 12].[All]" dimensionUniqueName="[Ej_varderade_kostnader]" displayFolder="" count="0" memberValueDatatype="5" unbalanced="0"/>
    <cacheHierarchy uniqueName="[Ej_varderade_kostnader].[Troligt år 13]" caption="Troligt år 13" attribute="1" defaultMemberUniqueName="[Ej_varderade_kostnader].[Troligt år 13].[All]" allUniqueName="[Ej_varderade_kostnader].[Troligt år 13].[All]" dimensionUniqueName="[Ej_varderade_kostnader]" displayFolder="" count="0" memberValueDatatype="5" unbalanced="0"/>
    <cacheHierarchy uniqueName="[Ej_varderade_kostnader].[Troligt år 14]" caption="Troligt år 14" attribute="1" defaultMemberUniqueName="[Ej_varderade_kostnader].[Troligt år 14].[All]" allUniqueName="[Ej_varderade_kostnader].[Troligt år 14].[All]" dimensionUniqueName="[Ej_varderade_kostnader]" displayFolder="" count="0" memberValueDatatype="5" unbalanced="0"/>
    <cacheHierarchy uniqueName="[Ej_varderade_kostnader].[Troligt år 15]" caption="Troligt år 15" attribute="1" defaultMemberUniqueName="[Ej_varderade_kostnader].[Troligt år 15].[All]" allUniqueName="[Ej_varderade_kostnader].[Troligt år 15].[All]" dimensionUniqueName="[Ej_varderade_kostnader]" displayFolder="" count="0" memberValueDatatype="5" unbalanced="0"/>
    <cacheHierarchy uniqueName="[Ej_varderade_kostnader].[Troligt år 16]" caption="Troligt år 16" attribute="1" defaultMemberUniqueName="[Ej_varderade_kostnader].[Troligt år 16].[All]" allUniqueName="[Ej_varderade_kostnader].[Troligt år 16].[All]" dimensionUniqueName="[Ej_varderade_kostnader]" displayFolder="" count="0" memberValueDatatype="5" unbalanced="0"/>
    <cacheHierarchy uniqueName="[Ej_varderade_kostnader].[Troligt år 17]" caption="Troligt år 17" attribute="1" defaultMemberUniqueName="[Ej_varderade_kostnader].[Troligt år 17].[All]" allUniqueName="[Ej_varderade_kostnader].[Troligt år 17].[All]" dimensionUniqueName="[Ej_varderade_kostnader]" displayFolder="" count="0" memberValueDatatype="5" unbalanced="0"/>
    <cacheHierarchy uniqueName="[Ej_varderade_kostnader].[Troligt år 18]" caption="Troligt år 18" attribute="1" defaultMemberUniqueName="[Ej_varderade_kostnader].[Troligt år 18].[All]" allUniqueName="[Ej_varderade_kostnader].[Troligt år 18].[All]" dimensionUniqueName="[Ej_varderade_kostnader]" displayFolder="" count="0" memberValueDatatype="5" unbalanced="0"/>
    <cacheHierarchy uniqueName="[Ej_varderade_kostnader].[Troligt år 19]" caption="Troligt år 19" attribute="1" defaultMemberUniqueName="[Ej_varderade_kostnader].[Troligt år 19].[All]" allUniqueName="[Ej_varderade_kostnader].[Troligt år 19].[All]" dimensionUniqueName="[Ej_varderade_kostnader]" displayFolder="" count="0" memberValueDatatype="5" unbalanced="0"/>
    <cacheHierarchy uniqueName="[Ej_varderade_kostnader].[Troligt år 20]" caption="Troligt år 20" attribute="1" defaultMemberUniqueName="[Ej_varderade_kostnader].[Troligt år 20].[All]" allUniqueName="[Ej_varderade_kostnader].[Troligt år 20].[All]" dimensionUniqueName="[Ej_varderade_kostnader]" displayFolder="" count="0" memberValueDatatype="5" unbalanced="0"/>
    <cacheHierarchy uniqueName="[Ej_varderade_kostnader].[Troligt år 21]" caption="Troligt år 21" attribute="1" defaultMemberUniqueName="[Ej_varderade_kostnader].[Troligt år 21].[All]" allUniqueName="[Ej_varderade_kostnader].[Troligt år 21].[All]" dimensionUniqueName="[Ej_varderade_kostnader]" displayFolder="" count="0" memberValueDatatype="5" unbalanced="0"/>
    <cacheHierarchy uniqueName="[Ej_varderade_kostnader].[Troligt år 22]" caption="Troligt år 22" attribute="1" defaultMemberUniqueName="[Ej_varderade_kostnader].[Troligt år 22].[All]" allUniqueName="[Ej_varderade_kostnader].[Troligt år 22].[All]" dimensionUniqueName="[Ej_varderade_kostnader]" displayFolder="" count="0" memberValueDatatype="5" unbalanced="0"/>
    <cacheHierarchy uniqueName="[Ej_varderade_kostnader].[Troligt år 23]" caption="Troligt år 23" attribute="1" defaultMemberUniqueName="[Ej_varderade_kostnader].[Troligt år 23].[All]" allUniqueName="[Ej_varderade_kostnader].[Troligt år 23].[All]" dimensionUniqueName="[Ej_varderade_kostnader]" displayFolder="" count="0" memberValueDatatype="5" unbalanced="0"/>
    <cacheHierarchy uniqueName="[Ej_varderade_kostnader].[Troligt år 24]" caption="Troligt år 24" attribute="1" defaultMemberUniqueName="[Ej_varderade_kostnader].[Troligt år 24].[All]" allUniqueName="[Ej_varderade_kostnader].[Troligt år 24].[All]" dimensionUniqueName="[Ej_varderade_kostnader]" displayFolder="" count="0" memberValueDatatype="5" unbalanced="0"/>
    <cacheHierarchy uniqueName="[Ej_varderade_kostnader].[Troligt år 25]" caption="Troligt år 25" attribute="1" defaultMemberUniqueName="[Ej_varderade_kostnader].[Troligt år 25].[All]" allUniqueName="[Ej_varderade_kostnader].[Troligt år 25].[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Min år 7]" caption="Min år 7" attribute="1" defaultMemberUniqueName="[Ej_varderade_kostnader].[Min år 7].[All]" allUniqueName="[Ej_varderade_kostnader].[Min år 7].[All]" dimensionUniqueName="[Ej_varderade_kostnader]" displayFolder="" count="0" memberValueDatatype="5" unbalanced="0"/>
    <cacheHierarchy uniqueName="[Ej_varderade_kostnader].[Min år 8]" caption="Min år 8" attribute="1" defaultMemberUniqueName="[Ej_varderade_kostnader].[Min år 8].[All]" allUniqueName="[Ej_varderade_kostnader].[Min år 8].[All]" dimensionUniqueName="[Ej_varderade_kostnader]" displayFolder="" count="0" memberValueDatatype="5" unbalanced="0"/>
    <cacheHierarchy uniqueName="[Ej_varderade_kostnader].[Min år 9]" caption="Min år 9" attribute="1" defaultMemberUniqueName="[Ej_varderade_kostnader].[Min år 9].[All]" allUniqueName="[Ej_varderade_kostnader].[Min år 9].[All]" dimensionUniqueName="[Ej_varderade_kostnader]" displayFolder="" count="0" memberValueDatatype="5" unbalanced="0"/>
    <cacheHierarchy uniqueName="[Ej_varderade_kostnader].[Min år 10]" caption="Min år 10" attribute="1" defaultMemberUniqueName="[Ej_varderade_kostnader].[Min år 10].[All]" allUniqueName="[Ej_varderade_kostnader].[Min år 10].[All]" dimensionUniqueName="[Ej_varderade_kostnader]" displayFolder="" count="0" memberValueDatatype="5" unbalanced="0"/>
    <cacheHierarchy uniqueName="[Ej_varderade_kostnader].[Min år 11]" caption="Min år 11" attribute="1" defaultMemberUniqueName="[Ej_varderade_kostnader].[Min år 11].[All]" allUniqueName="[Ej_varderade_kostnader].[Min år 11].[All]" dimensionUniqueName="[Ej_varderade_kostnader]" displayFolder="" count="0" memberValueDatatype="5" unbalanced="0"/>
    <cacheHierarchy uniqueName="[Ej_varderade_kostnader].[Min år 12]" caption="Min år 12" attribute="1" defaultMemberUniqueName="[Ej_varderade_kostnader].[Min år 12].[All]" allUniqueName="[Ej_varderade_kostnader].[Min år 12].[All]" dimensionUniqueName="[Ej_varderade_kostnader]" displayFolder="" count="0" memberValueDatatype="5" unbalanced="0"/>
    <cacheHierarchy uniqueName="[Ej_varderade_kostnader].[Min år 13]" caption="Min år 13" attribute="1" defaultMemberUniqueName="[Ej_varderade_kostnader].[Min år 13].[All]" allUniqueName="[Ej_varderade_kostnader].[Min år 13].[All]" dimensionUniqueName="[Ej_varderade_kostnader]" displayFolder="" count="0" memberValueDatatype="5" unbalanced="0"/>
    <cacheHierarchy uniqueName="[Ej_varderade_kostnader].[Min år 14]" caption="Min år 14" attribute="1" defaultMemberUniqueName="[Ej_varderade_kostnader].[Min år 14].[All]" allUniqueName="[Ej_varderade_kostnader].[Min år 14].[All]" dimensionUniqueName="[Ej_varderade_kostnader]" displayFolder="" count="0" memberValueDatatype="5" unbalanced="0"/>
    <cacheHierarchy uniqueName="[Ej_varderade_kostnader].[Min år 15]" caption="Min år 15" attribute="1" defaultMemberUniqueName="[Ej_varderade_kostnader].[Min år 15].[All]" allUniqueName="[Ej_varderade_kostnader].[Min år 15].[All]" dimensionUniqueName="[Ej_varderade_kostnader]" displayFolder="" count="0" memberValueDatatype="5" unbalanced="0"/>
    <cacheHierarchy uniqueName="[Ej_varderade_kostnader].[Min år 16]" caption="Min år 16" attribute="1" defaultMemberUniqueName="[Ej_varderade_kostnader].[Min år 16].[All]" allUniqueName="[Ej_varderade_kostnader].[Min år 16].[All]" dimensionUniqueName="[Ej_varderade_kostnader]" displayFolder="" count="0" memberValueDatatype="5" unbalanced="0"/>
    <cacheHierarchy uniqueName="[Ej_varderade_kostnader].[Min år 17]" caption="Min år 17" attribute="1" defaultMemberUniqueName="[Ej_varderade_kostnader].[Min år 17].[All]" allUniqueName="[Ej_varderade_kostnader].[Min år 17].[All]" dimensionUniqueName="[Ej_varderade_kostnader]" displayFolder="" count="0" memberValueDatatype="5" unbalanced="0"/>
    <cacheHierarchy uniqueName="[Ej_varderade_kostnader].[Min år 18]" caption="Min år 18" attribute="1" defaultMemberUniqueName="[Ej_varderade_kostnader].[Min år 18].[All]" allUniqueName="[Ej_varderade_kostnader].[Min år 18].[All]" dimensionUniqueName="[Ej_varderade_kostnader]" displayFolder="" count="0" memberValueDatatype="5" unbalanced="0"/>
    <cacheHierarchy uniqueName="[Ej_varderade_kostnader].[Min år 19]" caption="Min år 19" attribute="1" defaultMemberUniqueName="[Ej_varderade_kostnader].[Min år 19].[All]" allUniqueName="[Ej_varderade_kostnader].[Min år 19].[All]" dimensionUniqueName="[Ej_varderade_kostnader]" displayFolder="" count="0" memberValueDatatype="5" unbalanced="0"/>
    <cacheHierarchy uniqueName="[Ej_varderade_kostnader].[Min år 20]" caption="Min år 20" attribute="1" defaultMemberUniqueName="[Ej_varderade_kostnader].[Min år 20].[All]" allUniqueName="[Ej_varderade_kostnader].[Min år 20].[All]" dimensionUniqueName="[Ej_varderade_kostnader]" displayFolder="" count="0" memberValueDatatype="5" unbalanced="0"/>
    <cacheHierarchy uniqueName="[Ej_varderade_kostnader].[Min år 21]" caption="Min år 21" attribute="1" defaultMemberUniqueName="[Ej_varderade_kostnader].[Min år 21].[All]" allUniqueName="[Ej_varderade_kostnader].[Min år 21].[All]" dimensionUniqueName="[Ej_varderade_kostnader]" displayFolder="" count="0" memberValueDatatype="5" unbalanced="0"/>
    <cacheHierarchy uniqueName="[Ej_varderade_kostnader].[Min år 22]" caption="Min år 22" attribute="1" defaultMemberUniqueName="[Ej_varderade_kostnader].[Min år 22].[All]" allUniqueName="[Ej_varderade_kostnader].[Min år 22].[All]" dimensionUniqueName="[Ej_varderade_kostnader]" displayFolder="" count="0" memberValueDatatype="5" unbalanced="0"/>
    <cacheHierarchy uniqueName="[Ej_varderade_kostnader].[Min år 23]" caption="Min år 23" attribute="1" defaultMemberUniqueName="[Ej_varderade_kostnader].[Min år 23].[All]" allUniqueName="[Ej_varderade_kostnader].[Min år 23].[All]" dimensionUniqueName="[Ej_varderade_kostnader]" displayFolder="" count="0" memberValueDatatype="5" unbalanced="0"/>
    <cacheHierarchy uniqueName="[Ej_varderade_kostnader].[Min år 24]" caption="Min år 24" attribute="1" defaultMemberUniqueName="[Ej_varderade_kostnader].[Min år 24].[All]" allUniqueName="[Ej_varderade_kostnader].[Min år 24].[All]" dimensionUniqueName="[Ej_varderade_kostnader]" displayFolder="" count="0" memberValueDatatype="5" unbalanced="0"/>
    <cacheHierarchy uniqueName="[Ej_varderade_kostnader].[Min år 25]" caption="Min år 25" attribute="1" defaultMemberUniqueName="[Ej_varderade_kostnader].[Min år 25].[All]" allUniqueName="[Ej_varderade_kostnader].[Min år 25].[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Max år 7]" caption="Max år 7" attribute="1" defaultMemberUniqueName="[Ej_varderade_kostnader].[Max år 7].[All]" allUniqueName="[Ej_varderade_kostnader].[Max år 7].[All]" dimensionUniqueName="[Ej_varderade_kostnader]" displayFolder="" count="0" memberValueDatatype="5" unbalanced="0"/>
    <cacheHierarchy uniqueName="[Ej_varderade_kostnader].[Max år 8]" caption="Max år 8" attribute="1" defaultMemberUniqueName="[Ej_varderade_kostnader].[Max år 8].[All]" allUniqueName="[Ej_varderade_kostnader].[Max år 8].[All]" dimensionUniqueName="[Ej_varderade_kostnader]" displayFolder="" count="0" memberValueDatatype="5" unbalanced="0"/>
    <cacheHierarchy uniqueName="[Ej_varderade_kostnader].[Max år 9]" caption="Max år 9" attribute="1" defaultMemberUniqueName="[Ej_varderade_kostnader].[Max år 9].[All]" allUniqueName="[Ej_varderade_kostnader].[Max år 9].[All]" dimensionUniqueName="[Ej_varderade_kostnader]" displayFolder="" count="0" memberValueDatatype="5" unbalanced="0"/>
    <cacheHierarchy uniqueName="[Ej_varderade_kostnader].[Max år 10]" caption="Max år 10" attribute="1" defaultMemberUniqueName="[Ej_varderade_kostnader].[Max år 10].[All]" allUniqueName="[Ej_varderade_kostnader].[Max år 10].[All]" dimensionUniqueName="[Ej_varderade_kostnader]" displayFolder="" count="0" memberValueDatatype="5" unbalanced="0"/>
    <cacheHierarchy uniqueName="[Ej_varderade_kostnader].[Max år 11]" caption="Max år 11" attribute="1" defaultMemberUniqueName="[Ej_varderade_kostnader].[Max år 11].[All]" allUniqueName="[Ej_varderade_kostnader].[Max år 11].[All]" dimensionUniqueName="[Ej_varderade_kostnader]" displayFolder="" count="0" memberValueDatatype="5" unbalanced="0"/>
    <cacheHierarchy uniqueName="[Ej_varderade_kostnader].[Max år 12]" caption="Max år 12" attribute="1" defaultMemberUniqueName="[Ej_varderade_kostnader].[Max år 12].[All]" allUniqueName="[Ej_varderade_kostnader].[Max år 12].[All]" dimensionUniqueName="[Ej_varderade_kostnader]" displayFolder="" count="0" memberValueDatatype="5" unbalanced="0"/>
    <cacheHierarchy uniqueName="[Ej_varderade_kostnader].[Max år 13]" caption="Max år 13" attribute="1" defaultMemberUniqueName="[Ej_varderade_kostnader].[Max år 13].[All]" allUniqueName="[Ej_varderade_kostnader].[Max år 13].[All]" dimensionUniqueName="[Ej_varderade_kostnader]" displayFolder="" count="0" memberValueDatatype="5" unbalanced="0"/>
    <cacheHierarchy uniqueName="[Ej_varderade_kostnader].[Max år 14]" caption="Max år 14" attribute="1" defaultMemberUniqueName="[Ej_varderade_kostnader].[Max år 14].[All]" allUniqueName="[Ej_varderade_kostnader].[Max år 14].[All]" dimensionUniqueName="[Ej_varderade_kostnader]" displayFolder="" count="0" memberValueDatatype="5" unbalanced="0"/>
    <cacheHierarchy uniqueName="[Ej_varderade_kostnader].[Max år 15]" caption="Max år 15" attribute="1" defaultMemberUniqueName="[Ej_varderade_kostnader].[Max år 15].[All]" allUniqueName="[Ej_varderade_kostnader].[Max år 15].[All]" dimensionUniqueName="[Ej_varderade_kostnader]" displayFolder="" count="0" memberValueDatatype="5" unbalanced="0"/>
    <cacheHierarchy uniqueName="[Ej_varderade_kostnader].[Max år 16]" caption="Max år 16" attribute="1" defaultMemberUniqueName="[Ej_varderade_kostnader].[Max år 16].[All]" allUniqueName="[Ej_varderade_kostnader].[Max år 16].[All]" dimensionUniqueName="[Ej_varderade_kostnader]" displayFolder="" count="0" memberValueDatatype="5" unbalanced="0"/>
    <cacheHierarchy uniqueName="[Ej_varderade_kostnader].[Max år 17]" caption="Max år 17" attribute="1" defaultMemberUniqueName="[Ej_varderade_kostnader].[Max år 17].[All]" allUniqueName="[Ej_varderade_kostnader].[Max år 17].[All]" dimensionUniqueName="[Ej_varderade_kostnader]" displayFolder="" count="0" memberValueDatatype="5" unbalanced="0"/>
    <cacheHierarchy uniqueName="[Ej_varderade_kostnader].[Max år 18]" caption="Max år 18" attribute="1" defaultMemberUniqueName="[Ej_varderade_kostnader].[Max år 18].[All]" allUniqueName="[Ej_varderade_kostnader].[Max år 18].[All]" dimensionUniqueName="[Ej_varderade_kostnader]" displayFolder="" count="0" memberValueDatatype="5" unbalanced="0"/>
    <cacheHierarchy uniqueName="[Ej_varderade_kostnader].[Max år 19]" caption="Max år 19" attribute="1" defaultMemberUniqueName="[Ej_varderade_kostnader].[Max år 19].[All]" allUniqueName="[Ej_varderade_kostnader].[Max år 19].[All]" dimensionUniqueName="[Ej_varderade_kostnader]" displayFolder="" count="0" memberValueDatatype="5" unbalanced="0"/>
    <cacheHierarchy uniqueName="[Ej_varderade_kostnader].[Max år 20]" caption="Max år 20" attribute="1" defaultMemberUniqueName="[Ej_varderade_kostnader].[Max år 20].[All]" allUniqueName="[Ej_varderade_kostnader].[Max år 20].[All]" dimensionUniqueName="[Ej_varderade_kostnader]" displayFolder="" count="0" memberValueDatatype="5" unbalanced="0"/>
    <cacheHierarchy uniqueName="[Ej_varderade_kostnader].[Max år 21]" caption="Max år 21" attribute="1" defaultMemberUniqueName="[Ej_varderade_kostnader].[Max år 21].[All]" allUniqueName="[Ej_varderade_kostnader].[Max år 21].[All]" dimensionUniqueName="[Ej_varderade_kostnader]" displayFolder="" count="0" memberValueDatatype="5" unbalanced="0"/>
    <cacheHierarchy uniqueName="[Ej_varderade_kostnader].[Max år 22]" caption="Max år 22" attribute="1" defaultMemberUniqueName="[Ej_varderade_kostnader].[Max år 22].[All]" allUniqueName="[Ej_varderade_kostnader].[Max år 22].[All]" dimensionUniqueName="[Ej_varderade_kostnader]" displayFolder="" count="0" memberValueDatatype="5" unbalanced="0"/>
    <cacheHierarchy uniqueName="[Ej_varderade_kostnader].[Max år 23]" caption="Max år 23" attribute="1" defaultMemberUniqueName="[Ej_varderade_kostnader].[Max år 23].[All]" allUniqueName="[Ej_varderade_kostnader].[Max år 23].[All]" dimensionUniqueName="[Ej_varderade_kostnader]" displayFolder="" count="0" memberValueDatatype="5" unbalanced="0"/>
    <cacheHierarchy uniqueName="[Ej_varderade_kostnader].[Max år 24]" caption="Max år 24" attribute="1" defaultMemberUniqueName="[Ej_varderade_kostnader].[Max år 24].[All]" allUniqueName="[Ej_varderade_kostnader].[Max år 24].[All]" dimensionUniqueName="[Ej_varderade_kostnader]" displayFolder="" count="0" memberValueDatatype="5" unbalanced="0"/>
    <cacheHierarchy uniqueName="[Ej_varderade_kostnader].[Max år 25]" caption="Max år 25" attribute="1" defaultMemberUniqueName="[Ej_varderade_kostnader].[Max år 25].[All]" allUniqueName="[Ej_varderade_kostnader].[Max år 25].[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0"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0"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Troligt år 7]" caption="Troligt år 7" attribute="1" defaultMemberUniqueName="[Ej_varderade_nyttor].[Troligt år 7].[All]" allUniqueName="[Ej_varderade_nyttor].[Troligt år 7].[All]" dimensionUniqueName="[Ej_varderade_nyttor]" displayFolder="" count="0" memberValueDatatype="5" unbalanced="0"/>
    <cacheHierarchy uniqueName="[Ej_varderade_nyttor].[Troligt år 8]" caption="Troligt år 8" attribute="1" defaultMemberUniqueName="[Ej_varderade_nyttor].[Troligt år 8].[All]" allUniqueName="[Ej_varderade_nyttor].[Troligt år 8].[All]" dimensionUniqueName="[Ej_varderade_nyttor]" displayFolder="" count="0" memberValueDatatype="5" unbalanced="0"/>
    <cacheHierarchy uniqueName="[Ej_varderade_nyttor].[Troligt år 9]" caption="Troligt år 9" attribute="1" defaultMemberUniqueName="[Ej_varderade_nyttor].[Troligt år 9].[All]" allUniqueName="[Ej_varderade_nyttor].[Troligt år 9].[All]" dimensionUniqueName="[Ej_varderade_nyttor]" displayFolder="" count="0" memberValueDatatype="5" unbalanced="0"/>
    <cacheHierarchy uniqueName="[Ej_varderade_nyttor].[Troligt år 10]" caption="Troligt år 10" attribute="1" defaultMemberUniqueName="[Ej_varderade_nyttor].[Troligt år 10].[All]" allUniqueName="[Ej_varderade_nyttor].[Troligt år 10].[All]" dimensionUniqueName="[Ej_varderade_nyttor]" displayFolder="" count="0" memberValueDatatype="5" unbalanced="0"/>
    <cacheHierarchy uniqueName="[Ej_varderade_nyttor].[Troligt år 11]" caption="Troligt år 11" attribute="1" defaultMemberUniqueName="[Ej_varderade_nyttor].[Troligt år 11].[All]" allUniqueName="[Ej_varderade_nyttor].[Troligt år 11].[All]" dimensionUniqueName="[Ej_varderade_nyttor]" displayFolder="" count="0" memberValueDatatype="5" unbalanced="0"/>
    <cacheHierarchy uniqueName="[Ej_varderade_nyttor].[Troligt år 12]" caption="Troligt år 12" attribute="1" defaultMemberUniqueName="[Ej_varderade_nyttor].[Troligt år 12].[All]" allUniqueName="[Ej_varderade_nyttor].[Troligt år 12].[All]" dimensionUniqueName="[Ej_varderade_nyttor]" displayFolder="" count="0" memberValueDatatype="5" unbalanced="0"/>
    <cacheHierarchy uniqueName="[Ej_varderade_nyttor].[Troligt år 13]" caption="Troligt år 13" attribute="1" defaultMemberUniqueName="[Ej_varderade_nyttor].[Troligt år 13].[All]" allUniqueName="[Ej_varderade_nyttor].[Troligt år 13].[All]" dimensionUniqueName="[Ej_varderade_nyttor]" displayFolder="" count="0" memberValueDatatype="5" unbalanced="0"/>
    <cacheHierarchy uniqueName="[Ej_varderade_nyttor].[Troligt år 14]" caption="Troligt år 14" attribute="1" defaultMemberUniqueName="[Ej_varderade_nyttor].[Troligt år 14].[All]" allUniqueName="[Ej_varderade_nyttor].[Troligt år 14].[All]" dimensionUniqueName="[Ej_varderade_nyttor]" displayFolder="" count="0" memberValueDatatype="5" unbalanced="0"/>
    <cacheHierarchy uniqueName="[Ej_varderade_nyttor].[Troligt år 15]" caption="Troligt år 15" attribute="1" defaultMemberUniqueName="[Ej_varderade_nyttor].[Troligt år 15].[All]" allUniqueName="[Ej_varderade_nyttor].[Troligt år 15].[All]" dimensionUniqueName="[Ej_varderade_nyttor]" displayFolder="" count="0" memberValueDatatype="5" unbalanced="0"/>
    <cacheHierarchy uniqueName="[Ej_varderade_nyttor].[Troligt år 16]" caption="Troligt år 16" attribute="1" defaultMemberUniqueName="[Ej_varderade_nyttor].[Troligt år 16].[All]" allUniqueName="[Ej_varderade_nyttor].[Troligt år 16].[All]" dimensionUniqueName="[Ej_varderade_nyttor]" displayFolder="" count="0" memberValueDatatype="5" unbalanced="0"/>
    <cacheHierarchy uniqueName="[Ej_varderade_nyttor].[Troligt år 17]" caption="Troligt år 17" attribute="1" defaultMemberUniqueName="[Ej_varderade_nyttor].[Troligt år 17].[All]" allUniqueName="[Ej_varderade_nyttor].[Troligt år 17].[All]" dimensionUniqueName="[Ej_varderade_nyttor]" displayFolder="" count="0" memberValueDatatype="5" unbalanced="0"/>
    <cacheHierarchy uniqueName="[Ej_varderade_nyttor].[Troligt år 18]" caption="Troligt år 18" attribute="1" defaultMemberUniqueName="[Ej_varderade_nyttor].[Troligt år 18].[All]" allUniqueName="[Ej_varderade_nyttor].[Troligt år 18].[All]" dimensionUniqueName="[Ej_varderade_nyttor]" displayFolder="" count="0" memberValueDatatype="5" unbalanced="0"/>
    <cacheHierarchy uniqueName="[Ej_varderade_nyttor].[Troligt år 19]" caption="Troligt år 19" attribute="1" defaultMemberUniqueName="[Ej_varderade_nyttor].[Troligt år 19].[All]" allUniqueName="[Ej_varderade_nyttor].[Troligt år 19].[All]" dimensionUniqueName="[Ej_varderade_nyttor]" displayFolder="" count="0" memberValueDatatype="5" unbalanced="0"/>
    <cacheHierarchy uniqueName="[Ej_varderade_nyttor].[Troligt år 20]" caption="Troligt år 20" attribute="1" defaultMemberUniqueName="[Ej_varderade_nyttor].[Troligt år 20].[All]" allUniqueName="[Ej_varderade_nyttor].[Troligt år 20].[All]" dimensionUniqueName="[Ej_varderade_nyttor]" displayFolder="" count="0" memberValueDatatype="5" unbalanced="0"/>
    <cacheHierarchy uniqueName="[Ej_varderade_nyttor].[Troligt år 21]" caption="Troligt år 21" attribute="1" defaultMemberUniqueName="[Ej_varderade_nyttor].[Troligt år 21].[All]" allUniqueName="[Ej_varderade_nyttor].[Troligt år 21].[All]" dimensionUniqueName="[Ej_varderade_nyttor]" displayFolder="" count="0" memberValueDatatype="5" unbalanced="0"/>
    <cacheHierarchy uniqueName="[Ej_varderade_nyttor].[Troligt år 22]" caption="Troligt år 22" attribute="1" defaultMemberUniqueName="[Ej_varderade_nyttor].[Troligt år 22].[All]" allUniqueName="[Ej_varderade_nyttor].[Troligt år 22].[All]" dimensionUniqueName="[Ej_varderade_nyttor]" displayFolder="" count="0" memberValueDatatype="5" unbalanced="0"/>
    <cacheHierarchy uniqueName="[Ej_varderade_nyttor].[Troligt år 23]" caption="Troligt år 23" attribute="1" defaultMemberUniqueName="[Ej_varderade_nyttor].[Troligt år 23].[All]" allUniqueName="[Ej_varderade_nyttor].[Troligt år 23].[All]" dimensionUniqueName="[Ej_varderade_nyttor]" displayFolder="" count="0" memberValueDatatype="5" unbalanced="0"/>
    <cacheHierarchy uniqueName="[Ej_varderade_nyttor].[Troligt år 24]" caption="Troligt år 24" attribute="1" defaultMemberUniqueName="[Ej_varderade_nyttor].[Troligt år 24].[All]" allUniqueName="[Ej_varderade_nyttor].[Troligt år 24].[All]" dimensionUniqueName="[Ej_varderade_nyttor]" displayFolder="" count="0" memberValueDatatype="5" unbalanced="0"/>
    <cacheHierarchy uniqueName="[Ej_varderade_nyttor].[Troligt år 25]" caption="Troligt år 25" attribute="1" defaultMemberUniqueName="[Ej_varderade_nyttor].[Troligt år 25].[All]" allUniqueName="[Ej_varderade_nyttor].[Troligt år 25].[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Min år 7]" caption="Min år 7" attribute="1" defaultMemberUniqueName="[Ej_varderade_nyttor].[Min år 7].[All]" allUniqueName="[Ej_varderade_nyttor].[Min år 7].[All]" dimensionUniqueName="[Ej_varderade_nyttor]" displayFolder="" count="0" memberValueDatatype="5" unbalanced="0"/>
    <cacheHierarchy uniqueName="[Ej_varderade_nyttor].[Min år 8]" caption="Min år 8" attribute="1" defaultMemberUniqueName="[Ej_varderade_nyttor].[Min år 8].[All]" allUniqueName="[Ej_varderade_nyttor].[Min år 8].[All]" dimensionUniqueName="[Ej_varderade_nyttor]" displayFolder="" count="0" memberValueDatatype="5" unbalanced="0"/>
    <cacheHierarchy uniqueName="[Ej_varderade_nyttor].[Min år 9]" caption="Min år 9" attribute="1" defaultMemberUniqueName="[Ej_varderade_nyttor].[Min år 9].[All]" allUniqueName="[Ej_varderade_nyttor].[Min år 9].[All]" dimensionUniqueName="[Ej_varderade_nyttor]" displayFolder="" count="0" memberValueDatatype="5" unbalanced="0"/>
    <cacheHierarchy uniqueName="[Ej_varderade_nyttor].[Min år 10]" caption="Min år 10" attribute="1" defaultMemberUniqueName="[Ej_varderade_nyttor].[Min år 10].[All]" allUniqueName="[Ej_varderade_nyttor].[Min år 10].[All]" dimensionUniqueName="[Ej_varderade_nyttor]" displayFolder="" count="0" memberValueDatatype="5" unbalanced="0"/>
    <cacheHierarchy uniqueName="[Ej_varderade_nyttor].[Min år 11]" caption="Min år 11" attribute="1" defaultMemberUniqueName="[Ej_varderade_nyttor].[Min år 11].[All]" allUniqueName="[Ej_varderade_nyttor].[Min år 11].[All]" dimensionUniqueName="[Ej_varderade_nyttor]" displayFolder="" count="0" memberValueDatatype="5" unbalanced="0"/>
    <cacheHierarchy uniqueName="[Ej_varderade_nyttor].[Min år 12]" caption="Min år 12" attribute="1" defaultMemberUniqueName="[Ej_varderade_nyttor].[Min år 12].[All]" allUniqueName="[Ej_varderade_nyttor].[Min år 12].[All]" dimensionUniqueName="[Ej_varderade_nyttor]" displayFolder="" count="0" memberValueDatatype="5" unbalanced="0"/>
    <cacheHierarchy uniqueName="[Ej_varderade_nyttor].[Min år 13]" caption="Min år 13" attribute="1" defaultMemberUniqueName="[Ej_varderade_nyttor].[Min år 13].[All]" allUniqueName="[Ej_varderade_nyttor].[Min år 13].[All]" dimensionUniqueName="[Ej_varderade_nyttor]" displayFolder="" count="0" memberValueDatatype="5" unbalanced="0"/>
    <cacheHierarchy uniqueName="[Ej_varderade_nyttor].[Min år 14]" caption="Min år 14" attribute="1" defaultMemberUniqueName="[Ej_varderade_nyttor].[Min år 14].[All]" allUniqueName="[Ej_varderade_nyttor].[Min år 14].[All]" dimensionUniqueName="[Ej_varderade_nyttor]" displayFolder="" count="0" memberValueDatatype="5" unbalanced="0"/>
    <cacheHierarchy uniqueName="[Ej_varderade_nyttor].[Min år 15]" caption="Min år 15" attribute="1" defaultMemberUniqueName="[Ej_varderade_nyttor].[Min år 15].[All]" allUniqueName="[Ej_varderade_nyttor].[Min år 15].[All]" dimensionUniqueName="[Ej_varderade_nyttor]" displayFolder="" count="0" memberValueDatatype="5" unbalanced="0"/>
    <cacheHierarchy uniqueName="[Ej_varderade_nyttor].[Min år 16]" caption="Min år 16" attribute="1" defaultMemberUniqueName="[Ej_varderade_nyttor].[Min år 16].[All]" allUniqueName="[Ej_varderade_nyttor].[Min år 16].[All]" dimensionUniqueName="[Ej_varderade_nyttor]" displayFolder="" count="0" memberValueDatatype="5" unbalanced="0"/>
    <cacheHierarchy uniqueName="[Ej_varderade_nyttor].[Min år 17]" caption="Min år 17" attribute="1" defaultMemberUniqueName="[Ej_varderade_nyttor].[Min år 17].[All]" allUniqueName="[Ej_varderade_nyttor].[Min år 17].[All]" dimensionUniqueName="[Ej_varderade_nyttor]" displayFolder="" count="0" memberValueDatatype="5" unbalanced="0"/>
    <cacheHierarchy uniqueName="[Ej_varderade_nyttor].[Min år 18]" caption="Min år 18" attribute="1" defaultMemberUniqueName="[Ej_varderade_nyttor].[Min år 18].[All]" allUniqueName="[Ej_varderade_nyttor].[Min år 18].[All]" dimensionUniqueName="[Ej_varderade_nyttor]" displayFolder="" count="0" memberValueDatatype="5" unbalanced="0"/>
    <cacheHierarchy uniqueName="[Ej_varderade_nyttor].[Min år 19]" caption="Min år 19" attribute="1" defaultMemberUniqueName="[Ej_varderade_nyttor].[Min år 19].[All]" allUniqueName="[Ej_varderade_nyttor].[Min år 19].[All]" dimensionUniqueName="[Ej_varderade_nyttor]" displayFolder="" count="0" memberValueDatatype="5" unbalanced="0"/>
    <cacheHierarchy uniqueName="[Ej_varderade_nyttor].[Min år 20]" caption="Min år 20" attribute="1" defaultMemberUniqueName="[Ej_varderade_nyttor].[Min år 20].[All]" allUniqueName="[Ej_varderade_nyttor].[Min år 20].[All]" dimensionUniqueName="[Ej_varderade_nyttor]" displayFolder="" count="0" memberValueDatatype="5" unbalanced="0"/>
    <cacheHierarchy uniqueName="[Ej_varderade_nyttor].[Min år 21]" caption="Min år 21" attribute="1" defaultMemberUniqueName="[Ej_varderade_nyttor].[Min år 21].[All]" allUniqueName="[Ej_varderade_nyttor].[Min år 21].[All]" dimensionUniqueName="[Ej_varderade_nyttor]" displayFolder="" count="0" memberValueDatatype="5" unbalanced="0"/>
    <cacheHierarchy uniqueName="[Ej_varderade_nyttor].[Min år 22]" caption="Min år 22" attribute="1" defaultMemberUniqueName="[Ej_varderade_nyttor].[Min år 22].[All]" allUniqueName="[Ej_varderade_nyttor].[Min år 22].[All]" dimensionUniqueName="[Ej_varderade_nyttor]" displayFolder="" count="0" memberValueDatatype="5" unbalanced="0"/>
    <cacheHierarchy uniqueName="[Ej_varderade_nyttor].[Min år 23]" caption="Min år 23" attribute="1" defaultMemberUniqueName="[Ej_varderade_nyttor].[Min år 23].[All]" allUniqueName="[Ej_varderade_nyttor].[Min år 23].[All]" dimensionUniqueName="[Ej_varderade_nyttor]" displayFolder="" count="0" memberValueDatatype="5" unbalanced="0"/>
    <cacheHierarchy uniqueName="[Ej_varderade_nyttor].[Min år 24]" caption="Min år 24" attribute="1" defaultMemberUniqueName="[Ej_varderade_nyttor].[Min år 24].[All]" allUniqueName="[Ej_varderade_nyttor].[Min år 24].[All]" dimensionUniqueName="[Ej_varderade_nyttor]" displayFolder="" count="0" memberValueDatatype="5" unbalanced="0"/>
    <cacheHierarchy uniqueName="[Ej_varderade_nyttor].[Min år 25]" caption="Min år 25" attribute="1" defaultMemberUniqueName="[Ej_varderade_nyttor].[Min år 25].[All]" allUniqueName="[Ej_varderade_nyttor].[Min år 25].[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Max år 7]" caption="Max år 7" attribute="1" defaultMemberUniqueName="[Ej_varderade_nyttor].[Max år 7].[All]" allUniqueName="[Ej_varderade_nyttor].[Max år 7].[All]" dimensionUniqueName="[Ej_varderade_nyttor]" displayFolder="" count="0" memberValueDatatype="5" unbalanced="0"/>
    <cacheHierarchy uniqueName="[Ej_varderade_nyttor].[Max år 8]" caption="Max år 8" attribute="1" defaultMemberUniqueName="[Ej_varderade_nyttor].[Max år 8].[All]" allUniqueName="[Ej_varderade_nyttor].[Max år 8].[All]" dimensionUniqueName="[Ej_varderade_nyttor]" displayFolder="" count="0" memberValueDatatype="5" unbalanced="0"/>
    <cacheHierarchy uniqueName="[Ej_varderade_nyttor].[Max år 9]" caption="Max år 9" attribute="1" defaultMemberUniqueName="[Ej_varderade_nyttor].[Max år 9].[All]" allUniqueName="[Ej_varderade_nyttor].[Max år 9].[All]" dimensionUniqueName="[Ej_varderade_nyttor]" displayFolder="" count="0" memberValueDatatype="5" unbalanced="0"/>
    <cacheHierarchy uniqueName="[Ej_varderade_nyttor].[Max år 10]" caption="Max år 10" attribute="1" defaultMemberUniqueName="[Ej_varderade_nyttor].[Max år 10].[All]" allUniqueName="[Ej_varderade_nyttor].[Max år 10].[All]" dimensionUniqueName="[Ej_varderade_nyttor]" displayFolder="" count="0" memberValueDatatype="5" unbalanced="0"/>
    <cacheHierarchy uniqueName="[Ej_varderade_nyttor].[Max år 11]" caption="Max år 11" attribute="1" defaultMemberUniqueName="[Ej_varderade_nyttor].[Max år 11].[All]" allUniqueName="[Ej_varderade_nyttor].[Max år 11].[All]" dimensionUniqueName="[Ej_varderade_nyttor]" displayFolder="" count="0" memberValueDatatype="5" unbalanced="0"/>
    <cacheHierarchy uniqueName="[Ej_varderade_nyttor].[Max år 12]" caption="Max år 12" attribute="1" defaultMemberUniqueName="[Ej_varderade_nyttor].[Max år 12].[All]" allUniqueName="[Ej_varderade_nyttor].[Max år 12].[All]" dimensionUniqueName="[Ej_varderade_nyttor]" displayFolder="" count="0" memberValueDatatype="5" unbalanced="0"/>
    <cacheHierarchy uniqueName="[Ej_varderade_nyttor].[Max år 13]" caption="Max år 13" attribute="1" defaultMemberUniqueName="[Ej_varderade_nyttor].[Max år 13].[All]" allUniqueName="[Ej_varderade_nyttor].[Max år 13].[All]" dimensionUniqueName="[Ej_varderade_nyttor]" displayFolder="" count="0" memberValueDatatype="5" unbalanced="0"/>
    <cacheHierarchy uniqueName="[Ej_varderade_nyttor].[Max år 14]" caption="Max år 14" attribute="1" defaultMemberUniqueName="[Ej_varderade_nyttor].[Max år 14].[All]" allUniqueName="[Ej_varderade_nyttor].[Max år 14].[All]" dimensionUniqueName="[Ej_varderade_nyttor]" displayFolder="" count="0" memberValueDatatype="5" unbalanced="0"/>
    <cacheHierarchy uniqueName="[Ej_varderade_nyttor].[Max år 15]" caption="Max år 15" attribute="1" defaultMemberUniqueName="[Ej_varderade_nyttor].[Max år 15].[All]" allUniqueName="[Ej_varderade_nyttor].[Max år 15].[All]" dimensionUniqueName="[Ej_varderade_nyttor]" displayFolder="" count="0" memberValueDatatype="5" unbalanced="0"/>
    <cacheHierarchy uniqueName="[Ej_varderade_nyttor].[Max år 16]" caption="Max år 16" attribute="1" defaultMemberUniqueName="[Ej_varderade_nyttor].[Max år 16].[All]" allUniqueName="[Ej_varderade_nyttor].[Max år 16].[All]" dimensionUniqueName="[Ej_varderade_nyttor]" displayFolder="" count="0" memberValueDatatype="5" unbalanced="0"/>
    <cacheHierarchy uniqueName="[Ej_varderade_nyttor].[Max år 17]" caption="Max år 17" attribute="1" defaultMemberUniqueName="[Ej_varderade_nyttor].[Max år 17].[All]" allUniqueName="[Ej_varderade_nyttor].[Max år 17].[All]" dimensionUniqueName="[Ej_varderade_nyttor]" displayFolder="" count="0" memberValueDatatype="5" unbalanced="0"/>
    <cacheHierarchy uniqueName="[Ej_varderade_nyttor].[Max år 18]" caption="Max år 18" attribute="1" defaultMemberUniqueName="[Ej_varderade_nyttor].[Max år 18].[All]" allUniqueName="[Ej_varderade_nyttor].[Max år 18].[All]" dimensionUniqueName="[Ej_varderade_nyttor]" displayFolder="" count="0" memberValueDatatype="5" unbalanced="0"/>
    <cacheHierarchy uniqueName="[Ej_varderade_nyttor].[Max år 19]" caption="Max år 19" attribute="1" defaultMemberUniqueName="[Ej_varderade_nyttor].[Max år 19].[All]" allUniqueName="[Ej_varderade_nyttor].[Max år 19].[All]" dimensionUniqueName="[Ej_varderade_nyttor]" displayFolder="" count="0" memberValueDatatype="5" unbalanced="0"/>
    <cacheHierarchy uniqueName="[Ej_varderade_nyttor].[Max år 20]" caption="Max år 20" attribute="1" defaultMemberUniqueName="[Ej_varderade_nyttor].[Max år 20].[All]" allUniqueName="[Ej_varderade_nyttor].[Max år 20].[All]" dimensionUniqueName="[Ej_varderade_nyttor]" displayFolder="" count="0" memberValueDatatype="5" unbalanced="0"/>
    <cacheHierarchy uniqueName="[Ej_varderade_nyttor].[Max år 21]" caption="Max år 21" attribute="1" defaultMemberUniqueName="[Ej_varderade_nyttor].[Max år 21].[All]" allUniqueName="[Ej_varderade_nyttor].[Max år 21].[All]" dimensionUniqueName="[Ej_varderade_nyttor]" displayFolder="" count="0" memberValueDatatype="5" unbalanced="0"/>
    <cacheHierarchy uniqueName="[Ej_varderade_nyttor].[Max år 22]" caption="Max år 22" attribute="1" defaultMemberUniqueName="[Ej_varderade_nyttor].[Max år 22].[All]" allUniqueName="[Ej_varderade_nyttor].[Max år 22].[All]" dimensionUniqueName="[Ej_varderade_nyttor]" displayFolder="" count="0" memberValueDatatype="5" unbalanced="0"/>
    <cacheHierarchy uniqueName="[Ej_varderade_nyttor].[Max år 23]" caption="Max år 23" attribute="1" defaultMemberUniqueName="[Ej_varderade_nyttor].[Max år 23].[All]" allUniqueName="[Ej_varderade_nyttor].[Max år 23].[All]" dimensionUniqueName="[Ej_varderade_nyttor]" displayFolder="" count="0" memberValueDatatype="5" unbalanced="0"/>
    <cacheHierarchy uniqueName="[Ej_varderade_nyttor].[Max år 24]" caption="Max år 24" attribute="1" defaultMemberUniqueName="[Ej_varderade_nyttor].[Max år 24].[All]" allUniqueName="[Ej_varderade_nyttor].[Max år 24].[All]" dimensionUniqueName="[Ej_varderade_nyttor]" displayFolder="" count="0" memberValueDatatype="5" unbalanced="0"/>
    <cacheHierarchy uniqueName="[Ej_varderade_nyttor].[Max år 25]" caption="Max år 25" attribute="1" defaultMemberUniqueName="[Ej_varderade_nyttor].[Max år 25].[All]" allUniqueName="[Ej_varderade_nyttor].[Max år 25].[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0" memberValueDatatype="130" unbalanced="0"/>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Troligt år 7]" caption="Troligt år 7" attribute="1" defaultMemberUniqueName="[Kostnader].[Troligt år 7].[All]" allUniqueName="[Kostnader].[Troligt år 7].[All]" dimensionUniqueName="[Kostnader]" displayFolder="" count="0" memberValueDatatype="5" unbalanced="0"/>
    <cacheHierarchy uniqueName="[Kostnader].[Troligt år 8]" caption="Troligt år 8" attribute="1" defaultMemberUniqueName="[Kostnader].[Troligt år 8].[All]" allUniqueName="[Kostnader].[Troligt år 8].[All]" dimensionUniqueName="[Kostnader]" displayFolder="" count="0" memberValueDatatype="5" unbalanced="0"/>
    <cacheHierarchy uniqueName="[Kostnader].[Troligt år 9]" caption="Troligt år 9" attribute="1" defaultMemberUniqueName="[Kostnader].[Troligt år 9].[All]" allUniqueName="[Kostnader].[Troligt år 9].[All]" dimensionUniqueName="[Kostnader]" displayFolder="" count="0" memberValueDatatype="5" unbalanced="0"/>
    <cacheHierarchy uniqueName="[Kostnader].[Troligt år 10]" caption="Troligt år 10" attribute="1" defaultMemberUniqueName="[Kostnader].[Troligt år 10].[All]" allUniqueName="[Kostnader].[Troligt år 10].[All]" dimensionUniqueName="[Kostnader]" displayFolder="" count="0" memberValueDatatype="5" unbalanced="0"/>
    <cacheHierarchy uniqueName="[Kostnader].[Troligt år 11]" caption="Troligt år 11" attribute="1" defaultMemberUniqueName="[Kostnader].[Troligt år 11].[All]" allUniqueName="[Kostnader].[Troligt år 11].[All]" dimensionUniqueName="[Kostnader]" displayFolder="" count="0" memberValueDatatype="5" unbalanced="0"/>
    <cacheHierarchy uniqueName="[Kostnader].[Troligt år 12]" caption="Troligt år 12" attribute="1" defaultMemberUniqueName="[Kostnader].[Troligt år 12].[All]" allUniqueName="[Kostnader].[Troligt år 12].[All]" dimensionUniqueName="[Kostnader]" displayFolder="" count="0" memberValueDatatype="5" unbalanced="0"/>
    <cacheHierarchy uniqueName="[Kostnader].[Troligt år 13]" caption="Troligt år 13" attribute="1" defaultMemberUniqueName="[Kostnader].[Troligt år 13].[All]" allUniqueName="[Kostnader].[Troligt år 13].[All]" dimensionUniqueName="[Kostnader]" displayFolder="" count="0" memberValueDatatype="5" unbalanced="0"/>
    <cacheHierarchy uniqueName="[Kostnader].[Troligt år 14]" caption="Troligt år 14" attribute="1" defaultMemberUniqueName="[Kostnader].[Troligt år 14].[All]" allUniqueName="[Kostnader].[Troligt år 14].[All]" dimensionUniqueName="[Kostnader]" displayFolder="" count="0" memberValueDatatype="5" unbalanced="0"/>
    <cacheHierarchy uniqueName="[Kostnader].[Troligt år 15]" caption="Troligt år 15" attribute="1" defaultMemberUniqueName="[Kostnader].[Troligt år 15].[All]" allUniqueName="[Kostnader].[Troligt år 15].[All]" dimensionUniqueName="[Kostnader]" displayFolder="" count="0" memberValueDatatype="5" unbalanced="0"/>
    <cacheHierarchy uniqueName="[Kostnader].[Troligt år 16]" caption="Troligt år 16" attribute="1" defaultMemberUniqueName="[Kostnader].[Troligt år 16].[All]" allUniqueName="[Kostnader].[Troligt år 16].[All]" dimensionUniqueName="[Kostnader]" displayFolder="" count="0" memberValueDatatype="5" unbalanced="0"/>
    <cacheHierarchy uniqueName="[Kostnader].[Troligt år 17]" caption="Troligt år 17" attribute="1" defaultMemberUniqueName="[Kostnader].[Troligt år 17].[All]" allUniqueName="[Kostnader].[Troligt år 17].[All]" dimensionUniqueName="[Kostnader]" displayFolder="" count="0" memberValueDatatype="5" unbalanced="0"/>
    <cacheHierarchy uniqueName="[Kostnader].[Troligt år 18]" caption="Troligt år 18" attribute="1" defaultMemberUniqueName="[Kostnader].[Troligt år 18].[All]" allUniqueName="[Kostnader].[Troligt år 18].[All]" dimensionUniqueName="[Kostnader]" displayFolder="" count="0" memberValueDatatype="5" unbalanced="0"/>
    <cacheHierarchy uniqueName="[Kostnader].[Troligt år 19]" caption="Troligt år 19" attribute="1" defaultMemberUniqueName="[Kostnader].[Troligt år 19].[All]" allUniqueName="[Kostnader].[Troligt år 19].[All]" dimensionUniqueName="[Kostnader]" displayFolder="" count="0" memberValueDatatype="5" unbalanced="0"/>
    <cacheHierarchy uniqueName="[Kostnader].[Troligt år 20]" caption="Troligt år 20" attribute="1" defaultMemberUniqueName="[Kostnader].[Troligt år 20].[All]" allUniqueName="[Kostnader].[Troligt år 20].[All]" dimensionUniqueName="[Kostnader]" displayFolder="" count="0" memberValueDatatype="5" unbalanced="0"/>
    <cacheHierarchy uniqueName="[Kostnader].[Troligt år 21]" caption="Troligt år 21" attribute="1" defaultMemberUniqueName="[Kostnader].[Troligt år 21].[All]" allUniqueName="[Kostnader].[Troligt år 21].[All]" dimensionUniqueName="[Kostnader]" displayFolder="" count="0" memberValueDatatype="5" unbalanced="0"/>
    <cacheHierarchy uniqueName="[Kostnader].[Troligt år 22]" caption="Troligt år 22" attribute="1" defaultMemberUniqueName="[Kostnader].[Troligt år 22].[All]" allUniqueName="[Kostnader].[Troligt år 22].[All]" dimensionUniqueName="[Kostnader]" displayFolder="" count="0" memberValueDatatype="5" unbalanced="0"/>
    <cacheHierarchy uniqueName="[Kostnader].[Troligt år 23]" caption="Troligt år 23" attribute="1" defaultMemberUniqueName="[Kostnader].[Troligt år 23].[All]" allUniqueName="[Kostnader].[Troligt år 23].[All]" dimensionUniqueName="[Kostnader]" displayFolder="" count="0" memberValueDatatype="5" unbalanced="0"/>
    <cacheHierarchy uniqueName="[Kostnader].[Troligt år 24]" caption="Troligt år 24" attribute="1" defaultMemberUniqueName="[Kostnader].[Troligt år 24].[All]" allUniqueName="[Kostnader].[Troligt år 24].[All]" dimensionUniqueName="[Kostnader]" displayFolder="" count="0" memberValueDatatype="5" unbalanced="0"/>
    <cacheHierarchy uniqueName="[Kostnader].[Troligt år 25]" caption="Troligt år 25" attribute="1" defaultMemberUniqueName="[Kostnader].[Troligt år 25].[All]" allUniqueName="[Kostnader].[Troligt år 25].[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Min år 7]" caption="Min år 7" attribute="1" defaultMemberUniqueName="[Kostnader].[Min år 7].[All]" allUniqueName="[Kostnader].[Min år 7].[All]" dimensionUniqueName="[Kostnader]" displayFolder="" count="0" memberValueDatatype="5" unbalanced="0"/>
    <cacheHierarchy uniqueName="[Kostnader].[Min år 8]" caption="Min år 8" attribute="1" defaultMemberUniqueName="[Kostnader].[Min år 8].[All]" allUniqueName="[Kostnader].[Min år 8].[All]" dimensionUniqueName="[Kostnader]" displayFolder="" count="0" memberValueDatatype="5" unbalanced="0"/>
    <cacheHierarchy uniqueName="[Kostnader].[Min år 9]" caption="Min år 9" attribute="1" defaultMemberUniqueName="[Kostnader].[Min år 9].[All]" allUniqueName="[Kostnader].[Min år 9].[All]" dimensionUniqueName="[Kostnader]" displayFolder="" count="0" memberValueDatatype="5" unbalanced="0"/>
    <cacheHierarchy uniqueName="[Kostnader].[Min år 10]" caption="Min år 10" attribute="1" defaultMemberUniqueName="[Kostnader].[Min år 10].[All]" allUniqueName="[Kostnader].[Min år 10].[All]" dimensionUniqueName="[Kostnader]" displayFolder="" count="0" memberValueDatatype="5" unbalanced="0"/>
    <cacheHierarchy uniqueName="[Kostnader].[Min år 11]" caption="Min år 11" attribute="1" defaultMemberUniqueName="[Kostnader].[Min år 11].[All]" allUniqueName="[Kostnader].[Min år 11].[All]" dimensionUniqueName="[Kostnader]" displayFolder="" count="0" memberValueDatatype="5" unbalanced="0"/>
    <cacheHierarchy uniqueName="[Kostnader].[Min år 12]" caption="Min år 12" attribute="1" defaultMemberUniqueName="[Kostnader].[Min år 12].[All]" allUniqueName="[Kostnader].[Min år 12].[All]" dimensionUniqueName="[Kostnader]" displayFolder="" count="0" memberValueDatatype="5" unbalanced="0"/>
    <cacheHierarchy uniqueName="[Kostnader].[Min år 13]" caption="Min år 13" attribute="1" defaultMemberUniqueName="[Kostnader].[Min år 13].[All]" allUniqueName="[Kostnader].[Min år 13].[All]" dimensionUniqueName="[Kostnader]" displayFolder="" count="0" memberValueDatatype="5" unbalanced="0"/>
    <cacheHierarchy uniqueName="[Kostnader].[Min år 14]" caption="Min år 14" attribute="1" defaultMemberUniqueName="[Kostnader].[Min år 14].[All]" allUniqueName="[Kostnader].[Min år 14].[All]" dimensionUniqueName="[Kostnader]" displayFolder="" count="0" memberValueDatatype="5" unbalanced="0"/>
    <cacheHierarchy uniqueName="[Kostnader].[Min år 15]" caption="Min år 15" attribute="1" defaultMemberUniqueName="[Kostnader].[Min år 15].[All]" allUniqueName="[Kostnader].[Min år 15].[All]" dimensionUniqueName="[Kostnader]" displayFolder="" count="0" memberValueDatatype="5" unbalanced="0"/>
    <cacheHierarchy uniqueName="[Kostnader].[Min år 16]" caption="Min år 16" attribute="1" defaultMemberUniqueName="[Kostnader].[Min år 16].[All]" allUniqueName="[Kostnader].[Min år 16].[All]" dimensionUniqueName="[Kostnader]" displayFolder="" count="0" memberValueDatatype="5" unbalanced="0"/>
    <cacheHierarchy uniqueName="[Kostnader].[Min år 17]" caption="Min år 17" attribute="1" defaultMemberUniqueName="[Kostnader].[Min år 17].[All]" allUniqueName="[Kostnader].[Min år 17].[All]" dimensionUniqueName="[Kostnader]" displayFolder="" count="0" memberValueDatatype="5" unbalanced="0"/>
    <cacheHierarchy uniqueName="[Kostnader].[Min år 18]" caption="Min år 18" attribute="1" defaultMemberUniqueName="[Kostnader].[Min år 18].[All]" allUniqueName="[Kostnader].[Min år 18].[All]" dimensionUniqueName="[Kostnader]" displayFolder="" count="0" memberValueDatatype="5" unbalanced="0"/>
    <cacheHierarchy uniqueName="[Kostnader].[Min år 19]" caption="Min år 19" attribute="1" defaultMemberUniqueName="[Kostnader].[Min år 19].[All]" allUniqueName="[Kostnader].[Min år 19].[All]" dimensionUniqueName="[Kostnader]" displayFolder="" count="0" memberValueDatatype="5" unbalanced="0"/>
    <cacheHierarchy uniqueName="[Kostnader].[Min år 20]" caption="Min år 20" attribute="1" defaultMemberUniqueName="[Kostnader].[Min år 20].[All]" allUniqueName="[Kostnader].[Min år 20].[All]" dimensionUniqueName="[Kostnader]" displayFolder="" count="0" memberValueDatatype="5" unbalanced="0"/>
    <cacheHierarchy uniqueName="[Kostnader].[Min år 21]" caption="Min år 21" attribute="1" defaultMemberUniqueName="[Kostnader].[Min år 21].[All]" allUniqueName="[Kostnader].[Min år 21].[All]" dimensionUniqueName="[Kostnader]" displayFolder="" count="0" memberValueDatatype="5" unbalanced="0"/>
    <cacheHierarchy uniqueName="[Kostnader].[Min år 22]" caption="Min år 22" attribute="1" defaultMemberUniqueName="[Kostnader].[Min år 22].[All]" allUniqueName="[Kostnader].[Min år 22].[All]" dimensionUniqueName="[Kostnader]" displayFolder="" count="0" memberValueDatatype="5" unbalanced="0"/>
    <cacheHierarchy uniqueName="[Kostnader].[Min år 23]" caption="Min år 23" attribute="1" defaultMemberUniqueName="[Kostnader].[Min år 23].[All]" allUniqueName="[Kostnader].[Min år 23].[All]" dimensionUniqueName="[Kostnader]" displayFolder="" count="0" memberValueDatatype="5" unbalanced="0"/>
    <cacheHierarchy uniqueName="[Kostnader].[Min år 24]" caption="Min år 24" attribute="1" defaultMemberUniqueName="[Kostnader].[Min år 24].[All]" allUniqueName="[Kostnader].[Min år 24].[All]" dimensionUniqueName="[Kostnader]" displayFolder="" count="0" memberValueDatatype="5" unbalanced="0"/>
    <cacheHierarchy uniqueName="[Kostnader].[Min år 25]" caption="Min år 25" attribute="1" defaultMemberUniqueName="[Kostnader].[Min år 25].[All]" allUniqueName="[Kostnader].[Min år 25].[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Max år 7]" caption="Max år 7" attribute="1" defaultMemberUniqueName="[Kostnader].[Max år 7].[All]" allUniqueName="[Kostnader].[Max år 7].[All]" dimensionUniqueName="[Kostnader]" displayFolder="" count="0" memberValueDatatype="5" unbalanced="0"/>
    <cacheHierarchy uniqueName="[Kostnader].[Max år 8]" caption="Max år 8" attribute="1" defaultMemberUniqueName="[Kostnader].[Max år 8].[All]" allUniqueName="[Kostnader].[Max år 8].[All]" dimensionUniqueName="[Kostnader]" displayFolder="" count="0" memberValueDatatype="5" unbalanced="0"/>
    <cacheHierarchy uniqueName="[Kostnader].[Max år 9]" caption="Max år 9" attribute="1" defaultMemberUniqueName="[Kostnader].[Max år 9].[All]" allUniqueName="[Kostnader].[Max år 9].[All]" dimensionUniqueName="[Kostnader]" displayFolder="" count="0" memberValueDatatype="5" unbalanced="0"/>
    <cacheHierarchy uniqueName="[Kostnader].[Max år 10]" caption="Max år 10" attribute="1" defaultMemberUniqueName="[Kostnader].[Max år 10].[All]" allUniqueName="[Kostnader].[Max år 10].[All]" dimensionUniqueName="[Kostnader]" displayFolder="" count="0" memberValueDatatype="5" unbalanced="0"/>
    <cacheHierarchy uniqueName="[Kostnader].[Max år 11]" caption="Max år 11" attribute="1" defaultMemberUniqueName="[Kostnader].[Max år 11].[All]" allUniqueName="[Kostnader].[Max år 11].[All]" dimensionUniqueName="[Kostnader]" displayFolder="" count="0" memberValueDatatype="5" unbalanced="0"/>
    <cacheHierarchy uniqueName="[Kostnader].[Max år 12]" caption="Max år 12" attribute="1" defaultMemberUniqueName="[Kostnader].[Max år 12].[All]" allUniqueName="[Kostnader].[Max år 12].[All]" dimensionUniqueName="[Kostnader]" displayFolder="" count="0" memberValueDatatype="5" unbalanced="0"/>
    <cacheHierarchy uniqueName="[Kostnader].[Max år 13]" caption="Max år 13" attribute="1" defaultMemberUniqueName="[Kostnader].[Max år 13].[All]" allUniqueName="[Kostnader].[Max år 13].[All]" dimensionUniqueName="[Kostnader]" displayFolder="" count="0" memberValueDatatype="5" unbalanced="0"/>
    <cacheHierarchy uniqueName="[Kostnader].[Max år 14]" caption="Max år 14" attribute="1" defaultMemberUniqueName="[Kostnader].[Max år 14].[All]" allUniqueName="[Kostnader].[Max år 14].[All]" dimensionUniqueName="[Kostnader]" displayFolder="" count="0" memberValueDatatype="5" unbalanced="0"/>
    <cacheHierarchy uniqueName="[Kostnader].[Max år 15]" caption="Max år 15" attribute="1" defaultMemberUniqueName="[Kostnader].[Max år 15].[All]" allUniqueName="[Kostnader].[Max år 15].[All]" dimensionUniqueName="[Kostnader]" displayFolder="" count="0" memberValueDatatype="5" unbalanced="0"/>
    <cacheHierarchy uniqueName="[Kostnader].[Max år 16]" caption="Max år 16" attribute="1" defaultMemberUniqueName="[Kostnader].[Max år 16].[All]" allUniqueName="[Kostnader].[Max år 16].[All]" dimensionUniqueName="[Kostnader]" displayFolder="" count="0" memberValueDatatype="5" unbalanced="0"/>
    <cacheHierarchy uniqueName="[Kostnader].[Max år 17]" caption="Max år 17" attribute="1" defaultMemberUniqueName="[Kostnader].[Max år 17].[All]" allUniqueName="[Kostnader].[Max år 17].[All]" dimensionUniqueName="[Kostnader]" displayFolder="" count="0" memberValueDatatype="5" unbalanced="0"/>
    <cacheHierarchy uniqueName="[Kostnader].[Max år 18]" caption="Max år 18" attribute="1" defaultMemberUniqueName="[Kostnader].[Max år 18].[All]" allUniqueName="[Kostnader].[Max år 18].[All]" dimensionUniqueName="[Kostnader]" displayFolder="" count="0" memberValueDatatype="5" unbalanced="0"/>
    <cacheHierarchy uniqueName="[Kostnader].[Max år 19]" caption="Max år 19" attribute="1" defaultMemberUniqueName="[Kostnader].[Max år 19].[All]" allUniqueName="[Kostnader].[Max år 19].[All]" dimensionUniqueName="[Kostnader]" displayFolder="" count="0" memberValueDatatype="5" unbalanced="0"/>
    <cacheHierarchy uniqueName="[Kostnader].[Max år 20]" caption="Max år 20" attribute="1" defaultMemberUniqueName="[Kostnader].[Max år 20].[All]" allUniqueName="[Kostnader].[Max år 20].[All]" dimensionUniqueName="[Kostnader]" displayFolder="" count="0" memberValueDatatype="5" unbalanced="0"/>
    <cacheHierarchy uniqueName="[Kostnader].[Max år 21]" caption="Max år 21" attribute="1" defaultMemberUniqueName="[Kostnader].[Max år 21].[All]" allUniqueName="[Kostnader].[Max år 21].[All]" dimensionUniqueName="[Kostnader]" displayFolder="" count="0" memberValueDatatype="5" unbalanced="0"/>
    <cacheHierarchy uniqueName="[Kostnader].[Max år 22]" caption="Max år 22" attribute="1" defaultMemberUniqueName="[Kostnader].[Max år 22].[All]" allUniqueName="[Kostnader].[Max år 22].[All]" dimensionUniqueName="[Kostnader]" displayFolder="" count="0" memberValueDatatype="5" unbalanced="0"/>
    <cacheHierarchy uniqueName="[Kostnader].[Max år 23]" caption="Max år 23" attribute="1" defaultMemberUniqueName="[Kostnader].[Max år 23].[All]" allUniqueName="[Kostnader].[Max år 23].[All]" dimensionUniqueName="[Kostnader]" displayFolder="" count="0" memberValueDatatype="5" unbalanced="0"/>
    <cacheHierarchy uniqueName="[Kostnader].[Max år 24]" caption="Max år 24" attribute="1" defaultMemberUniqueName="[Kostnader].[Max år 24].[All]" allUniqueName="[Kostnader].[Max år 24].[All]" dimensionUniqueName="[Kostnader]" displayFolder="" count="0" memberValueDatatype="5" unbalanced="0"/>
    <cacheHierarchy uniqueName="[Kostnader].[Max år 25]" caption="Max år 25" attribute="1" defaultMemberUniqueName="[Kostnader].[Max år 25].[All]" allUniqueName="[Kostnader].[Max år 25].[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0" memberValueDatatype="130" unbalanced="0"/>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0" memberValueDatatype="130" unbalanced="0"/>
    <cacheHierarchy uniqueName="[Nyttor].[Bedömning]" caption="Bedömning" attribute="1" defaultMemberUniqueName="[Nyttor].[Bedömning].[All]" allUniqueName="[Nyttor].[Bedömning].[All]" dimensionUniqueName="[Nyttor]" displayFolder="" count="0" memberValueDatatype="130" unbalanced="0"/>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Troligt år 7]" caption="Troligt år 7" attribute="1" defaultMemberUniqueName="[Nyttor].[Troligt år 7].[All]" allUniqueName="[Nyttor].[Troligt år 7].[All]" dimensionUniqueName="[Nyttor]" displayFolder="" count="0" memberValueDatatype="5" unbalanced="0"/>
    <cacheHierarchy uniqueName="[Nyttor].[Troligt år 8]" caption="Troligt år 8" attribute="1" defaultMemberUniqueName="[Nyttor].[Troligt år 8].[All]" allUniqueName="[Nyttor].[Troligt år 8].[All]" dimensionUniqueName="[Nyttor]" displayFolder="" count="0" memberValueDatatype="5" unbalanced="0"/>
    <cacheHierarchy uniqueName="[Nyttor].[Troligt år 9]" caption="Troligt år 9" attribute="1" defaultMemberUniqueName="[Nyttor].[Troligt år 9].[All]" allUniqueName="[Nyttor].[Troligt år 9].[All]" dimensionUniqueName="[Nyttor]" displayFolder="" count="0" memberValueDatatype="5" unbalanced="0"/>
    <cacheHierarchy uniqueName="[Nyttor].[Troligt år 10]" caption="Troligt år 10" attribute="1" defaultMemberUniqueName="[Nyttor].[Troligt år 10].[All]" allUniqueName="[Nyttor].[Troligt år 10].[All]" dimensionUniqueName="[Nyttor]" displayFolder="" count="0" memberValueDatatype="5" unbalanced="0"/>
    <cacheHierarchy uniqueName="[Nyttor].[Troligt år 11]" caption="Troligt år 11" attribute="1" defaultMemberUniqueName="[Nyttor].[Troligt år 11].[All]" allUniqueName="[Nyttor].[Troligt år 11].[All]" dimensionUniqueName="[Nyttor]" displayFolder="" count="0" memberValueDatatype="5" unbalanced="0"/>
    <cacheHierarchy uniqueName="[Nyttor].[Troligt år 12]" caption="Troligt år 12" attribute="1" defaultMemberUniqueName="[Nyttor].[Troligt år 12].[All]" allUniqueName="[Nyttor].[Troligt år 12].[All]" dimensionUniqueName="[Nyttor]" displayFolder="" count="0" memberValueDatatype="5" unbalanced="0"/>
    <cacheHierarchy uniqueName="[Nyttor].[Troligt år 13]" caption="Troligt år 13" attribute="1" defaultMemberUniqueName="[Nyttor].[Troligt år 13].[All]" allUniqueName="[Nyttor].[Troligt år 13].[All]" dimensionUniqueName="[Nyttor]" displayFolder="" count="0" memberValueDatatype="5" unbalanced="0"/>
    <cacheHierarchy uniqueName="[Nyttor].[Troligt år 14]" caption="Troligt år 14" attribute="1" defaultMemberUniqueName="[Nyttor].[Troligt år 14].[All]" allUniqueName="[Nyttor].[Troligt år 14].[All]" dimensionUniqueName="[Nyttor]" displayFolder="" count="0" memberValueDatatype="5" unbalanced="0"/>
    <cacheHierarchy uniqueName="[Nyttor].[Troligt år 15]" caption="Troligt år 15" attribute="1" defaultMemberUniqueName="[Nyttor].[Troligt år 15].[All]" allUniqueName="[Nyttor].[Troligt år 15].[All]" dimensionUniqueName="[Nyttor]" displayFolder="" count="0" memberValueDatatype="5" unbalanced="0"/>
    <cacheHierarchy uniqueName="[Nyttor].[Troligt år 16]" caption="Troligt år 16" attribute="1" defaultMemberUniqueName="[Nyttor].[Troligt år 16].[All]" allUniqueName="[Nyttor].[Troligt år 16].[All]" dimensionUniqueName="[Nyttor]" displayFolder="" count="0" memberValueDatatype="5" unbalanced="0"/>
    <cacheHierarchy uniqueName="[Nyttor].[Troligt år 17]" caption="Troligt år 17" attribute="1" defaultMemberUniqueName="[Nyttor].[Troligt år 17].[All]" allUniqueName="[Nyttor].[Troligt år 17].[All]" dimensionUniqueName="[Nyttor]" displayFolder="" count="0" memberValueDatatype="5" unbalanced="0"/>
    <cacheHierarchy uniqueName="[Nyttor].[Troligt år 18]" caption="Troligt år 18" attribute="1" defaultMemberUniqueName="[Nyttor].[Troligt år 18].[All]" allUniqueName="[Nyttor].[Troligt år 18].[All]" dimensionUniqueName="[Nyttor]" displayFolder="" count="0" memberValueDatatype="5" unbalanced="0"/>
    <cacheHierarchy uniqueName="[Nyttor].[Troligt år 19]" caption="Troligt år 19" attribute="1" defaultMemberUniqueName="[Nyttor].[Troligt år 19].[All]" allUniqueName="[Nyttor].[Troligt år 19].[All]" dimensionUniqueName="[Nyttor]" displayFolder="" count="0" memberValueDatatype="5" unbalanced="0"/>
    <cacheHierarchy uniqueName="[Nyttor].[Troligt år 20]" caption="Troligt år 20" attribute="1" defaultMemberUniqueName="[Nyttor].[Troligt år 20].[All]" allUniqueName="[Nyttor].[Troligt år 20].[All]" dimensionUniqueName="[Nyttor]" displayFolder="" count="0" memberValueDatatype="5" unbalanced="0"/>
    <cacheHierarchy uniqueName="[Nyttor].[Troligt år 21]" caption="Troligt år 21" attribute="1" defaultMemberUniqueName="[Nyttor].[Troligt år 21].[All]" allUniqueName="[Nyttor].[Troligt år 21].[All]" dimensionUniqueName="[Nyttor]" displayFolder="" count="0" memberValueDatatype="5" unbalanced="0"/>
    <cacheHierarchy uniqueName="[Nyttor].[Troligt år 22]" caption="Troligt år 22" attribute="1" defaultMemberUniqueName="[Nyttor].[Troligt år 22].[All]" allUniqueName="[Nyttor].[Troligt år 22].[All]" dimensionUniqueName="[Nyttor]" displayFolder="" count="0" memberValueDatatype="5" unbalanced="0"/>
    <cacheHierarchy uniqueName="[Nyttor].[Troligt år 23]" caption="Troligt år 23" attribute="1" defaultMemberUniqueName="[Nyttor].[Troligt år 23].[All]" allUniqueName="[Nyttor].[Troligt år 23].[All]" dimensionUniqueName="[Nyttor]" displayFolder="" count="0" memberValueDatatype="5" unbalanced="0"/>
    <cacheHierarchy uniqueName="[Nyttor].[Troligt år 24]" caption="Troligt år 24" attribute="1" defaultMemberUniqueName="[Nyttor].[Troligt år 24].[All]" allUniqueName="[Nyttor].[Troligt år 24].[All]" dimensionUniqueName="[Nyttor]" displayFolder="" count="0" memberValueDatatype="5" unbalanced="0"/>
    <cacheHierarchy uniqueName="[Nyttor].[Troligt år 25]" caption="Troligt år 25" attribute="1" defaultMemberUniqueName="[Nyttor].[Troligt år 25].[All]" allUniqueName="[Nyttor].[Troligt år 25].[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Min år 7]" caption="Min år 7" attribute="1" defaultMemberUniqueName="[Nyttor].[Min år 7].[All]" allUniqueName="[Nyttor].[Min år 7].[All]" dimensionUniqueName="[Nyttor]" displayFolder="" count="0" memberValueDatatype="5" unbalanced="0"/>
    <cacheHierarchy uniqueName="[Nyttor].[Min år 8]" caption="Min år 8" attribute="1" defaultMemberUniqueName="[Nyttor].[Min år 8].[All]" allUniqueName="[Nyttor].[Min år 8].[All]" dimensionUniqueName="[Nyttor]" displayFolder="" count="0" memberValueDatatype="5" unbalanced="0"/>
    <cacheHierarchy uniqueName="[Nyttor].[Min år 9]" caption="Min år 9" attribute="1" defaultMemberUniqueName="[Nyttor].[Min år 9].[All]" allUniqueName="[Nyttor].[Min år 9].[All]" dimensionUniqueName="[Nyttor]" displayFolder="" count="0" memberValueDatatype="5" unbalanced="0"/>
    <cacheHierarchy uniqueName="[Nyttor].[Min år 10]" caption="Min år 10" attribute="1" defaultMemberUniqueName="[Nyttor].[Min år 10].[All]" allUniqueName="[Nyttor].[Min år 10].[All]" dimensionUniqueName="[Nyttor]" displayFolder="" count="0" memberValueDatatype="5" unbalanced="0"/>
    <cacheHierarchy uniqueName="[Nyttor].[Min år 11]" caption="Min år 11" attribute="1" defaultMemberUniqueName="[Nyttor].[Min år 11].[All]" allUniqueName="[Nyttor].[Min år 11].[All]" dimensionUniqueName="[Nyttor]" displayFolder="" count="0" memberValueDatatype="5" unbalanced="0"/>
    <cacheHierarchy uniqueName="[Nyttor].[Min år 12]" caption="Min år 12" attribute="1" defaultMemberUniqueName="[Nyttor].[Min år 12].[All]" allUniqueName="[Nyttor].[Min år 12].[All]" dimensionUniqueName="[Nyttor]" displayFolder="" count="0" memberValueDatatype="5" unbalanced="0"/>
    <cacheHierarchy uniqueName="[Nyttor].[Min år 13]" caption="Min år 13" attribute="1" defaultMemberUniqueName="[Nyttor].[Min år 13].[All]" allUniqueName="[Nyttor].[Min år 13].[All]" dimensionUniqueName="[Nyttor]" displayFolder="" count="0" memberValueDatatype="5" unbalanced="0"/>
    <cacheHierarchy uniqueName="[Nyttor].[Min år 14]" caption="Min år 14" attribute="1" defaultMemberUniqueName="[Nyttor].[Min år 14].[All]" allUniqueName="[Nyttor].[Min år 14].[All]" dimensionUniqueName="[Nyttor]" displayFolder="" count="0" memberValueDatatype="5" unbalanced="0"/>
    <cacheHierarchy uniqueName="[Nyttor].[Min år 15]" caption="Min år 15" attribute="1" defaultMemberUniqueName="[Nyttor].[Min år 15].[All]" allUniqueName="[Nyttor].[Min år 15].[All]" dimensionUniqueName="[Nyttor]" displayFolder="" count="0" memberValueDatatype="5" unbalanced="0"/>
    <cacheHierarchy uniqueName="[Nyttor].[Min år 16]" caption="Min år 16" attribute="1" defaultMemberUniqueName="[Nyttor].[Min år 16].[All]" allUniqueName="[Nyttor].[Min år 16].[All]" dimensionUniqueName="[Nyttor]" displayFolder="" count="0" memberValueDatatype="5" unbalanced="0"/>
    <cacheHierarchy uniqueName="[Nyttor].[Min år 17]" caption="Min år 17" attribute="1" defaultMemberUniqueName="[Nyttor].[Min år 17].[All]" allUniqueName="[Nyttor].[Min år 17].[All]" dimensionUniqueName="[Nyttor]" displayFolder="" count="0" memberValueDatatype="5" unbalanced="0"/>
    <cacheHierarchy uniqueName="[Nyttor].[Min år 18]" caption="Min år 18" attribute="1" defaultMemberUniqueName="[Nyttor].[Min år 18].[All]" allUniqueName="[Nyttor].[Min år 18].[All]" dimensionUniqueName="[Nyttor]" displayFolder="" count="0" memberValueDatatype="5" unbalanced="0"/>
    <cacheHierarchy uniqueName="[Nyttor].[Min år 19]" caption="Min år 19" attribute="1" defaultMemberUniqueName="[Nyttor].[Min år 19].[All]" allUniqueName="[Nyttor].[Min år 19].[All]" dimensionUniqueName="[Nyttor]" displayFolder="" count="0" memberValueDatatype="5" unbalanced="0"/>
    <cacheHierarchy uniqueName="[Nyttor].[Min år 20]" caption="Min år 20" attribute="1" defaultMemberUniqueName="[Nyttor].[Min år 20].[All]" allUniqueName="[Nyttor].[Min år 20].[All]" dimensionUniqueName="[Nyttor]" displayFolder="" count="0" memberValueDatatype="5" unbalanced="0"/>
    <cacheHierarchy uniqueName="[Nyttor].[Min år 21]" caption="Min år 21" attribute="1" defaultMemberUniqueName="[Nyttor].[Min år 21].[All]" allUniqueName="[Nyttor].[Min år 21].[All]" dimensionUniqueName="[Nyttor]" displayFolder="" count="0" memberValueDatatype="5" unbalanced="0"/>
    <cacheHierarchy uniqueName="[Nyttor].[Min år 22]" caption="Min år 22" attribute="1" defaultMemberUniqueName="[Nyttor].[Min år 22].[All]" allUniqueName="[Nyttor].[Min år 22].[All]" dimensionUniqueName="[Nyttor]" displayFolder="" count="0" memberValueDatatype="5" unbalanced="0"/>
    <cacheHierarchy uniqueName="[Nyttor].[Min år 23]" caption="Min år 23" attribute="1" defaultMemberUniqueName="[Nyttor].[Min år 23].[All]" allUniqueName="[Nyttor].[Min år 23].[All]" dimensionUniqueName="[Nyttor]" displayFolder="" count="0" memberValueDatatype="5" unbalanced="0"/>
    <cacheHierarchy uniqueName="[Nyttor].[Min år 24]" caption="Min år 24" attribute="1" defaultMemberUniqueName="[Nyttor].[Min år 24].[All]" allUniqueName="[Nyttor].[Min år 24].[All]" dimensionUniqueName="[Nyttor]" displayFolder="" count="0" memberValueDatatype="5" unbalanced="0"/>
    <cacheHierarchy uniqueName="[Nyttor].[Min år 25]" caption="Min år 25" attribute="1" defaultMemberUniqueName="[Nyttor].[Min år 25].[All]" allUniqueName="[Nyttor].[Min år 25].[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Max år 7]" caption="Max år 7" attribute="1" defaultMemberUniqueName="[Nyttor].[Max år 7].[All]" allUniqueName="[Nyttor].[Max år 7].[All]" dimensionUniqueName="[Nyttor]" displayFolder="" count="0" memberValueDatatype="5" unbalanced="0"/>
    <cacheHierarchy uniqueName="[Nyttor].[Max år 8]" caption="Max år 8" attribute="1" defaultMemberUniqueName="[Nyttor].[Max år 8].[All]" allUniqueName="[Nyttor].[Max år 8].[All]" dimensionUniqueName="[Nyttor]" displayFolder="" count="0" memberValueDatatype="5" unbalanced="0"/>
    <cacheHierarchy uniqueName="[Nyttor].[Max år 9]" caption="Max år 9" attribute="1" defaultMemberUniqueName="[Nyttor].[Max år 9].[All]" allUniqueName="[Nyttor].[Max år 9].[All]" dimensionUniqueName="[Nyttor]" displayFolder="" count="0" memberValueDatatype="5" unbalanced="0"/>
    <cacheHierarchy uniqueName="[Nyttor].[Max år 10]" caption="Max år 10" attribute="1" defaultMemberUniqueName="[Nyttor].[Max år 10].[All]" allUniqueName="[Nyttor].[Max år 10].[All]" dimensionUniqueName="[Nyttor]" displayFolder="" count="0" memberValueDatatype="5" unbalanced="0"/>
    <cacheHierarchy uniqueName="[Nyttor].[Max år 11]" caption="Max år 11" attribute="1" defaultMemberUniqueName="[Nyttor].[Max år 11].[All]" allUniqueName="[Nyttor].[Max år 11].[All]" dimensionUniqueName="[Nyttor]" displayFolder="" count="0" memberValueDatatype="5" unbalanced="0"/>
    <cacheHierarchy uniqueName="[Nyttor].[Max år 12]" caption="Max år 12" attribute="1" defaultMemberUniqueName="[Nyttor].[Max år 12].[All]" allUniqueName="[Nyttor].[Max år 12].[All]" dimensionUniqueName="[Nyttor]" displayFolder="" count="0" memberValueDatatype="5" unbalanced="0"/>
    <cacheHierarchy uniqueName="[Nyttor].[Max år 13]" caption="Max år 13" attribute="1" defaultMemberUniqueName="[Nyttor].[Max år 13].[All]" allUniqueName="[Nyttor].[Max år 13].[All]" dimensionUniqueName="[Nyttor]" displayFolder="" count="0" memberValueDatatype="5" unbalanced="0"/>
    <cacheHierarchy uniqueName="[Nyttor].[Max år 14]" caption="Max år 14" attribute="1" defaultMemberUniqueName="[Nyttor].[Max år 14].[All]" allUniqueName="[Nyttor].[Max år 14].[All]" dimensionUniqueName="[Nyttor]" displayFolder="" count="0" memberValueDatatype="5" unbalanced="0"/>
    <cacheHierarchy uniqueName="[Nyttor].[Max år 15]" caption="Max år 15" attribute="1" defaultMemberUniqueName="[Nyttor].[Max år 15].[All]" allUniqueName="[Nyttor].[Max år 15].[All]" dimensionUniqueName="[Nyttor]" displayFolder="" count="0" memberValueDatatype="5" unbalanced="0"/>
    <cacheHierarchy uniqueName="[Nyttor].[Max år 16]" caption="Max år 16" attribute="1" defaultMemberUniqueName="[Nyttor].[Max år 16].[All]" allUniqueName="[Nyttor].[Max år 16].[All]" dimensionUniqueName="[Nyttor]" displayFolder="" count="0" memberValueDatatype="5" unbalanced="0"/>
    <cacheHierarchy uniqueName="[Nyttor].[Max år 17]" caption="Max år 17" attribute="1" defaultMemberUniqueName="[Nyttor].[Max år 17].[All]" allUniqueName="[Nyttor].[Max år 17].[All]" dimensionUniqueName="[Nyttor]" displayFolder="" count="0" memberValueDatatype="5" unbalanced="0"/>
    <cacheHierarchy uniqueName="[Nyttor].[Max år 18]" caption="Max år 18" attribute="1" defaultMemberUniqueName="[Nyttor].[Max år 18].[All]" allUniqueName="[Nyttor].[Max år 18].[All]" dimensionUniqueName="[Nyttor]" displayFolder="" count="0" memberValueDatatype="5" unbalanced="0"/>
    <cacheHierarchy uniqueName="[Nyttor].[Max år 19]" caption="Max år 19" attribute="1" defaultMemberUniqueName="[Nyttor].[Max år 19].[All]" allUniqueName="[Nyttor].[Max år 19].[All]" dimensionUniqueName="[Nyttor]" displayFolder="" count="0" memberValueDatatype="5" unbalanced="0"/>
    <cacheHierarchy uniqueName="[Nyttor].[Max år 20]" caption="Max år 20" attribute="1" defaultMemberUniqueName="[Nyttor].[Max år 20].[All]" allUniqueName="[Nyttor].[Max år 20].[All]" dimensionUniqueName="[Nyttor]" displayFolder="" count="0" memberValueDatatype="5" unbalanced="0"/>
    <cacheHierarchy uniqueName="[Nyttor].[Max år 21]" caption="Max år 21" attribute="1" defaultMemberUniqueName="[Nyttor].[Max år 21].[All]" allUniqueName="[Nyttor].[Max år 21].[All]" dimensionUniqueName="[Nyttor]" displayFolder="" count="0" memberValueDatatype="5" unbalanced="0"/>
    <cacheHierarchy uniqueName="[Nyttor].[Max år 22]" caption="Max år 22" attribute="1" defaultMemberUniqueName="[Nyttor].[Max år 22].[All]" allUniqueName="[Nyttor].[Max år 22].[All]" dimensionUniqueName="[Nyttor]" displayFolder="" count="0" memberValueDatatype="5" unbalanced="0"/>
    <cacheHierarchy uniqueName="[Nyttor].[Max år 23]" caption="Max år 23" attribute="1" defaultMemberUniqueName="[Nyttor].[Max år 23].[All]" allUniqueName="[Nyttor].[Max år 23].[All]" dimensionUniqueName="[Nyttor]" displayFolder="" count="0" memberValueDatatype="5" unbalanced="0"/>
    <cacheHierarchy uniqueName="[Nyttor].[Max år 24]" caption="Max år 24" attribute="1" defaultMemberUniqueName="[Nyttor].[Max år 24].[All]" allUniqueName="[Nyttor].[Max år 24].[All]" dimensionUniqueName="[Nyttor]" displayFolder="" count="0" memberValueDatatype="5" unbalanced="0"/>
    <cacheHierarchy uniqueName="[Nyttor].[Max år 25]" caption="Max år 25" attribute="1" defaultMemberUniqueName="[Nyttor].[Max år 25].[All]" allUniqueName="[Nyttor].[Max år 25].[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2" memberValueDatatype="130" unbalanced="0"/>
    <cacheHierarchy uniqueName="[Varderade_kostnader].[Kategori]" caption="Kategori" attribute="1" defaultMemberUniqueName="[Varderade_kostnader].[Kategori].[All]" allUniqueName="[Varderade_kostnader].[Kategori].[All]" dimensionUniqueName="[Varderade_kostnader]" displayFolder="" count="2" memberValueDatatype="130" unbalanced="0"/>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Troligt år 7]" caption="Troligt år 7" attribute="1" defaultMemberUniqueName="[Varderade_kostnader].[Troligt år 7].[All]" allUniqueName="[Varderade_kostnader].[Troligt år 7].[All]" dimensionUniqueName="[Varderade_kostnader]" displayFolder="" count="0" memberValueDatatype="5" unbalanced="0"/>
    <cacheHierarchy uniqueName="[Varderade_kostnader].[Troligt år 8]" caption="Troligt år 8" attribute="1" defaultMemberUniqueName="[Varderade_kostnader].[Troligt år 8].[All]" allUniqueName="[Varderade_kostnader].[Troligt år 8].[All]" dimensionUniqueName="[Varderade_kostnader]" displayFolder="" count="0" memberValueDatatype="5" unbalanced="0"/>
    <cacheHierarchy uniqueName="[Varderade_kostnader].[Troligt år 9]" caption="Troligt år 9" attribute="1" defaultMemberUniqueName="[Varderade_kostnader].[Troligt år 9].[All]" allUniqueName="[Varderade_kostnader].[Troligt år 9].[All]" dimensionUniqueName="[Varderade_kostnader]" displayFolder="" count="0" memberValueDatatype="5" unbalanced="0"/>
    <cacheHierarchy uniqueName="[Varderade_kostnader].[Troligt år 10]" caption="Troligt år 10" attribute="1" defaultMemberUniqueName="[Varderade_kostnader].[Troligt år 10].[All]" allUniqueName="[Varderade_kostnader].[Troligt år 10].[All]" dimensionUniqueName="[Varderade_kostnader]" displayFolder="" count="0" memberValueDatatype="5" unbalanced="0"/>
    <cacheHierarchy uniqueName="[Varderade_kostnader].[Troligt år 11]" caption="Troligt år 11" attribute="1" defaultMemberUniqueName="[Varderade_kostnader].[Troligt år 11].[All]" allUniqueName="[Varderade_kostnader].[Troligt år 11].[All]" dimensionUniqueName="[Varderade_kostnader]" displayFolder="" count="0" memberValueDatatype="5" unbalanced="0"/>
    <cacheHierarchy uniqueName="[Varderade_kostnader].[Troligt år 12]" caption="Troligt år 12" attribute="1" defaultMemberUniqueName="[Varderade_kostnader].[Troligt år 12].[All]" allUniqueName="[Varderade_kostnader].[Troligt år 12].[All]" dimensionUniqueName="[Varderade_kostnader]" displayFolder="" count="0" memberValueDatatype="5" unbalanced="0"/>
    <cacheHierarchy uniqueName="[Varderade_kostnader].[Troligt år 13]" caption="Troligt år 13" attribute="1" defaultMemberUniqueName="[Varderade_kostnader].[Troligt år 13].[All]" allUniqueName="[Varderade_kostnader].[Troligt år 13].[All]" dimensionUniqueName="[Varderade_kostnader]" displayFolder="" count="0" memberValueDatatype="5" unbalanced="0"/>
    <cacheHierarchy uniqueName="[Varderade_kostnader].[Troligt år 14]" caption="Troligt år 14" attribute="1" defaultMemberUniqueName="[Varderade_kostnader].[Troligt år 14].[All]" allUniqueName="[Varderade_kostnader].[Troligt år 14].[All]" dimensionUniqueName="[Varderade_kostnader]" displayFolder="" count="0" memberValueDatatype="5" unbalanced="0"/>
    <cacheHierarchy uniqueName="[Varderade_kostnader].[Troligt år 15]" caption="Troligt år 15" attribute="1" defaultMemberUniqueName="[Varderade_kostnader].[Troligt år 15].[All]" allUniqueName="[Varderade_kostnader].[Troligt år 15].[All]" dimensionUniqueName="[Varderade_kostnader]" displayFolder="" count="0" memberValueDatatype="5" unbalanced="0"/>
    <cacheHierarchy uniqueName="[Varderade_kostnader].[Troligt år 16]" caption="Troligt år 16" attribute="1" defaultMemberUniqueName="[Varderade_kostnader].[Troligt år 16].[All]" allUniqueName="[Varderade_kostnader].[Troligt år 16].[All]" dimensionUniqueName="[Varderade_kostnader]" displayFolder="" count="0" memberValueDatatype="5" unbalanced="0"/>
    <cacheHierarchy uniqueName="[Varderade_kostnader].[Troligt år 17]" caption="Troligt år 17" attribute="1" defaultMemberUniqueName="[Varderade_kostnader].[Troligt år 17].[All]" allUniqueName="[Varderade_kostnader].[Troligt år 17].[All]" dimensionUniqueName="[Varderade_kostnader]" displayFolder="" count="0" memberValueDatatype="5" unbalanced="0"/>
    <cacheHierarchy uniqueName="[Varderade_kostnader].[Troligt år 18]" caption="Troligt år 18" attribute="1" defaultMemberUniqueName="[Varderade_kostnader].[Troligt år 18].[All]" allUniqueName="[Varderade_kostnader].[Troligt år 18].[All]" dimensionUniqueName="[Varderade_kostnader]" displayFolder="" count="0" memberValueDatatype="5" unbalanced="0"/>
    <cacheHierarchy uniqueName="[Varderade_kostnader].[Troligt år 19]" caption="Troligt år 19" attribute="1" defaultMemberUniqueName="[Varderade_kostnader].[Troligt år 19].[All]" allUniqueName="[Varderade_kostnader].[Troligt år 19].[All]" dimensionUniqueName="[Varderade_kostnader]" displayFolder="" count="0" memberValueDatatype="5" unbalanced="0"/>
    <cacheHierarchy uniqueName="[Varderade_kostnader].[Troligt år 20]" caption="Troligt år 20" attribute="1" defaultMemberUniqueName="[Varderade_kostnader].[Troligt år 20].[All]" allUniqueName="[Varderade_kostnader].[Troligt år 20].[All]" dimensionUniqueName="[Varderade_kostnader]" displayFolder="" count="0" memberValueDatatype="5" unbalanced="0"/>
    <cacheHierarchy uniqueName="[Varderade_kostnader].[Troligt år 21]" caption="Troligt år 21" attribute="1" defaultMemberUniqueName="[Varderade_kostnader].[Troligt år 21].[All]" allUniqueName="[Varderade_kostnader].[Troligt år 21].[All]" dimensionUniqueName="[Varderade_kostnader]" displayFolder="" count="0" memberValueDatatype="5" unbalanced="0"/>
    <cacheHierarchy uniqueName="[Varderade_kostnader].[Troligt år 22]" caption="Troligt år 22" attribute="1" defaultMemberUniqueName="[Varderade_kostnader].[Troligt år 22].[All]" allUniqueName="[Varderade_kostnader].[Troligt år 22].[All]" dimensionUniqueName="[Varderade_kostnader]" displayFolder="" count="0" memberValueDatatype="5" unbalanced="0"/>
    <cacheHierarchy uniqueName="[Varderade_kostnader].[Troligt år 23]" caption="Troligt år 23" attribute="1" defaultMemberUniqueName="[Varderade_kostnader].[Troligt år 23].[All]" allUniqueName="[Varderade_kostnader].[Troligt år 23].[All]" dimensionUniqueName="[Varderade_kostnader]" displayFolder="" count="0" memberValueDatatype="5" unbalanced="0"/>
    <cacheHierarchy uniqueName="[Varderade_kostnader].[Troligt år 24]" caption="Troligt år 24" attribute="1" defaultMemberUniqueName="[Varderade_kostnader].[Troligt år 24].[All]" allUniqueName="[Varderade_kostnader].[Troligt år 24].[All]" dimensionUniqueName="[Varderade_kostnader]" displayFolder="" count="0" memberValueDatatype="5" unbalanced="0"/>
    <cacheHierarchy uniqueName="[Varderade_kostnader].[Troligt år 25]" caption="Troligt år 25" attribute="1" defaultMemberUniqueName="[Varderade_kostnader].[Troligt år 25].[All]" allUniqueName="[Varderade_kostnader].[Troligt år 25].[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Min år 7]" caption="Min år 7" attribute="1" defaultMemberUniqueName="[Varderade_kostnader].[Min år 7].[All]" allUniqueName="[Varderade_kostnader].[Min år 7].[All]" dimensionUniqueName="[Varderade_kostnader]" displayFolder="" count="0" memberValueDatatype="5" unbalanced="0"/>
    <cacheHierarchy uniqueName="[Varderade_kostnader].[Min år 8]" caption="Min år 8" attribute="1" defaultMemberUniqueName="[Varderade_kostnader].[Min år 8].[All]" allUniqueName="[Varderade_kostnader].[Min år 8].[All]" dimensionUniqueName="[Varderade_kostnader]" displayFolder="" count="0" memberValueDatatype="5" unbalanced="0"/>
    <cacheHierarchy uniqueName="[Varderade_kostnader].[Min år 9]" caption="Min år 9" attribute="1" defaultMemberUniqueName="[Varderade_kostnader].[Min år 9].[All]" allUniqueName="[Varderade_kostnader].[Min år 9].[All]" dimensionUniqueName="[Varderade_kostnader]" displayFolder="" count="0" memberValueDatatype="5" unbalanced="0"/>
    <cacheHierarchy uniqueName="[Varderade_kostnader].[Min år 10]" caption="Min år 10" attribute="1" defaultMemberUniqueName="[Varderade_kostnader].[Min år 10].[All]" allUniqueName="[Varderade_kostnader].[Min år 10].[All]" dimensionUniqueName="[Varderade_kostnader]" displayFolder="" count="0" memberValueDatatype="5" unbalanced="0"/>
    <cacheHierarchy uniqueName="[Varderade_kostnader].[Min år 11]" caption="Min år 11" attribute="1" defaultMemberUniqueName="[Varderade_kostnader].[Min år 11].[All]" allUniqueName="[Varderade_kostnader].[Min år 11].[All]" dimensionUniqueName="[Varderade_kostnader]" displayFolder="" count="0" memberValueDatatype="5" unbalanced="0"/>
    <cacheHierarchy uniqueName="[Varderade_kostnader].[Min år 12]" caption="Min år 12" attribute="1" defaultMemberUniqueName="[Varderade_kostnader].[Min år 12].[All]" allUniqueName="[Varderade_kostnader].[Min år 12].[All]" dimensionUniqueName="[Varderade_kostnader]" displayFolder="" count="0" memberValueDatatype="5" unbalanced="0"/>
    <cacheHierarchy uniqueName="[Varderade_kostnader].[Min år 13]" caption="Min år 13" attribute="1" defaultMemberUniqueName="[Varderade_kostnader].[Min år 13].[All]" allUniqueName="[Varderade_kostnader].[Min år 13].[All]" dimensionUniqueName="[Varderade_kostnader]" displayFolder="" count="0" memberValueDatatype="5" unbalanced="0"/>
    <cacheHierarchy uniqueName="[Varderade_kostnader].[Min år 14]" caption="Min år 14" attribute="1" defaultMemberUniqueName="[Varderade_kostnader].[Min år 14].[All]" allUniqueName="[Varderade_kostnader].[Min år 14].[All]" dimensionUniqueName="[Varderade_kostnader]" displayFolder="" count="0" memberValueDatatype="5" unbalanced="0"/>
    <cacheHierarchy uniqueName="[Varderade_kostnader].[Min år 15]" caption="Min år 15" attribute="1" defaultMemberUniqueName="[Varderade_kostnader].[Min år 15].[All]" allUniqueName="[Varderade_kostnader].[Min år 15].[All]" dimensionUniqueName="[Varderade_kostnader]" displayFolder="" count="0" memberValueDatatype="5" unbalanced="0"/>
    <cacheHierarchy uniqueName="[Varderade_kostnader].[Min år 16]" caption="Min år 16" attribute="1" defaultMemberUniqueName="[Varderade_kostnader].[Min år 16].[All]" allUniqueName="[Varderade_kostnader].[Min år 16].[All]" dimensionUniqueName="[Varderade_kostnader]" displayFolder="" count="0" memberValueDatatype="5" unbalanced="0"/>
    <cacheHierarchy uniqueName="[Varderade_kostnader].[Min år 17]" caption="Min år 17" attribute="1" defaultMemberUniqueName="[Varderade_kostnader].[Min år 17].[All]" allUniqueName="[Varderade_kostnader].[Min år 17].[All]" dimensionUniqueName="[Varderade_kostnader]" displayFolder="" count="0" memberValueDatatype="5" unbalanced="0"/>
    <cacheHierarchy uniqueName="[Varderade_kostnader].[Min år 18]" caption="Min år 18" attribute="1" defaultMemberUniqueName="[Varderade_kostnader].[Min år 18].[All]" allUniqueName="[Varderade_kostnader].[Min år 18].[All]" dimensionUniqueName="[Varderade_kostnader]" displayFolder="" count="0" memberValueDatatype="5" unbalanced="0"/>
    <cacheHierarchy uniqueName="[Varderade_kostnader].[Min år 19]" caption="Min år 19" attribute="1" defaultMemberUniqueName="[Varderade_kostnader].[Min år 19].[All]" allUniqueName="[Varderade_kostnader].[Min år 19].[All]" dimensionUniqueName="[Varderade_kostnader]" displayFolder="" count="0" memberValueDatatype="5" unbalanced="0"/>
    <cacheHierarchy uniqueName="[Varderade_kostnader].[Min år 20]" caption="Min år 20" attribute="1" defaultMemberUniqueName="[Varderade_kostnader].[Min år 20].[All]" allUniqueName="[Varderade_kostnader].[Min år 20].[All]" dimensionUniqueName="[Varderade_kostnader]" displayFolder="" count="0" memberValueDatatype="5" unbalanced="0"/>
    <cacheHierarchy uniqueName="[Varderade_kostnader].[Min år 21]" caption="Min år 21" attribute="1" defaultMemberUniqueName="[Varderade_kostnader].[Min år 21].[All]" allUniqueName="[Varderade_kostnader].[Min år 21].[All]" dimensionUniqueName="[Varderade_kostnader]" displayFolder="" count="0" memberValueDatatype="5" unbalanced="0"/>
    <cacheHierarchy uniqueName="[Varderade_kostnader].[Min år 22]" caption="Min år 22" attribute="1" defaultMemberUniqueName="[Varderade_kostnader].[Min år 22].[All]" allUniqueName="[Varderade_kostnader].[Min år 22].[All]" dimensionUniqueName="[Varderade_kostnader]" displayFolder="" count="0" memberValueDatatype="5" unbalanced="0"/>
    <cacheHierarchy uniqueName="[Varderade_kostnader].[Min år 23]" caption="Min år 23" attribute="1" defaultMemberUniqueName="[Varderade_kostnader].[Min år 23].[All]" allUniqueName="[Varderade_kostnader].[Min år 23].[All]" dimensionUniqueName="[Varderade_kostnader]" displayFolder="" count="0" memberValueDatatype="5" unbalanced="0"/>
    <cacheHierarchy uniqueName="[Varderade_kostnader].[Min år 24]" caption="Min år 24" attribute="1" defaultMemberUniqueName="[Varderade_kostnader].[Min år 24].[All]" allUniqueName="[Varderade_kostnader].[Min år 24].[All]" dimensionUniqueName="[Varderade_kostnader]" displayFolder="" count="0" memberValueDatatype="5" unbalanced="0"/>
    <cacheHierarchy uniqueName="[Varderade_kostnader].[Min år 25]" caption="Min år 25" attribute="1" defaultMemberUniqueName="[Varderade_kostnader].[Min år 25].[All]" allUniqueName="[Varderade_kostnader].[Min år 25].[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Max år 7]" caption="Max år 7" attribute="1" defaultMemberUniqueName="[Varderade_kostnader].[Max år 7].[All]" allUniqueName="[Varderade_kostnader].[Max år 7].[All]" dimensionUniqueName="[Varderade_kostnader]" displayFolder="" count="0" memberValueDatatype="5" unbalanced="0"/>
    <cacheHierarchy uniqueName="[Varderade_kostnader].[Max år 8]" caption="Max år 8" attribute="1" defaultMemberUniqueName="[Varderade_kostnader].[Max år 8].[All]" allUniqueName="[Varderade_kostnader].[Max år 8].[All]" dimensionUniqueName="[Varderade_kostnader]" displayFolder="" count="0" memberValueDatatype="5" unbalanced="0"/>
    <cacheHierarchy uniqueName="[Varderade_kostnader].[Max år 9]" caption="Max år 9" attribute="1" defaultMemberUniqueName="[Varderade_kostnader].[Max år 9].[All]" allUniqueName="[Varderade_kostnader].[Max år 9].[All]" dimensionUniqueName="[Varderade_kostnader]" displayFolder="" count="0" memberValueDatatype="5" unbalanced="0"/>
    <cacheHierarchy uniqueName="[Varderade_kostnader].[Max år 10]" caption="Max år 10" attribute="1" defaultMemberUniqueName="[Varderade_kostnader].[Max år 10].[All]" allUniqueName="[Varderade_kostnader].[Max år 10].[All]" dimensionUniqueName="[Varderade_kostnader]" displayFolder="" count="0" memberValueDatatype="5" unbalanced="0"/>
    <cacheHierarchy uniqueName="[Varderade_kostnader].[Max år 11]" caption="Max år 11" attribute="1" defaultMemberUniqueName="[Varderade_kostnader].[Max år 11].[All]" allUniqueName="[Varderade_kostnader].[Max år 11].[All]" dimensionUniqueName="[Varderade_kostnader]" displayFolder="" count="0" memberValueDatatype="5" unbalanced="0"/>
    <cacheHierarchy uniqueName="[Varderade_kostnader].[Max år 12]" caption="Max år 12" attribute="1" defaultMemberUniqueName="[Varderade_kostnader].[Max år 12].[All]" allUniqueName="[Varderade_kostnader].[Max år 12].[All]" dimensionUniqueName="[Varderade_kostnader]" displayFolder="" count="0" memberValueDatatype="5" unbalanced="0"/>
    <cacheHierarchy uniqueName="[Varderade_kostnader].[Max år 13]" caption="Max år 13" attribute="1" defaultMemberUniqueName="[Varderade_kostnader].[Max år 13].[All]" allUniqueName="[Varderade_kostnader].[Max år 13].[All]" dimensionUniqueName="[Varderade_kostnader]" displayFolder="" count="0" memberValueDatatype="5" unbalanced="0"/>
    <cacheHierarchy uniqueName="[Varderade_kostnader].[Max år 14]" caption="Max år 14" attribute="1" defaultMemberUniqueName="[Varderade_kostnader].[Max år 14].[All]" allUniqueName="[Varderade_kostnader].[Max år 14].[All]" dimensionUniqueName="[Varderade_kostnader]" displayFolder="" count="0" memberValueDatatype="5" unbalanced="0"/>
    <cacheHierarchy uniqueName="[Varderade_kostnader].[Max år 15]" caption="Max år 15" attribute="1" defaultMemberUniqueName="[Varderade_kostnader].[Max år 15].[All]" allUniqueName="[Varderade_kostnader].[Max år 15].[All]" dimensionUniqueName="[Varderade_kostnader]" displayFolder="" count="0" memberValueDatatype="5" unbalanced="0"/>
    <cacheHierarchy uniqueName="[Varderade_kostnader].[Max år 16]" caption="Max år 16" attribute="1" defaultMemberUniqueName="[Varderade_kostnader].[Max år 16].[All]" allUniqueName="[Varderade_kostnader].[Max år 16].[All]" dimensionUniqueName="[Varderade_kostnader]" displayFolder="" count="0" memberValueDatatype="5" unbalanced="0"/>
    <cacheHierarchy uniqueName="[Varderade_kostnader].[Max år 17]" caption="Max år 17" attribute="1" defaultMemberUniqueName="[Varderade_kostnader].[Max år 17].[All]" allUniqueName="[Varderade_kostnader].[Max år 17].[All]" dimensionUniqueName="[Varderade_kostnader]" displayFolder="" count="0" memberValueDatatype="5" unbalanced="0"/>
    <cacheHierarchy uniqueName="[Varderade_kostnader].[Max år 18]" caption="Max år 18" attribute="1" defaultMemberUniqueName="[Varderade_kostnader].[Max år 18].[All]" allUniqueName="[Varderade_kostnader].[Max år 18].[All]" dimensionUniqueName="[Varderade_kostnader]" displayFolder="" count="0" memberValueDatatype="5" unbalanced="0"/>
    <cacheHierarchy uniqueName="[Varderade_kostnader].[Max år 19]" caption="Max år 19" attribute="1" defaultMemberUniqueName="[Varderade_kostnader].[Max år 19].[All]" allUniqueName="[Varderade_kostnader].[Max år 19].[All]" dimensionUniqueName="[Varderade_kostnader]" displayFolder="" count="0" memberValueDatatype="5" unbalanced="0"/>
    <cacheHierarchy uniqueName="[Varderade_kostnader].[Max år 20]" caption="Max år 20" attribute="1" defaultMemberUniqueName="[Varderade_kostnader].[Max år 20].[All]" allUniqueName="[Varderade_kostnader].[Max år 20].[All]" dimensionUniqueName="[Varderade_kostnader]" displayFolder="" count="0" memberValueDatatype="5" unbalanced="0"/>
    <cacheHierarchy uniqueName="[Varderade_kostnader].[Max år 21]" caption="Max år 21" attribute="1" defaultMemberUniqueName="[Varderade_kostnader].[Max år 21].[All]" allUniqueName="[Varderade_kostnader].[Max år 21].[All]" dimensionUniqueName="[Varderade_kostnader]" displayFolder="" count="0" memberValueDatatype="5" unbalanced="0"/>
    <cacheHierarchy uniqueName="[Varderade_kostnader].[Max år 22]" caption="Max år 22" attribute="1" defaultMemberUniqueName="[Varderade_kostnader].[Max år 22].[All]" allUniqueName="[Varderade_kostnader].[Max år 22].[All]" dimensionUniqueName="[Varderade_kostnader]" displayFolder="" count="0" memberValueDatatype="5" unbalanced="0"/>
    <cacheHierarchy uniqueName="[Varderade_kostnader].[Max år 23]" caption="Max år 23" attribute="1" defaultMemberUniqueName="[Varderade_kostnader].[Max år 23].[All]" allUniqueName="[Varderade_kostnader].[Max år 23].[All]" dimensionUniqueName="[Varderade_kostnader]" displayFolder="" count="0" memberValueDatatype="5" unbalanced="0"/>
    <cacheHierarchy uniqueName="[Varderade_kostnader].[Max år 24]" caption="Max år 24" attribute="1" defaultMemberUniqueName="[Varderade_kostnader].[Max år 24].[All]" allUniqueName="[Varderade_kostnader].[Max år 24].[All]" dimensionUniqueName="[Varderade_kostnader]" displayFolder="" count="0" memberValueDatatype="5" unbalanced="0"/>
    <cacheHierarchy uniqueName="[Varderade_kostnader].[Max år 25]" caption="Max år 25" attribute="1" defaultMemberUniqueName="[Varderade_kostnader].[Max år 25].[All]" allUniqueName="[Varderade_kostnader].[Max år 25].[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0" memberValueDatatype="130" unbalanced="0"/>
    <cacheHierarchy uniqueName="[Varderade_nyttor].[Kategori]" caption="Kategori" attribute="1" defaultMemberUniqueName="[Varderade_nyttor].[Kategori].[All]" allUniqueName="[Varderade_nyttor].[Kategori].[All]" dimensionUniqueName="[Varderade_nyttor]" displayFolder="" count="0" memberValueDatatype="130" unbalanced="0"/>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Troligt år 7]" caption="Troligt år 7" attribute="1" defaultMemberUniqueName="[Varderade_nyttor].[Troligt år 7].[All]" allUniqueName="[Varderade_nyttor].[Troligt år 7].[All]" dimensionUniqueName="[Varderade_nyttor]" displayFolder="" count="0" memberValueDatatype="5" unbalanced="0"/>
    <cacheHierarchy uniqueName="[Varderade_nyttor].[Troligt år 8]" caption="Troligt år 8" attribute="1" defaultMemberUniqueName="[Varderade_nyttor].[Troligt år 8].[All]" allUniqueName="[Varderade_nyttor].[Troligt år 8].[All]" dimensionUniqueName="[Varderade_nyttor]" displayFolder="" count="0" memberValueDatatype="5" unbalanced="0"/>
    <cacheHierarchy uniqueName="[Varderade_nyttor].[Troligt år 9]" caption="Troligt år 9" attribute="1" defaultMemberUniqueName="[Varderade_nyttor].[Troligt år 9].[All]" allUniqueName="[Varderade_nyttor].[Troligt år 9].[All]" dimensionUniqueName="[Varderade_nyttor]" displayFolder="" count="0" memberValueDatatype="5" unbalanced="0"/>
    <cacheHierarchy uniqueName="[Varderade_nyttor].[Troligt år 10]" caption="Troligt år 10" attribute="1" defaultMemberUniqueName="[Varderade_nyttor].[Troligt år 10].[All]" allUniqueName="[Varderade_nyttor].[Troligt år 10].[All]" dimensionUniqueName="[Varderade_nyttor]" displayFolder="" count="0" memberValueDatatype="5" unbalanced="0"/>
    <cacheHierarchy uniqueName="[Varderade_nyttor].[Troligt år 11]" caption="Troligt år 11" attribute="1" defaultMemberUniqueName="[Varderade_nyttor].[Troligt år 11].[All]" allUniqueName="[Varderade_nyttor].[Troligt år 11].[All]" dimensionUniqueName="[Varderade_nyttor]" displayFolder="" count="0" memberValueDatatype="5" unbalanced="0"/>
    <cacheHierarchy uniqueName="[Varderade_nyttor].[Troligt år 12]" caption="Troligt år 12" attribute="1" defaultMemberUniqueName="[Varderade_nyttor].[Troligt år 12].[All]" allUniqueName="[Varderade_nyttor].[Troligt år 12].[All]" dimensionUniqueName="[Varderade_nyttor]" displayFolder="" count="0" memberValueDatatype="5" unbalanced="0"/>
    <cacheHierarchy uniqueName="[Varderade_nyttor].[Troligt år 13]" caption="Troligt år 13" attribute="1" defaultMemberUniqueName="[Varderade_nyttor].[Troligt år 13].[All]" allUniqueName="[Varderade_nyttor].[Troligt år 13].[All]" dimensionUniqueName="[Varderade_nyttor]" displayFolder="" count="0" memberValueDatatype="5" unbalanced="0"/>
    <cacheHierarchy uniqueName="[Varderade_nyttor].[Troligt år 14]" caption="Troligt år 14" attribute="1" defaultMemberUniqueName="[Varderade_nyttor].[Troligt år 14].[All]" allUniqueName="[Varderade_nyttor].[Troligt år 14].[All]" dimensionUniqueName="[Varderade_nyttor]" displayFolder="" count="0" memberValueDatatype="5" unbalanced="0"/>
    <cacheHierarchy uniqueName="[Varderade_nyttor].[Troligt år 15]" caption="Troligt år 15" attribute="1" defaultMemberUniqueName="[Varderade_nyttor].[Troligt år 15].[All]" allUniqueName="[Varderade_nyttor].[Troligt år 15].[All]" dimensionUniqueName="[Varderade_nyttor]" displayFolder="" count="0" memberValueDatatype="5" unbalanced="0"/>
    <cacheHierarchy uniqueName="[Varderade_nyttor].[Troligt år 16]" caption="Troligt år 16" attribute="1" defaultMemberUniqueName="[Varderade_nyttor].[Troligt år 16].[All]" allUniqueName="[Varderade_nyttor].[Troligt år 16].[All]" dimensionUniqueName="[Varderade_nyttor]" displayFolder="" count="0" memberValueDatatype="5" unbalanced="0"/>
    <cacheHierarchy uniqueName="[Varderade_nyttor].[Troligt år 17]" caption="Troligt år 17" attribute="1" defaultMemberUniqueName="[Varderade_nyttor].[Troligt år 17].[All]" allUniqueName="[Varderade_nyttor].[Troligt år 17].[All]" dimensionUniqueName="[Varderade_nyttor]" displayFolder="" count="0" memberValueDatatype="5" unbalanced="0"/>
    <cacheHierarchy uniqueName="[Varderade_nyttor].[Troligt år 18]" caption="Troligt år 18" attribute="1" defaultMemberUniqueName="[Varderade_nyttor].[Troligt år 18].[All]" allUniqueName="[Varderade_nyttor].[Troligt år 18].[All]" dimensionUniqueName="[Varderade_nyttor]" displayFolder="" count="0" memberValueDatatype="5" unbalanced="0"/>
    <cacheHierarchy uniqueName="[Varderade_nyttor].[Troligt år 19]" caption="Troligt år 19" attribute="1" defaultMemberUniqueName="[Varderade_nyttor].[Troligt år 19].[All]" allUniqueName="[Varderade_nyttor].[Troligt år 19].[All]" dimensionUniqueName="[Varderade_nyttor]" displayFolder="" count="0" memberValueDatatype="5" unbalanced="0"/>
    <cacheHierarchy uniqueName="[Varderade_nyttor].[Troligt år 20]" caption="Troligt år 20" attribute="1" defaultMemberUniqueName="[Varderade_nyttor].[Troligt år 20].[All]" allUniqueName="[Varderade_nyttor].[Troligt år 20].[All]" dimensionUniqueName="[Varderade_nyttor]" displayFolder="" count="0" memberValueDatatype="5" unbalanced="0"/>
    <cacheHierarchy uniqueName="[Varderade_nyttor].[Troligt år 21]" caption="Troligt år 21" attribute="1" defaultMemberUniqueName="[Varderade_nyttor].[Troligt år 21].[All]" allUniqueName="[Varderade_nyttor].[Troligt år 21].[All]" dimensionUniqueName="[Varderade_nyttor]" displayFolder="" count="0" memberValueDatatype="5" unbalanced="0"/>
    <cacheHierarchy uniqueName="[Varderade_nyttor].[Troligt år 22]" caption="Troligt år 22" attribute="1" defaultMemberUniqueName="[Varderade_nyttor].[Troligt år 22].[All]" allUniqueName="[Varderade_nyttor].[Troligt år 22].[All]" dimensionUniqueName="[Varderade_nyttor]" displayFolder="" count="0" memberValueDatatype="5" unbalanced="0"/>
    <cacheHierarchy uniqueName="[Varderade_nyttor].[Troligt år 23]" caption="Troligt år 23" attribute="1" defaultMemberUniqueName="[Varderade_nyttor].[Troligt år 23].[All]" allUniqueName="[Varderade_nyttor].[Troligt år 23].[All]" dimensionUniqueName="[Varderade_nyttor]" displayFolder="" count="0" memberValueDatatype="5" unbalanced="0"/>
    <cacheHierarchy uniqueName="[Varderade_nyttor].[Troligt år 24]" caption="Troligt år 24" attribute="1" defaultMemberUniqueName="[Varderade_nyttor].[Troligt år 24].[All]" allUniqueName="[Varderade_nyttor].[Troligt år 24].[All]" dimensionUniqueName="[Varderade_nyttor]" displayFolder="" count="0" memberValueDatatype="5" unbalanced="0"/>
    <cacheHierarchy uniqueName="[Varderade_nyttor].[Troligt år 25]" caption="Troligt år 25" attribute="1" defaultMemberUniqueName="[Varderade_nyttor].[Troligt år 25].[All]" allUniqueName="[Varderade_nyttor].[Troligt år 25].[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Min år 7]" caption="Min år 7" attribute="1" defaultMemberUniqueName="[Varderade_nyttor].[Min år 7].[All]" allUniqueName="[Varderade_nyttor].[Min år 7].[All]" dimensionUniqueName="[Varderade_nyttor]" displayFolder="" count="0" memberValueDatatype="5" unbalanced="0"/>
    <cacheHierarchy uniqueName="[Varderade_nyttor].[Min år 8]" caption="Min år 8" attribute="1" defaultMemberUniqueName="[Varderade_nyttor].[Min år 8].[All]" allUniqueName="[Varderade_nyttor].[Min år 8].[All]" dimensionUniqueName="[Varderade_nyttor]" displayFolder="" count="0" memberValueDatatype="5" unbalanced="0"/>
    <cacheHierarchy uniqueName="[Varderade_nyttor].[Min år 9]" caption="Min år 9" attribute="1" defaultMemberUniqueName="[Varderade_nyttor].[Min år 9].[All]" allUniqueName="[Varderade_nyttor].[Min år 9].[All]" dimensionUniqueName="[Varderade_nyttor]" displayFolder="" count="0" memberValueDatatype="5" unbalanced="0"/>
    <cacheHierarchy uniqueName="[Varderade_nyttor].[Min år 10]" caption="Min år 10" attribute="1" defaultMemberUniqueName="[Varderade_nyttor].[Min år 10].[All]" allUniqueName="[Varderade_nyttor].[Min år 10].[All]" dimensionUniqueName="[Varderade_nyttor]" displayFolder="" count="0" memberValueDatatype="5" unbalanced="0"/>
    <cacheHierarchy uniqueName="[Varderade_nyttor].[Min år 11]" caption="Min år 11" attribute="1" defaultMemberUniqueName="[Varderade_nyttor].[Min år 11].[All]" allUniqueName="[Varderade_nyttor].[Min år 11].[All]" dimensionUniqueName="[Varderade_nyttor]" displayFolder="" count="0" memberValueDatatype="5" unbalanced="0"/>
    <cacheHierarchy uniqueName="[Varderade_nyttor].[Min år 12]" caption="Min år 12" attribute="1" defaultMemberUniqueName="[Varderade_nyttor].[Min år 12].[All]" allUniqueName="[Varderade_nyttor].[Min år 12].[All]" dimensionUniqueName="[Varderade_nyttor]" displayFolder="" count="0" memberValueDatatype="5" unbalanced="0"/>
    <cacheHierarchy uniqueName="[Varderade_nyttor].[Min år 13]" caption="Min år 13" attribute="1" defaultMemberUniqueName="[Varderade_nyttor].[Min år 13].[All]" allUniqueName="[Varderade_nyttor].[Min år 13].[All]" dimensionUniqueName="[Varderade_nyttor]" displayFolder="" count="0" memberValueDatatype="5" unbalanced="0"/>
    <cacheHierarchy uniqueName="[Varderade_nyttor].[Min år 14]" caption="Min år 14" attribute="1" defaultMemberUniqueName="[Varderade_nyttor].[Min år 14].[All]" allUniqueName="[Varderade_nyttor].[Min år 14].[All]" dimensionUniqueName="[Varderade_nyttor]" displayFolder="" count="0" memberValueDatatype="5" unbalanced="0"/>
    <cacheHierarchy uniqueName="[Varderade_nyttor].[Min år 15]" caption="Min år 15" attribute="1" defaultMemberUniqueName="[Varderade_nyttor].[Min år 15].[All]" allUniqueName="[Varderade_nyttor].[Min år 15].[All]" dimensionUniqueName="[Varderade_nyttor]" displayFolder="" count="0" memberValueDatatype="5" unbalanced="0"/>
    <cacheHierarchy uniqueName="[Varderade_nyttor].[Min år 16]" caption="Min år 16" attribute="1" defaultMemberUniqueName="[Varderade_nyttor].[Min år 16].[All]" allUniqueName="[Varderade_nyttor].[Min år 16].[All]" dimensionUniqueName="[Varderade_nyttor]" displayFolder="" count="0" memberValueDatatype="5" unbalanced="0"/>
    <cacheHierarchy uniqueName="[Varderade_nyttor].[Min år 17]" caption="Min år 17" attribute="1" defaultMemberUniqueName="[Varderade_nyttor].[Min år 17].[All]" allUniqueName="[Varderade_nyttor].[Min år 17].[All]" dimensionUniqueName="[Varderade_nyttor]" displayFolder="" count="0" memberValueDatatype="5" unbalanced="0"/>
    <cacheHierarchy uniqueName="[Varderade_nyttor].[Min år 18]" caption="Min år 18" attribute="1" defaultMemberUniqueName="[Varderade_nyttor].[Min år 18].[All]" allUniqueName="[Varderade_nyttor].[Min år 18].[All]" dimensionUniqueName="[Varderade_nyttor]" displayFolder="" count="0" memberValueDatatype="5" unbalanced="0"/>
    <cacheHierarchy uniqueName="[Varderade_nyttor].[Min år 19]" caption="Min år 19" attribute="1" defaultMemberUniqueName="[Varderade_nyttor].[Min år 19].[All]" allUniqueName="[Varderade_nyttor].[Min år 19].[All]" dimensionUniqueName="[Varderade_nyttor]" displayFolder="" count="0" memberValueDatatype="5" unbalanced="0"/>
    <cacheHierarchy uniqueName="[Varderade_nyttor].[Min år 20]" caption="Min år 20" attribute="1" defaultMemberUniqueName="[Varderade_nyttor].[Min år 20].[All]" allUniqueName="[Varderade_nyttor].[Min år 20].[All]" dimensionUniqueName="[Varderade_nyttor]" displayFolder="" count="0" memberValueDatatype="5" unbalanced="0"/>
    <cacheHierarchy uniqueName="[Varderade_nyttor].[Min år 21]" caption="Min år 21" attribute="1" defaultMemberUniqueName="[Varderade_nyttor].[Min år 21].[All]" allUniqueName="[Varderade_nyttor].[Min år 21].[All]" dimensionUniqueName="[Varderade_nyttor]" displayFolder="" count="0" memberValueDatatype="5" unbalanced="0"/>
    <cacheHierarchy uniqueName="[Varderade_nyttor].[Min år 22]" caption="Min år 22" attribute="1" defaultMemberUniqueName="[Varderade_nyttor].[Min år 22].[All]" allUniqueName="[Varderade_nyttor].[Min år 22].[All]" dimensionUniqueName="[Varderade_nyttor]" displayFolder="" count="0" memberValueDatatype="5" unbalanced="0"/>
    <cacheHierarchy uniqueName="[Varderade_nyttor].[Min år 23]" caption="Min år 23" attribute="1" defaultMemberUniqueName="[Varderade_nyttor].[Min år 23].[All]" allUniqueName="[Varderade_nyttor].[Min år 23].[All]" dimensionUniqueName="[Varderade_nyttor]" displayFolder="" count="0" memberValueDatatype="5" unbalanced="0"/>
    <cacheHierarchy uniqueName="[Varderade_nyttor].[Min år 24]" caption="Min år 24" attribute="1" defaultMemberUniqueName="[Varderade_nyttor].[Min år 24].[All]" allUniqueName="[Varderade_nyttor].[Min år 24].[All]" dimensionUniqueName="[Varderade_nyttor]" displayFolder="" count="0" memberValueDatatype="5" unbalanced="0"/>
    <cacheHierarchy uniqueName="[Varderade_nyttor].[Min år 25]" caption="Min år 25" attribute="1" defaultMemberUniqueName="[Varderade_nyttor].[Min år 25].[All]" allUniqueName="[Varderade_nyttor].[Min år 25].[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Max år 7]" caption="Max år 7" attribute="1" defaultMemberUniqueName="[Varderade_nyttor].[Max år 7].[All]" allUniqueName="[Varderade_nyttor].[Max år 7].[All]" dimensionUniqueName="[Varderade_nyttor]" displayFolder="" count="0" memberValueDatatype="5" unbalanced="0"/>
    <cacheHierarchy uniqueName="[Varderade_nyttor].[Max år 8]" caption="Max år 8" attribute="1" defaultMemberUniqueName="[Varderade_nyttor].[Max år 8].[All]" allUniqueName="[Varderade_nyttor].[Max år 8].[All]" dimensionUniqueName="[Varderade_nyttor]" displayFolder="" count="0" memberValueDatatype="5" unbalanced="0"/>
    <cacheHierarchy uniqueName="[Varderade_nyttor].[Max år 9]" caption="Max år 9" attribute="1" defaultMemberUniqueName="[Varderade_nyttor].[Max år 9].[All]" allUniqueName="[Varderade_nyttor].[Max år 9].[All]" dimensionUniqueName="[Varderade_nyttor]" displayFolder="" count="0" memberValueDatatype="5" unbalanced="0"/>
    <cacheHierarchy uniqueName="[Varderade_nyttor].[Max år 10]" caption="Max år 10" attribute="1" defaultMemberUniqueName="[Varderade_nyttor].[Max år 10].[All]" allUniqueName="[Varderade_nyttor].[Max år 10].[All]" dimensionUniqueName="[Varderade_nyttor]" displayFolder="" count="0" memberValueDatatype="5" unbalanced="0"/>
    <cacheHierarchy uniqueName="[Varderade_nyttor].[Max år 11]" caption="Max år 11" attribute="1" defaultMemberUniqueName="[Varderade_nyttor].[Max år 11].[All]" allUniqueName="[Varderade_nyttor].[Max år 11].[All]" dimensionUniqueName="[Varderade_nyttor]" displayFolder="" count="0" memberValueDatatype="5" unbalanced="0"/>
    <cacheHierarchy uniqueName="[Varderade_nyttor].[Max år 12]" caption="Max år 12" attribute="1" defaultMemberUniqueName="[Varderade_nyttor].[Max år 12].[All]" allUniqueName="[Varderade_nyttor].[Max år 12].[All]" dimensionUniqueName="[Varderade_nyttor]" displayFolder="" count="0" memberValueDatatype="5" unbalanced="0"/>
    <cacheHierarchy uniqueName="[Varderade_nyttor].[Max år 13]" caption="Max år 13" attribute="1" defaultMemberUniqueName="[Varderade_nyttor].[Max år 13].[All]" allUniqueName="[Varderade_nyttor].[Max år 13].[All]" dimensionUniqueName="[Varderade_nyttor]" displayFolder="" count="0" memberValueDatatype="5" unbalanced="0"/>
    <cacheHierarchy uniqueName="[Varderade_nyttor].[Max år 14]" caption="Max år 14" attribute="1" defaultMemberUniqueName="[Varderade_nyttor].[Max år 14].[All]" allUniqueName="[Varderade_nyttor].[Max år 14].[All]" dimensionUniqueName="[Varderade_nyttor]" displayFolder="" count="0" memberValueDatatype="5" unbalanced="0"/>
    <cacheHierarchy uniqueName="[Varderade_nyttor].[Max år 15]" caption="Max år 15" attribute="1" defaultMemberUniqueName="[Varderade_nyttor].[Max år 15].[All]" allUniqueName="[Varderade_nyttor].[Max år 15].[All]" dimensionUniqueName="[Varderade_nyttor]" displayFolder="" count="0" memberValueDatatype="5" unbalanced="0"/>
    <cacheHierarchy uniqueName="[Varderade_nyttor].[Max år 16]" caption="Max år 16" attribute="1" defaultMemberUniqueName="[Varderade_nyttor].[Max år 16].[All]" allUniqueName="[Varderade_nyttor].[Max år 16].[All]" dimensionUniqueName="[Varderade_nyttor]" displayFolder="" count="0" memberValueDatatype="5" unbalanced="0"/>
    <cacheHierarchy uniqueName="[Varderade_nyttor].[Max år 17]" caption="Max år 17" attribute="1" defaultMemberUniqueName="[Varderade_nyttor].[Max år 17].[All]" allUniqueName="[Varderade_nyttor].[Max år 17].[All]" dimensionUniqueName="[Varderade_nyttor]" displayFolder="" count="0" memberValueDatatype="5" unbalanced="0"/>
    <cacheHierarchy uniqueName="[Varderade_nyttor].[Max år 18]" caption="Max år 18" attribute="1" defaultMemberUniqueName="[Varderade_nyttor].[Max år 18].[All]" allUniqueName="[Varderade_nyttor].[Max år 18].[All]" dimensionUniqueName="[Varderade_nyttor]" displayFolder="" count="0" memberValueDatatype="5" unbalanced="0"/>
    <cacheHierarchy uniqueName="[Varderade_nyttor].[Max år 19]" caption="Max år 19" attribute="1" defaultMemberUniqueName="[Varderade_nyttor].[Max år 19].[All]" allUniqueName="[Varderade_nyttor].[Max år 19].[All]" dimensionUniqueName="[Varderade_nyttor]" displayFolder="" count="0" memberValueDatatype="5" unbalanced="0"/>
    <cacheHierarchy uniqueName="[Varderade_nyttor].[Max år 20]" caption="Max år 20" attribute="1" defaultMemberUniqueName="[Varderade_nyttor].[Max år 20].[All]" allUniqueName="[Varderade_nyttor].[Max år 20].[All]" dimensionUniqueName="[Varderade_nyttor]" displayFolder="" count="0" memberValueDatatype="5" unbalanced="0"/>
    <cacheHierarchy uniqueName="[Varderade_nyttor].[Max år 21]" caption="Max år 21" attribute="1" defaultMemberUniqueName="[Varderade_nyttor].[Max år 21].[All]" allUniqueName="[Varderade_nyttor].[Max år 21].[All]" dimensionUniqueName="[Varderade_nyttor]" displayFolder="" count="0" memberValueDatatype="5" unbalanced="0"/>
    <cacheHierarchy uniqueName="[Varderade_nyttor].[Max år 22]" caption="Max år 22" attribute="1" defaultMemberUniqueName="[Varderade_nyttor].[Max år 22].[All]" allUniqueName="[Varderade_nyttor].[Max år 22].[All]" dimensionUniqueName="[Varderade_nyttor]" displayFolder="" count="0" memberValueDatatype="5" unbalanced="0"/>
    <cacheHierarchy uniqueName="[Varderade_nyttor].[Max år 23]" caption="Max år 23" attribute="1" defaultMemberUniqueName="[Varderade_nyttor].[Max år 23].[All]" allUniqueName="[Varderade_nyttor].[Max år 23].[All]" dimensionUniqueName="[Varderade_nyttor]" displayFolder="" count="0" memberValueDatatype="5" unbalanced="0"/>
    <cacheHierarchy uniqueName="[Varderade_nyttor].[Max år 24]" caption="Max år 24" attribute="1" defaultMemberUniqueName="[Varderade_nyttor].[Max år 24].[All]" allUniqueName="[Varderade_nyttor].[Max år 24].[All]" dimensionUniqueName="[Varderade_nyttor]" displayFolder="" count="0" memberValueDatatype="5" unbalanced="0"/>
    <cacheHierarchy uniqueName="[Varderade_nyttor].[Max år 25]" caption="Max år 25" attribute="1" defaultMemberUniqueName="[Varderade_nyttor].[Max år 25].[All]" allUniqueName="[Varderade_nyttor].[Max år 25].[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270"/>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271"/>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27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270"/>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271"/>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272"/>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273"/>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274"/>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275"/>
        </ext>
      </extLst>
    </cacheHierarchy>
    <cacheHierarchy uniqueName="[Measures].[Sum of Troligt år 7]" caption="Sum of Troligt år 7" measure="1" displayFolder="" measureGroup="Nyttor" count="0" hidden="1">
      <extLst>
        <ext xmlns:x15="http://schemas.microsoft.com/office/spreadsheetml/2010/11/main" uri="{B97F6D7D-B522-45F9-BDA1-12C45D357490}">
          <x15:cacheHierarchy aggregatedColumn="276"/>
        </ext>
      </extLst>
    </cacheHierarchy>
    <cacheHierarchy uniqueName="[Measures].[Sum of Troligt år 8]" caption="Sum of Troligt år 8" measure="1" displayFolder="" measureGroup="Nyttor" count="0" hidden="1">
      <extLst>
        <ext xmlns:x15="http://schemas.microsoft.com/office/spreadsheetml/2010/11/main" uri="{B97F6D7D-B522-45F9-BDA1-12C45D357490}">
          <x15:cacheHierarchy aggregatedColumn="277"/>
        </ext>
      </extLst>
    </cacheHierarchy>
    <cacheHierarchy uniqueName="[Measures].[Sum of Troligt år 9]" caption="Sum of Troligt år 9" measure="1" displayFolder="" measureGroup="Nyttor" count="0" hidden="1">
      <extLst>
        <ext xmlns:x15="http://schemas.microsoft.com/office/spreadsheetml/2010/11/main" uri="{B97F6D7D-B522-45F9-BDA1-12C45D357490}">
          <x15:cacheHierarchy aggregatedColumn="278"/>
        </ext>
      </extLst>
    </cacheHierarchy>
    <cacheHierarchy uniqueName="[Measures].[Sum of Troligt år 10]" caption="Sum of Troligt år 10" measure="1" displayFolder="" measureGroup="Nyttor" count="0" hidden="1">
      <extLst>
        <ext xmlns:x15="http://schemas.microsoft.com/office/spreadsheetml/2010/11/main" uri="{B97F6D7D-B522-45F9-BDA1-12C45D357490}">
          <x15:cacheHierarchy aggregatedColumn="279"/>
        </ext>
      </extLst>
    </cacheHierarchy>
    <cacheHierarchy uniqueName="[Measures].[Sum of Troligt år 11]" caption="Sum of Troligt år 11" measure="1" displayFolder="" measureGroup="Nyttor" count="0" hidden="1">
      <extLst>
        <ext xmlns:x15="http://schemas.microsoft.com/office/spreadsheetml/2010/11/main" uri="{B97F6D7D-B522-45F9-BDA1-12C45D357490}">
          <x15:cacheHierarchy aggregatedColumn="280"/>
        </ext>
      </extLst>
    </cacheHierarchy>
    <cacheHierarchy uniqueName="[Measures].[Sum of Troligt år 12]" caption="Sum of Troligt år 12" measure="1" displayFolder="" measureGroup="Nyttor" count="0" hidden="1">
      <extLst>
        <ext xmlns:x15="http://schemas.microsoft.com/office/spreadsheetml/2010/11/main" uri="{B97F6D7D-B522-45F9-BDA1-12C45D357490}">
          <x15:cacheHierarchy aggregatedColumn="281"/>
        </ext>
      </extLst>
    </cacheHierarchy>
    <cacheHierarchy uniqueName="[Measures].[Sum of Troligt år 13]" caption="Sum of Troligt år 13" measure="1" displayFolder="" measureGroup="Nyttor" count="0" hidden="1">
      <extLst>
        <ext xmlns:x15="http://schemas.microsoft.com/office/spreadsheetml/2010/11/main" uri="{B97F6D7D-B522-45F9-BDA1-12C45D357490}">
          <x15:cacheHierarchy aggregatedColumn="282"/>
        </ext>
      </extLst>
    </cacheHierarchy>
    <cacheHierarchy uniqueName="[Measures].[Sum of Troligt år 14]" caption="Sum of Troligt år 14" measure="1" displayFolder="" measureGroup="Nyttor" count="0" hidden="1">
      <extLst>
        <ext xmlns:x15="http://schemas.microsoft.com/office/spreadsheetml/2010/11/main" uri="{B97F6D7D-B522-45F9-BDA1-12C45D357490}">
          <x15:cacheHierarchy aggregatedColumn="283"/>
        </ext>
      </extLst>
    </cacheHierarchy>
    <cacheHierarchy uniqueName="[Measures].[Sum of Troligt år 15]" caption="Sum of Troligt år 15" measure="1" displayFolder="" measureGroup="Nyttor" count="0" hidden="1">
      <extLst>
        <ext xmlns:x15="http://schemas.microsoft.com/office/spreadsheetml/2010/11/main" uri="{B97F6D7D-B522-45F9-BDA1-12C45D357490}">
          <x15:cacheHierarchy aggregatedColumn="284"/>
        </ext>
      </extLst>
    </cacheHierarchy>
    <cacheHierarchy uniqueName="[Measures].[Sum of Troligt år 16]" caption="Sum of Troligt år 16" measure="1" displayFolder="" measureGroup="Nyttor" count="0" hidden="1">
      <extLst>
        <ext xmlns:x15="http://schemas.microsoft.com/office/spreadsheetml/2010/11/main" uri="{B97F6D7D-B522-45F9-BDA1-12C45D357490}">
          <x15:cacheHierarchy aggregatedColumn="285"/>
        </ext>
      </extLst>
    </cacheHierarchy>
    <cacheHierarchy uniqueName="[Measures].[Sum of Troligt år 17]" caption="Sum of Troligt år 17" measure="1" displayFolder="" measureGroup="Nyttor" count="0" hidden="1">
      <extLst>
        <ext xmlns:x15="http://schemas.microsoft.com/office/spreadsheetml/2010/11/main" uri="{B97F6D7D-B522-45F9-BDA1-12C45D357490}">
          <x15:cacheHierarchy aggregatedColumn="286"/>
        </ext>
      </extLst>
    </cacheHierarchy>
    <cacheHierarchy uniqueName="[Measures].[Sum of Troligt år 18]" caption="Sum of Troligt år 18" measure="1" displayFolder="" measureGroup="Nyttor" count="0" hidden="1">
      <extLst>
        <ext xmlns:x15="http://schemas.microsoft.com/office/spreadsheetml/2010/11/main" uri="{B97F6D7D-B522-45F9-BDA1-12C45D357490}">
          <x15:cacheHierarchy aggregatedColumn="287"/>
        </ext>
      </extLst>
    </cacheHierarchy>
    <cacheHierarchy uniqueName="[Measures].[Sum of Troligt år 19]" caption="Sum of Troligt år 19" measure="1" displayFolder="" measureGroup="Nyttor" count="0" hidden="1">
      <extLst>
        <ext xmlns:x15="http://schemas.microsoft.com/office/spreadsheetml/2010/11/main" uri="{B97F6D7D-B522-45F9-BDA1-12C45D357490}">
          <x15:cacheHierarchy aggregatedColumn="288"/>
        </ext>
      </extLst>
    </cacheHierarchy>
    <cacheHierarchy uniqueName="[Measures].[Sum of Troligt år 20]" caption="Sum of Troligt år 20" measure="1" displayFolder="" measureGroup="Nyttor" count="0" hidden="1">
      <extLst>
        <ext xmlns:x15="http://schemas.microsoft.com/office/spreadsheetml/2010/11/main" uri="{B97F6D7D-B522-45F9-BDA1-12C45D357490}">
          <x15:cacheHierarchy aggregatedColumn="289"/>
        </ext>
      </extLst>
    </cacheHierarchy>
    <cacheHierarchy uniqueName="[Measures].[Sum of Troligt år 21]" caption="Sum of Troligt år 21" measure="1" displayFolder="" measureGroup="Nyttor" count="0" hidden="1">
      <extLst>
        <ext xmlns:x15="http://schemas.microsoft.com/office/spreadsheetml/2010/11/main" uri="{B97F6D7D-B522-45F9-BDA1-12C45D357490}">
          <x15:cacheHierarchy aggregatedColumn="290"/>
        </ext>
      </extLst>
    </cacheHierarchy>
    <cacheHierarchy uniqueName="[Measures].[Sum of Troligt år 22]" caption="Sum of Troligt år 22" measure="1" displayFolder="" measureGroup="Nyttor" count="0" hidden="1">
      <extLst>
        <ext xmlns:x15="http://schemas.microsoft.com/office/spreadsheetml/2010/11/main" uri="{B97F6D7D-B522-45F9-BDA1-12C45D357490}">
          <x15:cacheHierarchy aggregatedColumn="291"/>
        </ext>
      </extLst>
    </cacheHierarchy>
    <cacheHierarchy uniqueName="[Measures].[Sum of Troligt år 23]" caption="Sum of Troligt år 23" measure="1" displayFolder="" measureGroup="Nyttor" count="0" hidden="1">
      <extLst>
        <ext xmlns:x15="http://schemas.microsoft.com/office/spreadsheetml/2010/11/main" uri="{B97F6D7D-B522-45F9-BDA1-12C45D357490}">
          <x15:cacheHierarchy aggregatedColumn="292"/>
        </ext>
      </extLst>
    </cacheHierarchy>
    <cacheHierarchy uniqueName="[Measures].[Sum of Troligt år 24]" caption="Sum of Troligt år 24" measure="1" displayFolder="" measureGroup="Nyttor" count="0" hidden="1">
      <extLst>
        <ext xmlns:x15="http://schemas.microsoft.com/office/spreadsheetml/2010/11/main" uri="{B97F6D7D-B522-45F9-BDA1-12C45D357490}">
          <x15:cacheHierarchy aggregatedColumn="293"/>
        </ext>
      </extLst>
    </cacheHierarchy>
    <cacheHierarchy uniqueName="[Measures].[Sum of Troligt år 25]" caption="Sum of Troligt år 25" measure="1" displayFolder="" measureGroup="Nyttor" count="0" hidden="1">
      <extLst>
        <ext xmlns:x15="http://schemas.microsoft.com/office/spreadsheetml/2010/11/main" uri="{B97F6D7D-B522-45F9-BDA1-12C45D357490}">
          <x15:cacheHierarchy aggregatedColumn="29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183"/>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84"/>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185"/>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186"/>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187"/>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188"/>
        </ext>
      </extLst>
    </cacheHierarchy>
    <cacheHierarchy uniqueName="[Measures].[Sum of Troligt år 7 2]" caption="Sum of Troligt år 7 2" measure="1" displayFolder="" measureGroup="Kostnader" count="0" hidden="1">
      <extLst>
        <ext xmlns:x15="http://schemas.microsoft.com/office/spreadsheetml/2010/11/main" uri="{B97F6D7D-B522-45F9-BDA1-12C45D357490}">
          <x15:cacheHierarchy aggregatedColumn="189"/>
        </ext>
      </extLst>
    </cacheHierarchy>
    <cacheHierarchy uniqueName="[Measures].[Sum of Troligt år 8 2]" caption="Sum of Troligt år 8 2" measure="1" displayFolder="" measureGroup="Kostnader" count="0" hidden="1">
      <extLst>
        <ext xmlns:x15="http://schemas.microsoft.com/office/spreadsheetml/2010/11/main" uri="{B97F6D7D-B522-45F9-BDA1-12C45D357490}">
          <x15:cacheHierarchy aggregatedColumn="190"/>
        </ext>
      </extLst>
    </cacheHierarchy>
    <cacheHierarchy uniqueName="[Measures].[Sum of Troligt år 9 2]" caption="Sum of Troligt år 9 2" measure="1" displayFolder="" measureGroup="Kostnader" count="0" hidden="1">
      <extLst>
        <ext xmlns:x15="http://schemas.microsoft.com/office/spreadsheetml/2010/11/main" uri="{B97F6D7D-B522-45F9-BDA1-12C45D357490}">
          <x15:cacheHierarchy aggregatedColumn="191"/>
        </ext>
      </extLst>
    </cacheHierarchy>
    <cacheHierarchy uniqueName="[Measures].[Sum of Troligt år 10 2]" caption="Sum of Troligt år 10 2" measure="1" displayFolder="" measureGroup="Kostnader" count="0" hidden="1">
      <extLst>
        <ext xmlns:x15="http://schemas.microsoft.com/office/spreadsheetml/2010/11/main" uri="{B97F6D7D-B522-45F9-BDA1-12C45D357490}">
          <x15:cacheHierarchy aggregatedColumn="192"/>
        </ext>
      </extLst>
    </cacheHierarchy>
    <cacheHierarchy uniqueName="[Measures].[Sum of Troligt år 11 2]" caption="Sum of Troligt år 11 2" measure="1" displayFolder="" measureGroup="Kostnader" count="0" hidden="1">
      <extLst>
        <ext xmlns:x15="http://schemas.microsoft.com/office/spreadsheetml/2010/11/main" uri="{B97F6D7D-B522-45F9-BDA1-12C45D357490}">
          <x15:cacheHierarchy aggregatedColumn="193"/>
        </ext>
      </extLst>
    </cacheHierarchy>
    <cacheHierarchy uniqueName="[Measures].[Sum of Troligt år 12 2]" caption="Sum of Troligt år 12 2" measure="1" displayFolder="" measureGroup="Kostnader" count="0" hidden="1">
      <extLst>
        <ext xmlns:x15="http://schemas.microsoft.com/office/spreadsheetml/2010/11/main" uri="{B97F6D7D-B522-45F9-BDA1-12C45D357490}">
          <x15:cacheHierarchy aggregatedColumn="194"/>
        </ext>
      </extLst>
    </cacheHierarchy>
    <cacheHierarchy uniqueName="[Measures].[Sum of Troligt år 13 2]" caption="Sum of Troligt år 13 2" measure="1" displayFolder="" measureGroup="Kostnader" count="0" hidden="1">
      <extLst>
        <ext xmlns:x15="http://schemas.microsoft.com/office/spreadsheetml/2010/11/main" uri="{B97F6D7D-B522-45F9-BDA1-12C45D357490}">
          <x15:cacheHierarchy aggregatedColumn="195"/>
        </ext>
      </extLst>
    </cacheHierarchy>
    <cacheHierarchy uniqueName="[Measures].[Sum of Troligt år 14 2]" caption="Sum of Troligt år 14 2" measure="1" displayFolder="" measureGroup="Kostnader" count="0" hidden="1">
      <extLst>
        <ext xmlns:x15="http://schemas.microsoft.com/office/spreadsheetml/2010/11/main" uri="{B97F6D7D-B522-45F9-BDA1-12C45D357490}">
          <x15:cacheHierarchy aggregatedColumn="196"/>
        </ext>
      </extLst>
    </cacheHierarchy>
    <cacheHierarchy uniqueName="[Measures].[Sum of Troligt år 15 2]" caption="Sum of Troligt år 15 2" measure="1" displayFolder="" measureGroup="Kostnader" count="0" hidden="1">
      <extLst>
        <ext xmlns:x15="http://schemas.microsoft.com/office/spreadsheetml/2010/11/main" uri="{B97F6D7D-B522-45F9-BDA1-12C45D357490}">
          <x15:cacheHierarchy aggregatedColumn="197"/>
        </ext>
      </extLst>
    </cacheHierarchy>
    <cacheHierarchy uniqueName="[Measures].[Sum of Troligt år 16 2]" caption="Sum of Troligt år 16 2" measure="1" displayFolder="" measureGroup="Kostnader" count="0" hidden="1">
      <extLst>
        <ext xmlns:x15="http://schemas.microsoft.com/office/spreadsheetml/2010/11/main" uri="{B97F6D7D-B522-45F9-BDA1-12C45D357490}">
          <x15:cacheHierarchy aggregatedColumn="198"/>
        </ext>
      </extLst>
    </cacheHierarchy>
    <cacheHierarchy uniqueName="[Measures].[Sum of Troligt år 17 2]" caption="Sum of Troligt år 17 2" measure="1" displayFolder="" measureGroup="Kostnader" count="0" hidden="1">
      <extLst>
        <ext xmlns:x15="http://schemas.microsoft.com/office/spreadsheetml/2010/11/main" uri="{B97F6D7D-B522-45F9-BDA1-12C45D357490}">
          <x15:cacheHierarchy aggregatedColumn="199"/>
        </ext>
      </extLst>
    </cacheHierarchy>
    <cacheHierarchy uniqueName="[Measures].[Sum of Troligt år 18 2]" caption="Sum of Troligt år 18 2" measure="1" displayFolder="" measureGroup="Kostnader" count="0" hidden="1">
      <extLst>
        <ext xmlns:x15="http://schemas.microsoft.com/office/spreadsheetml/2010/11/main" uri="{B97F6D7D-B522-45F9-BDA1-12C45D357490}">
          <x15:cacheHierarchy aggregatedColumn="200"/>
        </ext>
      </extLst>
    </cacheHierarchy>
    <cacheHierarchy uniqueName="[Measures].[Sum of Troligt år 19 2]" caption="Sum of Troligt år 19 2" measure="1" displayFolder="" measureGroup="Kostnader" count="0" hidden="1">
      <extLst>
        <ext xmlns:x15="http://schemas.microsoft.com/office/spreadsheetml/2010/11/main" uri="{B97F6D7D-B522-45F9-BDA1-12C45D357490}">
          <x15:cacheHierarchy aggregatedColumn="201"/>
        </ext>
      </extLst>
    </cacheHierarchy>
    <cacheHierarchy uniqueName="[Measures].[Sum of Troligt år 20 2]" caption="Sum of Troligt år 20 2" measure="1" displayFolder="" measureGroup="Kostnader" count="0" hidden="1">
      <extLst>
        <ext xmlns:x15="http://schemas.microsoft.com/office/spreadsheetml/2010/11/main" uri="{B97F6D7D-B522-45F9-BDA1-12C45D357490}">
          <x15:cacheHierarchy aggregatedColumn="202"/>
        </ext>
      </extLst>
    </cacheHierarchy>
    <cacheHierarchy uniqueName="[Measures].[Sum of Troligt år 21 2]" caption="Sum of Troligt år 21 2" measure="1" displayFolder="" measureGroup="Kostnader" count="0" hidden="1">
      <extLst>
        <ext xmlns:x15="http://schemas.microsoft.com/office/spreadsheetml/2010/11/main" uri="{B97F6D7D-B522-45F9-BDA1-12C45D357490}">
          <x15:cacheHierarchy aggregatedColumn="203"/>
        </ext>
      </extLst>
    </cacheHierarchy>
    <cacheHierarchy uniqueName="[Measures].[Sum of Troligt år 22 2]" caption="Sum of Troligt år 22 2" measure="1" displayFolder="" measureGroup="Kostnader" count="0" hidden="1">
      <extLst>
        <ext xmlns:x15="http://schemas.microsoft.com/office/spreadsheetml/2010/11/main" uri="{B97F6D7D-B522-45F9-BDA1-12C45D357490}">
          <x15:cacheHierarchy aggregatedColumn="204"/>
        </ext>
      </extLst>
    </cacheHierarchy>
    <cacheHierarchy uniqueName="[Measures].[Sum of Troligt år 23 2]" caption="Sum of Troligt år 23 2" measure="1" displayFolder="" measureGroup="Kostnader" count="0" hidden="1">
      <extLst>
        <ext xmlns:x15="http://schemas.microsoft.com/office/spreadsheetml/2010/11/main" uri="{B97F6D7D-B522-45F9-BDA1-12C45D357490}">
          <x15:cacheHierarchy aggregatedColumn="205"/>
        </ext>
      </extLst>
    </cacheHierarchy>
    <cacheHierarchy uniqueName="[Measures].[Sum of Troligt år 24 2]" caption="Sum of Troligt år 24 2" measure="1" displayFolder="" measureGroup="Kostnader" count="0" hidden="1">
      <extLst>
        <ext xmlns:x15="http://schemas.microsoft.com/office/spreadsheetml/2010/11/main" uri="{B97F6D7D-B522-45F9-BDA1-12C45D357490}">
          <x15:cacheHierarchy aggregatedColumn="206"/>
        </ext>
      </extLst>
    </cacheHierarchy>
    <cacheHierarchy uniqueName="[Measures].[Sum of Troligt år 25 2]" caption="Sum of Troligt år 25 2" measure="1" displayFolder="" measureGroup="Kostnader" count="0" hidden="1">
      <extLst>
        <ext xmlns:x15="http://schemas.microsoft.com/office/spreadsheetml/2010/11/main" uri="{B97F6D7D-B522-45F9-BDA1-12C45D357490}">
          <x15:cacheHierarchy aggregatedColumn="207"/>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29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208"/>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264"/>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177"/>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444"/>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445"/>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446"/>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447"/>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448"/>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449"/>
        </ext>
      </extLst>
    </cacheHierarchy>
    <cacheHierarchy uniqueName="[Measures].[Sum of Troligt år 7 3]" caption="Sum of Troligt år 7 3" measure="1" displayFolder="" measureGroup="Varderade_nyttor" count="0" hidden="1">
      <extLst>
        <ext xmlns:x15="http://schemas.microsoft.com/office/spreadsheetml/2010/11/main" uri="{B97F6D7D-B522-45F9-BDA1-12C45D357490}">
          <x15:cacheHierarchy aggregatedColumn="450"/>
        </ext>
      </extLst>
    </cacheHierarchy>
    <cacheHierarchy uniqueName="[Measures].[Sum of Troligt år 8 3]" caption="Sum of Troligt år 8 3" measure="1" displayFolder="" measureGroup="Varderade_nyttor" count="0" hidden="1">
      <extLst>
        <ext xmlns:x15="http://schemas.microsoft.com/office/spreadsheetml/2010/11/main" uri="{B97F6D7D-B522-45F9-BDA1-12C45D357490}">
          <x15:cacheHierarchy aggregatedColumn="451"/>
        </ext>
      </extLst>
    </cacheHierarchy>
    <cacheHierarchy uniqueName="[Measures].[Sum of Troligt år 9 3]" caption="Sum of Troligt år 9 3" measure="1" displayFolder="" measureGroup="Varderade_nyttor" count="0" hidden="1">
      <extLst>
        <ext xmlns:x15="http://schemas.microsoft.com/office/spreadsheetml/2010/11/main" uri="{B97F6D7D-B522-45F9-BDA1-12C45D357490}">
          <x15:cacheHierarchy aggregatedColumn="452"/>
        </ext>
      </extLst>
    </cacheHierarchy>
    <cacheHierarchy uniqueName="[Measures].[Sum of Troligt år 10 3]" caption="Sum of Troligt år 10 3" measure="1" displayFolder="" measureGroup="Varderade_nyttor" count="0" hidden="1">
      <extLst>
        <ext xmlns:x15="http://schemas.microsoft.com/office/spreadsheetml/2010/11/main" uri="{B97F6D7D-B522-45F9-BDA1-12C45D357490}">
          <x15:cacheHierarchy aggregatedColumn="453"/>
        </ext>
      </extLst>
    </cacheHierarchy>
    <cacheHierarchy uniqueName="[Measures].[Sum of Troligt år 11 3]" caption="Sum of Troligt år 11 3" measure="1" displayFolder="" measureGroup="Varderade_nyttor" count="0" hidden="1">
      <extLst>
        <ext xmlns:x15="http://schemas.microsoft.com/office/spreadsheetml/2010/11/main" uri="{B97F6D7D-B522-45F9-BDA1-12C45D357490}">
          <x15:cacheHierarchy aggregatedColumn="454"/>
        </ext>
      </extLst>
    </cacheHierarchy>
    <cacheHierarchy uniqueName="[Measures].[Sum of Troligt år 12 3]" caption="Sum of Troligt år 12 3" measure="1" displayFolder="" measureGroup="Varderade_nyttor" count="0" hidden="1">
      <extLst>
        <ext xmlns:x15="http://schemas.microsoft.com/office/spreadsheetml/2010/11/main" uri="{B97F6D7D-B522-45F9-BDA1-12C45D357490}">
          <x15:cacheHierarchy aggregatedColumn="455"/>
        </ext>
      </extLst>
    </cacheHierarchy>
    <cacheHierarchy uniqueName="[Measures].[Sum of Troligt år 13 3]" caption="Sum of Troligt år 13 3" measure="1" displayFolder="" measureGroup="Varderade_nyttor" count="0" hidden="1">
      <extLst>
        <ext xmlns:x15="http://schemas.microsoft.com/office/spreadsheetml/2010/11/main" uri="{B97F6D7D-B522-45F9-BDA1-12C45D357490}">
          <x15:cacheHierarchy aggregatedColumn="456"/>
        </ext>
      </extLst>
    </cacheHierarchy>
    <cacheHierarchy uniqueName="[Measures].[Sum of Troligt år 14 3]" caption="Sum of Troligt år 14 3" measure="1" displayFolder="" measureGroup="Varderade_nyttor" count="0" hidden="1">
      <extLst>
        <ext xmlns:x15="http://schemas.microsoft.com/office/spreadsheetml/2010/11/main" uri="{B97F6D7D-B522-45F9-BDA1-12C45D357490}">
          <x15:cacheHierarchy aggregatedColumn="457"/>
        </ext>
      </extLst>
    </cacheHierarchy>
    <cacheHierarchy uniqueName="[Measures].[Sum of Troligt år 15 3]" caption="Sum of Troligt år 15 3" measure="1" displayFolder="" measureGroup="Varderade_nyttor" count="0" hidden="1">
      <extLst>
        <ext xmlns:x15="http://schemas.microsoft.com/office/spreadsheetml/2010/11/main" uri="{B97F6D7D-B522-45F9-BDA1-12C45D357490}">
          <x15:cacheHierarchy aggregatedColumn="458"/>
        </ext>
      </extLst>
    </cacheHierarchy>
    <cacheHierarchy uniqueName="[Measures].[Sum of Troligt år 16 3]" caption="Sum of Troligt år 16 3" measure="1" displayFolder="" measureGroup="Varderade_nyttor" count="0" hidden="1">
      <extLst>
        <ext xmlns:x15="http://schemas.microsoft.com/office/spreadsheetml/2010/11/main" uri="{B97F6D7D-B522-45F9-BDA1-12C45D357490}">
          <x15:cacheHierarchy aggregatedColumn="459"/>
        </ext>
      </extLst>
    </cacheHierarchy>
    <cacheHierarchy uniqueName="[Measures].[Sum of Troligt år 17 3]" caption="Sum of Troligt år 17 3" measure="1" displayFolder="" measureGroup="Varderade_nyttor" count="0" hidden="1">
      <extLst>
        <ext xmlns:x15="http://schemas.microsoft.com/office/spreadsheetml/2010/11/main" uri="{B97F6D7D-B522-45F9-BDA1-12C45D357490}">
          <x15:cacheHierarchy aggregatedColumn="460"/>
        </ext>
      </extLst>
    </cacheHierarchy>
    <cacheHierarchy uniqueName="[Measures].[Sum of Troligt år 18 3]" caption="Sum of Troligt år 18 3" measure="1" displayFolder="" measureGroup="Varderade_nyttor" count="0" hidden="1">
      <extLst>
        <ext xmlns:x15="http://schemas.microsoft.com/office/spreadsheetml/2010/11/main" uri="{B97F6D7D-B522-45F9-BDA1-12C45D357490}">
          <x15:cacheHierarchy aggregatedColumn="461"/>
        </ext>
      </extLst>
    </cacheHierarchy>
    <cacheHierarchy uniqueName="[Measures].[Sum of Troligt år 19 3]" caption="Sum of Troligt år 19 3" measure="1" displayFolder="" measureGroup="Varderade_nyttor" count="0" hidden="1">
      <extLst>
        <ext xmlns:x15="http://schemas.microsoft.com/office/spreadsheetml/2010/11/main" uri="{B97F6D7D-B522-45F9-BDA1-12C45D357490}">
          <x15:cacheHierarchy aggregatedColumn="462"/>
        </ext>
      </extLst>
    </cacheHierarchy>
    <cacheHierarchy uniqueName="[Measures].[Sum of Troligt år 20 3]" caption="Sum of Troligt år 20 3" measure="1" displayFolder="" measureGroup="Varderade_nyttor" count="0" hidden="1">
      <extLst>
        <ext xmlns:x15="http://schemas.microsoft.com/office/spreadsheetml/2010/11/main" uri="{B97F6D7D-B522-45F9-BDA1-12C45D357490}">
          <x15:cacheHierarchy aggregatedColumn="463"/>
        </ext>
      </extLst>
    </cacheHierarchy>
    <cacheHierarchy uniqueName="[Measures].[Sum of Troligt år 21 3]" caption="Sum of Troligt år 21 3" measure="1" displayFolder="" measureGroup="Varderade_nyttor" count="0" hidden="1">
      <extLst>
        <ext xmlns:x15="http://schemas.microsoft.com/office/spreadsheetml/2010/11/main" uri="{B97F6D7D-B522-45F9-BDA1-12C45D357490}">
          <x15:cacheHierarchy aggregatedColumn="464"/>
        </ext>
      </extLst>
    </cacheHierarchy>
    <cacheHierarchy uniqueName="[Measures].[Sum of Troligt år 22 3]" caption="Sum of Troligt år 22 3" measure="1" displayFolder="" measureGroup="Varderade_nyttor" count="0" hidden="1">
      <extLst>
        <ext xmlns:x15="http://schemas.microsoft.com/office/spreadsheetml/2010/11/main" uri="{B97F6D7D-B522-45F9-BDA1-12C45D357490}">
          <x15:cacheHierarchy aggregatedColumn="465"/>
        </ext>
      </extLst>
    </cacheHierarchy>
    <cacheHierarchy uniqueName="[Measures].[Sum of Troligt år 23 3]" caption="Sum of Troligt år 23 3" measure="1" displayFolder="" measureGroup="Varderade_nyttor" count="0" hidden="1">
      <extLst>
        <ext xmlns:x15="http://schemas.microsoft.com/office/spreadsheetml/2010/11/main" uri="{B97F6D7D-B522-45F9-BDA1-12C45D357490}">
          <x15:cacheHierarchy aggregatedColumn="466"/>
        </ext>
      </extLst>
    </cacheHierarchy>
    <cacheHierarchy uniqueName="[Measures].[Sum of Troligt år 24 3]" caption="Sum of Troligt år 24 3" measure="1" displayFolder="" measureGroup="Varderade_nyttor" count="0" hidden="1">
      <extLst>
        <ext xmlns:x15="http://schemas.microsoft.com/office/spreadsheetml/2010/11/main" uri="{B97F6D7D-B522-45F9-BDA1-12C45D357490}">
          <x15:cacheHierarchy aggregatedColumn="467"/>
        </ext>
      </extLst>
    </cacheHierarchy>
    <cacheHierarchy uniqueName="[Measures].[Sum of Troligt år 25 3]" caption="Sum of Troligt år 25 3" measure="1" displayFolder="" measureGroup="Varderade_nyttor" count="0" hidden="1">
      <extLst>
        <ext xmlns:x15="http://schemas.microsoft.com/office/spreadsheetml/2010/11/main" uri="{B97F6D7D-B522-45F9-BDA1-12C45D357490}">
          <x15:cacheHierarchy aggregatedColumn="468"/>
        </ext>
      </extLst>
    </cacheHierarchy>
    <cacheHierarchy uniqueName="[Measures].[Sum of Summa 3]" caption="Sum of Summa 3" measure="1" displayFolder="" measureGroup="Varderade_nyttor" count="0" hidden="1">
      <extLst>
        <ext xmlns:x15="http://schemas.microsoft.com/office/spreadsheetml/2010/11/main" uri="{B97F6D7D-B522-45F9-BDA1-12C45D357490}">
          <x15:cacheHierarchy aggregatedColumn="469"/>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357"/>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358"/>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359"/>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360"/>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361"/>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362"/>
        </ext>
      </extLst>
    </cacheHierarchy>
    <cacheHierarchy uniqueName="[Measures].[Sum of Troligt år 8 4]" caption="Sum of Troligt år 8 4" measure="1" displayFolder="" measureGroup="Varderade_kostnader" count="0" hidden="1">
      <extLst>
        <ext xmlns:x15="http://schemas.microsoft.com/office/spreadsheetml/2010/11/main" uri="{B97F6D7D-B522-45F9-BDA1-12C45D357490}">
          <x15:cacheHierarchy aggregatedColumn="364"/>
        </ext>
      </extLst>
    </cacheHierarchy>
    <cacheHierarchy uniqueName="[Measures].[Sum of Troligt år 9 4]" caption="Sum of Troligt år 9 4" measure="1" displayFolder="" measureGroup="Varderade_kostnader" count="0" hidden="1">
      <extLst>
        <ext xmlns:x15="http://schemas.microsoft.com/office/spreadsheetml/2010/11/main" uri="{B97F6D7D-B522-45F9-BDA1-12C45D357490}">
          <x15:cacheHierarchy aggregatedColumn="365"/>
        </ext>
      </extLst>
    </cacheHierarchy>
    <cacheHierarchy uniqueName="[Measures].[Sum of Troligt år 7 4]" caption="Sum of Troligt år 7 4" measure="1" displayFolder="" measureGroup="Varderade_kostnader" count="0" hidden="1">
      <extLst>
        <ext xmlns:x15="http://schemas.microsoft.com/office/spreadsheetml/2010/11/main" uri="{B97F6D7D-B522-45F9-BDA1-12C45D357490}">
          <x15:cacheHierarchy aggregatedColumn="363"/>
        </ext>
      </extLst>
    </cacheHierarchy>
    <cacheHierarchy uniqueName="[Measures].[Sum of Troligt år 10 4]" caption="Sum of Troligt år 10 4" measure="1" displayFolder="" measureGroup="Varderade_kostnader" count="0" hidden="1">
      <extLst>
        <ext xmlns:x15="http://schemas.microsoft.com/office/spreadsheetml/2010/11/main" uri="{B97F6D7D-B522-45F9-BDA1-12C45D357490}">
          <x15:cacheHierarchy aggregatedColumn="366"/>
        </ext>
      </extLst>
    </cacheHierarchy>
    <cacheHierarchy uniqueName="[Measures].[Sum of Troligt år 11 4]" caption="Sum of Troligt år 11 4" measure="1" displayFolder="" measureGroup="Varderade_kostnader" count="0" hidden="1">
      <extLst>
        <ext xmlns:x15="http://schemas.microsoft.com/office/spreadsheetml/2010/11/main" uri="{B97F6D7D-B522-45F9-BDA1-12C45D357490}">
          <x15:cacheHierarchy aggregatedColumn="367"/>
        </ext>
      </extLst>
    </cacheHierarchy>
    <cacheHierarchy uniqueName="[Measures].[Sum of Troligt år 12 4]" caption="Sum of Troligt år 12 4" measure="1" displayFolder="" measureGroup="Varderade_kostnader" count="0" hidden="1">
      <extLst>
        <ext xmlns:x15="http://schemas.microsoft.com/office/spreadsheetml/2010/11/main" uri="{B97F6D7D-B522-45F9-BDA1-12C45D357490}">
          <x15:cacheHierarchy aggregatedColumn="368"/>
        </ext>
      </extLst>
    </cacheHierarchy>
    <cacheHierarchy uniqueName="[Measures].[Sum of Troligt år 13 4]" caption="Sum of Troligt år 13 4" measure="1" displayFolder="" measureGroup="Varderade_kostnader" count="0" hidden="1">
      <extLst>
        <ext xmlns:x15="http://schemas.microsoft.com/office/spreadsheetml/2010/11/main" uri="{B97F6D7D-B522-45F9-BDA1-12C45D357490}">
          <x15:cacheHierarchy aggregatedColumn="369"/>
        </ext>
      </extLst>
    </cacheHierarchy>
    <cacheHierarchy uniqueName="[Measures].[Sum of Troligt år 14 4]" caption="Sum of Troligt år 14 4" measure="1" displayFolder="" measureGroup="Varderade_kostnader" count="0" hidden="1">
      <extLst>
        <ext xmlns:x15="http://schemas.microsoft.com/office/spreadsheetml/2010/11/main" uri="{B97F6D7D-B522-45F9-BDA1-12C45D357490}">
          <x15:cacheHierarchy aggregatedColumn="370"/>
        </ext>
      </extLst>
    </cacheHierarchy>
    <cacheHierarchy uniqueName="[Measures].[Sum of Troligt år 15 4]" caption="Sum of Troligt år 15 4" measure="1" displayFolder="" measureGroup="Varderade_kostnader" count="0" hidden="1">
      <extLst>
        <ext xmlns:x15="http://schemas.microsoft.com/office/spreadsheetml/2010/11/main" uri="{B97F6D7D-B522-45F9-BDA1-12C45D357490}">
          <x15:cacheHierarchy aggregatedColumn="371"/>
        </ext>
      </extLst>
    </cacheHierarchy>
    <cacheHierarchy uniqueName="[Measures].[Sum of Troligt år 16 4]" caption="Sum of Troligt år 16 4" measure="1" displayFolder="" measureGroup="Varderade_kostnader" count="0" hidden="1">
      <extLst>
        <ext xmlns:x15="http://schemas.microsoft.com/office/spreadsheetml/2010/11/main" uri="{B97F6D7D-B522-45F9-BDA1-12C45D357490}">
          <x15:cacheHierarchy aggregatedColumn="372"/>
        </ext>
      </extLst>
    </cacheHierarchy>
    <cacheHierarchy uniqueName="[Measures].[Sum of Troligt år 17 4]" caption="Sum of Troligt år 17 4" measure="1" displayFolder="" measureGroup="Varderade_kostnader" count="0" hidden="1">
      <extLst>
        <ext xmlns:x15="http://schemas.microsoft.com/office/spreadsheetml/2010/11/main" uri="{B97F6D7D-B522-45F9-BDA1-12C45D357490}">
          <x15:cacheHierarchy aggregatedColumn="373"/>
        </ext>
      </extLst>
    </cacheHierarchy>
    <cacheHierarchy uniqueName="[Measures].[Sum of Troligt år 18 4]" caption="Sum of Troligt år 18 4" measure="1" displayFolder="" measureGroup="Varderade_kostnader" count="0" hidden="1">
      <extLst>
        <ext xmlns:x15="http://schemas.microsoft.com/office/spreadsheetml/2010/11/main" uri="{B97F6D7D-B522-45F9-BDA1-12C45D357490}">
          <x15:cacheHierarchy aggregatedColumn="374"/>
        </ext>
      </extLst>
    </cacheHierarchy>
    <cacheHierarchy uniqueName="[Measures].[Sum of Troligt år 19 4]" caption="Sum of Troligt år 19 4" measure="1" displayFolder="" measureGroup="Varderade_kostnader" count="0" hidden="1">
      <extLst>
        <ext xmlns:x15="http://schemas.microsoft.com/office/spreadsheetml/2010/11/main" uri="{B97F6D7D-B522-45F9-BDA1-12C45D357490}">
          <x15:cacheHierarchy aggregatedColumn="375"/>
        </ext>
      </extLst>
    </cacheHierarchy>
    <cacheHierarchy uniqueName="[Measures].[Sum of Troligt år 20 4]" caption="Sum of Troligt år 20 4" measure="1" displayFolder="" measureGroup="Varderade_kostnader" count="0" hidden="1">
      <extLst>
        <ext xmlns:x15="http://schemas.microsoft.com/office/spreadsheetml/2010/11/main" uri="{B97F6D7D-B522-45F9-BDA1-12C45D357490}">
          <x15:cacheHierarchy aggregatedColumn="376"/>
        </ext>
      </extLst>
    </cacheHierarchy>
    <cacheHierarchy uniqueName="[Measures].[Sum of Troligt år 21 4]" caption="Sum of Troligt år 21 4" measure="1" displayFolder="" measureGroup="Varderade_kostnader" count="0" hidden="1">
      <extLst>
        <ext xmlns:x15="http://schemas.microsoft.com/office/spreadsheetml/2010/11/main" uri="{B97F6D7D-B522-45F9-BDA1-12C45D357490}">
          <x15:cacheHierarchy aggregatedColumn="377"/>
        </ext>
      </extLst>
    </cacheHierarchy>
    <cacheHierarchy uniqueName="[Measures].[Sum of Troligt år 22 4]" caption="Sum of Troligt år 22 4" measure="1" displayFolder="" measureGroup="Varderade_kostnader" count="0" hidden="1">
      <extLst>
        <ext xmlns:x15="http://schemas.microsoft.com/office/spreadsheetml/2010/11/main" uri="{B97F6D7D-B522-45F9-BDA1-12C45D357490}">
          <x15:cacheHierarchy aggregatedColumn="378"/>
        </ext>
      </extLst>
    </cacheHierarchy>
    <cacheHierarchy uniqueName="[Measures].[Sum of Troligt år 23 4]" caption="Sum of Troligt år 23 4" measure="1" displayFolder="" measureGroup="Varderade_kostnader" count="0" hidden="1">
      <extLst>
        <ext xmlns:x15="http://schemas.microsoft.com/office/spreadsheetml/2010/11/main" uri="{B97F6D7D-B522-45F9-BDA1-12C45D357490}">
          <x15:cacheHierarchy aggregatedColumn="379"/>
        </ext>
      </extLst>
    </cacheHierarchy>
    <cacheHierarchy uniqueName="[Measures].[Sum of Troligt år 24 4]" caption="Sum of Troligt år 24 4" measure="1" displayFolder="" measureGroup="Varderade_kostnader" count="0" hidden="1">
      <extLst>
        <ext xmlns:x15="http://schemas.microsoft.com/office/spreadsheetml/2010/11/main" uri="{B97F6D7D-B522-45F9-BDA1-12C45D357490}">
          <x15:cacheHierarchy aggregatedColumn="380"/>
        </ext>
      </extLst>
    </cacheHierarchy>
    <cacheHierarchy uniqueName="[Measures].[Sum of Troligt år 25 4]" caption="Sum of Troligt år 25 4" measure="1" displayFolder="" measureGroup="Varderade_kostnader" count="0" hidden="1">
      <extLst>
        <ext xmlns:x15="http://schemas.microsoft.com/office/spreadsheetml/2010/11/main" uri="{B97F6D7D-B522-45F9-BDA1-12C45D357490}">
          <x15:cacheHierarchy aggregatedColumn="381"/>
        </ext>
      </extLst>
    </cacheHierarchy>
    <cacheHierarchy uniqueName="[Measures].[Sum of Summa 4]" caption="Sum of Summa 4" measure="1" displayFolder="" measureGroup="Varderade_kostnader" count="0" hidden="1">
      <extLst>
        <ext xmlns:x15="http://schemas.microsoft.com/office/spreadsheetml/2010/11/main" uri="{B97F6D7D-B522-45F9-BDA1-12C45D357490}">
          <x15:cacheHierarchy aggregatedColumn="382"/>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94"/>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495"/>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521"/>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408"/>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434"/>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382"/>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351"/>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942775264"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426714351852" backgroundQuery="1" createdVersion="3" refreshedVersion="8" minRefreshableVersion="3" recordCount="0" supportSubquery="1" supportAdvancedDrill="1" xr:uid="{B89B55F9-59C2-4644-AAEE-24B7A82D3F77}">
  <cacheSource type="external" connectionId="7">
    <extLst>
      <ext xmlns:x14="http://schemas.microsoft.com/office/spreadsheetml/2009/9/main" uri="{F057638F-6D5F-4e77-A914-E7F072B9BCA8}">
        <x14:sourceConnection name="ThisWorkbookDataModel"/>
      </ext>
    </extLst>
  </cacheSource>
  <cacheFields count="0"/>
  <cacheHierarchies count="646">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2" memberValueDatatype="130" unbalanced="0"/>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2"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Troligt år 7]" caption="Troligt år 7" attribute="1" defaultMemberUniqueName="[Ej_varderade_kostnader].[Troligt år 7].[All]" allUniqueName="[Ej_varderade_kostnader].[Troligt år 7].[All]" dimensionUniqueName="[Ej_varderade_kostnader]" displayFolder="" count="0" memberValueDatatype="5" unbalanced="0"/>
    <cacheHierarchy uniqueName="[Ej_varderade_kostnader].[Troligt år 8]" caption="Troligt år 8" attribute="1" defaultMemberUniqueName="[Ej_varderade_kostnader].[Troligt år 8].[All]" allUniqueName="[Ej_varderade_kostnader].[Troligt år 8].[All]" dimensionUniqueName="[Ej_varderade_kostnader]" displayFolder="" count="0" memberValueDatatype="5" unbalanced="0"/>
    <cacheHierarchy uniqueName="[Ej_varderade_kostnader].[Troligt år 9]" caption="Troligt år 9" attribute="1" defaultMemberUniqueName="[Ej_varderade_kostnader].[Troligt år 9].[All]" allUniqueName="[Ej_varderade_kostnader].[Troligt år 9].[All]" dimensionUniqueName="[Ej_varderade_kostnader]" displayFolder="" count="0" memberValueDatatype="5" unbalanced="0"/>
    <cacheHierarchy uniqueName="[Ej_varderade_kostnader].[Troligt år 10]" caption="Troligt år 10" attribute="1" defaultMemberUniqueName="[Ej_varderade_kostnader].[Troligt år 10].[All]" allUniqueName="[Ej_varderade_kostnader].[Troligt år 10].[All]" dimensionUniqueName="[Ej_varderade_kostnader]" displayFolder="" count="0" memberValueDatatype="5" unbalanced="0"/>
    <cacheHierarchy uniqueName="[Ej_varderade_kostnader].[Troligt år 11]" caption="Troligt år 11" attribute="1" defaultMemberUniqueName="[Ej_varderade_kostnader].[Troligt år 11].[All]" allUniqueName="[Ej_varderade_kostnader].[Troligt år 11].[All]" dimensionUniqueName="[Ej_varderade_kostnader]" displayFolder="" count="0" memberValueDatatype="5" unbalanced="0"/>
    <cacheHierarchy uniqueName="[Ej_varderade_kostnader].[Troligt år 12]" caption="Troligt år 12" attribute="1" defaultMemberUniqueName="[Ej_varderade_kostnader].[Troligt år 12].[All]" allUniqueName="[Ej_varderade_kostnader].[Troligt år 12].[All]" dimensionUniqueName="[Ej_varderade_kostnader]" displayFolder="" count="0" memberValueDatatype="5" unbalanced="0"/>
    <cacheHierarchy uniqueName="[Ej_varderade_kostnader].[Troligt år 13]" caption="Troligt år 13" attribute="1" defaultMemberUniqueName="[Ej_varderade_kostnader].[Troligt år 13].[All]" allUniqueName="[Ej_varderade_kostnader].[Troligt år 13].[All]" dimensionUniqueName="[Ej_varderade_kostnader]" displayFolder="" count="0" memberValueDatatype="5" unbalanced="0"/>
    <cacheHierarchy uniqueName="[Ej_varderade_kostnader].[Troligt år 14]" caption="Troligt år 14" attribute="1" defaultMemberUniqueName="[Ej_varderade_kostnader].[Troligt år 14].[All]" allUniqueName="[Ej_varderade_kostnader].[Troligt år 14].[All]" dimensionUniqueName="[Ej_varderade_kostnader]" displayFolder="" count="0" memberValueDatatype="5" unbalanced="0"/>
    <cacheHierarchy uniqueName="[Ej_varderade_kostnader].[Troligt år 15]" caption="Troligt år 15" attribute="1" defaultMemberUniqueName="[Ej_varderade_kostnader].[Troligt år 15].[All]" allUniqueName="[Ej_varderade_kostnader].[Troligt år 15].[All]" dimensionUniqueName="[Ej_varderade_kostnader]" displayFolder="" count="0" memberValueDatatype="5" unbalanced="0"/>
    <cacheHierarchy uniqueName="[Ej_varderade_kostnader].[Troligt år 16]" caption="Troligt år 16" attribute="1" defaultMemberUniqueName="[Ej_varderade_kostnader].[Troligt år 16].[All]" allUniqueName="[Ej_varderade_kostnader].[Troligt år 16].[All]" dimensionUniqueName="[Ej_varderade_kostnader]" displayFolder="" count="0" memberValueDatatype="5" unbalanced="0"/>
    <cacheHierarchy uniqueName="[Ej_varderade_kostnader].[Troligt år 17]" caption="Troligt år 17" attribute="1" defaultMemberUniqueName="[Ej_varderade_kostnader].[Troligt år 17].[All]" allUniqueName="[Ej_varderade_kostnader].[Troligt år 17].[All]" dimensionUniqueName="[Ej_varderade_kostnader]" displayFolder="" count="0" memberValueDatatype="5" unbalanced="0"/>
    <cacheHierarchy uniqueName="[Ej_varderade_kostnader].[Troligt år 18]" caption="Troligt år 18" attribute="1" defaultMemberUniqueName="[Ej_varderade_kostnader].[Troligt år 18].[All]" allUniqueName="[Ej_varderade_kostnader].[Troligt år 18].[All]" dimensionUniqueName="[Ej_varderade_kostnader]" displayFolder="" count="0" memberValueDatatype="5" unbalanced="0"/>
    <cacheHierarchy uniqueName="[Ej_varderade_kostnader].[Troligt år 19]" caption="Troligt år 19" attribute="1" defaultMemberUniqueName="[Ej_varderade_kostnader].[Troligt år 19].[All]" allUniqueName="[Ej_varderade_kostnader].[Troligt år 19].[All]" dimensionUniqueName="[Ej_varderade_kostnader]" displayFolder="" count="0" memberValueDatatype="5" unbalanced="0"/>
    <cacheHierarchy uniqueName="[Ej_varderade_kostnader].[Troligt år 20]" caption="Troligt år 20" attribute="1" defaultMemberUniqueName="[Ej_varderade_kostnader].[Troligt år 20].[All]" allUniqueName="[Ej_varderade_kostnader].[Troligt år 20].[All]" dimensionUniqueName="[Ej_varderade_kostnader]" displayFolder="" count="0" memberValueDatatype="5" unbalanced="0"/>
    <cacheHierarchy uniqueName="[Ej_varderade_kostnader].[Troligt år 21]" caption="Troligt år 21" attribute="1" defaultMemberUniqueName="[Ej_varderade_kostnader].[Troligt år 21].[All]" allUniqueName="[Ej_varderade_kostnader].[Troligt år 21].[All]" dimensionUniqueName="[Ej_varderade_kostnader]" displayFolder="" count="0" memberValueDatatype="5" unbalanced="0"/>
    <cacheHierarchy uniqueName="[Ej_varderade_kostnader].[Troligt år 22]" caption="Troligt år 22" attribute="1" defaultMemberUniqueName="[Ej_varderade_kostnader].[Troligt år 22].[All]" allUniqueName="[Ej_varderade_kostnader].[Troligt år 22].[All]" dimensionUniqueName="[Ej_varderade_kostnader]" displayFolder="" count="0" memberValueDatatype="5" unbalanced="0"/>
    <cacheHierarchy uniqueName="[Ej_varderade_kostnader].[Troligt år 23]" caption="Troligt år 23" attribute="1" defaultMemberUniqueName="[Ej_varderade_kostnader].[Troligt år 23].[All]" allUniqueName="[Ej_varderade_kostnader].[Troligt år 23].[All]" dimensionUniqueName="[Ej_varderade_kostnader]" displayFolder="" count="0" memberValueDatatype="5" unbalanced="0"/>
    <cacheHierarchy uniqueName="[Ej_varderade_kostnader].[Troligt år 24]" caption="Troligt år 24" attribute="1" defaultMemberUniqueName="[Ej_varderade_kostnader].[Troligt år 24].[All]" allUniqueName="[Ej_varderade_kostnader].[Troligt år 24].[All]" dimensionUniqueName="[Ej_varderade_kostnader]" displayFolder="" count="0" memberValueDatatype="5" unbalanced="0"/>
    <cacheHierarchy uniqueName="[Ej_varderade_kostnader].[Troligt år 25]" caption="Troligt år 25" attribute="1" defaultMemberUniqueName="[Ej_varderade_kostnader].[Troligt år 25].[All]" allUniqueName="[Ej_varderade_kostnader].[Troligt år 25].[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Min år 7]" caption="Min år 7" attribute="1" defaultMemberUniqueName="[Ej_varderade_kostnader].[Min år 7].[All]" allUniqueName="[Ej_varderade_kostnader].[Min år 7].[All]" dimensionUniqueName="[Ej_varderade_kostnader]" displayFolder="" count="0" memberValueDatatype="5" unbalanced="0"/>
    <cacheHierarchy uniqueName="[Ej_varderade_kostnader].[Min år 8]" caption="Min år 8" attribute="1" defaultMemberUniqueName="[Ej_varderade_kostnader].[Min år 8].[All]" allUniqueName="[Ej_varderade_kostnader].[Min år 8].[All]" dimensionUniqueName="[Ej_varderade_kostnader]" displayFolder="" count="0" memberValueDatatype="5" unbalanced="0"/>
    <cacheHierarchy uniqueName="[Ej_varderade_kostnader].[Min år 9]" caption="Min år 9" attribute="1" defaultMemberUniqueName="[Ej_varderade_kostnader].[Min år 9].[All]" allUniqueName="[Ej_varderade_kostnader].[Min år 9].[All]" dimensionUniqueName="[Ej_varderade_kostnader]" displayFolder="" count="0" memberValueDatatype="5" unbalanced="0"/>
    <cacheHierarchy uniqueName="[Ej_varderade_kostnader].[Min år 10]" caption="Min år 10" attribute="1" defaultMemberUniqueName="[Ej_varderade_kostnader].[Min år 10].[All]" allUniqueName="[Ej_varderade_kostnader].[Min år 10].[All]" dimensionUniqueName="[Ej_varderade_kostnader]" displayFolder="" count="0" memberValueDatatype="5" unbalanced="0"/>
    <cacheHierarchy uniqueName="[Ej_varderade_kostnader].[Min år 11]" caption="Min år 11" attribute="1" defaultMemberUniqueName="[Ej_varderade_kostnader].[Min år 11].[All]" allUniqueName="[Ej_varderade_kostnader].[Min år 11].[All]" dimensionUniqueName="[Ej_varderade_kostnader]" displayFolder="" count="0" memberValueDatatype="5" unbalanced="0"/>
    <cacheHierarchy uniqueName="[Ej_varderade_kostnader].[Min år 12]" caption="Min år 12" attribute="1" defaultMemberUniqueName="[Ej_varderade_kostnader].[Min år 12].[All]" allUniqueName="[Ej_varderade_kostnader].[Min år 12].[All]" dimensionUniqueName="[Ej_varderade_kostnader]" displayFolder="" count="0" memberValueDatatype="5" unbalanced="0"/>
    <cacheHierarchy uniqueName="[Ej_varderade_kostnader].[Min år 13]" caption="Min år 13" attribute="1" defaultMemberUniqueName="[Ej_varderade_kostnader].[Min år 13].[All]" allUniqueName="[Ej_varderade_kostnader].[Min år 13].[All]" dimensionUniqueName="[Ej_varderade_kostnader]" displayFolder="" count="0" memberValueDatatype="5" unbalanced="0"/>
    <cacheHierarchy uniqueName="[Ej_varderade_kostnader].[Min år 14]" caption="Min år 14" attribute="1" defaultMemberUniqueName="[Ej_varderade_kostnader].[Min år 14].[All]" allUniqueName="[Ej_varderade_kostnader].[Min år 14].[All]" dimensionUniqueName="[Ej_varderade_kostnader]" displayFolder="" count="0" memberValueDatatype="5" unbalanced="0"/>
    <cacheHierarchy uniqueName="[Ej_varderade_kostnader].[Min år 15]" caption="Min år 15" attribute="1" defaultMemberUniqueName="[Ej_varderade_kostnader].[Min år 15].[All]" allUniqueName="[Ej_varderade_kostnader].[Min år 15].[All]" dimensionUniqueName="[Ej_varderade_kostnader]" displayFolder="" count="0" memberValueDatatype="5" unbalanced="0"/>
    <cacheHierarchy uniqueName="[Ej_varderade_kostnader].[Min år 16]" caption="Min år 16" attribute="1" defaultMemberUniqueName="[Ej_varderade_kostnader].[Min år 16].[All]" allUniqueName="[Ej_varderade_kostnader].[Min år 16].[All]" dimensionUniqueName="[Ej_varderade_kostnader]" displayFolder="" count="0" memberValueDatatype="5" unbalanced="0"/>
    <cacheHierarchy uniqueName="[Ej_varderade_kostnader].[Min år 17]" caption="Min år 17" attribute="1" defaultMemberUniqueName="[Ej_varderade_kostnader].[Min år 17].[All]" allUniqueName="[Ej_varderade_kostnader].[Min år 17].[All]" dimensionUniqueName="[Ej_varderade_kostnader]" displayFolder="" count="0" memberValueDatatype="5" unbalanced="0"/>
    <cacheHierarchy uniqueName="[Ej_varderade_kostnader].[Min år 18]" caption="Min år 18" attribute="1" defaultMemberUniqueName="[Ej_varderade_kostnader].[Min år 18].[All]" allUniqueName="[Ej_varderade_kostnader].[Min år 18].[All]" dimensionUniqueName="[Ej_varderade_kostnader]" displayFolder="" count="0" memberValueDatatype="5" unbalanced="0"/>
    <cacheHierarchy uniqueName="[Ej_varderade_kostnader].[Min år 19]" caption="Min år 19" attribute="1" defaultMemberUniqueName="[Ej_varderade_kostnader].[Min år 19].[All]" allUniqueName="[Ej_varderade_kostnader].[Min år 19].[All]" dimensionUniqueName="[Ej_varderade_kostnader]" displayFolder="" count="0" memberValueDatatype="5" unbalanced="0"/>
    <cacheHierarchy uniqueName="[Ej_varderade_kostnader].[Min år 20]" caption="Min år 20" attribute="1" defaultMemberUniqueName="[Ej_varderade_kostnader].[Min år 20].[All]" allUniqueName="[Ej_varderade_kostnader].[Min år 20].[All]" dimensionUniqueName="[Ej_varderade_kostnader]" displayFolder="" count="0" memberValueDatatype="5" unbalanced="0"/>
    <cacheHierarchy uniqueName="[Ej_varderade_kostnader].[Min år 21]" caption="Min år 21" attribute="1" defaultMemberUniqueName="[Ej_varderade_kostnader].[Min år 21].[All]" allUniqueName="[Ej_varderade_kostnader].[Min år 21].[All]" dimensionUniqueName="[Ej_varderade_kostnader]" displayFolder="" count="0" memberValueDatatype="5" unbalanced="0"/>
    <cacheHierarchy uniqueName="[Ej_varderade_kostnader].[Min år 22]" caption="Min år 22" attribute="1" defaultMemberUniqueName="[Ej_varderade_kostnader].[Min år 22].[All]" allUniqueName="[Ej_varderade_kostnader].[Min år 22].[All]" dimensionUniqueName="[Ej_varderade_kostnader]" displayFolder="" count="0" memberValueDatatype="5" unbalanced="0"/>
    <cacheHierarchy uniqueName="[Ej_varderade_kostnader].[Min år 23]" caption="Min år 23" attribute="1" defaultMemberUniqueName="[Ej_varderade_kostnader].[Min år 23].[All]" allUniqueName="[Ej_varderade_kostnader].[Min år 23].[All]" dimensionUniqueName="[Ej_varderade_kostnader]" displayFolder="" count="0" memberValueDatatype="5" unbalanced="0"/>
    <cacheHierarchy uniqueName="[Ej_varderade_kostnader].[Min år 24]" caption="Min år 24" attribute="1" defaultMemberUniqueName="[Ej_varderade_kostnader].[Min år 24].[All]" allUniqueName="[Ej_varderade_kostnader].[Min år 24].[All]" dimensionUniqueName="[Ej_varderade_kostnader]" displayFolder="" count="0" memberValueDatatype="5" unbalanced="0"/>
    <cacheHierarchy uniqueName="[Ej_varderade_kostnader].[Min år 25]" caption="Min år 25" attribute="1" defaultMemberUniqueName="[Ej_varderade_kostnader].[Min år 25].[All]" allUniqueName="[Ej_varderade_kostnader].[Min år 25].[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Max år 7]" caption="Max år 7" attribute="1" defaultMemberUniqueName="[Ej_varderade_kostnader].[Max år 7].[All]" allUniqueName="[Ej_varderade_kostnader].[Max år 7].[All]" dimensionUniqueName="[Ej_varderade_kostnader]" displayFolder="" count="0" memberValueDatatype="5" unbalanced="0"/>
    <cacheHierarchy uniqueName="[Ej_varderade_kostnader].[Max år 8]" caption="Max år 8" attribute="1" defaultMemberUniqueName="[Ej_varderade_kostnader].[Max år 8].[All]" allUniqueName="[Ej_varderade_kostnader].[Max år 8].[All]" dimensionUniqueName="[Ej_varderade_kostnader]" displayFolder="" count="0" memberValueDatatype="5" unbalanced="0"/>
    <cacheHierarchy uniqueName="[Ej_varderade_kostnader].[Max år 9]" caption="Max år 9" attribute="1" defaultMemberUniqueName="[Ej_varderade_kostnader].[Max år 9].[All]" allUniqueName="[Ej_varderade_kostnader].[Max år 9].[All]" dimensionUniqueName="[Ej_varderade_kostnader]" displayFolder="" count="0" memberValueDatatype="5" unbalanced="0"/>
    <cacheHierarchy uniqueName="[Ej_varderade_kostnader].[Max år 10]" caption="Max år 10" attribute="1" defaultMemberUniqueName="[Ej_varderade_kostnader].[Max år 10].[All]" allUniqueName="[Ej_varderade_kostnader].[Max år 10].[All]" dimensionUniqueName="[Ej_varderade_kostnader]" displayFolder="" count="0" memberValueDatatype="5" unbalanced="0"/>
    <cacheHierarchy uniqueName="[Ej_varderade_kostnader].[Max år 11]" caption="Max år 11" attribute="1" defaultMemberUniqueName="[Ej_varderade_kostnader].[Max år 11].[All]" allUniqueName="[Ej_varderade_kostnader].[Max år 11].[All]" dimensionUniqueName="[Ej_varderade_kostnader]" displayFolder="" count="0" memberValueDatatype="5" unbalanced="0"/>
    <cacheHierarchy uniqueName="[Ej_varderade_kostnader].[Max år 12]" caption="Max år 12" attribute="1" defaultMemberUniqueName="[Ej_varderade_kostnader].[Max år 12].[All]" allUniqueName="[Ej_varderade_kostnader].[Max år 12].[All]" dimensionUniqueName="[Ej_varderade_kostnader]" displayFolder="" count="0" memberValueDatatype="5" unbalanced="0"/>
    <cacheHierarchy uniqueName="[Ej_varderade_kostnader].[Max år 13]" caption="Max år 13" attribute="1" defaultMemberUniqueName="[Ej_varderade_kostnader].[Max år 13].[All]" allUniqueName="[Ej_varderade_kostnader].[Max år 13].[All]" dimensionUniqueName="[Ej_varderade_kostnader]" displayFolder="" count="0" memberValueDatatype="5" unbalanced="0"/>
    <cacheHierarchy uniqueName="[Ej_varderade_kostnader].[Max år 14]" caption="Max år 14" attribute="1" defaultMemberUniqueName="[Ej_varderade_kostnader].[Max år 14].[All]" allUniqueName="[Ej_varderade_kostnader].[Max år 14].[All]" dimensionUniqueName="[Ej_varderade_kostnader]" displayFolder="" count="0" memberValueDatatype="5" unbalanced="0"/>
    <cacheHierarchy uniqueName="[Ej_varderade_kostnader].[Max år 15]" caption="Max år 15" attribute="1" defaultMemberUniqueName="[Ej_varderade_kostnader].[Max år 15].[All]" allUniqueName="[Ej_varderade_kostnader].[Max år 15].[All]" dimensionUniqueName="[Ej_varderade_kostnader]" displayFolder="" count="0" memberValueDatatype="5" unbalanced="0"/>
    <cacheHierarchy uniqueName="[Ej_varderade_kostnader].[Max år 16]" caption="Max år 16" attribute="1" defaultMemberUniqueName="[Ej_varderade_kostnader].[Max år 16].[All]" allUniqueName="[Ej_varderade_kostnader].[Max år 16].[All]" dimensionUniqueName="[Ej_varderade_kostnader]" displayFolder="" count="0" memberValueDatatype="5" unbalanced="0"/>
    <cacheHierarchy uniqueName="[Ej_varderade_kostnader].[Max år 17]" caption="Max år 17" attribute="1" defaultMemberUniqueName="[Ej_varderade_kostnader].[Max år 17].[All]" allUniqueName="[Ej_varderade_kostnader].[Max år 17].[All]" dimensionUniqueName="[Ej_varderade_kostnader]" displayFolder="" count="0" memberValueDatatype="5" unbalanced="0"/>
    <cacheHierarchy uniqueName="[Ej_varderade_kostnader].[Max år 18]" caption="Max år 18" attribute="1" defaultMemberUniqueName="[Ej_varderade_kostnader].[Max år 18].[All]" allUniqueName="[Ej_varderade_kostnader].[Max år 18].[All]" dimensionUniqueName="[Ej_varderade_kostnader]" displayFolder="" count="0" memberValueDatatype="5" unbalanced="0"/>
    <cacheHierarchy uniqueName="[Ej_varderade_kostnader].[Max år 19]" caption="Max år 19" attribute="1" defaultMemberUniqueName="[Ej_varderade_kostnader].[Max år 19].[All]" allUniqueName="[Ej_varderade_kostnader].[Max år 19].[All]" dimensionUniqueName="[Ej_varderade_kostnader]" displayFolder="" count="0" memberValueDatatype="5" unbalanced="0"/>
    <cacheHierarchy uniqueName="[Ej_varderade_kostnader].[Max år 20]" caption="Max år 20" attribute="1" defaultMemberUniqueName="[Ej_varderade_kostnader].[Max år 20].[All]" allUniqueName="[Ej_varderade_kostnader].[Max år 20].[All]" dimensionUniqueName="[Ej_varderade_kostnader]" displayFolder="" count="0" memberValueDatatype="5" unbalanced="0"/>
    <cacheHierarchy uniqueName="[Ej_varderade_kostnader].[Max år 21]" caption="Max år 21" attribute="1" defaultMemberUniqueName="[Ej_varderade_kostnader].[Max år 21].[All]" allUniqueName="[Ej_varderade_kostnader].[Max år 21].[All]" dimensionUniqueName="[Ej_varderade_kostnader]" displayFolder="" count="0" memberValueDatatype="5" unbalanced="0"/>
    <cacheHierarchy uniqueName="[Ej_varderade_kostnader].[Max år 22]" caption="Max år 22" attribute="1" defaultMemberUniqueName="[Ej_varderade_kostnader].[Max år 22].[All]" allUniqueName="[Ej_varderade_kostnader].[Max år 22].[All]" dimensionUniqueName="[Ej_varderade_kostnader]" displayFolder="" count="0" memberValueDatatype="5" unbalanced="0"/>
    <cacheHierarchy uniqueName="[Ej_varderade_kostnader].[Max år 23]" caption="Max år 23" attribute="1" defaultMemberUniqueName="[Ej_varderade_kostnader].[Max år 23].[All]" allUniqueName="[Ej_varderade_kostnader].[Max år 23].[All]" dimensionUniqueName="[Ej_varderade_kostnader]" displayFolder="" count="0" memberValueDatatype="5" unbalanced="0"/>
    <cacheHierarchy uniqueName="[Ej_varderade_kostnader].[Max år 24]" caption="Max år 24" attribute="1" defaultMemberUniqueName="[Ej_varderade_kostnader].[Max år 24].[All]" allUniqueName="[Ej_varderade_kostnader].[Max år 24].[All]" dimensionUniqueName="[Ej_varderade_kostnader]" displayFolder="" count="0" memberValueDatatype="5" unbalanced="0"/>
    <cacheHierarchy uniqueName="[Ej_varderade_kostnader].[Max år 25]" caption="Max år 25" attribute="1" defaultMemberUniqueName="[Ej_varderade_kostnader].[Max år 25].[All]" allUniqueName="[Ej_varderade_kostnader].[Max år 25].[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0"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0"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Troligt år 7]" caption="Troligt år 7" attribute="1" defaultMemberUniqueName="[Ej_varderade_nyttor].[Troligt år 7].[All]" allUniqueName="[Ej_varderade_nyttor].[Troligt år 7].[All]" dimensionUniqueName="[Ej_varderade_nyttor]" displayFolder="" count="0" memberValueDatatype="5" unbalanced="0"/>
    <cacheHierarchy uniqueName="[Ej_varderade_nyttor].[Troligt år 8]" caption="Troligt år 8" attribute="1" defaultMemberUniqueName="[Ej_varderade_nyttor].[Troligt år 8].[All]" allUniqueName="[Ej_varderade_nyttor].[Troligt år 8].[All]" dimensionUniqueName="[Ej_varderade_nyttor]" displayFolder="" count="0" memberValueDatatype="5" unbalanced="0"/>
    <cacheHierarchy uniqueName="[Ej_varderade_nyttor].[Troligt år 9]" caption="Troligt år 9" attribute="1" defaultMemberUniqueName="[Ej_varderade_nyttor].[Troligt år 9].[All]" allUniqueName="[Ej_varderade_nyttor].[Troligt år 9].[All]" dimensionUniqueName="[Ej_varderade_nyttor]" displayFolder="" count="0" memberValueDatatype="5" unbalanced="0"/>
    <cacheHierarchy uniqueName="[Ej_varderade_nyttor].[Troligt år 10]" caption="Troligt år 10" attribute="1" defaultMemberUniqueName="[Ej_varderade_nyttor].[Troligt år 10].[All]" allUniqueName="[Ej_varderade_nyttor].[Troligt år 10].[All]" dimensionUniqueName="[Ej_varderade_nyttor]" displayFolder="" count="0" memberValueDatatype="5" unbalanced="0"/>
    <cacheHierarchy uniqueName="[Ej_varderade_nyttor].[Troligt år 11]" caption="Troligt år 11" attribute="1" defaultMemberUniqueName="[Ej_varderade_nyttor].[Troligt år 11].[All]" allUniqueName="[Ej_varderade_nyttor].[Troligt år 11].[All]" dimensionUniqueName="[Ej_varderade_nyttor]" displayFolder="" count="0" memberValueDatatype="5" unbalanced="0"/>
    <cacheHierarchy uniqueName="[Ej_varderade_nyttor].[Troligt år 12]" caption="Troligt år 12" attribute="1" defaultMemberUniqueName="[Ej_varderade_nyttor].[Troligt år 12].[All]" allUniqueName="[Ej_varderade_nyttor].[Troligt år 12].[All]" dimensionUniqueName="[Ej_varderade_nyttor]" displayFolder="" count="0" memberValueDatatype="5" unbalanced="0"/>
    <cacheHierarchy uniqueName="[Ej_varderade_nyttor].[Troligt år 13]" caption="Troligt år 13" attribute="1" defaultMemberUniqueName="[Ej_varderade_nyttor].[Troligt år 13].[All]" allUniqueName="[Ej_varderade_nyttor].[Troligt år 13].[All]" dimensionUniqueName="[Ej_varderade_nyttor]" displayFolder="" count="0" memberValueDatatype="5" unbalanced="0"/>
    <cacheHierarchy uniqueName="[Ej_varderade_nyttor].[Troligt år 14]" caption="Troligt år 14" attribute="1" defaultMemberUniqueName="[Ej_varderade_nyttor].[Troligt år 14].[All]" allUniqueName="[Ej_varderade_nyttor].[Troligt år 14].[All]" dimensionUniqueName="[Ej_varderade_nyttor]" displayFolder="" count="0" memberValueDatatype="5" unbalanced="0"/>
    <cacheHierarchy uniqueName="[Ej_varderade_nyttor].[Troligt år 15]" caption="Troligt år 15" attribute="1" defaultMemberUniqueName="[Ej_varderade_nyttor].[Troligt år 15].[All]" allUniqueName="[Ej_varderade_nyttor].[Troligt år 15].[All]" dimensionUniqueName="[Ej_varderade_nyttor]" displayFolder="" count="0" memberValueDatatype="5" unbalanced="0"/>
    <cacheHierarchy uniqueName="[Ej_varderade_nyttor].[Troligt år 16]" caption="Troligt år 16" attribute="1" defaultMemberUniqueName="[Ej_varderade_nyttor].[Troligt år 16].[All]" allUniqueName="[Ej_varderade_nyttor].[Troligt år 16].[All]" dimensionUniqueName="[Ej_varderade_nyttor]" displayFolder="" count="0" memberValueDatatype="5" unbalanced="0"/>
    <cacheHierarchy uniqueName="[Ej_varderade_nyttor].[Troligt år 17]" caption="Troligt år 17" attribute="1" defaultMemberUniqueName="[Ej_varderade_nyttor].[Troligt år 17].[All]" allUniqueName="[Ej_varderade_nyttor].[Troligt år 17].[All]" dimensionUniqueName="[Ej_varderade_nyttor]" displayFolder="" count="0" memberValueDatatype="5" unbalanced="0"/>
    <cacheHierarchy uniqueName="[Ej_varderade_nyttor].[Troligt år 18]" caption="Troligt år 18" attribute="1" defaultMemberUniqueName="[Ej_varderade_nyttor].[Troligt år 18].[All]" allUniqueName="[Ej_varderade_nyttor].[Troligt år 18].[All]" dimensionUniqueName="[Ej_varderade_nyttor]" displayFolder="" count="0" memberValueDatatype="5" unbalanced="0"/>
    <cacheHierarchy uniqueName="[Ej_varderade_nyttor].[Troligt år 19]" caption="Troligt år 19" attribute="1" defaultMemberUniqueName="[Ej_varderade_nyttor].[Troligt år 19].[All]" allUniqueName="[Ej_varderade_nyttor].[Troligt år 19].[All]" dimensionUniqueName="[Ej_varderade_nyttor]" displayFolder="" count="0" memberValueDatatype="5" unbalanced="0"/>
    <cacheHierarchy uniqueName="[Ej_varderade_nyttor].[Troligt år 20]" caption="Troligt år 20" attribute="1" defaultMemberUniqueName="[Ej_varderade_nyttor].[Troligt år 20].[All]" allUniqueName="[Ej_varderade_nyttor].[Troligt år 20].[All]" dimensionUniqueName="[Ej_varderade_nyttor]" displayFolder="" count="0" memberValueDatatype="5" unbalanced="0"/>
    <cacheHierarchy uniqueName="[Ej_varderade_nyttor].[Troligt år 21]" caption="Troligt år 21" attribute="1" defaultMemberUniqueName="[Ej_varderade_nyttor].[Troligt år 21].[All]" allUniqueName="[Ej_varderade_nyttor].[Troligt år 21].[All]" dimensionUniqueName="[Ej_varderade_nyttor]" displayFolder="" count="0" memberValueDatatype="5" unbalanced="0"/>
    <cacheHierarchy uniqueName="[Ej_varderade_nyttor].[Troligt år 22]" caption="Troligt år 22" attribute="1" defaultMemberUniqueName="[Ej_varderade_nyttor].[Troligt år 22].[All]" allUniqueName="[Ej_varderade_nyttor].[Troligt år 22].[All]" dimensionUniqueName="[Ej_varderade_nyttor]" displayFolder="" count="0" memberValueDatatype="5" unbalanced="0"/>
    <cacheHierarchy uniqueName="[Ej_varderade_nyttor].[Troligt år 23]" caption="Troligt år 23" attribute="1" defaultMemberUniqueName="[Ej_varderade_nyttor].[Troligt år 23].[All]" allUniqueName="[Ej_varderade_nyttor].[Troligt år 23].[All]" dimensionUniqueName="[Ej_varderade_nyttor]" displayFolder="" count="0" memberValueDatatype="5" unbalanced="0"/>
    <cacheHierarchy uniqueName="[Ej_varderade_nyttor].[Troligt år 24]" caption="Troligt år 24" attribute="1" defaultMemberUniqueName="[Ej_varderade_nyttor].[Troligt år 24].[All]" allUniqueName="[Ej_varderade_nyttor].[Troligt år 24].[All]" dimensionUniqueName="[Ej_varderade_nyttor]" displayFolder="" count="0" memberValueDatatype="5" unbalanced="0"/>
    <cacheHierarchy uniqueName="[Ej_varderade_nyttor].[Troligt år 25]" caption="Troligt år 25" attribute="1" defaultMemberUniqueName="[Ej_varderade_nyttor].[Troligt år 25].[All]" allUniqueName="[Ej_varderade_nyttor].[Troligt år 25].[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Min år 7]" caption="Min år 7" attribute="1" defaultMemberUniqueName="[Ej_varderade_nyttor].[Min år 7].[All]" allUniqueName="[Ej_varderade_nyttor].[Min år 7].[All]" dimensionUniqueName="[Ej_varderade_nyttor]" displayFolder="" count="0" memberValueDatatype="5" unbalanced="0"/>
    <cacheHierarchy uniqueName="[Ej_varderade_nyttor].[Min år 8]" caption="Min år 8" attribute="1" defaultMemberUniqueName="[Ej_varderade_nyttor].[Min år 8].[All]" allUniqueName="[Ej_varderade_nyttor].[Min år 8].[All]" dimensionUniqueName="[Ej_varderade_nyttor]" displayFolder="" count="0" memberValueDatatype="5" unbalanced="0"/>
    <cacheHierarchy uniqueName="[Ej_varderade_nyttor].[Min år 9]" caption="Min år 9" attribute="1" defaultMemberUniqueName="[Ej_varderade_nyttor].[Min år 9].[All]" allUniqueName="[Ej_varderade_nyttor].[Min år 9].[All]" dimensionUniqueName="[Ej_varderade_nyttor]" displayFolder="" count="0" memberValueDatatype="5" unbalanced="0"/>
    <cacheHierarchy uniqueName="[Ej_varderade_nyttor].[Min år 10]" caption="Min år 10" attribute="1" defaultMemberUniqueName="[Ej_varderade_nyttor].[Min år 10].[All]" allUniqueName="[Ej_varderade_nyttor].[Min år 10].[All]" dimensionUniqueName="[Ej_varderade_nyttor]" displayFolder="" count="0" memberValueDatatype="5" unbalanced="0"/>
    <cacheHierarchy uniqueName="[Ej_varderade_nyttor].[Min år 11]" caption="Min år 11" attribute="1" defaultMemberUniqueName="[Ej_varderade_nyttor].[Min år 11].[All]" allUniqueName="[Ej_varderade_nyttor].[Min år 11].[All]" dimensionUniqueName="[Ej_varderade_nyttor]" displayFolder="" count="0" memberValueDatatype="5" unbalanced="0"/>
    <cacheHierarchy uniqueName="[Ej_varderade_nyttor].[Min år 12]" caption="Min år 12" attribute="1" defaultMemberUniqueName="[Ej_varderade_nyttor].[Min år 12].[All]" allUniqueName="[Ej_varderade_nyttor].[Min år 12].[All]" dimensionUniqueName="[Ej_varderade_nyttor]" displayFolder="" count="0" memberValueDatatype="5" unbalanced="0"/>
    <cacheHierarchy uniqueName="[Ej_varderade_nyttor].[Min år 13]" caption="Min år 13" attribute="1" defaultMemberUniqueName="[Ej_varderade_nyttor].[Min år 13].[All]" allUniqueName="[Ej_varderade_nyttor].[Min år 13].[All]" dimensionUniqueName="[Ej_varderade_nyttor]" displayFolder="" count="0" memberValueDatatype="5" unbalanced="0"/>
    <cacheHierarchy uniqueName="[Ej_varderade_nyttor].[Min år 14]" caption="Min år 14" attribute="1" defaultMemberUniqueName="[Ej_varderade_nyttor].[Min år 14].[All]" allUniqueName="[Ej_varderade_nyttor].[Min år 14].[All]" dimensionUniqueName="[Ej_varderade_nyttor]" displayFolder="" count="0" memberValueDatatype="5" unbalanced="0"/>
    <cacheHierarchy uniqueName="[Ej_varderade_nyttor].[Min år 15]" caption="Min år 15" attribute="1" defaultMemberUniqueName="[Ej_varderade_nyttor].[Min år 15].[All]" allUniqueName="[Ej_varderade_nyttor].[Min år 15].[All]" dimensionUniqueName="[Ej_varderade_nyttor]" displayFolder="" count="0" memberValueDatatype="5" unbalanced="0"/>
    <cacheHierarchy uniqueName="[Ej_varderade_nyttor].[Min år 16]" caption="Min år 16" attribute="1" defaultMemberUniqueName="[Ej_varderade_nyttor].[Min år 16].[All]" allUniqueName="[Ej_varderade_nyttor].[Min år 16].[All]" dimensionUniqueName="[Ej_varderade_nyttor]" displayFolder="" count="0" memberValueDatatype="5" unbalanced="0"/>
    <cacheHierarchy uniqueName="[Ej_varderade_nyttor].[Min år 17]" caption="Min år 17" attribute="1" defaultMemberUniqueName="[Ej_varderade_nyttor].[Min år 17].[All]" allUniqueName="[Ej_varderade_nyttor].[Min år 17].[All]" dimensionUniqueName="[Ej_varderade_nyttor]" displayFolder="" count="0" memberValueDatatype="5" unbalanced="0"/>
    <cacheHierarchy uniqueName="[Ej_varderade_nyttor].[Min år 18]" caption="Min år 18" attribute="1" defaultMemberUniqueName="[Ej_varderade_nyttor].[Min år 18].[All]" allUniqueName="[Ej_varderade_nyttor].[Min år 18].[All]" dimensionUniqueName="[Ej_varderade_nyttor]" displayFolder="" count="0" memberValueDatatype="5" unbalanced="0"/>
    <cacheHierarchy uniqueName="[Ej_varderade_nyttor].[Min år 19]" caption="Min år 19" attribute="1" defaultMemberUniqueName="[Ej_varderade_nyttor].[Min år 19].[All]" allUniqueName="[Ej_varderade_nyttor].[Min år 19].[All]" dimensionUniqueName="[Ej_varderade_nyttor]" displayFolder="" count="0" memberValueDatatype="5" unbalanced="0"/>
    <cacheHierarchy uniqueName="[Ej_varderade_nyttor].[Min år 20]" caption="Min år 20" attribute="1" defaultMemberUniqueName="[Ej_varderade_nyttor].[Min år 20].[All]" allUniqueName="[Ej_varderade_nyttor].[Min år 20].[All]" dimensionUniqueName="[Ej_varderade_nyttor]" displayFolder="" count="0" memberValueDatatype="5" unbalanced="0"/>
    <cacheHierarchy uniqueName="[Ej_varderade_nyttor].[Min år 21]" caption="Min år 21" attribute="1" defaultMemberUniqueName="[Ej_varderade_nyttor].[Min år 21].[All]" allUniqueName="[Ej_varderade_nyttor].[Min år 21].[All]" dimensionUniqueName="[Ej_varderade_nyttor]" displayFolder="" count="0" memberValueDatatype="5" unbalanced="0"/>
    <cacheHierarchy uniqueName="[Ej_varderade_nyttor].[Min år 22]" caption="Min år 22" attribute="1" defaultMemberUniqueName="[Ej_varderade_nyttor].[Min år 22].[All]" allUniqueName="[Ej_varderade_nyttor].[Min år 22].[All]" dimensionUniqueName="[Ej_varderade_nyttor]" displayFolder="" count="0" memberValueDatatype="5" unbalanced="0"/>
    <cacheHierarchy uniqueName="[Ej_varderade_nyttor].[Min år 23]" caption="Min år 23" attribute="1" defaultMemberUniqueName="[Ej_varderade_nyttor].[Min år 23].[All]" allUniqueName="[Ej_varderade_nyttor].[Min år 23].[All]" dimensionUniqueName="[Ej_varderade_nyttor]" displayFolder="" count="0" memberValueDatatype="5" unbalanced="0"/>
    <cacheHierarchy uniqueName="[Ej_varderade_nyttor].[Min år 24]" caption="Min år 24" attribute="1" defaultMemberUniqueName="[Ej_varderade_nyttor].[Min år 24].[All]" allUniqueName="[Ej_varderade_nyttor].[Min år 24].[All]" dimensionUniqueName="[Ej_varderade_nyttor]" displayFolder="" count="0" memberValueDatatype="5" unbalanced="0"/>
    <cacheHierarchy uniqueName="[Ej_varderade_nyttor].[Min år 25]" caption="Min år 25" attribute="1" defaultMemberUniqueName="[Ej_varderade_nyttor].[Min år 25].[All]" allUniqueName="[Ej_varderade_nyttor].[Min år 25].[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Max år 7]" caption="Max år 7" attribute="1" defaultMemberUniqueName="[Ej_varderade_nyttor].[Max år 7].[All]" allUniqueName="[Ej_varderade_nyttor].[Max år 7].[All]" dimensionUniqueName="[Ej_varderade_nyttor]" displayFolder="" count="0" memberValueDatatype="5" unbalanced="0"/>
    <cacheHierarchy uniqueName="[Ej_varderade_nyttor].[Max år 8]" caption="Max år 8" attribute="1" defaultMemberUniqueName="[Ej_varderade_nyttor].[Max år 8].[All]" allUniqueName="[Ej_varderade_nyttor].[Max år 8].[All]" dimensionUniqueName="[Ej_varderade_nyttor]" displayFolder="" count="0" memberValueDatatype="5" unbalanced="0"/>
    <cacheHierarchy uniqueName="[Ej_varderade_nyttor].[Max år 9]" caption="Max år 9" attribute="1" defaultMemberUniqueName="[Ej_varderade_nyttor].[Max år 9].[All]" allUniqueName="[Ej_varderade_nyttor].[Max år 9].[All]" dimensionUniqueName="[Ej_varderade_nyttor]" displayFolder="" count="0" memberValueDatatype="5" unbalanced="0"/>
    <cacheHierarchy uniqueName="[Ej_varderade_nyttor].[Max år 10]" caption="Max år 10" attribute="1" defaultMemberUniqueName="[Ej_varderade_nyttor].[Max år 10].[All]" allUniqueName="[Ej_varderade_nyttor].[Max år 10].[All]" dimensionUniqueName="[Ej_varderade_nyttor]" displayFolder="" count="0" memberValueDatatype="5" unbalanced="0"/>
    <cacheHierarchy uniqueName="[Ej_varderade_nyttor].[Max år 11]" caption="Max år 11" attribute="1" defaultMemberUniqueName="[Ej_varderade_nyttor].[Max år 11].[All]" allUniqueName="[Ej_varderade_nyttor].[Max år 11].[All]" dimensionUniqueName="[Ej_varderade_nyttor]" displayFolder="" count="0" memberValueDatatype="5" unbalanced="0"/>
    <cacheHierarchy uniqueName="[Ej_varderade_nyttor].[Max år 12]" caption="Max år 12" attribute="1" defaultMemberUniqueName="[Ej_varderade_nyttor].[Max år 12].[All]" allUniqueName="[Ej_varderade_nyttor].[Max år 12].[All]" dimensionUniqueName="[Ej_varderade_nyttor]" displayFolder="" count="0" memberValueDatatype="5" unbalanced="0"/>
    <cacheHierarchy uniqueName="[Ej_varderade_nyttor].[Max år 13]" caption="Max år 13" attribute="1" defaultMemberUniqueName="[Ej_varderade_nyttor].[Max år 13].[All]" allUniqueName="[Ej_varderade_nyttor].[Max år 13].[All]" dimensionUniqueName="[Ej_varderade_nyttor]" displayFolder="" count="0" memberValueDatatype="5" unbalanced="0"/>
    <cacheHierarchy uniqueName="[Ej_varderade_nyttor].[Max år 14]" caption="Max år 14" attribute="1" defaultMemberUniqueName="[Ej_varderade_nyttor].[Max år 14].[All]" allUniqueName="[Ej_varderade_nyttor].[Max år 14].[All]" dimensionUniqueName="[Ej_varderade_nyttor]" displayFolder="" count="0" memberValueDatatype="5" unbalanced="0"/>
    <cacheHierarchy uniqueName="[Ej_varderade_nyttor].[Max år 15]" caption="Max år 15" attribute="1" defaultMemberUniqueName="[Ej_varderade_nyttor].[Max år 15].[All]" allUniqueName="[Ej_varderade_nyttor].[Max år 15].[All]" dimensionUniqueName="[Ej_varderade_nyttor]" displayFolder="" count="0" memberValueDatatype="5" unbalanced="0"/>
    <cacheHierarchy uniqueName="[Ej_varderade_nyttor].[Max år 16]" caption="Max år 16" attribute="1" defaultMemberUniqueName="[Ej_varderade_nyttor].[Max år 16].[All]" allUniqueName="[Ej_varderade_nyttor].[Max år 16].[All]" dimensionUniqueName="[Ej_varderade_nyttor]" displayFolder="" count="0" memberValueDatatype="5" unbalanced="0"/>
    <cacheHierarchy uniqueName="[Ej_varderade_nyttor].[Max år 17]" caption="Max år 17" attribute="1" defaultMemberUniqueName="[Ej_varderade_nyttor].[Max år 17].[All]" allUniqueName="[Ej_varderade_nyttor].[Max år 17].[All]" dimensionUniqueName="[Ej_varderade_nyttor]" displayFolder="" count="0" memberValueDatatype="5" unbalanced="0"/>
    <cacheHierarchy uniqueName="[Ej_varderade_nyttor].[Max år 18]" caption="Max år 18" attribute="1" defaultMemberUniqueName="[Ej_varderade_nyttor].[Max år 18].[All]" allUniqueName="[Ej_varderade_nyttor].[Max år 18].[All]" dimensionUniqueName="[Ej_varderade_nyttor]" displayFolder="" count="0" memberValueDatatype="5" unbalanced="0"/>
    <cacheHierarchy uniqueName="[Ej_varderade_nyttor].[Max år 19]" caption="Max år 19" attribute="1" defaultMemberUniqueName="[Ej_varderade_nyttor].[Max år 19].[All]" allUniqueName="[Ej_varderade_nyttor].[Max år 19].[All]" dimensionUniqueName="[Ej_varderade_nyttor]" displayFolder="" count="0" memberValueDatatype="5" unbalanced="0"/>
    <cacheHierarchy uniqueName="[Ej_varderade_nyttor].[Max år 20]" caption="Max år 20" attribute="1" defaultMemberUniqueName="[Ej_varderade_nyttor].[Max år 20].[All]" allUniqueName="[Ej_varderade_nyttor].[Max år 20].[All]" dimensionUniqueName="[Ej_varderade_nyttor]" displayFolder="" count="0" memberValueDatatype="5" unbalanced="0"/>
    <cacheHierarchy uniqueName="[Ej_varderade_nyttor].[Max år 21]" caption="Max år 21" attribute="1" defaultMemberUniqueName="[Ej_varderade_nyttor].[Max år 21].[All]" allUniqueName="[Ej_varderade_nyttor].[Max år 21].[All]" dimensionUniqueName="[Ej_varderade_nyttor]" displayFolder="" count="0" memberValueDatatype="5" unbalanced="0"/>
    <cacheHierarchy uniqueName="[Ej_varderade_nyttor].[Max år 22]" caption="Max år 22" attribute="1" defaultMemberUniqueName="[Ej_varderade_nyttor].[Max år 22].[All]" allUniqueName="[Ej_varderade_nyttor].[Max år 22].[All]" dimensionUniqueName="[Ej_varderade_nyttor]" displayFolder="" count="0" memberValueDatatype="5" unbalanced="0"/>
    <cacheHierarchy uniqueName="[Ej_varderade_nyttor].[Max år 23]" caption="Max år 23" attribute="1" defaultMemberUniqueName="[Ej_varderade_nyttor].[Max år 23].[All]" allUniqueName="[Ej_varderade_nyttor].[Max år 23].[All]" dimensionUniqueName="[Ej_varderade_nyttor]" displayFolder="" count="0" memberValueDatatype="5" unbalanced="0"/>
    <cacheHierarchy uniqueName="[Ej_varderade_nyttor].[Max år 24]" caption="Max år 24" attribute="1" defaultMemberUniqueName="[Ej_varderade_nyttor].[Max år 24].[All]" allUniqueName="[Ej_varderade_nyttor].[Max år 24].[All]" dimensionUniqueName="[Ej_varderade_nyttor]" displayFolder="" count="0" memberValueDatatype="5" unbalanced="0"/>
    <cacheHierarchy uniqueName="[Ej_varderade_nyttor].[Max år 25]" caption="Max år 25" attribute="1" defaultMemberUniqueName="[Ej_varderade_nyttor].[Max år 25].[All]" allUniqueName="[Ej_varderade_nyttor].[Max år 25].[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0" memberValueDatatype="130" unbalanced="0"/>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Troligt år 7]" caption="Troligt år 7" attribute="1" defaultMemberUniqueName="[Kostnader].[Troligt år 7].[All]" allUniqueName="[Kostnader].[Troligt år 7].[All]" dimensionUniqueName="[Kostnader]" displayFolder="" count="0" memberValueDatatype="5" unbalanced="0"/>
    <cacheHierarchy uniqueName="[Kostnader].[Troligt år 8]" caption="Troligt år 8" attribute="1" defaultMemberUniqueName="[Kostnader].[Troligt år 8].[All]" allUniqueName="[Kostnader].[Troligt år 8].[All]" dimensionUniqueName="[Kostnader]" displayFolder="" count="0" memberValueDatatype="5" unbalanced="0"/>
    <cacheHierarchy uniqueName="[Kostnader].[Troligt år 9]" caption="Troligt år 9" attribute="1" defaultMemberUniqueName="[Kostnader].[Troligt år 9].[All]" allUniqueName="[Kostnader].[Troligt år 9].[All]" dimensionUniqueName="[Kostnader]" displayFolder="" count="0" memberValueDatatype="5" unbalanced="0"/>
    <cacheHierarchy uniqueName="[Kostnader].[Troligt år 10]" caption="Troligt år 10" attribute="1" defaultMemberUniqueName="[Kostnader].[Troligt år 10].[All]" allUniqueName="[Kostnader].[Troligt år 10].[All]" dimensionUniqueName="[Kostnader]" displayFolder="" count="0" memberValueDatatype="5" unbalanced="0"/>
    <cacheHierarchy uniqueName="[Kostnader].[Troligt år 11]" caption="Troligt år 11" attribute="1" defaultMemberUniqueName="[Kostnader].[Troligt år 11].[All]" allUniqueName="[Kostnader].[Troligt år 11].[All]" dimensionUniqueName="[Kostnader]" displayFolder="" count="0" memberValueDatatype="5" unbalanced="0"/>
    <cacheHierarchy uniqueName="[Kostnader].[Troligt år 12]" caption="Troligt år 12" attribute="1" defaultMemberUniqueName="[Kostnader].[Troligt år 12].[All]" allUniqueName="[Kostnader].[Troligt år 12].[All]" dimensionUniqueName="[Kostnader]" displayFolder="" count="0" memberValueDatatype="5" unbalanced="0"/>
    <cacheHierarchy uniqueName="[Kostnader].[Troligt år 13]" caption="Troligt år 13" attribute="1" defaultMemberUniqueName="[Kostnader].[Troligt år 13].[All]" allUniqueName="[Kostnader].[Troligt år 13].[All]" dimensionUniqueName="[Kostnader]" displayFolder="" count="0" memberValueDatatype="5" unbalanced="0"/>
    <cacheHierarchy uniqueName="[Kostnader].[Troligt år 14]" caption="Troligt år 14" attribute="1" defaultMemberUniqueName="[Kostnader].[Troligt år 14].[All]" allUniqueName="[Kostnader].[Troligt år 14].[All]" dimensionUniqueName="[Kostnader]" displayFolder="" count="0" memberValueDatatype="5" unbalanced="0"/>
    <cacheHierarchy uniqueName="[Kostnader].[Troligt år 15]" caption="Troligt år 15" attribute="1" defaultMemberUniqueName="[Kostnader].[Troligt år 15].[All]" allUniqueName="[Kostnader].[Troligt år 15].[All]" dimensionUniqueName="[Kostnader]" displayFolder="" count="0" memberValueDatatype="5" unbalanced="0"/>
    <cacheHierarchy uniqueName="[Kostnader].[Troligt år 16]" caption="Troligt år 16" attribute="1" defaultMemberUniqueName="[Kostnader].[Troligt år 16].[All]" allUniqueName="[Kostnader].[Troligt år 16].[All]" dimensionUniqueName="[Kostnader]" displayFolder="" count="0" memberValueDatatype="5" unbalanced="0"/>
    <cacheHierarchy uniqueName="[Kostnader].[Troligt år 17]" caption="Troligt år 17" attribute="1" defaultMemberUniqueName="[Kostnader].[Troligt år 17].[All]" allUniqueName="[Kostnader].[Troligt år 17].[All]" dimensionUniqueName="[Kostnader]" displayFolder="" count="0" memberValueDatatype="5" unbalanced="0"/>
    <cacheHierarchy uniqueName="[Kostnader].[Troligt år 18]" caption="Troligt år 18" attribute="1" defaultMemberUniqueName="[Kostnader].[Troligt år 18].[All]" allUniqueName="[Kostnader].[Troligt år 18].[All]" dimensionUniqueName="[Kostnader]" displayFolder="" count="0" memberValueDatatype="5" unbalanced="0"/>
    <cacheHierarchy uniqueName="[Kostnader].[Troligt år 19]" caption="Troligt år 19" attribute="1" defaultMemberUniqueName="[Kostnader].[Troligt år 19].[All]" allUniqueName="[Kostnader].[Troligt år 19].[All]" dimensionUniqueName="[Kostnader]" displayFolder="" count="0" memberValueDatatype="5" unbalanced="0"/>
    <cacheHierarchy uniqueName="[Kostnader].[Troligt år 20]" caption="Troligt år 20" attribute="1" defaultMemberUniqueName="[Kostnader].[Troligt år 20].[All]" allUniqueName="[Kostnader].[Troligt år 20].[All]" dimensionUniqueName="[Kostnader]" displayFolder="" count="0" memberValueDatatype="5" unbalanced="0"/>
    <cacheHierarchy uniqueName="[Kostnader].[Troligt år 21]" caption="Troligt år 21" attribute="1" defaultMemberUniqueName="[Kostnader].[Troligt år 21].[All]" allUniqueName="[Kostnader].[Troligt år 21].[All]" dimensionUniqueName="[Kostnader]" displayFolder="" count="0" memberValueDatatype="5" unbalanced="0"/>
    <cacheHierarchy uniqueName="[Kostnader].[Troligt år 22]" caption="Troligt år 22" attribute="1" defaultMemberUniqueName="[Kostnader].[Troligt år 22].[All]" allUniqueName="[Kostnader].[Troligt år 22].[All]" dimensionUniqueName="[Kostnader]" displayFolder="" count="0" memberValueDatatype="5" unbalanced="0"/>
    <cacheHierarchy uniqueName="[Kostnader].[Troligt år 23]" caption="Troligt år 23" attribute="1" defaultMemberUniqueName="[Kostnader].[Troligt år 23].[All]" allUniqueName="[Kostnader].[Troligt år 23].[All]" dimensionUniqueName="[Kostnader]" displayFolder="" count="0" memberValueDatatype="5" unbalanced="0"/>
    <cacheHierarchy uniqueName="[Kostnader].[Troligt år 24]" caption="Troligt år 24" attribute="1" defaultMemberUniqueName="[Kostnader].[Troligt år 24].[All]" allUniqueName="[Kostnader].[Troligt år 24].[All]" dimensionUniqueName="[Kostnader]" displayFolder="" count="0" memberValueDatatype="5" unbalanced="0"/>
    <cacheHierarchy uniqueName="[Kostnader].[Troligt år 25]" caption="Troligt år 25" attribute="1" defaultMemberUniqueName="[Kostnader].[Troligt år 25].[All]" allUniqueName="[Kostnader].[Troligt år 25].[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Min år 7]" caption="Min år 7" attribute="1" defaultMemberUniqueName="[Kostnader].[Min år 7].[All]" allUniqueName="[Kostnader].[Min år 7].[All]" dimensionUniqueName="[Kostnader]" displayFolder="" count="0" memberValueDatatype="5" unbalanced="0"/>
    <cacheHierarchy uniqueName="[Kostnader].[Min år 8]" caption="Min år 8" attribute="1" defaultMemberUniqueName="[Kostnader].[Min år 8].[All]" allUniqueName="[Kostnader].[Min år 8].[All]" dimensionUniqueName="[Kostnader]" displayFolder="" count="0" memberValueDatatype="5" unbalanced="0"/>
    <cacheHierarchy uniqueName="[Kostnader].[Min år 9]" caption="Min år 9" attribute="1" defaultMemberUniqueName="[Kostnader].[Min år 9].[All]" allUniqueName="[Kostnader].[Min år 9].[All]" dimensionUniqueName="[Kostnader]" displayFolder="" count="0" memberValueDatatype="5" unbalanced="0"/>
    <cacheHierarchy uniqueName="[Kostnader].[Min år 10]" caption="Min år 10" attribute="1" defaultMemberUniqueName="[Kostnader].[Min år 10].[All]" allUniqueName="[Kostnader].[Min år 10].[All]" dimensionUniqueName="[Kostnader]" displayFolder="" count="0" memberValueDatatype="5" unbalanced="0"/>
    <cacheHierarchy uniqueName="[Kostnader].[Min år 11]" caption="Min år 11" attribute="1" defaultMemberUniqueName="[Kostnader].[Min år 11].[All]" allUniqueName="[Kostnader].[Min år 11].[All]" dimensionUniqueName="[Kostnader]" displayFolder="" count="0" memberValueDatatype="5" unbalanced="0"/>
    <cacheHierarchy uniqueName="[Kostnader].[Min år 12]" caption="Min år 12" attribute="1" defaultMemberUniqueName="[Kostnader].[Min år 12].[All]" allUniqueName="[Kostnader].[Min år 12].[All]" dimensionUniqueName="[Kostnader]" displayFolder="" count="0" memberValueDatatype="5" unbalanced="0"/>
    <cacheHierarchy uniqueName="[Kostnader].[Min år 13]" caption="Min år 13" attribute="1" defaultMemberUniqueName="[Kostnader].[Min år 13].[All]" allUniqueName="[Kostnader].[Min år 13].[All]" dimensionUniqueName="[Kostnader]" displayFolder="" count="0" memberValueDatatype="5" unbalanced="0"/>
    <cacheHierarchy uniqueName="[Kostnader].[Min år 14]" caption="Min år 14" attribute="1" defaultMemberUniqueName="[Kostnader].[Min år 14].[All]" allUniqueName="[Kostnader].[Min år 14].[All]" dimensionUniqueName="[Kostnader]" displayFolder="" count="0" memberValueDatatype="5" unbalanced="0"/>
    <cacheHierarchy uniqueName="[Kostnader].[Min år 15]" caption="Min år 15" attribute="1" defaultMemberUniqueName="[Kostnader].[Min år 15].[All]" allUniqueName="[Kostnader].[Min år 15].[All]" dimensionUniqueName="[Kostnader]" displayFolder="" count="0" memberValueDatatype="5" unbalanced="0"/>
    <cacheHierarchy uniqueName="[Kostnader].[Min år 16]" caption="Min år 16" attribute="1" defaultMemberUniqueName="[Kostnader].[Min år 16].[All]" allUniqueName="[Kostnader].[Min år 16].[All]" dimensionUniqueName="[Kostnader]" displayFolder="" count="0" memberValueDatatype="5" unbalanced="0"/>
    <cacheHierarchy uniqueName="[Kostnader].[Min år 17]" caption="Min år 17" attribute="1" defaultMemberUniqueName="[Kostnader].[Min år 17].[All]" allUniqueName="[Kostnader].[Min år 17].[All]" dimensionUniqueName="[Kostnader]" displayFolder="" count="0" memberValueDatatype="5" unbalanced="0"/>
    <cacheHierarchy uniqueName="[Kostnader].[Min år 18]" caption="Min år 18" attribute="1" defaultMemberUniqueName="[Kostnader].[Min år 18].[All]" allUniqueName="[Kostnader].[Min år 18].[All]" dimensionUniqueName="[Kostnader]" displayFolder="" count="0" memberValueDatatype="5" unbalanced="0"/>
    <cacheHierarchy uniqueName="[Kostnader].[Min år 19]" caption="Min år 19" attribute="1" defaultMemberUniqueName="[Kostnader].[Min år 19].[All]" allUniqueName="[Kostnader].[Min år 19].[All]" dimensionUniqueName="[Kostnader]" displayFolder="" count="0" memberValueDatatype="5" unbalanced="0"/>
    <cacheHierarchy uniqueName="[Kostnader].[Min år 20]" caption="Min år 20" attribute="1" defaultMemberUniqueName="[Kostnader].[Min år 20].[All]" allUniqueName="[Kostnader].[Min år 20].[All]" dimensionUniqueName="[Kostnader]" displayFolder="" count="0" memberValueDatatype="5" unbalanced="0"/>
    <cacheHierarchy uniqueName="[Kostnader].[Min år 21]" caption="Min år 21" attribute="1" defaultMemberUniqueName="[Kostnader].[Min år 21].[All]" allUniqueName="[Kostnader].[Min år 21].[All]" dimensionUniqueName="[Kostnader]" displayFolder="" count="0" memberValueDatatype="5" unbalanced="0"/>
    <cacheHierarchy uniqueName="[Kostnader].[Min år 22]" caption="Min år 22" attribute="1" defaultMemberUniqueName="[Kostnader].[Min år 22].[All]" allUniqueName="[Kostnader].[Min år 22].[All]" dimensionUniqueName="[Kostnader]" displayFolder="" count="0" memberValueDatatype="5" unbalanced="0"/>
    <cacheHierarchy uniqueName="[Kostnader].[Min år 23]" caption="Min år 23" attribute="1" defaultMemberUniqueName="[Kostnader].[Min år 23].[All]" allUniqueName="[Kostnader].[Min år 23].[All]" dimensionUniqueName="[Kostnader]" displayFolder="" count="0" memberValueDatatype="5" unbalanced="0"/>
    <cacheHierarchy uniqueName="[Kostnader].[Min år 24]" caption="Min år 24" attribute="1" defaultMemberUniqueName="[Kostnader].[Min år 24].[All]" allUniqueName="[Kostnader].[Min år 24].[All]" dimensionUniqueName="[Kostnader]" displayFolder="" count="0" memberValueDatatype="5" unbalanced="0"/>
    <cacheHierarchy uniqueName="[Kostnader].[Min år 25]" caption="Min år 25" attribute="1" defaultMemberUniqueName="[Kostnader].[Min år 25].[All]" allUniqueName="[Kostnader].[Min år 25].[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Max år 7]" caption="Max år 7" attribute="1" defaultMemberUniqueName="[Kostnader].[Max år 7].[All]" allUniqueName="[Kostnader].[Max år 7].[All]" dimensionUniqueName="[Kostnader]" displayFolder="" count="0" memberValueDatatype="5" unbalanced="0"/>
    <cacheHierarchy uniqueName="[Kostnader].[Max år 8]" caption="Max år 8" attribute="1" defaultMemberUniqueName="[Kostnader].[Max år 8].[All]" allUniqueName="[Kostnader].[Max år 8].[All]" dimensionUniqueName="[Kostnader]" displayFolder="" count="0" memberValueDatatype="5" unbalanced="0"/>
    <cacheHierarchy uniqueName="[Kostnader].[Max år 9]" caption="Max år 9" attribute="1" defaultMemberUniqueName="[Kostnader].[Max år 9].[All]" allUniqueName="[Kostnader].[Max år 9].[All]" dimensionUniqueName="[Kostnader]" displayFolder="" count="0" memberValueDatatype="5" unbalanced="0"/>
    <cacheHierarchy uniqueName="[Kostnader].[Max år 10]" caption="Max år 10" attribute="1" defaultMemberUniqueName="[Kostnader].[Max år 10].[All]" allUniqueName="[Kostnader].[Max år 10].[All]" dimensionUniqueName="[Kostnader]" displayFolder="" count="0" memberValueDatatype="5" unbalanced="0"/>
    <cacheHierarchy uniqueName="[Kostnader].[Max år 11]" caption="Max år 11" attribute="1" defaultMemberUniqueName="[Kostnader].[Max år 11].[All]" allUniqueName="[Kostnader].[Max år 11].[All]" dimensionUniqueName="[Kostnader]" displayFolder="" count="0" memberValueDatatype="5" unbalanced="0"/>
    <cacheHierarchy uniqueName="[Kostnader].[Max år 12]" caption="Max år 12" attribute="1" defaultMemberUniqueName="[Kostnader].[Max år 12].[All]" allUniqueName="[Kostnader].[Max år 12].[All]" dimensionUniqueName="[Kostnader]" displayFolder="" count="0" memberValueDatatype="5" unbalanced="0"/>
    <cacheHierarchy uniqueName="[Kostnader].[Max år 13]" caption="Max år 13" attribute="1" defaultMemberUniqueName="[Kostnader].[Max år 13].[All]" allUniqueName="[Kostnader].[Max år 13].[All]" dimensionUniqueName="[Kostnader]" displayFolder="" count="0" memberValueDatatype="5" unbalanced="0"/>
    <cacheHierarchy uniqueName="[Kostnader].[Max år 14]" caption="Max år 14" attribute="1" defaultMemberUniqueName="[Kostnader].[Max år 14].[All]" allUniqueName="[Kostnader].[Max år 14].[All]" dimensionUniqueName="[Kostnader]" displayFolder="" count="0" memberValueDatatype="5" unbalanced="0"/>
    <cacheHierarchy uniqueName="[Kostnader].[Max år 15]" caption="Max år 15" attribute="1" defaultMemberUniqueName="[Kostnader].[Max år 15].[All]" allUniqueName="[Kostnader].[Max år 15].[All]" dimensionUniqueName="[Kostnader]" displayFolder="" count="0" memberValueDatatype="5" unbalanced="0"/>
    <cacheHierarchy uniqueName="[Kostnader].[Max år 16]" caption="Max år 16" attribute="1" defaultMemberUniqueName="[Kostnader].[Max år 16].[All]" allUniqueName="[Kostnader].[Max år 16].[All]" dimensionUniqueName="[Kostnader]" displayFolder="" count="0" memberValueDatatype="5" unbalanced="0"/>
    <cacheHierarchy uniqueName="[Kostnader].[Max år 17]" caption="Max år 17" attribute="1" defaultMemberUniqueName="[Kostnader].[Max år 17].[All]" allUniqueName="[Kostnader].[Max år 17].[All]" dimensionUniqueName="[Kostnader]" displayFolder="" count="0" memberValueDatatype="5" unbalanced="0"/>
    <cacheHierarchy uniqueName="[Kostnader].[Max år 18]" caption="Max år 18" attribute="1" defaultMemberUniqueName="[Kostnader].[Max år 18].[All]" allUniqueName="[Kostnader].[Max år 18].[All]" dimensionUniqueName="[Kostnader]" displayFolder="" count="0" memberValueDatatype="5" unbalanced="0"/>
    <cacheHierarchy uniqueName="[Kostnader].[Max år 19]" caption="Max år 19" attribute="1" defaultMemberUniqueName="[Kostnader].[Max år 19].[All]" allUniqueName="[Kostnader].[Max år 19].[All]" dimensionUniqueName="[Kostnader]" displayFolder="" count="0" memberValueDatatype="5" unbalanced="0"/>
    <cacheHierarchy uniqueName="[Kostnader].[Max år 20]" caption="Max år 20" attribute="1" defaultMemberUniqueName="[Kostnader].[Max år 20].[All]" allUniqueName="[Kostnader].[Max år 20].[All]" dimensionUniqueName="[Kostnader]" displayFolder="" count="0" memberValueDatatype="5" unbalanced="0"/>
    <cacheHierarchy uniqueName="[Kostnader].[Max år 21]" caption="Max år 21" attribute="1" defaultMemberUniqueName="[Kostnader].[Max år 21].[All]" allUniqueName="[Kostnader].[Max år 21].[All]" dimensionUniqueName="[Kostnader]" displayFolder="" count="0" memberValueDatatype="5" unbalanced="0"/>
    <cacheHierarchy uniqueName="[Kostnader].[Max år 22]" caption="Max år 22" attribute="1" defaultMemberUniqueName="[Kostnader].[Max år 22].[All]" allUniqueName="[Kostnader].[Max år 22].[All]" dimensionUniqueName="[Kostnader]" displayFolder="" count="0" memberValueDatatype="5" unbalanced="0"/>
    <cacheHierarchy uniqueName="[Kostnader].[Max år 23]" caption="Max år 23" attribute="1" defaultMemberUniqueName="[Kostnader].[Max år 23].[All]" allUniqueName="[Kostnader].[Max år 23].[All]" dimensionUniqueName="[Kostnader]" displayFolder="" count="0" memberValueDatatype="5" unbalanced="0"/>
    <cacheHierarchy uniqueName="[Kostnader].[Max år 24]" caption="Max år 24" attribute="1" defaultMemberUniqueName="[Kostnader].[Max år 24].[All]" allUniqueName="[Kostnader].[Max år 24].[All]" dimensionUniqueName="[Kostnader]" displayFolder="" count="0" memberValueDatatype="5" unbalanced="0"/>
    <cacheHierarchy uniqueName="[Kostnader].[Max år 25]" caption="Max år 25" attribute="1" defaultMemberUniqueName="[Kostnader].[Max år 25].[All]" allUniqueName="[Kostnader].[Max år 25].[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0" memberValueDatatype="130" unbalanced="0"/>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0" memberValueDatatype="130" unbalanced="0"/>
    <cacheHierarchy uniqueName="[Nyttor].[Bedömning]" caption="Bedömning" attribute="1" defaultMemberUniqueName="[Nyttor].[Bedömning].[All]" allUniqueName="[Nyttor].[Bedömning].[All]" dimensionUniqueName="[Nyttor]" displayFolder="" count="0" memberValueDatatype="130" unbalanced="0"/>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Troligt år 7]" caption="Troligt år 7" attribute="1" defaultMemberUniqueName="[Nyttor].[Troligt år 7].[All]" allUniqueName="[Nyttor].[Troligt år 7].[All]" dimensionUniqueName="[Nyttor]" displayFolder="" count="0" memberValueDatatype="5" unbalanced="0"/>
    <cacheHierarchy uniqueName="[Nyttor].[Troligt år 8]" caption="Troligt år 8" attribute="1" defaultMemberUniqueName="[Nyttor].[Troligt år 8].[All]" allUniqueName="[Nyttor].[Troligt år 8].[All]" dimensionUniqueName="[Nyttor]" displayFolder="" count="0" memberValueDatatype="5" unbalanced="0"/>
    <cacheHierarchy uniqueName="[Nyttor].[Troligt år 9]" caption="Troligt år 9" attribute="1" defaultMemberUniqueName="[Nyttor].[Troligt år 9].[All]" allUniqueName="[Nyttor].[Troligt år 9].[All]" dimensionUniqueName="[Nyttor]" displayFolder="" count="0" memberValueDatatype="5" unbalanced="0"/>
    <cacheHierarchy uniqueName="[Nyttor].[Troligt år 10]" caption="Troligt år 10" attribute="1" defaultMemberUniqueName="[Nyttor].[Troligt år 10].[All]" allUniqueName="[Nyttor].[Troligt år 10].[All]" dimensionUniqueName="[Nyttor]" displayFolder="" count="0" memberValueDatatype="5" unbalanced="0"/>
    <cacheHierarchy uniqueName="[Nyttor].[Troligt år 11]" caption="Troligt år 11" attribute="1" defaultMemberUniqueName="[Nyttor].[Troligt år 11].[All]" allUniqueName="[Nyttor].[Troligt år 11].[All]" dimensionUniqueName="[Nyttor]" displayFolder="" count="0" memberValueDatatype="5" unbalanced="0"/>
    <cacheHierarchy uniqueName="[Nyttor].[Troligt år 12]" caption="Troligt år 12" attribute="1" defaultMemberUniqueName="[Nyttor].[Troligt år 12].[All]" allUniqueName="[Nyttor].[Troligt år 12].[All]" dimensionUniqueName="[Nyttor]" displayFolder="" count="0" memberValueDatatype="5" unbalanced="0"/>
    <cacheHierarchy uniqueName="[Nyttor].[Troligt år 13]" caption="Troligt år 13" attribute="1" defaultMemberUniqueName="[Nyttor].[Troligt år 13].[All]" allUniqueName="[Nyttor].[Troligt år 13].[All]" dimensionUniqueName="[Nyttor]" displayFolder="" count="0" memberValueDatatype="5" unbalanced="0"/>
    <cacheHierarchy uniqueName="[Nyttor].[Troligt år 14]" caption="Troligt år 14" attribute="1" defaultMemberUniqueName="[Nyttor].[Troligt år 14].[All]" allUniqueName="[Nyttor].[Troligt år 14].[All]" dimensionUniqueName="[Nyttor]" displayFolder="" count="0" memberValueDatatype="5" unbalanced="0"/>
    <cacheHierarchy uniqueName="[Nyttor].[Troligt år 15]" caption="Troligt år 15" attribute="1" defaultMemberUniqueName="[Nyttor].[Troligt år 15].[All]" allUniqueName="[Nyttor].[Troligt år 15].[All]" dimensionUniqueName="[Nyttor]" displayFolder="" count="0" memberValueDatatype="5" unbalanced="0"/>
    <cacheHierarchy uniqueName="[Nyttor].[Troligt år 16]" caption="Troligt år 16" attribute="1" defaultMemberUniqueName="[Nyttor].[Troligt år 16].[All]" allUniqueName="[Nyttor].[Troligt år 16].[All]" dimensionUniqueName="[Nyttor]" displayFolder="" count="0" memberValueDatatype="5" unbalanced="0"/>
    <cacheHierarchy uniqueName="[Nyttor].[Troligt år 17]" caption="Troligt år 17" attribute="1" defaultMemberUniqueName="[Nyttor].[Troligt år 17].[All]" allUniqueName="[Nyttor].[Troligt år 17].[All]" dimensionUniqueName="[Nyttor]" displayFolder="" count="0" memberValueDatatype="5" unbalanced="0"/>
    <cacheHierarchy uniqueName="[Nyttor].[Troligt år 18]" caption="Troligt år 18" attribute="1" defaultMemberUniqueName="[Nyttor].[Troligt år 18].[All]" allUniqueName="[Nyttor].[Troligt år 18].[All]" dimensionUniqueName="[Nyttor]" displayFolder="" count="0" memberValueDatatype="5" unbalanced="0"/>
    <cacheHierarchy uniqueName="[Nyttor].[Troligt år 19]" caption="Troligt år 19" attribute="1" defaultMemberUniqueName="[Nyttor].[Troligt år 19].[All]" allUniqueName="[Nyttor].[Troligt år 19].[All]" dimensionUniqueName="[Nyttor]" displayFolder="" count="0" memberValueDatatype="5" unbalanced="0"/>
    <cacheHierarchy uniqueName="[Nyttor].[Troligt år 20]" caption="Troligt år 20" attribute="1" defaultMemberUniqueName="[Nyttor].[Troligt år 20].[All]" allUniqueName="[Nyttor].[Troligt år 20].[All]" dimensionUniqueName="[Nyttor]" displayFolder="" count="0" memberValueDatatype="5" unbalanced="0"/>
    <cacheHierarchy uniqueName="[Nyttor].[Troligt år 21]" caption="Troligt år 21" attribute="1" defaultMemberUniqueName="[Nyttor].[Troligt år 21].[All]" allUniqueName="[Nyttor].[Troligt år 21].[All]" dimensionUniqueName="[Nyttor]" displayFolder="" count="0" memberValueDatatype="5" unbalanced="0"/>
    <cacheHierarchy uniqueName="[Nyttor].[Troligt år 22]" caption="Troligt år 22" attribute="1" defaultMemberUniqueName="[Nyttor].[Troligt år 22].[All]" allUniqueName="[Nyttor].[Troligt år 22].[All]" dimensionUniqueName="[Nyttor]" displayFolder="" count="0" memberValueDatatype="5" unbalanced="0"/>
    <cacheHierarchy uniqueName="[Nyttor].[Troligt år 23]" caption="Troligt år 23" attribute="1" defaultMemberUniqueName="[Nyttor].[Troligt år 23].[All]" allUniqueName="[Nyttor].[Troligt år 23].[All]" dimensionUniqueName="[Nyttor]" displayFolder="" count="0" memberValueDatatype="5" unbalanced="0"/>
    <cacheHierarchy uniqueName="[Nyttor].[Troligt år 24]" caption="Troligt år 24" attribute="1" defaultMemberUniqueName="[Nyttor].[Troligt år 24].[All]" allUniqueName="[Nyttor].[Troligt år 24].[All]" dimensionUniqueName="[Nyttor]" displayFolder="" count="0" memberValueDatatype="5" unbalanced="0"/>
    <cacheHierarchy uniqueName="[Nyttor].[Troligt år 25]" caption="Troligt år 25" attribute="1" defaultMemberUniqueName="[Nyttor].[Troligt år 25].[All]" allUniqueName="[Nyttor].[Troligt år 25].[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Min år 7]" caption="Min år 7" attribute="1" defaultMemberUniqueName="[Nyttor].[Min år 7].[All]" allUniqueName="[Nyttor].[Min år 7].[All]" dimensionUniqueName="[Nyttor]" displayFolder="" count="0" memberValueDatatype="5" unbalanced="0"/>
    <cacheHierarchy uniqueName="[Nyttor].[Min år 8]" caption="Min år 8" attribute="1" defaultMemberUniqueName="[Nyttor].[Min år 8].[All]" allUniqueName="[Nyttor].[Min år 8].[All]" dimensionUniqueName="[Nyttor]" displayFolder="" count="0" memberValueDatatype="5" unbalanced="0"/>
    <cacheHierarchy uniqueName="[Nyttor].[Min år 9]" caption="Min år 9" attribute="1" defaultMemberUniqueName="[Nyttor].[Min år 9].[All]" allUniqueName="[Nyttor].[Min år 9].[All]" dimensionUniqueName="[Nyttor]" displayFolder="" count="0" memberValueDatatype="5" unbalanced="0"/>
    <cacheHierarchy uniqueName="[Nyttor].[Min år 10]" caption="Min år 10" attribute="1" defaultMemberUniqueName="[Nyttor].[Min år 10].[All]" allUniqueName="[Nyttor].[Min år 10].[All]" dimensionUniqueName="[Nyttor]" displayFolder="" count="0" memberValueDatatype="5" unbalanced="0"/>
    <cacheHierarchy uniqueName="[Nyttor].[Min år 11]" caption="Min år 11" attribute="1" defaultMemberUniqueName="[Nyttor].[Min år 11].[All]" allUniqueName="[Nyttor].[Min år 11].[All]" dimensionUniqueName="[Nyttor]" displayFolder="" count="0" memberValueDatatype="5" unbalanced="0"/>
    <cacheHierarchy uniqueName="[Nyttor].[Min år 12]" caption="Min år 12" attribute="1" defaultMemberUniqueName="[Nyttor].[Min år 12].[All]" allUniqueName="[Nyttor].[Min år 12].[All]" dimensionUniqueName="[Nyttor]" displayFolder="" count="0" memberValueDatatype="5" unbalanced="0"/>
    <cacheHierarchy uniqueName="[Nyttor].[Min år 13]" caption="Min år 13" attribute="1" defaultMemberUniqueName="[Nyttor].[Min år 13].[All]" allUniqueName="[Nyttor].[Min år 13].[All]" dimensionUniqueName="[Nyttor]" displayFolder="" count="0" memberValueDatatype="5" unbalanced="0"/>
    <cacheHierarchy uniqueName="[Nyttor].[Min år 14]" caption="Min år 14" attribute="1" defaultMemberUniqueName="[Nyttor].[Min år 14].[All]" allUniqueName="[Nyttor].[Min år 14].[All]" dimensionUniqueName="[Nyttor]" displayFolder="" count="0" memberValueDatatype="5" unbalanced="0"/>
    <cacheHierarchy uniqueName="[Nyttor].[Min år 15]" caption="Min år 15" attribute="1" defaultMemberUniqueName="[Nyttor].[Min år 15].[All]" allUniqueName="[Nyttor].[Min år 15].[All]" dimensionUniqueName="[Nyttor]" displayFolder="" count="0" memberValueDatatype="5" unbalanced="0"/>
    <cacheHierarchy uniqueName="[Nyttor].[Min år 16]" caption="Min år 16" attribute="1" defaultMemberUniqueName="[Nyttor].[Min år 16].[All]" allUniqueName="[Nyttor].[Min år 16].[All]" dimensionUniqueName="[Nyttor]" displayFolder="" count="0" memberValueDatatype="5" unbalanced="0"/>
    <cacheHierarchy uniqueName="[Nyttor].[Min år 17]" caption="Min år 17" attribute="1" defaultMemberUniqueName="[Nyttor].[Min år 17].[All]" allUniqueName="[Nyttor].[Min år 17].[All]" dimensionUniqueName="[Nyttor]" displayFolder="" count="0" memberValueDatatype="5" unbalanced="0"/>
    <cacheHierarchy uniqueName="[Nyttor].[Min år 18]" caption="Min år 18" attribute="1" defaultMemberUniqueName="[Nyttor].[Min år 18].[All]" allUniqueName="[Nyttor].[Min år 18].[All]" dimensionUniqueName="[Nyttor]" displayFolder="" count="0" memberValueDatatype="5" unbalanced="0"/>
    <cacheHierarchy uniqueName="[Nyttor].[Min år 19]" caption="Min år 19" attribute="1" defaultMemberUniqueName="[Nyttor].[Min år 19].[All]" allUniqueName="[Nyttor].[Min år 19].[All]" dimensionUniqueName="[Nyttor]" displayFolder="" count="0" memberValueDatatype="5" unbalanced="0"/>
    <cacheHierarchy uniqueName="[Nyttor].[Min år 20]" caption="Min år 20" attribute="1" defaultMemberUniqueName="[Nyttor].[Min år 20].[All]" allUniqueName="[Nyttor].[Min år 20].[All]" dimensionUniqueName="[Nyttor]" displayFolder="" count="0" memberValueDatatype="5" unbalanced="0"/>
    <cacheHierarchy uniqueName="[Nyttor].[Min år 21]" caption="Min år 21" attribute="1" defaultMemberUniqueName="[Nyttor].[Min år 21].[All]" allUniqueName="[Nyttor].[Min år 21].[All]" dimensionUniqueName="[Nyttor]" displayFolder="" count="0" memberValueDatatype="5" unbalanced="0"/>
    <cacheHierarchy uniqueName="[Nyttor].[Min år 22]" caption="Min år 22" attribute="1" defaultMemberUniqueName="[Nyttor].[Min år 22].[All]" allUniqueName="[Nyttor].[Min år 22].[All]" dimensionUniqueName="[Nyttor]" displayFolder="" count="0" memberValueDatatype="5" unbalanced="0"/>
    <cacheHierarchy uniqueName="[Nyttor].[Min år 23]" caption="Min år 23" attribute="1" defaultMemberUniqueName="[Nyttor].[Min år 23].[All]" allUniqueName="[Nyttor].[Min år 23].[All]" dimensionUniqueName="[Nyttor]" displayFolder="" count="0" memberValueDatatype="5" unbalanced="0"/>
    <cacheHierarchy uniqueName="[Nyttor].[Min år 24]" caption="Min år 24" attribute="1" defaultMemberUniqueName="[Nyttor].[Min år 24].[All]" allUniqueName="[Nyttor].[Min år 24].[All]" dimensionUniqueName="[Nyttor]" displayFolder="" count="0" memberValueDatatype="5" unbalanced="0"/>
    <cacheHierarchy uniqueName="[Nyttor].[Min år 25]" caption="Min år 25" attribute="1" defaultMemberUniqueName="[Nyttor].[Min år 25].[All]" allUniqueName="[Nyttor].[Min år 25].[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Max år 7]" caption="Max år 7" attribute="1" defaultMemberUniqueName="[Nyttor].[Max år 7].[All]" allUniqueName="[Nyttor].[Max år 7].[All]" dimensionUniqueName="[Nyttor]" displayFolder="" count="0" memberValueDatatype="5" unbalanced="0"/>
    <cacheHierarchy uniqueName="[Nyttor].[Max år 8]" caption="Max år 8" attribute="1" defaultMemberUniqueName="[Nyttor].[Max år 8].[All]" allUniqueName="[Nyttor].[Max år 8].[All]" dimensionUniqueName="[Nyttor]" displayFolder="" count="0" memberValueDatatype="5" unbalanced="0"/>
    <cacheHierarchy uniqueName="[Nyttor].[Max år 9]" caption="Max år 9" attribute="1" defaultMemberUniqueName="[Nyttor].[Max år 9].[All]" allUniqueName="[Nyttor].[Max år 9].[All]" dimensionUniqueName="[Nyttor]" displayFolder="" count="0" memberValueDatatype="5" unbalanced="0"/>
    <cacheHierarchy uniqueName="[Nyttor].[Max år 10]" caption="Max år 10" attribute="1" defaultMemberUniqueName="[Nyttor].[Max år 10].[All]" allUniqueName="[Nyttor].[Max år 10].[All]" dimensionUniqueName="[Nyttor]" displayFolder="" count="0" memberValueDatatype="5" unbalanced="0"/>
    <cacheHierarchy uniqueName="[Nyttor].[Max år 11]" caption="Max år 11" attribute="1" defaultMemberUniqueName="[Nyttor].[Max år 11].[All]" allUniqueName="[Nyttor].[Max år 11].[All]" dimensionUniqueName="[Nyttor]" displayFolder="" count="0" memberValueDatatype="5" unbalanced="0"/>
    <cacheHierarchy uniqueName="[Nyttor].[Max år 12]" caption="Max år 12" attribute="1" defaultMemberUniqueName="[Nyttor].[Max år 12].[All]" allUniqueName="[Nyttor].[Max år 12].[All]" dimensionUniqueName="[Nyttor]" displayFolder="" count="0" memberValueDatatype="5" unbalanced="0"/>
    <cacheHierarchy uniqueName="[Nyttor].[Max år 13]" caption="Max år 13" attribute="1" defaultMemberUniqueName="[Nyttor].[Max år 13].[All]" allUniqueName="[Nyttor].[Max år 13].[All]" dimensionUniqueName="[Nyttor]" displayFolder="" count="0" memberValueDatatype="5" unbalanced="0"/>
    <cacheHierarchy uniqueName="[Nyttor].[Max år 14]" caption="Max år 14" attribute="1" defaultMemberUniqueName="[Nyttor].[Max år 14].[All]" allUniqueName="[Nyttor].[Max år 14].[All]" dimensionUniqueName="[Nyttor]" displayFolder="" count="0" memberValueDatatype="5" unbalanced="0"/>
    <cacheHierarchy uniqueName="[Nyttor].[Max år 15]" caption="Max år 15" attribute="1" defaultMemberUniqueName="[Nyttor].[Max år 15].[All]" allUniqueName="[Nyttor].[Max år 15].[All]" dimensionUniqueName="[Nyttor]" displayFolder="" count="0" memberValueDatatype="5" unbalanced="0"/>
    <cacheHierarchy uniqueName="[Nyttor].[Max år 16]" caption="Max år 16" attribute="1" defaultMemberUniqueName="[Nyttor].[Max år 16].[All]" allUniqueName="[Nyttor].[Max år 16].[All]" dimensionUniqueName="[Nyttor]" displayFolder="" count="0" memberValueDatatype="5" unbalanced="0"/>
    <cacheHierarchy uniqueName="[Nyttor].[Max år 17]" caption="Max år 17" attribute="1" defaultMemberUniqueName="[Nyttor].[Max år 17].[All]" allUniqueName="[Nyttor].[Max år 17].[All]" dimensionUniqueName="[Nyttor]" displayFolder="" count="0" memberValueDatatype="5" unbalanced="0"/>
    <cacheHierarchy uniqueName="[Nyttor].[Max år 18]" caption="Max år 18" attribute="1" defaultMemberUniqueName="[Nyttor].[Max år 18].[All]" allUniqueName="[Nyttor].[Max år 18].[All]" dimensionUniqueName="[Nyttor]" displayFolder="" count="0" memberValueDatatype="5" unbalanced="0"/>
    <cacheHierarchy uniqueName="[Nyttor].[Max år 19]" caption="Max år 19" attribute="1" defaultMemberUniqueName="[Nyttor].[Max år 19].[All]" allUniqueName="[Nyttor].[Max år 19].[All]" dimensionUniqueName="[Nyttor]" displayFolder="" count="0" memberValueDatatype="5" unbalanced="0"/>
    <cacheHierarchy uniqueName="[Nyttor].[Max år 20]" caption="Max år 20" attribute="1" defaultMemberUniqueName="[Nyttor].[Max år 20].[All]" allUniqueName="[Nyttor].[Max år 20].[All]" dimensionUniqueName="[Nyttor]" displayFolder="" count="0" memberValueDatatype="5" unbalanced="0"/>
    <cacheHierarchy uniqueName="[Nyttor].[Max år 21]" caption="Max år 21" attribute="1" defaultMemberUniqueName="[Nyttor].[Max år 21].[All]" allUniqueName="[Nyttor].[Max år 21].[All]" dimensionUniqueName="[Nyttor]" displayFolder="" count="0" memberValueDatatype="5" unbalanced="0"/>
    <cacheHierarchy uniqueName="[Nyttor].[Max år 22]" caption="Max år 22" attribute="1" defaultMemberUniqueName="[Nyttor].[Max år 22].[All]" allUniqueName="[Nyttor].[Max år 22].[All]" dimensionUniqueName="[Nyttor]" displayFolder="" count="0" memberValueDatatype="5" unbalanced="0"/>
    <cacheHierarchy uniqueName="[Nyttor].[Max år 23]" caption="Max år 23" attribute="1" defaultMemberUniqueName="[Nyttor].[Max år 23].[All]" allUniqueName="[Nyttor].[Max år 23].[All]" dimensionUniqueName="[Nyttor]" displayFolder="" count="0" memberValueDatatype="5" unbalanced="0"/>
    <cacheHierarchy uniqueName="[Nyttor].[Max år 24]" caption="Max år 24" attribute="1" defaultMemberUniqueName="[Nyttor].[Max år 24].[All]" allUniqueName="[Nyttor].[Max år 24].[All]" dimensionUniqueName="[Nyttor]" displayFolder="" count="0" memberValueDatatype="5" unbalanced="0"/>
    <cacheHierarchy uniqueName="[Nyttor].[Max år 25]" caption="Max år 25" attribute="1" defaultMemberUniqueName="[Nyttor].[Max år 25].[All]" allUniqueName="[Nyttor].[Max år 25].[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0" memberValueDatatype="130" unbalanced="0"/>
    <cacheHierarchy uniqueName="[Varderade_kostnader].[Kategori]" caption="Kategori" attribute="1" defaultMemberUniqueName="[Varderade_kostnader].[Kategori].[All]" allUniqueName="[Varderade_kostnader].[Kategori].[All]" dimensionUniqueName="[Varderade_kostnader]" displayFolder="" count="0" memberValueDatatype="130" unbalanced="0"/>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Troligt år 7]" caption="Troligt år 7" attribute="1" defaultMemberUniqueName="[Varderade_kostnader].[Troligt år 7].[All]" allUniqueName="[Varderade_kostnader].[Troligt år 7].[All]" dimensionUniqueName="[Varderade_kostnader]" displayFolder="" count="0" memberValueDatatype="5" unbalanced="0"/>
    <cacheHierarchy uniqueName="[Varderade_kostnader].[Troligt år 8]" caption="Troligt år 8" attribute="1" defaultMemberUniqueName="[Varderade_kostnader].[Troligt år 8].[All]" allUniqueName="[Varderade_kostnader].[Troligt år 8].[All]" dimensionUniqueName="[Varderade_kostnader]" displayFolder="" count="0" memberValueDatatype="5" unbalanced="0"/>
    <cacheHierarchy uniqueName="[Varderade_kostnader].[Troligt år 9]" caption="Troligt år 9" attribute="1" defaultMemberUniqueName="[Varderade_kostnader].[Troligt år 9].[All]" allUniqueName="[Varderade_kostnader].[Troligt år 9].[All]" dimensionUniqueName="[Varderade_kostnader]" displayFolder="" count="0" memberValueDatatype="5" unbalanced="0"/>
    <cacheHierarchy uniqueName="[Varderade_kostnader].[Troligt år 10]" caption="Troligt år 10" attribute="1" defaultMemberUniqueName="[Varderade_kostnader].[Troligt år 10].[All]" allUniqueName="[Varderade_kostnader].[Troligt år 10].[All]" dimensionUniqueName="[Varderade_kostnader]" displayFolder="" count="0" memberValueDatatype="5" unbalanced="0"/>
    <cacheHierarchy uniqueName="[Varderade_kostnader].[Troligt år 11]" caption="Troligt år 11" attribute="1" defaultMemberUniqueName="[Varderade_kostnader].[Troligt år 11].[All]" allUniqueName="[Varderade_kostnader].[Troligt år 11].[All]" dimensionUniqueName="[Varderade_kostnader]" displayFolder="" count="0" memberValueDatatype="5" unbalanced="0"/>
    <cacheHierarchy uniqueName="[Varderade_kostnader].[Troligt år 12]" caption="Troligt år 12" attribute="1" defaultMemberUniqueName="[Varderade_kostnader].[Troligt år 12].[All]" allUniqueName="[Varderade_kostnader].[Troligt år 12].[All]" dimensionUniqueName="[Varderade_kostnader]" displayFolder="" count="0" memberValueDatatype="5" unbalanced="0"/>
    <cacheHierarchy uniqueName="[Varderade_kostnader].[Troligt år 13]" caption="Troligt år 13" attribute="1" defaultMemberUniqueName="[Varderade_kostnader].[Troligt år 13].[All]" allUniqueName="[Varderade_kostnader].[Troligt år 13].[All]" dimensionUniqueName="[Varderade_kostnader]" displayFolder="" count="0" memberValueDatatype="5" unbalanced="0"/>
    <cacheHierarchy uniqueName="[Varderade_kostnader].[Troligt år 14]" caption="Troligt år 14" attribute="1" defaultMemberUniqueName="[Varderade_kostnader].[Troligt år 14].[All]" allUniqueName="[Varderade_kostnader].[Troligt år 14].[All]" dimensionUniqueName="[Varderade_kostnader]" displayFolder="" count="0" memberValueDatatype="5" unbalanced="0"/>
    <cacheHierarchy uniqueName="[Varderade_kostnader].[Troligt år 15]" caption="Troligt år 15" attribute="1" defaultMemberUniqueName="[Varderade_kostnader].[Troligt år 15].[All]" allUniqueName="[Varderade_kostnader].[Troligt år 15].[All]" dimensionUniqueName="[Varderade_kostnader]" displayFolder="" count="0" memberValueDatatype="5" unbalanced="0"/>
    <cacheHierarchy uniqueName="[Varderade_kostnader].[Troligt år 16]" caption="Troligt år 16" attribute="1" defaultMemberUniqueName="[Varderade_kostnader].[Troligt år 16].[All]" allUniqueName="[Varderade_kostnader].[Troligt år 16].[All]" dimensionUniqueName="[Varderade_kostnader]" displayFolder="" count="0" memberValueDatatype="5" unbalanced="0"/>
    <cacheHierarchy uniqueName="[Varderade_kostnader].[Troligt år 17]" caption="Troligt år 17" attribute="1" defaultMemberUniqueName="[Varderade_kostnader].[Troligt år 17].[All]" allUniqueName="[Varderade_kostnader].[Troligt år 17].[All]" dimensionUniqueName="[Varderade_kostnader]" displayFolder="" count="0" memberValueDatatype="5" unbalanced="0"/>
    <cacheHierarchy uniqueName="[Varderade_kostnader].[Troligt år 18]" caption="Troligt år 18" attribute="1" defaultMemberUniqueName="[Varderade_kostnader].[Troligt år 18].[All]" allUniqueName="[Varderade_kostnader].[Troligt år 18].[All]" dimensionUniqueName="[Varderade_kostnader]" displayFolder="" count="0" memberValueDatatype="5" unbalanced="0"/>
    <cacheHierarchy uniqueName="[Varderade_kostnader].[Troligt år 19]" caption="Troligt år 19" attribute="1" defaultMemberUniqueName="[Varderade_kostnader].[Troligt år 19].[All]" allUniqueName="[Varderade_kostnader].[Troligt år 19].[All]" dimensionUniqueName="[Varderade_kostnader]" displayFolder="" count="0" memberValueDatatype="5" unbalanced="0"/>
    <cacheHierarchy uniqueName="[Varderade_kostnader].[Troligt år 20]" caption="Troligt år 20" attribute="1" defaultMemberUniqueName="[Varderade_kostnader].[Troligt år 20].[All]" allUniqueName="[Varderade_kostnader].[Troligt år 20].[All]" dimensionUniqueName="[Varderade_kostnader]" displayFolder="" count="0" memberValueDatatype="5" unbalanced="0"/>
    <cacheHierarchy uniqueName="[Varderade_kostnader].[Troligt år 21]" caption="Troligt år 21" attribute="1" defaultMemberUniqueName="[Varderade_kostnader].[Troligt år 21].[All]" allUniqueName="[Varderade_kostnader].[Troligt år 21].[All]" dimensionUniqueName="[Varderade_kostnader]" displayFolder="" count="0" memberValueDatatype="5" unbalanced="0"/>
    <cacheHierarchy uniqueName="[Varderade_kostnader].[Troligt år 22]" caption="Troligt år 22" attribute="1" defaultMemberUniqueName="[Varderade_kostnader].[Troligt år 22].[All]" allUniqueName="[Varderade_kostnader].[Troligt år 22].[All]" dimensionUniqueName="[Varderade_kostnader]" displayFolder="" count="0" memberValueDatatype="5" unbalanced="0"/>
    <cacheHierarchy uniqueName="[Varderade_kostnader].[Troligt år 23]" caption="Troligt år 23" attribute="1" defaultMemberUniqueName="[Varderade_kostnader].[Troligt år 23].[All]" allUniqueName="[Varderade_kostnader].[Troligt år 23].[All]" dimensionUniqueName="[Varderade_kostnader]" displayFolder="" count="0" memberValueDatatype="5" unbalanced="0"/>
    <cacheHierarchy uniqueName="[Varderade_kostnader].[Troligt år 24]" caption="Troligt år 24" attribute="1" defaultMemberUniqueName="[Varderade_kostnader].[Troligt år 24].[All]" allUniqueName="[Varderade_kostnader].[Troligt år 24].[All]" dimensionUniqueName="[Varderade_kostnader]" displayFolder="" count="0" memberValueDatatype="5" unbalanced="0"/>
    <cacheHierarchy uniqueName="[Varderade_kostnader].[Troligt år 25]" caption="Troligt år 25" attribute="1" defaultMemberUniqueName="[Varderade_kostnader].[Troligt år 25].[All]" allUniqueName="[Varderade_kostnader].[Troligt år 25].[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Min år 7]" caption="Min år 7" attribute="1" defaultMemberUniqueName="[Varderade_kostnader].[Min år 7].[All]" allUniqueName="[Varderade_kostnader].[Min år 7].[All]" dimensionUniqueName="[Varderade_kostnader]" displayFolder="" count="0" memberValueDatatype="5" unbalanced="0"/>
    <cacheHierarchy uniqueName="[Varderade_kostnader].[Min år 8]" caption="Min år 8" attribute="1" defaultMemberUniqueName="[Varderade_kostnader].[Min år 8].[All]" allUniqueName="[Varderade_kostnader].[Min år 8].[All]" dimensionUniqueName="[Varderade_kostnader]" displayFolder="" count="0" memberValueDatatype="5" unbalanced="0"/>
    <cacheHierarchy uniqueName="[Varderade_kostnader].[Min år 9]" caption="Min år 9" attribute="1" defaultMemberUniqueName="[Varderade_kostnader].[Min år 9].[All]" allUniqueName="[Varderade_kostnader].[Min år 9].[All]" dimensionUniqueName="[Varderade_kostnader]" displayFolder="" count="0" memberValueDatatype="5" unbalanced="0"/>
    <cacheHierarchy uniqueName="[Varderade_kostnader].[Min år 10]" caption="Min år 10" attribute="1" defaultMemberUniqueName="[Varderade_kostnader].[Min år 10].[All]" allUniqueName="[Varderade_kostnader].[Min år 10].[All]" dimensionUniqueName="[Varderade_kostnader]" displayFolder="" count="0" memberValueDatatype="5" unbalanced="0"/>
    <cacheHierarchy uniqueName="[Varderade_kostnader].[Min år 11]" caption="Min år 11" attribute="1" defaultMemberUniqueName="[Varderade_kostnader].[Min år 11].[All]" allUniqueName="[Varderade_kostnader].[Min år 11].[All]" dimensionUniqueName="[Varderade_kostnader]" displayFolder="" count="0" memberValueDatatype="5" unbalanced="0"/>
    <cacheHierarchy uniqueName="[Varderade_kostnader].[Min år 12]" caption="Min år 12" attribute="1" defaultMemberUniqueName="[Varderade_kostnader].[Min år 12].[All]" allUniqueName="[Varderade_kostnader].[Min år 12].[All]" dimensionUniqueName="[Varderade_kostnader]" displayFolder="" count="0" memberValueDatatype="5" unbalanced="0"/>
    <cacheHierarchy uniqueName="[Varderade_kostnader].[Min år 13]" caption="Min år 13" attribute="1" defaultMemberUniqueName="[Varderade_kostnader].[Min år 13].[All]" allUniqueName="[Varderade_kostnader].[Min år 13].[All]" dimensionUniqueName="[Varderade_kostnader]" displayFolder="" count="0" memberValueDatatype="5" unbalanced="0"/>
    <cacheHierarchy uniqueName="[Varderade_kostnader].[Min år 14]" caption="Min år 14" attribute="1" defaultMemberUniqueName="[Varderade_kostnader].[Min år 14].[All]" allUniqueName="[Varderade_kostnader].[Min år 14].[All]" dimensionUniqueName="[Varderade_kostnader]" displayFolder="" count="0" memberValueDatatype="5" unbalanced="0"/>
    <cacheHierarchy uniqueName="[Varderade_kostnader].[Min år 15]" caption="Min år 15" attribute="1" defaultMemberUniqueName="[Varderade_kostnader].[Min år 15].[All]" allUniqueName="[Varderade_kostnader].[Min år 15].[All]" dimensionUniqueName="[Varderade_kostnader]" displayFolder="" count="0" memberValueDatatype="5" unbalanced="0"/>
    <cacheHierarchy uniqueName="[Varderade_kostnader].[Min år 16]" caption="Min år 16" attribute="1" defaultMemberUniqueName="[Varderade_kostnader].[Min år 16].[All]" allUniqueName="[Varderade_kostnader].[Min år 16].[All]" dimensionUniqueName="[Varderade_kostnader]" displayFolder="" count="0" memberValueDatatype="5" unbalanced="0"/>
    <cacheHierarchy uniqueName="[Varderade_kostnader].[Min år 17]" caption="Min år 17" attribute="1" defaultMemberUniqueName="[Varderade_kostnader].[Min år 17].[All]" allUniqueName="[Varderade_kostnader].[Min år 17].[All]" dimensionUniqueName="[Varderade_kostnader]" displayFolder="" count="0" memberValueDatatype="5" unbalanced="0"/>
    <cacheHierarchy uniqueName="[Varderade_kostnader].[Min år 18]" caption="Min år 18" attribute="1" defaultMemberUniqueName="[Varderade_kostnader].[Min år 18].[All]" allUniqueName="[Varderade_kostnader].[Min år 18].[All]" dimensionUniqueName="[Varderade_kostnader]" displayFolder="" count="0" memberValueDatatype="5" unbalanced="0"/>
    <cacheHierarchy uniqueName="[Varderade_kostnader].[Min år 19]" caption="Min år 19" attribute="1" defaultMemberUniqueName="[Varderade_kostnader].[Min år 19].[All]" allUniqueName="[Varderade_kostnader].[Min år 19].[All]" dimensionUniqueName="[Varderade_kostnader]" displayFolder="" count="0" memberValueDatatype="5" unbalanced="0"/>
    <cacheHierarchy uniqueName="[Varderade_kostnader].[Min år 20]" caption="Min år 20" attribute="1" defaultMemberUniqueName="[Varderade_kostnader].[Min år 20].[All]" allUniqueName="[Varderade_kostnader].[Min år 20].[All]" dimensionUniqueName="[Varderade_kostnader]" displayFolder="" count="0" memberValueDatatype="5" unbalanced="0"/>
    <cacheHierarchy uniqueName="[Varderade_kostnader].[Min år 21]" caption="Min år 21" attribute="1" defaultMemberUniqueName="[Varderade_kostnader].[Min år 21].[All]" allUniqueName="[Varderade_kostnader].[Min år 21].[All]" dimensionUniqueName="[Varderade_kostnader]" displayFolder="" count="0" memberValueDatatype="5" unbalanced="0"/>
    <cacheHierarchy uniqueName="[Varderade_kostnader].[Min år 22]" caption="Min år 22" attribute="1" defaultMemberUniqueName="[Varderade_kostnader].[Min år 22].[All]" allUniqueName="[Varderade_kostnader].[Min år 22].[All]" dimensionUniqueName="[Varderade_kostnader]" displayFolder="" count="0" memberValueDatatype="5" unbalanced="0"/>
    <cacheHierarchy uniqueName="[Varderade_kostnader].[Min år 23]" caption="Min år 23" attribute="1" defaultMemberUniqueName="[Varderade_kostnader].[Min år 23].[All]" allUniqueName="[Varderade_kostnader].[Min år 23].[All]" dimensionUniqueName="[Varderade_kostnader]" displayFolder="" count="0" memberValueDatatype="5" unbalanced="0"/>
    <cacheHierarchy uniqueName="[Varderade_kostnader].[Min år 24]" caption="Min år 24" attribute="1" defaultMemberUniqueName="[Varderade_kostnader].[Min år 24].[All]" allUniqueName="[Varderade_kostnader].[Min år 24].[All]" dimensionUniqueName="[Varderade_kostnader]" displayFolder="" count="0" memberValueDatatype="5" unbalanced="0"/>
    <cacheHierarchy uniqueName="[Varderade_kostnader].[Min år 25]" caption="Min år 25" attribute="1" defaultMemberUniqueName="[Varderade_kostnader].[Min år 25].[All]" allUniqueName="[Varderade_kostnader].[Min år 25].[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Max år 7]" caption="Max år 7" attribute="1" defaultMemberUniqueName="[Varderade_kostnader].[Max år 7].[All]" allUniqueName="[Varderade_kostnader].[Max år 7].[All]" dimensionUniqueName="[Varderade_kostnader]" displayFolder="" count="0" memberValueDatatype="5" unbalanced="0"/>
    <cacheHierarchy uniqueName="[Varderade_kostnader].[Max år 8]" caption="Max år 8" attribute="1" defaultMemberUniqueName="[Varderade_kostnader].[Max år 8].[All]" allUniqueName="[Varderade_kostnader].[Max år 8].[All]" dimensionUniqueName="[Varderade_kostnader]" displayFolder="" count="0" memberValueDatatype="5" unbalanced="0"/>
    <cacheHierarchy uniqueName="[Varderade_kostnader].[Max år 9]" caption="Max år 9" attribute="1" defaultMemberUniqueName="[Varderade_kostnader].[Max år 9].[All]" allUniqueName="[Varderade_kostnader].[Max år 9].[All]" dimensionUniqueName="[Varderade_kostnader]" displayFolder="" count="0" memberValueDatatype="5" unbalanced="0"/>
    <cacheHierarchy uniqueName="[Varderade_kostnader].[Max år 10]" caption="Max år 10" attribute="1" defaultMemberUniqueName="[Varderade_kostnader].[Max år 10].[All]" allUniqueName="[Varderade_kostnader].[Max år 10].[All]" dimensionUniqueName="[Varderade_kostnader]" displayFolder="" count="0" memberValueDatatype="5" unbalanced="0"/>
    <cacheHierarchy uniqueName="[Varderade_kostnader].[Max år 11]" caption="Max år 11" attribute="1" defaultMemberUniqueName="[Varderade_kostnader].[Max år 11].[All]" allUniqueName="[Varderade_kostnader].[Max år 11].[All]" dimensionUniqueName="[Varderade_kostnader]" displayFolder="" count="0" memberValueDatatype="5" unbalanced="0"/>
    <cacheHierarchy uniqueName="[Varderade_kostnader].[Max år 12]" caption="Max år 12" attribute="1" defaultMemberUniqueName="[Varderade_kostnader].[Max år 12].[All]" allUniqueName="[Varderade_kostnader].[Max år 12].[All]" dimensionUniqueName="[Varderade_kostnader]" displayFolder="" count="0" memberValueDatatype="5" unbalanced="0"/>
    <cacheHierarchy uniqueName="[Varderade_kostnader].[Max år 13]" caption="Max år 13" attribute="1" defaultMemberUniqueName="[Varderade_kostnader].[Max år 13].[All]" allUniqueName="[Varderade_kostnader].[Max år 13].[All]" dimensionUniqueName="[Varderade_kostnader]" displayFolder="" count="0" memberValueDatatype="5" unbalanced="0"/>
    <cacheHierarchy uniqueName="[Varderade_kostnader].[Max år 14]" caption="Max år 14" attribute="1" defaultMemberUniqueName="[Varderade_kostnader].[Max år 14].[All]" allUniqueName="[Varderade_kostnader].[Max år 14].[All]" dimensionUniqueName="[Varderade_kostnader]" displayFolder="" count="0" memberValueDatatype="5" unbalanced="0"/>
    <cacheHierarchy uniqueName="[Varderade_kostnader].[Max år 15]" caption="Max år 15" attribute="1" defaultMemberUniqueName="[Varderade_kostnader].[Max år 15].[All]" allUniqueName="[Varderade_kostnader].[Max år 15].[All]" dimensionUniqueName="[Varderade_kostnader]" displayFolder="" count="0" memberValueDatatype="5" unbalanced="0"/>
    <cacheHierarchy uniqueName="[Varderade_kostnader].[Max år 16]" caption="Max år 16" attribute="1" defaultMemberUniqueName="[Varderade_kostnader].[Max år 16].[All]" allUniqueName="[Varderade_kostnader].[Max år 16].[All]" dimensionUniqueName="[Varderade_kostnader]" displayFolder="" count="0" memberValueDatatype="5" unbalanced="0"/>
    <cacheHierarchy uniqueName="[Varderade_kostnader].[Max år 17]" caption="Max år 17" attribute="1" defaultMemberUniqueName="[Varderade_kostnader].[Max år 17].[All]" allUniqueName="[Varderade_kostnader].[Max år 17].[All]" dimensionUniqueName="[Varderade_kostnader]" displayFolder="" count="0" memberValueDatatype="5" unbalanced="0"/>
    <cacheHierarchy uniqueName="[Varderade_kostnader].[Max år 18]" caption="Max år 18" attribute="1" defaultMemberUniqueName="[Varderade_kostnader].[Max år 18].[All]" allUniqueName="[Varderade_kostnader].[Max år 18].[All]" dimensionUniqueName="[Varderade_kostnader]" displayFolder="" count="0" memberValueDatatype="5" unbalanced="0"/>
    <cacheHierarchy uniqueName="[Varderade_kostnader].[Max år 19]" caption="Max år 19" attribute="1" defaultMemberUniqueName="[Varderade_kostnader].[Max år 19].[All]" allUniqueName="[Varderade_kostnader].[Max år 19].[All]" dimensionUniqueName="[Varderade_kostnader]" displayFolder="" count="0" memberValueDatatype="5" unbalanced="0"/>
    <cacheHierarchy uniqueName="[Varderade_kostnader].[Max år 20]" caption="Max år 20" attribute="1" defaultMemberUniqueName="[Varderade_kostnader].[Max år 20].[All]" allUniqueName="[Varderade_kostnader].[Max år 20].[All]" dimensionUniqueName="[Varderade_kostnader]" displayFolder="" count="0" memberValueDatatype="5" unbalanced="0"/>
    <cacheHierarchy uniqueName="[Varderade_kostnader].[Max år 21]" caption="Max år 21" attribute="1" defaultMemberUniqueName="[Varderade_kostnader].[Max år 21].[All]" allUniqueName="[Varderade_kostnader].[Max år 21].[All]" dimensionUniqueName="[Varderade_kostnader]" displayFolder="" count="0" memberValueDatatype="5" unbalanced="0"/>
    <cacheHierarchy uniqueName="[Varderade_kostnader].[Max år 22]" caption="Max år 22" attribute="1" defaultMemberUniqueName="[Varderade_kostnader].[Max år 22].[All]" allUniqueName="[Varderade_kostnader].[Max år 22].[All]" dimensionUniqueName="[Varderade_kostnader]" displayFolder="" count="0" memberValueDatatype="5" unbalanced="0"/>
    <cacheHierarchy uniqueName="[Varderade_kostnader].[Max år 23]" caption="Max år 23" attribute="1" defaultMemberUniqueName="[Varderade_kostnader].[Max år 23].[All]" allUniqueName="[Varderade_kostnader].[Max år 23].[All]" dimensionUniqueName="[Varderade_kostnader]" displayFolder="" count="0" memberValueDatatype="5" unbalanced="0"/>
    <cacheHierarchy uniqueName="[Varderade_kostnader].[Max år 24]" caption="Max år 24" attribute="1" defaultMemberUniqueName="[Varderade_kostnader].[Max år 24].[All]" allUniqueName="[Varderade_kostnader].[Max år 24].[All]" dimensionUniqueName="[Varderade_kostnader]" displayFolder="" count="0" memberValueDatatype="5" unbalanced="0"/>
    <cacheHierarchy uniqueName="[Varderade_kostnader].[Max år 25]" caption="Max år 25" attribute="1" defaultMemberUniqueName="[Varderade_kostnader].[Max år 25].[All]" allUniqueName="[Varderade_kostnader].[Max år 25].[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0" memberValueDatatype="130" unbalanced="0"/>
    <cacheHierarchy uniqueName="[Varderade_nyttor].[Kategori]" caption="Kategori" attribute="1" defaultMemberUniqueName="[Varderade_nyttor].[Kategori].[All]" allUniqueName="[Varderade_nyttor].[Kategori].[All]" dimensionUniqueName="[Varderade_nyttor]" displayFolder="" count="0" memberValueDatatype="130" unbalanced="0"/>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Troligt år 7]" caption="Troligt år 7" attribute="1" defaultMemberUniqueName="[Varderade_nyttor].[Troligt år 7].[All]" allUniqueName="[Varderade_nyttor].[Troligt år 7].[All]" dimensionUniqueName="[Varderade_nyttor]" displayFolder="" count="0" memberValueDatatype="5" unbalanced="0"/>
    <cacheHierarchy uniqueName="[Varderade_nyttor].[Troligt år 8]" caption="Troligt år 8" attribute="1" defaultMemberUniqueName="[Varderade_nyttor].[Troligt år 8].[All]" allUniqueName="[Varderade_nyttor].[Troligt år 8].[All]" dimensionUniqueName="[Varderade_nyttor]" displayFolder="" count="0" memberValueDatatype="5" unbalanced="0"/>
    <cacheHierarchy uniqueName="[Varderade_nyttor].[Troligt år 9]" caption="Troligt år 9" attribute="1" defaultMemberUniqueName="[Varderade_nyttor].[Troligt år 9].[All]" allUniqueName="[Varderade_nyttor].[Troligt år 9].[All]" dimensionUniqueName="[Varderade_nyttor]" displayFolder="" count="0" memberValueDatatype="5" unbalanced="0"/>
    <cacheHierarchy uniqueName="[Varderade_nyttor].[Troligt år 10]" caption="Troligt år 10" attribute="1" defaultMemberUniqueName="[Varderade_nyttor].[Troligt år 10].[All]" allUniqueName="[Varderade_nyttor].[Troligt år 10].[All]" dimensionUniqueName="[Varderade_nyttor]" displayFolder="" count="0" memberValueDatatype="5" unbalanced="0"/>
    <cacheHierarchy uniqueName="[Varderade_nyttor].[Troligt år 11]" caption="Troligt år 11" attribute="1" defaultMemberUniqueName="[Varderade_nyttor].[Troligt år 11].[All]" allUniqueName="[Varderade_nyttor].[Troligt år 11].[All]" dimensionUniqueName="[Varderade_nyttor]" displayFolder="" count="0" memberValueDatatype="5" unbalanced="0"/>
    <cacheHierarchy uniqueName="[Varderade_nyttor].[Troligt år 12]" caption="Troligt år 12" attribute="1" defaultMemberUniqueName="[Varderade_nyttor].[Troligt år 12].[All]" allUniqueName="[Varderade_nyttor].[Troligt år 12].[All]" dimensionUniqueName="[Varderade_nyttor]" displayFolder="" count="0" memberValueDatatype="5" unbalanced="0"/>
    <cacheHierarchy uniqueName="[Varderade_nyttor].[Troligt år 13]" caption="Troligt år 13" attribute="1" defaultMemberUniqueName="[Varderade_nyttor].[Troligt år 13].[All]" allUniqueName="[Varderade_nyttor].[Troligt år 13].[All]" dimensionUniqueName="[Varderade_nyttor]" displayFolder="" count="0" memberValueDatatype="5" unbalanced="0"/>
    <cacheHierarchy uniqueName="[Varderade_nyttor].[Troligt år 14]" caption="Troligt år 14" attribute="1" defaultMemberUniqueName="[Varderade_nyttor].[Troligt år 14].[All]" allUniqueName="[Varderade_nyttor].[Troligt år 14].[All]" dimensionUniqueName="[Varderade_nyttor]" displayFolder="" count="0" memberValueDatatype="5" unbalanced="0"/>
    <cacheHierarchy uniqueName="[Varderade_nyttor].[Troligt år 15]" caption="Troligt år 15" attribute="1" defaultMemberUniqueName="[Varderade_nyttor].[Troligt år 15].[All]" allUniqueName="[Varderade_nyttor].[Troligt år 15].[All]" dimensionUniqueName="[Varderade_nyttor]" displayFolder="" count="0" memberValueDatatype="5" unbalanced="0"/>
    <cacheHierarchy uniqueName="[Varderade_nyttor].[Troligt år 16]" caption="Troligt år 16" attribute="1" defaultMemberUniqueName="[Varderade_nyttor].[Troligt år 16].[All]" allUniqueName="[Varderade_nyttor].[Troligt år 16].[All]" dimensionUniqueName="[Varderade_nyttor]" displayFolder="" count="0" memberValueDatatype="5" unbalanced="0"/>
    <cacheHierarchy uniqueName="[Varderade_nyttor].[Troligt år 17]" caption="Troligt år 17" attribute="1" defaultMemberUniqueName="[Varderade_nyttor].[Troligt år 17].[All]" allUniqueName="[Varderade_nyttor].[Troligt år 17].[All]" dimensionUniqueName="[Varderade_nyttor]" displayFolder="" count="0" memberValueDatatype="5" unbalanced="0"/>
    <cacheHierarchy uniqueName="[Varderade_nyttor].[Troligt år 18]" caption="Troligt år 18" attribute="1" defaultMemberUniqueName="[Varderade_nyttor].[Troligt år 18].[All]" allUniqueName="[Varderade_nyttor].[Troligt år 18].[All]" dimensionUniqueName="[Varderade_nyttor]" displayFolder="" count="0" memberValueDatatype="5" unbalanced="0"/>
    <cacheHierarchy uniqueName="[Varderade_nyttor].[Troligt år 19]" caption="Troligt år 19" attribute="1" defaultMemberUniqueName="[Varderade_nyttor].[Troligt år 19].[All]" allUniqueName="[Varderade_nyttor].[Troligt år 19].[All]" dimensionUniqueName="[Varderade_nyttor]" displayFolder="" count="0" memberValueDatatype="5" unbalanced="0"/>
    <cacheHierarchy uniqueName="[Varderade_nyttor].[Troligt år 20]" caption="Troligt år 20" attribute="1" defaultMemberUniqueName="[Varderade_nyttor].[Troligt år 20].[All]" allUniqueName="[Varderade_nyttor].[Troligt år 20].[All]" dimensionUniqueName="[Varderade_nyttor]" displayFolder="" count="0" memberValueDatatype="5" unbalanced="0"/>
    <cacheHierarchy uniqueName="[Varderade_nyttor].[Troligt år 21]" caption="Troligt år 21" attribute="1" defaultMemberUniqueName="[Varderade_nyttor].[Troligt år 21].[All]" allUniqueName="[Varderade_nyttor].[Troligt år 21].[All]" dimensionUniqueName="[Varderade_nyttor]" displayFolder="" count="0" memberValueDatatype="5" unbalanced="0"/>
    <cacheHierarchy uniqueName="[Varderade_nyttor].[Troligt år 22]" caption="Troligt år 22" attribute="1" defaultMemberUniqueName="[Varderade_nyttor].[Troligt år 22].[All]" allUniqueName="[Varderade_nyttor].[Troligt år 22].[All]" dimensionUniqueName="[Varderade_nyttor]" displayFolder="" count="0" memberValueDatatype="5" unbalanced="0"/>
    <cacheHierarchy uniqueName="[Varderade_nyttor].[Troligt år 23]" caption="Troligt år 23" attribute="1" defaultMemberUniqueName="[Varderade_nyttor].[Troligt år 23].[All]" allUniqueName="[Varderade_nyttor].[Troligt år 23].[All]" dimensionUniqueName="[Varderade_nyttor]" displayFolder="" count="0" memberValueDatatype="5" unbalanced="0"/>
    <cacheHierarchy uniqueName="[Varderade_nyttor].[Troligt år 24]" caption="Troligt år 24" attribute="1" defaultMemberUniqueName="[Varderade_nyttor].[Troligt år 24].[All]" allUniqueName="[Varderade_nyttor].[Troligt år 24].[All]" dimensionUniqueName="[Varderade_nyttor]" displayFolder="" count="0" memberValueDatatype="5" unbalanced="0"/>
    <cacheHierarchy uniqueName="[Varderade_nyttor].[Troligt år 25]" caption="Troligt år 25" attribute="1" defaultMemberUniqueName="[Varderade_nyttor].[Troligt år 25].[All]" allUniqueName="[Varderade_nyttor].[Troligt år 25].[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Min år 7]" caption="Min år 7" attribute="1" defaultMemberUniqueName="[Varderade_nyttor].[Min år 7].[All]" allUniqueName="[Varderade_nyttor].[Min år 7].[All]" dimensionUniqueName="[Varderade_nyttor]" displayFolder="" count="0" memberValueDatatype="5" unbalanced="0"/>
    <cacheHierarchy uniqueName="[Varderade_nyttor].[Min år 8]" caption="Min år 8" attribute="1" defaultMemberUniqueName="[Varderade_nyttor].[Min år 8].[All]" allUniqueName="[Varderade_nyttor].[Min år 8].[All]" dimensionUniqueName="[Varderade_nyttor]" displayFolder="" count="0" memberValueDatatype="5" unbalanced="0"/>
    <cacheHierarchy uniqueName="[Varderade_nyttor].[Min år 9]" caption="Min år 9" attribute="1" defaultMemberUniqueName="[Varderade_nyttor].[Min år 9].[All]" allUniqueName="[Varderade_nyttor].[Min år 9].[All]" dimensionUniqueName="[Varderade_nyttor]" displayFolder="" count="0" memberValueDatatype="5" unbalanced="0"/>
    <cacheHierarchy uniqueName="[Varderade_nyttor].[Min år 10]" caption="Min år 10" attribute="1" defaultMemberUniqueName="[Varderade_nyttor].[Min år 10].[All]" allUniqueName="[Varderade_nyttor].[Min år 10].[All]" dimensionUniqueName="[Varderade_nyttor]" displayFolder="" count="0" memberValueDatatype="5" unbalanced="0"/>
    <cacheHierarchy uniqueName="[Varderade_nyttor].[Min år 11]" caption="Min år 11" attribute="1" defaultMemberUniqueName="[Varderade_nyttor].[Min år 11].[All]" allUniqueName="[Varderade_nyttor].[Min år 11].[All]" dimensionUniqueName="[Varderade_nyttor]" displayFolder="" count="0" memberValueDatatype="5" unbalanced="0"/>
    <cacheHierarchy uniqueName="[Varderade_nyttor].[Min år 12]" caption="Min år 12" attribute="1" defaultMemberUniqueName="[Varderade_nyttor].[Min år 12].[All]" allUniqueName="[Varderade_nyttor].[Min år 12].[All]" dimensionUniqueName="[Varderade_nyttor]" displayFolder="" count="0" memberValueDatatype="5" unbalanced="0"/>
    <cacheHierarchy uniqueName="[Varderade_nyttor].[Min år 13]" caption="Min år 13" attribute="1" defaultMemberUniqueName="[Varderade_nyttor].[Min år 13].[All]" allUniqueName="[Varderade_nyttor].[Min år 13].[All]" dimensionUniqueName="[Varderade_nyttor]" displayFolder="" count="0" memberValueDatatype="5" unbalanced="0"/>
    <cacheHierarchy uniqueName="[Varderade_nyttor].[Min år 14]" caption="Min år 14" attribute="1" defaultMemberUniqueName="[Varderade_nyttor].[Min år 14].[All]" allUniqueName="[Varderade_nyttor].[Min år 14].[All]" dimensionUniqueName="[Varderade_nyttor]" displayFolder="" count="0" memberValueDatatype="5" unbalanced="0"/>
    <cacheHierarchy uniqueName="[Varderade_nyttor].[Min år 15]" caption="Min år 15" attribute="1" defaultMemberUniqueName="[Varderade_nyttor].[Min år 15].[All]" allUniqueName="[Varderade_nyttor].[Min år 15].[All]" dimensionUniqueName="[Varderade_nyttor]" displayFolder="" count="0" memberValueDatatype="5" unbalanced="0"/>
    <cacheHierarchy uniqueName="[Varderade_nyttor].[Min år 16]" caption="Min år 16" attribute="1" defaultMemberUniqueName="[Varderade_nyttor].[Min år 16].[All]" allUniqueName="[Varderade_nyttor].[Min år 16].[All]" dimensionUniqueName="[Varderade_nyttor]" displayFolder="" count="0" memberValueDatatype="5" unbalanced="0"/>
    <cacheHierarchy uniqueName="[Varderade_nyttor].[Min år 17]" caption="Min år 17" attribute="1" defaultMemberUniqueName="[Varderade_nyttor].[Min år 17].[All]" allUniqueName="[Varderade_nyttor].[Min år 17].[All]" dimensionUniqueName="[Varderade_nyttor]" displayFolder="" count="0" memberValueDatatype="5" unbalanced="0"/>
    <cacheHierarchy uniqueName="[Varderade_nyttor].[Min år 18]" caption="Min år 18" attribute="1" defaultMemberUniqueName="[Varderade_nyttor].[Min år 18].[All]" allUniqueName="[Varderade_nyttor].[Min år 18].[All]" dimensionUniqueName="[Varderade_nyttor]" displayFolder="" count="0" memberValueDatatype="5" unbalanced="0"/>
    <cacheHierarchy uniqueName="[Varderade_nyttor].[Min år 19]" caption="Min år 19" attribute="1" defaultMemberUniqueName="[Varderade_nyttor].[Min år 19].[All]" allUniqueName="[Varderade_nyttor].[Min år 19].[All]" dimensionUniqueName="[Varderade_nyttor]" displayFolder="" count="0" memberValueDatatype="5" unbalanced="0"/>
    <cacheHierarchy uniqueName="[Varderade_nyttor].[Min år 20]" caption="Min år 20" attribute="1" defaultMemberUniqueName="[Varderade_nyttor].[Min år 20].[All]" allUniqueName="[Varderade_nyttor].[Min år 20].[All]" dimensionUniqueName="[Varderade_nyttor]" displayFolder="" count="0" memberValueDatatype="5" unbalanced="0"/>
    <cacheHierarchy uniqueName="[Varderade_nyttor].[Min år 21]" caption="Min år 21" attribute="1" defaultMemberUniqueName="[Varderade_nyttor].[Min år 21].[All]" allUniqueName="[Varderade_nyttor].[Min år 21].[All]" dimensionUniqueName="[Varderade_nyttor]" displayFolder="" count="0" memberValueDatatype="5" unbalanced="0"/>
    <cacheHierarchy uniqueName="[Varderade_nyttor].[Min år 22]" caption="Min år 22" attribute="1" defaultMemberUniqueName="[Varderade_nyttor].[Min år 22].[All]" allUniqueName="[Varderade_nyttor].[Min år 22].[All]" dimensionUniqueName="[Varderade_nyttor]" displayFolder="" count="0" memberValueDatatype="5" unbalanced="0"/>
    <cacheHierarchy uniqueName="[Varderade_nyttor].[Min år 23]" caption="Min år 23" attribute="1" defaultMemberUniqueName="[Varderade_nyttor].[Min år 23].[All]" allUniqueName="[Varderade_nyttor].[Min år 23].[All]" dimensionUniqueName="[Varderade_nyttor]" displayFolder="" count="0" memberValueDatatype="5" unbalanced="0"/>
    <cacheHierarchy uniqueName="[Varderade_nyttor].[Min år 24]" caption="Min år 24" attribute="1" defaultMemberUniqueName="[Varderade_nyttor].[Min år 24].[All]" allUniqueName="[Varderade_nyttor].[Min år 24].[All]" dimensionUniqueName="[Varderade_nyttor]" displayFolder="" count="0" memberValueDatatype="5" unbalanced="0"/>
    <cacheHierarchy uniqueName="[Varderade_nyttor].[Min år 25]" caption="Min år 25" attribute="1" defaultMemberUniqueName="[Varderade_nyttor].[Min år 25].[All]" allUniqueName="[Varderade_nyttor].[Min år 25].[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Max år 7]" caption="Max år 7" attribute="1" defaultMemberUniqueName="[Varderade_nyttor].[Max år 7].[All]" allUniqueName="[Varderade_nyttor].[Max år 7].[All]" dimensionUniqueName="[Varderade_nyttor]" displayFolder="" count="0" memberValueDatatype="5" unbalanced="0"/>
    <cacheHierarchy uniqueName="[Varderade_nyttor].[Max år 8]" caption="Max år 8" attribute="1" defaultMemberUniqueName="[Varderade_nyttor].[Max år 8].[All]" allUniqueName="[Varderade_nyttor].[Max år 8].[All]" dimensionUniqueName="[Varderade_nyttor]" displayFolder="" count="0" memberValueDatatype="5" unbalanced="0"/>
    <cacheHierarchy uniqueName="[Varderade_nyttor].[Max år 9]" caption="Max år 9" attribute="1" defaultMemberUniqueName="[Varderade_nyttor].[Max år 9].[All]" allUniqueName="[Varderade_nyttor].[Max år 9].[All]" dimensionUniqueName="[Varderade_nyttor]" displayFolder="" count="0" memberValueDatatype="5" unbalanced="0"/>
    <cacheHierarchy uniqueName="[Varderade_nyttor].[Max år 10]" caption="Max år 10" attribute="1" defaultMemberUniqueName="[Varderade_nyttor].[Max år 10].[All]" allUniqueName="[Varderade_nyttor].[Max år 10].[All]" dimensionUniqueName="[Varderade_nyttor]" displayFolder="" count="0" memberValueDatatype="5" unbalanced="0"/>
    <cacheHierarchy uniqueName="[Varderade_nyttor].[Max år 11]" caption="Max år 11" attribute="1" defaultMemberUniqueName="[Varderade_nyttor].[Max år 11].[All]" allUniqueName="[Varderade_nyttor].[Max år 11].[All]" dimensionUniqueName="[Varderade_nyttor]" displayFolder="" count="0" memberValueDatatype="5" unbalanced="0"/>
    <cacheHierarchy uniqueName="[Varderade_nyttor].[Max år 12]" caption="Max år 12" attribute="1" defaultMemberUniqueName="[Varderade_nyttor].[Max år 12].[All]" allUniqueName="[Varderade_nyttor].[Max år 12].[All]" dimensionUniqueName="[Varderade_nyttor]" displayFolder="" count="0" memberValueDatatype="5" unbalanced="0"/>
    <cacheHierarchy uniqueName="[Varderade_nyttor].[Max år 13]" caption="Max år 13" attribute="1" defaultMemberUniqueName="[Varderade_nyttor].[Max år 13].[All]" allUniqueName="[Varderade_nyttor].[Max år 13].[All]" dimensionUniqueName="[Varderade_nyttor]" displayFolder="" count="0" memberValueDatatype="5" unbalanced="0"/>
    <cacheHierarchy uniqueName="[Varderade_nyttor].[Max år 14]" caption="Max år 14" attribute="1" defaultMemberUniqueName="[Varderade_nyttor].[Max år 14].[All]" allUniqueName="[Varderade_nyttor].[Max år 14].[All]" dimensionUniqueName="[Varderade_nyttor]" displayFolder="" count="0" memberValueDatatype="5" unbalanced="0"/>
    <cacheHierarchy uniqueName="[Varderade_nyttor].[Max år 15]" caption="Max år 15" attribute="1" defaultMemberUniqueName="[Varderade_nyttor].[Max år 15].[All]" allUniqueName="[Varderade_nyttor].[Max år 15].[All]" dimensionUniqueName="[Varderade_nyttor]" displayFolder="" count="0" memberValueDatatype="5" unbalanced="0"/>
    <cacheHierarchy uniqueName="[Varderade_nyttor].[Max år 16]" caption="Max år 16" attribute="1" defaultMemberUniqueName="[Varderade_nyttor].[Max år 16].[All]" allUniqueName="[Varderade_nyttor].[Max år 16].[All]" dimensionUniqueName="[Varderade_nyttor]" displayFolder="" count="0" memberValueDatatype="5" unbalanced="0"/>
    <cacheHierarchy uniqueName="[Varderade_nyttor].[Max år 17]" caption="Max år 17" attribute="1" defaultMemberUniqueName="[Varderade_nyttor].[Max år 17].[All]" allUniqueName="[Varderade_nyttor].[Max år 17].[All]" dimensionUniqueName="[Varderade_nyttor]" displayFolder="" count="0" memberValueDatatype="5" unbalanced="0"/>
    <cacheHierarchy uniqueName="[Varderade_nyttor].[Max år 18]" caption="Max år 18" attribute="1" defaultMemberUniqueName="[Varderade_nyttor].[Max år 18].[All]" allUniqueName="[Varderade_nyttor].[Max år 18].[All]" dimensionUniqueName="[Varderade_nyttor]" displayFolder="" count="0" memberValueDatatype="5" unbalanced="0"/>
    <cacheHierarchy uniqueName="[Varderade_nyttor].[Max år 19]" caption="Max år 19" attribute="1" defaultMemberUniqueName="[Varderade_nyttor].[Max år 19].[All]" allUniqueName="[Varderade_nyttor].[Max år 19].[All]" dimensionUniqueName="[Varderade_nyttor]" displayFolder="" count="0" memberValueDatatype="5" unbalanced="0"/>
    <cacheHierarchy uniqueName="[Varderade_nyttor].[Max år 20]" caption="Max år 20" attribute="1" defaultMemberUniqueName="[Varderade_nyttor].[Max år 20].[All]" allUniqueName="[Varderade_nyttor].[Max år 20].[All]" dimensionUniqueName="[Varderade_nyttor]" displayFolder="" count="0" memberValueDatatype="5" unbalanced="0"/>
    <cacheHierarchy uniqueName="[Varderade_nyttor].[Max år 21]" caption="Max år 21" attribute="1" defaultMemberUniqueName="[Varderade_nyttor].[Max år 21].[All]" allUniqueName="[Varderade_nyttor].[Max år 21].[All]" dimensionUniqueName="[Varderade_nyttor]" displayFolder="" count="0" memberValueDatatype="5" unbalanced="0"/>
    <cacheHierarchy uniqueName="[Varderade_nyttor].[Max år 22]" caption="Max år 22" attribute="1" defaultMemberUniqueName="[Varderade_nyttor].[Max år 22].[All]" allUniqueName="[Varderade_nyttor].[Max år 22].[All]" dimensionUniqueName="[Varderade_nyttor]" displayFolder="" count="0" memberValueDatatype="5" unbalanced="0"/>
    <cacheHierarchy uniqueName="[Varderade_nyttor].[Max år 23]" caption="Max år 23" attribute="1" defaultMemberUniqueName="[Varderade_nyttor].[Max år 23].[All]" allUniqueName="[Varderade_nyttor].[Max år 23].[All]" dimensionUniqueName="[Varderade_nyttor]" displayFolder="" count="0" memberValueDatatype="5" unbalanced="0"/>
    <cacheHierarchy uniqueName="[Varderade_nyttor].[Max år 24]" caption="Max år 24" attribute="1" defaultMemberUniqueName="[Varderade_nyttor].[Max år 24].[All]" allUniqueName="[Varderade_nyttor].[Max år 24].[All]" dimensionUniqueName="[Varderade_nyttor]" displayFolder="" count="0" memberValueDatatype="5" unbalanced="0"/>
    <cacheHierarchy uniqueName="[Varderade_nyttor].[Max år 25]" caption="Max år 25" attribute="1" defaultMemberUniqueName="[Varderade_nyttor].[Max år 25].[All]" allUniqueName="[Varderade_nyttor].[Max år 25].[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270"/>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271"/>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27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270"/>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271"/>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272"/>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273"/>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274"/>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275"/>
        </ext>
      </extLst>
    </cacheHierarchy>
    <cacheHierarchy uniqueName="[Measures].[Sum of Troligt år 7]" caption="Sum of Troligt år 7" measure="1" displayFolder="" measureGroup="Nyttor" count="0" hidden="1">
      <extLst>
        <ext xmlns:x15="http://schemas.microsoft.com/office/spreadsheetml/2010/11/main" uri="{B97F6D7D-B522-45F9-BDA1-12C45D357490}">
          <x15:cacheHierarchy aggregatedColumn="276"/>
        </ext>
      </extLst>
    </cacheHierarchy>
    <cacheHierarchy uniqueName="[Measures].[Sum of Troligt år 8]" caption="Sum of Troligt år 8" measure="1" displayFolder="" measureGroup="Nyttor" count="0" hidden="1">
      <extLst>
        <ext xmlns:x15="http://schemas.microsoft.com/office/spreadsheetml/2010/11/main" uri="{B97F6D7D-B522-45F9-BDA1-12C45D357490}">
          <x15:cacheHierarchy aggregatedColumn="277"/>
        </ext>
      </extLst>
    </cacheHierarchy>
    <cacheHierarchy uniqueName="[Measures].[Sum of Troligt år 9]" caption="Sum of Troligt år 9" measure="1" displayFolder="" measureGroup="Nyttor" count="0" hidden="1">
      <extLst>
        <ext xmlns:x15="http://schemas.microsoft.com/office/spreadsheetml/2010/11/main" uri="{B97F6D7D-B522-45F9-BDA1-12C45D357490}">
          <x15:cacheHierarchy aggregatedColumn="278"/>
        </ext>
      </extLst>
    </cacheHierarchy>
    <cacheHierarchy uniqueName="[Measures].[Sum of Troligt år 10]" caption="Sum of Troligt år 10" measure="1" displayFolder="" measureGroup="Nyttor" count="0" hidden="1">
      <extLst>
        <ext xmlns:x15="http://schemas.microsoft.com/office/spreadsheetml/2010/11/main" uri="{B97F6D7D-B522-45F9-BDA1-12C45D357490}">
          <x15:cacheHierarchy aggregatedColumn="279"/>
        </ext>
      </extLst>
    </cacheHierarchy>
    <cacheHierarchy uniqueName="[Measures].[Sum of Troligt år 11]" caption="Sum of Troligt år 11" measure="1" displayFolder="" measureGroup="Nyttor" count="0" hidden="1">
      <extLst>
        <ext xmlns:x15="http://schemas.microsoft.com/office/spreadsheetml/2010/11/main" uri="{B97F6D7D-B522-45F9-BDA1-12C45D357490}">
          <x15:cacheHierarchy aggregatedColumn="280"/>
        </ext>
      </extLst>
    </cacheHierarchy>
    <cacheHierarchy uniqueName="[Measures].[Sum of Troligt år 12]" caption="Sum of Troligt år 12" measure="1" displayFolder="" measureGroup="Nyttor" count="0" hidden="1">
      <extLst>
        <ext xmlns:x15="http://schemas.microsoft.com/office/spreadsheetml/2010/11/main" uri="{B97F6D7D-B522-45F9-BDA1-12C45D357490}">
          <x15:cacheHierarchy aggregatedColumn="281"/>
        </ext>
      </extLst>
    </cacheHierarchy>
    <cacheHierarchy uniqueName="[Measures].[Sum of Troligt år 13]" caption="Sum of Troligt år 13" measure="1" displayFolder="" measureGroup="Nyttor" count="0" hidden="1">
      <extLst>
        <ext xmlns:x15="http://schemas.microsoft.com/office/spreadsheetml/2010/11/main" uri="{B97F6D7D-B522-45F9-BDA1-12C45D357490}">
          <x15:cacheHierarchy aggregatedColumn="282"/>
        </ext>
      </extLst>
    </cacheHierarchy>
    <cacheHierarchy uniqueName="[Measures].[Sum of Troligt år 14]" caption="Sum of Troligt år 14" measure="1" displayFolder="" measureGroup="Nyttor" count="0" hidden="1">
      <extLst>
        <ext xmlns:x15="http://schemas.microsoft.com/office/spreadsheetml/2010/11/main" uri="{B97F6D7D-B522-45F9-BDA1-12C45D357490}">
          <x15:cacheHierarchy aggregatedColumn="283"/>
        </ext>
      </extLst>
    </cacheHierarchy>
    <cacheHierarchy uniqueName="[Measures].[Sum of Troligt år 15]" caption="Sum of Troligt år 15" measure="1" displayFolder="" measureGroup="Nyttor" count="0" hidden="1">
      <extLst>
        <ext xmlns:x15="http://schemas.microsoft.com/office/spreadsheetml/2010/11/main" uri="{B97F6D7D-B522-45F9-BDA1-12C45D357490}">
          <x15:cacheHierarchy aggregatedColumn="284"/>
        </ext>
      </extLst>
    </cacheHierarchy>
    <cacheHierarchy uniqueName="[Measures].[Sum of Troligt år 16]" caption="Sum of Troligt år 16" measure="1" displayFolder="" measureGroup="Nyttor" count="0" hidden="1">
      <extLst>
        <ext xmlns:x15="http://schemas.microsoft.com/office/spreadsheetml/2010/11/main" uri="{B97F6D7D-B522-45F9-BDA1-12C45D357490}">
          <x15:cacheHierarchy aggregatedColumn="285"/>
        </ext>
      </extLst>
    </cacheHierarchy>
    <cacheHierarchy uniqueName="[Measures].[Sum of Troligt år 17]" caption="Sum of Troligt år 17" measure="1" displayFolder="" measureGroup="Nyttor" count="0" hidden="1">
      <extLst>
        <ext xmlns:x15="http://schemas.microsoft.com/office/spreadsheetml/2010/11/main" uri="{B97F6D7D-B522-45F9-BDA1-12C45D357490}">
          <x15:cacheHierarchy aggregatedColumn="286"/>
        </ext>
      </extLst>
    </cacheHierarchy>
    <cacheHierarchy uniqueName="[Measures].[Sum of Troligt år 18]" caption="Sum of Troligt år 18" measure="1" displayFolder="" measureGroup="Nyttor" count="0" hidden="1">
      <extLst>
        <ext xmlns:x15="http://schemas.microsoft.com/office/spreadsheetml/2010/11/main" uri="{B97F6D7D-B522-45F9-BDA1-12C45D357490}">
          <x15:cacheHierarchy aggregatedColumn="287"/>
        </ext>
      </extLst>
    </cacheHierarchy>
    <cacheHierarchy uniqueName="[Measures].[Sum of Troligt år 19]" caption="Sum of Troligt år 19" measure="1" displayFolder="" measureGroup="Nyttor" count="0" hidden="1">
      <extLst>
        <ext xmlns:x15="http://schemas.microsoft.com/office/spreadsheetml/2010/11/main" uri="{B97F6D7D-B522-45F9-BDA1-12C45D357490}">
          <x15:cacheHierarchy aggregatedColumn="288"/>
        </ext>
      </extLst>
    </cacheHierarchy>
    <cacheHierarchy uniqueName="[Measures].[Sum of Troligt år 20]" caption="Sum of Troligt år 20" measure="1" displayFolder="" measureGroup="Nyttor" count="0" hidden="1">
      <extLst>
        <ext xmlns:x15="http://schemas.microsoft.com/office/spreadsheetml/2010/11/main" uri="{B97F6D7D-B522-45F9-BDA1-12C45D357490}">
          <x15:cacheHierarchy aggregatedColumn="289"/>
        </ext>
      </extLst>
    </cacheHierarchy>
    <cacheHierarchy uniqueName="[Measures].[Sum of Troligt år 21]" caption="Sum of Troligt år 21" measure="1" displayFolder="" measureGroup="Nyttor" count="0" hidden="1">
      <extLst>
        <ext xmlns:x15="http://schemas.microsoft.com/office/spreadsheetml/2010/11/main" uri="{B97F6D7D-B522-45F9-BDA1-12C45D357490}">
          <x15:cacheHierarchy aggregatedColumn="290"/>
        </ext>
      </extLst>
    </cacheHierarchy>
    <cacheHierarchy uniqueName="[Measures].[Sum of Troligt år 22]" caption="Sum of Troligt år 22" measure="1" displayFolder="" measureGroup="Nyttor" count="0" hidden="1">
      <extLst>
        <ext xmlns:x15="http://schemas.microsoft.com/office/spreadsheetml/2010/11/main" uri="{B97F6D7D-B522-45F9-BDA1-12C45D357490}">
          <x15:cacheHierarchy aggregatedColumn="291"/>
        </ext>
      </extLst>
    </cacheHierarchy>
    <cacheHierarchy uniqueName="[Measures].[Sum of Troligt år 23]" caption="Sum of Troligt år 23" measure="1" displayFolder="" measureGroup="Nyttor" count="0" hidden="1">
      <extLst>
        <ext xmlns:x15="http://schemas.microsoft.com/office/spreadsheetml/2010/11/main" uri="{B97F6D7D-B522-45F9-BDA1-12C45D357490}">
          <x15:cacheHierarchy aggregatedColumn="292"/>
        </ext>
      </extLst>
    </cacheHierarchy>
    <cacheHierarchy uniqueName="[Measures].[Sum of Troligt år 24]" caption="Sum of Troligt år 24" measure="1" displayFolder="" measureGroup="Nyttor" count="0" hidden="1">
      <extLst>
        <ext xmlns:x15="http://schemas.microsoft.com/office/spreadsheetml/2010/11/main" uri="{B97F6D7D-B522-45F9-BDA1-12C45D357490}">
          <x15:cacheHierarchy aggregatedColumn="293"/>
        </ext>
      </extLst>
    </cacheHierarchy>
    <cacheHierarchy uniqueName="[Measures].[Sum of Troligt år 25]" caption="Sum of Troligt år 25" measure="1" displayFolder="" measureGroup="Nyttor" count="0" hidden="1">
      <extLst>
        <ext xmlns:x15="http://schemas.microsoft.com/office/spreadsheetml/2010/11/main" uri="{B97F6D7D-B522-45F9-BDA1-12C45D357490}">
          <x15:cacheHierarchy aggregatedColumn="29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183"/>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84"/>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185"/>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186"/>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187"/>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188"/>
        </ext>
      </extLst>
    </cacheHierarchy>
    <cacheHierarchy uniqueName="[Measures].[Sum of Troligt år 7 2]" caption="Sum of Troligt år 7 2" measure="1" displayFolder="" measureGroup="Kostnader" count="0" hidden="1">
      <extLst>
        <ext xmlns:x15="http://schemas.microsoft.com/office/spreadsheetml/2010/11/main" uri="{B97F6D7D-B522-45F9-BDA1-12C45D357490}">
          <x15:cacheHierarchy aggregatedColumn="189"/>
        </ext>
      </extLst>
    </cacheHierarchy>
    <cacheHierarchy uniqueName="[Measures].[Sum of Troligt år 8 2]" caption="Sum of Troligt år 8 2" measure="1" displayFolder="" measureGroup="Kostnader" count="0" hidden="1">
      <extLst>
        <ext xmlns:x15="http://schemas.microsoft.com/office/spreadsheetml/2010/11/main" uri="{B97F6D7D-B522-45F9-BDA1-12C45D357490}">
          <x15:cacheHierarchy aggregatedColumn="190"/>
        </ext>
      </extLst>
    </cacheHierarchy>
    <cacheHierarchy uniqueName="[Measures].[Sum of Troligt år 9 2]" caption="Sum of Troligt år 9 2" measure="1" displayFolder="" measureGroup="Kostnader" count="0" hidden="1">
      <extLst>
        <ext xmlns:x15="http://schemas.microsoft.com/office/spreadsheetml/2010/11/main" uri="{B97F6D7D-B522-45F9-BDA1-12C45D357490}">
          <x15:cacheHierarchy aggregatedColumn="191"/>
        </ext>
      </extLst>
    </cacheHierarchy>
    <cacheHierarchy uniqueName="[Measures].[Sum of Troligt år 10 2]" caption="Sum of Troligt år 10 2" measure="1" displayFolder="" measureGroup="Kostnader" count="0" hidden="1">
      <extLst>
        <ext xmlns:x15="http://schemas.microsoft.com/office/spreadsheetml/2010/11/main" uri="{B97F6D7D-B522-45F9-BDA1-12C45D357490}">
          <x15:cacheHierarchy aggregatedColumn="192"/>
        </ext>
      </extLst>
    </cacheHierarchy>
    <cacheHierarchy uniqueName="[Measures].[Sum of Troligt år 11 2]" caption="Sum of Troligt år 11 2" measure="1" displayFolder="" measureGroup="Kostnader" count="0" hidden="1">
      <extLst>
        <ext xmlns:x15="http://schemas.microsoft.com/office/spreadsheetml/2010/11/main" uri="{B97F6D7D-B522-45F9-BDA1-12C45D357490}">
          <x15:cacheHierarchy aggregatedColumn="193"/>
        </ext>
      </extLst>
    </cacheHierarchy>
    <cacheHierarchy uniqueName="[Measures].[Sum of Troligt år 12 2]" caption="Sum of Troligt år 12 2" measure="1" displayFolder="" measureGroup="Kostnader" count="0" hidden="1">
      <extLst>
        <ext xmlns:x15="http://schemas.microsoft.com/office/spreadsheetml/2010/11/main" uri="{B97F6D7D-B522-45F9-BDA1-12C45D357490}">
          <x15:cacheHierarchy aggregatedColumn="194"/>
        </ext>
      </extLst>
    </cacheHierarchy>
    <cacheHierarchy uniqueName="[Measures].[Sum of Troligt år 13 2]" caption="Sum of Troligt år 13 2" measure="1" displayFolder="" measureGroup="Kostnader" count="0" hidden="1">
      <extLst>
        <ext xmlns:x15="http://schemas.microsoft.com/office/spreadsheetml/2010/11/main" uri="{B97F6D7D-B522-45F9-BDA1-12C45D357490}">
          <x15:cacheHierarchy aggregatedColumn="195"/>
        </ext>
      </extLst>
    </cacheHierarchy>
    <cacheHierarchy uniqueName="[Measures].[Sum of Troligt år 14 2]" caption="Sum of Troligt år 14 2" measure="1" displayFolder="" measureGroup="Kostnader" count="0" hidden="1">
      <extLst>
        <ext xmlns:x15="http://schemas.microsoft.com/office/spreadsheetml/2010/11/main" uri="{B97F6D7D-B522-45F9-BDA1-12C45D357490}">
          <x15:cacheHierarchy aggregatedColumn="196"/>
        </ext>
      </extLst>
    </cacheHierarchy>
    <cacheHierarchy uniqueName="[Measures].[Sum of Troligt år 15 2]" caption="Sum of Troligt år 15 2" measure="1" displayFolder="" measureGroup="Kostnader" count="0" hidden="1">
      <extLst>
        <ext xmlns:x15="http://schemas.microsoft.com/office/spreadsheetml/2010/11/main" uri="{B97F6D7D-B522-45F9-BDA1-12C45D357490}">
          <x15:cacheHierarchy aggregatedColumn="197"/>
        </ext>
      </extLst>
    </cacheHierarchy>
    <cacheHierarchy uniqueName="[Measures].[Sum of Troligt år 16 2]" caption="Sum of Troligt år 16 2" measure="1" displayFolder="" measureGroup="Kostnader" count="0" hidden="1">
      <extLst>
        <ext xmlns:x15="http://schemas.microsoft.com/office/spreadsheetml/2010/11/main" uri="{B97F6D7D-B522-45F9-BDA1-12C45D357490}">
          <x15:cacheHierarchy aggregatedColumn="198"/>
        </ext>
      </extLst>
    </cacheHierarchy>
    <cacheHierarchy uniqueName="[Measures].[Sum of Troligt år 17 2]" caption="Sum of Troligt år 17 2" measure="1" displayFolder="" measureGroup="Kostnader" count="0" hidden="1">
      <extLst>
        <ext xmlns:x15="http://schemas.microsoft.com/office/spreadsheetml/2010/11/main" uri="{B97F6D7D-B522-45F9-BDA1-12C45D357490}">
          <x15:cacheHierarchy aggregatedColumn="199"/>
        </ext>
      </extLst>
    </cacheHierarchy>
    <cacheHierarchy uniqueName="[Measures].[Sum of Troligt år 18 2]" caption="Sum of Troligt år 18 2" measure="1" displayFolder="" measureGroup="Kostnader" count="0" hidden="1">
      <extLst>
        <ext xmlns:x15="http://schemas.microsoft.com/office/spreadsheetml/2010/11/main" uri="{B97F6D7D-B522-45F9-BDA1-12C45D357490}">
          <x15:cacheHierarchy aggregatedColumn="200"/>
        </ext>
      </extLst>
    </cacheHierarchy>
    <cacheHierarchy uniqueName="[Measures].[Sum of Troligt år 19 2]" caption="Sum of Troligt år 19 2" measure="1" displayFolder="" measureGroup="Kostnader" count="0" hidden="1">
      <extLst>
        <ext xmlns:x15="http://schemas.microsoft.com/office/spreadsheetml/2010/11/main" uri="{B97F6D7D-B522-45F9-BDA1-12C45D357490}">
          <x15:cacheHierarchy aggregatedColumn="201"/>
        </ext>
      </extLst>
    </cacheHierarchy>
    <cacheHierarchy uniqueName="[Measures].[Sum of Troligt år 20 2]" caption="Sum of Troligt år 20 2" measure="1" displayFolder="" measureGroup="Kostnader" count="0" hidden="1">
      <extLst>
        <ext xmlns:x15="http://schemas.microsoft.com/office/spreadsheetml/2010/11/main" uri="{B97F6D7D-B522-45F9-BDA1-12C45D357490}">
          <x15:cacheHierarchy aggregatedColumn="202"/>
        </ext>
      </extLst>
    </cacheHierarchy>
    <cacheHierarchy uniqueName="[Measures].[Sum of Troligt år 21 2]" caption="Sum of Troligt år 21 2" measure="1" displayFolder="" measureGroup="Kostnader" count="0" hidden="1">
      <extLst>
        <ext xmlns:x15="http://schemas.microsoft.com/office/spreadsheetml/2010/11/main" uri="{B97F6D7D-B522-45F9-BDA1-12C45D357490}">
          <x15:cacheHierarchy aggregatedColumn="203"/>
        </ext>
      </extLst>
    </cacheHierarchy>
    <cacheHierarchy uniqueName="[Measures].[Sum of Troligt år 22 2]" caption="Sum of Troligt år 22 2" measure="1" displayFolder="" measureGroup="Kostnader" count="0" hidden="1">
      <extLst>
        <ext xmlns:x15="http://schemas.microsoft.com/office/spreadsheetml/2010/11/main" uri="{B97F6D7D-B522-45F9-BDA1-12C45D357490}">
          <x15:cacheHierarchy aggregatedColumn="204"/>
        </ext>
      </extLst>
    </cacheHierarchy>
    <cacheHierarchy uniqueName="[Measures].[Sum of Troligt år 23 2]" caption="Sum of Troligt år 23 2" measure="1" displayFolder="" measureGroup="Kostnader" count="0" hidden="1">
      <extLst>
        <ext xmlns:x15="http://schemas.microsoft.com/office/spreadsheetml/2010/11/main" uri="{B97F6D7D-B522-45F9-BDA1-12C45D357490}">
          <x15:cacheHierarchy aggregatedColumn="205"/>
        </ext>
      </extLst>
    </cacheHierarchy>
    <cacheHierarchy uniqueName="[Measures].[Sum of Troligt år 24 2]" caption="Sum of Troligt år 24 2" measure="1" displayFolder="" measureGroup="Kostnader" count="0" hidden="1">
      <extLst>
        <ext xmlns:x15="http://schemas.microsoft.com/office/spreadsheetml/2010/11/main" uri="{B97F6D7D-B522-45F9-BDA1-12C45D357490}">
          <x15:cacheHierarchy aggregatedColumn="206"/>
        </ext>
      </extLst>
    </cacheHierarchy>
    <cacheHierarchy uniqueName="[Measures].[Sum of Troligt år 25 2]" caption="Sum of Troligt år 25 2" measure="1" displayFolder="" measureGroup="Kostnader" count="0" hidden="1">
      <extLst>
        <ext xmlns:x15="http://schemas.microsoft.com/office/spreadsheetml/2010/11/main" uri="{B97F6D7D-B522-45F9-BDA1-12C45D357490}">
          <x15:cacheHierarchy aggregatedColumn="207"/>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29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208"/>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264"/>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177"/>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444"/>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445"/>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446"/>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447"/>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448"/>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449"/>
        </ext>
      </extLst>
    </cacheHierarchy>
    <cacheHierarchy uniqueName="[Measures].[Sum of Troligt år 7 3]" caption="Sum of Troligt år 7 3" measure="1" displayFolder="" measureGroup="Varderade_nyttor" count="0" hidden="1">
      <extLst>
        <ext xmlns:x15="http://schemas.microsoft.com/office/spreadsheetml/2010/11/main" uri="{B97F6D7D-B522-45F9-BDA1-12C45D357490}">
          <x15:cacheHierarchy aggregatedColumn="450"/>
        </ext>
      </extLst>
    </cacheHierarchy>
    <cacheHierarchy uniqueName="[Measures].[Sum of Troligt år 8 3]" caption="Sum of Troligt år 8 3" measure="1" displayFolder="" measureGroup="Varderade_nyttor" count="0" hidden="1">
      <extLst>
        <ext xmlns:x15="http://schemas.microsoft.com/office/spreadsheetml/2010/11/main" uri="{B97F6D7D-B522-45F9-BDA1-12C45D357490}">
          <x15:cacheHierarchy aggregatedColumn="451"/>
        </ext>
      </extLst>
    </cacheHierarchy>
    <cacheHierarchy uniqueName="[Measures].[Sum of Troligt år 9 3]" caption="Sum of Troligt år 9 3" measure="1" displayFolder="" measureGroup="Varderade_nyttor" count="0" hidden="1">
      <extLst>
        <ext xmlns:x15="http://schemas.microsoft.com/office/spreadsheetml/2010/11/main" uri="{B97F6D7D-B522-45F9-BDA1-12C45D357490}">
          <x15:cacheHierarchy aggregatedColumn="452"/>
        </ext>
      </extLst>
    </cacheHierarchy>
    <cacheHierarchy uniqueName="[Measures].[Sum of Troligt år 10 3]" caption="Sum of Troligt år 10 3" measure="1" displayFolder="" measureGroup="Varderade_nyttor" count="0" hidden="1">
      <extLst>
        <ext xmlns:x15="http://schemas.microsoft.com/office/spreadsheetml/2010/11/main" uri="{B97F6D7D-B522-45F9-BDA1-12C45D357490}">
          <x15:cacheHierarchy aggregatedColumn="453"/>
        </ext>
      </extLst>
    </cacheHierarchy>
    <cacheHierarchy uniqueName="[Measures].[Sum of Troligt år 11 3]" caption="Sum of Troligt år 11 3" measure="1" displayFolder="" measureGroup="Varderade_nyttor" count="0" hidden="1">
      <extLst>
        <ext xmlns:x15="http://schemas.microsoft.com/office/spreadsheetml/2010/11/main" uri="{B97F6D7D-B522-45F9-BDA1-12C45D357490}">
          <x15:cacheHierarchy aggregatedColumn="454"/>
        </ext>
      </extLst>
    </cacheHierarchy>
    <cacheHierarchy uniqueName="[Measures].[Sum of Troligt år 12 3]" caption="Sum of Troligt år 12 3" measure="1" displayFolder="" measureGroup="Varderade_nyttor" count="0" hidden="1">
      <extLst>
        <ext xmlns:x15="http://schemas.microsoft.com/office/spreadsheetml/2010/11/main" uri="{B97F6D7D-B522-45F9-BDA1-12C45D357490}">
          <x15:cacheHierarchy aggregatedColumn="455"/>
        </ext>
      </extLst>
    </cacheHierarchy>
    <cacheHierarchy uniqueName="[Measures].[Sum of Troligt år 13 3]" caption="Sum of Troligt år 13 3" measure="1" displayFolder="" measureGroup="Varderade_nyttor" count="0" hidden="1">
      <extLst>
        <ext xmlns:x15="http://schemas.microsoft.com/office/spreadsheetml/2010/11/main" uri="{B97F6D7D-B522-45F9-BDA1-12C45D357490}">
          <x15:cacheHierarchy aggregatedColumn="456"/>
        </ext>
      </extLst>
    </cacheHierarchy>
    <cacheHierarchy uniqueName="[Measures].[Sum of Troligt år 14 3]" caption="Sum of Troligt år 14 3" measure="1" displayFolder="" measureGroup="Varderade_nyttor" count="0" hidden="1">
      <extLst>
        <ext xmlns:x15="http://schemas.microsoft.com/office/spreadsheetml/2010/11/main" uri="{B97F6D7D-B522-45F9-BDA1-12C45D357490}">
          <x15:cacheHierarchy aggregatedColumn="457"/>
        </ext>
      </extLst>
    </cacheHierarchy>
    <cacheHierarchy uniqueName="[Measures].[Sum of Troligt år 15 3]" caption="Sum of Troligt år 15 3" measure="1" displayFolder="" measureGroup="Varderade_nyttor" count="0" hidden="1">
      <extLst>
        <ext xmlns:x15="http://schemas.microsoft.com/office/spreadsheetml/2010/11/main" uri="{B97F6D7D-B522-45F9-BDA1-12C45D357490}">
          <x15:cacheHierarchy aggregatedColumn="458"/>
        </ext>
      </extLst>
    </cacheHierarchy>
    <cacheHierarchy uniqueName="[Measures].[Sum of Troligt år 16 3]" caption="Sum of Troligt år 16 3" measure="1" displayFolder="" measureGroup="Varderade_nyttor" count="0" hidden="1">
      <extLst>
        <ext xmlns:x15="http://schemas.microsoft.com/office/spreadsheetml/2010/11/main" uri="{B97F6D7D-B522-45F9-BDA1-12C45D357490}">
          <x15:cacheHierarchy aggregatedColumn="459"/>
        </ext>
      </extLst>
    </cacheHierarchy>
    <cacheHierarchy uniqueName="[Measures].[Sum of Troligt år 17 3]" caption="Sum of Troligt år 17 3" measure="1" displayFolder="" measureGroup="Varderade_nyttor" count="0" hidden="1">
      <extLst>
        <ext xmlns:x15="http://schemas.microsoft.com/office/spreadsheetml/2010/11/main" uri="{B97F6D7D-B522-45F9-BDA1-12C45D357490}">
          <x15:cacheHierarchy aggregatedColumn="460"/>
        </ext>
      </extLst>
    </cacheHierarchy>
    <cacheHierarchy uniqueName="[Measures].[Sum of Troligt år 18 3]" caption="Sum of Troligt år 18 3" measure="1" displayFolder="" measureGroup="Varderade_nyttor" count="0" hidden="1">
      <extLst>
        <ext xmlns:x15="http://schemas.microsoft.com/office/spreadsheetml/2010/11/main" uri="{B97F6D7D-B522-45F9-BDA1-12C45D357490}">
          <x15:cacheHierarchy aggregatedColumn="461"/>
        </ext>
      </extLst>
    </cacheHierarchy>
    <cacheHierarchy uniqueName="[Measures].[Sum of Troligt år 19 3]" caption="Sum of Troligt år 19 3" measure="1" displayFolder="" measureGroup="Varderade_nyttor" count="0" hidden="1">
      <extLst>
        <ext xmlns:x15="http://schemas.microsoft.com/office/spreadsheetml/2010/11/main" uri="{B97F6D7D-B522-45F9-BDA1-12C45D357490}">
          <x15:cacheHierarchy aggregatedColumn="462"/>
        </ext>
      </extLst>
    </cacheHierarchy>
    <cacheHierarchy uniqueName="[Measures].[Sum of Troligt år 20 3]" caption="Sum of Troligt år 20 3" measure="1" displayFolder="" measureGroup="Varderade_nyttor" count="0" hidden="1">
      <extLst>
        <ext xmlns:x15="http://schemas.microsoft.com/office/spreadsheetml/2010/11/main" uri="{B97F6D7D-B522-45F9-BDA1-12C45D357490}">
          <x15:cacheHierarchy aggregatedColumn="463"/>
        </ext>
      </extLst>
    </cacheHierarchy>
    <cacheHierarchy uniqueName="[Measures].[Sum of Troligt år 21 3]" caption="Sum of Troligt år 21 3" measure="1" displayFolder="" measureGroup="Varderade_nyttor" count="0" hidden="1">
      <extLst>
        <ext xmlns:x15="http://schemas.microsoft.com/office/spreadsheetml/2010/11/main" uri="{B97F6D7D-B522-45F9-BDA1-12C45D357490}">
          <x15:cacheHierarchy aggregatedColumn="464"/>
        </ext>
      </extLst>
    </cacheHierarchy>
    <cacheHierarchy uniqueName="[Measures].[Sum of Troligt år 22 3]" caption="Sum of Troligt år 22 3" measure="1" displayFolder="" measureGroup="Varderade_nyttor" count="0" hidden="1">
      <extLst>
        <ext xmlns:x15="http://schemas.microsoft.com/office/spreadsheetml/2010/11/main" uri="{B97F6D7D-B522-45F9-BDA1-12C45D357490}">
          <x15:cacheHierarchy aggregatedColumn="465"/>
        </ext>
      </extLst>
    </cacheHierarchy>
    <cacheHierarchy uniqueName="[Measures].[Sum of Troligt år 23 3]" caption="Sum of Troligt år 23 3" measure="1" displayFolder="" measureGroup="Varderade_nyttor" count="0" hidden="1">
      <extLst>
        <ext xmlns:x15="http://schemas.microsoft.com/office/spreadsheetml/2010/11/main" uri="{B97F6D7D-B522-45F9-BDA1-12C45D357490}">
          <x15:cacheHierarchy aggregatedColumn="466"/>
        </ext>
      </extLst>
    </cacheHierarchy>
    <cacheHierarchy uniqueName="[Measures].[Sum of Troligt år 24 3]" caption="Sum of Troligt år 24 3" measure="1" displayFolder="" measureGroup="Varderade_nyttor" count="0" hidden="1">
      <extLst>
        <ext xmlns:x15="http://schemas.microsoft.com/office/spreadsheetml/2010/11/main" uri="{B97F6D7D-B522-45F9-BDA1-12C45D357490}">
          <x15:cacheHierarchy aggregatedColumn="467"/>
        </ext>
      </extLst>
    </cacheHierarchy>
    <cacheHierarchy uniqueName="[Measures].[Sum of Troligt år 25 3]" caption="Sum of Troligt år 25 3" measure="1" displayFolder="" measureGroup="Varderade_nyttor" count="0" hidden="1">
      <extLst>
        <ext xmlns:x15="http://schemas.microsoft.com/office/spreadsheetml/2010/11/main" uri="{B97F6D7D-B522-45F9-BDA1-12C45D357490}">
          <x15:cacheHierarchy aggregatedColumn="468"/>
        </ext>
      </extLst>
    </cacheHierarchy>
    <cacheHierarchy uniqueName="[Measures].[Sum of Summa 3]" caption="Sum of Summa 3" measure="1" displayFolder="" measureGroup="Varderade_nyttor" count="0" hidden="1">
      <extLst>
        <ext xmlns:x15="http://schemas.microsoft.com/office/spreadsheetml/2010/11/main" uri="{B97F6D7D-B522-45F9-BDA1-12C45D357490}">
          <x15:cacheHierarchy aggregatedColumn="469"/>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357"/>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358"/>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359"/>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360"/>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361"/>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362"/>
        </ext>
      </extLst>
    </cacheHierarchy>
    <cacheHierarchy uniqueName="[Measures].[Sum of Troligt år 8 4]" caption="Sum of Troligt år 8 4" measure="1" displayFolder="" measureGroup="Varderade_kostnader" count="0" hidden="1">
      <extLst>
        <ext xmlns:x15="http://schemas.microsoft.com/office/spreadsheetml/2010/11/main" uri="{B97F6D7D-B522-45F9-BDA1-12C45D357490}">
          <x15:cacheHierarchy aggregatedColumn="364"/>
        </ext>
      </extLst>
    </cacheHierarchy>
    <cacheHierarchy uniqueName="[Measures].[Sum of Troligt år 9 4]" caption="Sum of Troligt år 9 4" measure="1" displayFolder="" measureGroup="Varderade_kostnader" count="0" hidden="1">
      <extLst>
        <ext xmlns:x15="http://schemas.microsoft.com/office/spreadsheetml/2010/11/main" uri="{B97F6D7D-B522-45F9-BDA1-12C45D357490}">
          <x15:cacheHierarchy aggregatedColumn="365"/>
        </ext>
      </extLst>
    </cacheHierarchy>
    <cacheHierarchy uniqueName="[Measures].[Sum of Troligt år 7 4]" caption="Sum of Troligt år 7 4" measure="1" displayFolder="" measureGroup="Varderade_kostnader" count="0" hidden="1">
      <extLst>
        <ext xmlns:x15="http://schemas.microsoft.com/office/spreadsheetml/2010/11/main" uri="{B97F6D7D-B522-45F9-BDA1-12C45D357490}">
          <x15:cacheHierarchy aggregatedColumn="363"/>
        </ext>
      </extLst>
    </cacheHierarchy>
    <cacheHierarchy uniqueName="[Measures].[Sum of Troligt år 10 4]" caption="Sum of Troligt år 10 4" measure="1" displayFolder="" measureGroup="Varderade_kostnader" count="0" hidden="1">
      <extLst>
        <ext xmlns:x15="http://schemas.microsoft.com/office/spreadsheetml/2010/11/main" uri="{B97F6D7D-B522-45F9-BDA1-12C45D357490}">
          <x15:cacheHierarchy aggregatedColumn="366"/>
        </ext>
      </extLst>
    </cacheHierarchy>
    <cacheHierarchy uniqueName="[Measures].[Sum of Troligt år 11 4]" caption="Sum of Troligt år 11 4" measure="1" displayFolder="" measureGroup="Varderade_kostnader" count="0" hidden="1">
      <extLst>
        <ext xmlns:x15="http://schemas.microsoft.com/office/spreadsheetml/2010/11/main" uri="{B97F6D7D-B522-45F9-BDA1-12C45D357490}">
          <x15:cacheHierarchy aggregatedColumn="367"/>
        </ext>
      </extLst>
    </cacheHierarchy>
    <cacheHierarchy uniqueName="[Measures].[Sum of Troligt år 12 4]" caption="Sum of Troligt år 12 4" measure="1" displayFolder="" measureGroup="Varderade_kostnader" count="0" hidden="1">
      <extLst>
        <ext xmlns:x15="http://schemas.microsoft.com/office/spreadsheetml/2010/11/main" uri="{B97F6D7D-B522-45F9-BDA1-12C45D357490}">
          <x15:cacheHierarchy aggregatedColumn="368"/>
        </ext>
      </extLst>
    </cacheHierarchy>
    <cacheHierarchy uniqueName="[Measures].[Sum of Troligt år 13 4]" caption="Sum of Troligt år 13 4" measure="1" displayFolder="" measureGroup="Varderade_kostnader" count="0" hidden="1">
      <extLst>
        <ext xmlns:x15="http://schemas.microsoft.com/office/spreadsheetml/2010/11/main" uri="{B97F6D7D-B522-45F9-BDA1-12C45D357490}">
          <x15:cacheHierarchy aggregatedColumn="369"/>
        </ext>
      </extLst>
    </cacheHierarchy>
    <cacheHierarchy uniqueName="[Measures].[Sum of Troligt år 14 4]" caption="Sum of Troligt år 14 4" measure="1" displayFolder="" measureGroup="Varderade_kostnader" count="0" hidden="1">
      <extLst>
        <ext xmlns:x15="http://schemas.microsoft.com/office/spreadsheetml/2010/11/main" uri="{B97F6D7D-B522-45F9-BDA1-12C45D357490}">
          <x15:cacheHierarchy aggregatedColumn="370"/>
        </ext>
      </extLst>
    </cacheHierarchy>
    <cacheHierarchy uniqueName="[Measures].[Sum of Troligt år 15 4]" caption="Sum of Troligt år 15 4" measure="1" displayFolder="" measureGroup="Varderade_kostnader" count="0" hidden="1">
      <extLst>
        <ext xmlns:x15="http://schemas.microsoft.com/office/spreadsheetml/2010/11/main" uri="{B97F6D7D-B522-45F9-BDA1-12C45D357490}">
          <x15:cacheHierarchy aggregatedColumn="371"/>
        </ext>
      </extLst>
    </cacheHierarchy>
    <cacheHierarchy uniqueName="[Measures].[Sum of Troligt år 16 4]" caption="Sum of Troligt år 16 4" measure="1" displayFolder="" measureGroup="Varderade_kostnader" count="0" hidden="1">
      <extLst>
        <ext xmlns:x15="http://schemas.microsoft.com/office/spreadsheetml/2010/11/main" uri="{B97F6D7D-B522-45F9-BDA1-12C45D357490}">
          <x15:cacheHierarchy aggregatedColumn="372"/>
        </ext>
      </extLst>
    </cacheHierarchy>
    <cacheHierarchy uniqueName="[Measures].[Sum of Troligt år 17 4]" caption="Sum of Troligt år 17 4" measure="1" displayFolder="" measureGroup="Varderade_kostnader" count="0" hidden="1">
      <extLst>
        <ext xmlns:x15="http://schemas.microsoft.com/office/spreadsheetml/2010/11/main" uri="{B97F6D7D-B522-45F9-BDA1-12C45D357490}">
          <x15:cacheHierarchy aggregatedColumn="373"/>
        </ext>
      </extLst>
    </cacheHierarchy>
    <cacheHierarchy uniqueName="[Measures].[Sum of Troligt år 18 4]" caption="Sum of Troligt år 18 4" measure="1" displayFolder="" measureGroup="Varderade_kostnader" count="0" hidden="1">
      <extLst>
        <ext xmlns:x15="http://schemas.microsoft.com/office/spreadsheetml/2010/11/main" uri="{B97F6D7D-B522-45F9-BDA1-12C45D357490}">
          <x15:cacheHierarchy aggregatedColumn="374"/>
        </ext>
      </extLst>
    </cacheHierarchy>
    <cacheHierarchy uniqueName="[Measures].[Sum of Troligt år 19 4]" caption="Sum of Troligt år 19 4" measure="1" displayFolder="" measureGroup="Varderade_kostnader" count="0" hidden="1">
      <extLst>
        <ext xmlns:x15="http://schemas.microsoft.com/office/spreadsheetml/2010/11/main" uri="{B97F6D7D-B522-45F9-BDA1-12C45D357490}">
          <x15:cacheHierarchy aggregatedColumn="375"/>
        </ext>
      </extLst>
    </cacheHierarchy>
    <cacheHierarchy uniqueName="[Measures].[Sum of Troligt år 20 4]" caption="Sum of Troligt år 20 4" measure="1" displayFolder="" measureGroup="Varderade_kostnader" count="0" hidden="1">
      <extLst>
        <ext xmlns:x15="http://schemas.microsoft.com/office/spreadsheetml/2010/11/main" uri="{B97F6D7D-B522-45F9-BDA1-12C45D357490}">
          <x15:cacheHierarchy aggregatedColumn="376"/>
        </ext>
      </extLst>
    </cacheHierarchy>
    <cacheHierarchy uniqueName="[Measures].[Sum of Troligt år 21 4]" caption="Sum of Troligt år 21 4" measure="1" displayFolder="" measureGroup="Varderade_kostnader" count="0" hidden="1">
      <extLst>
        <ext xmlns:x15="http://schemas.microsoft.com/office/spreadsheetml/2010/11/main" uri="{B97F6D7D-B522-45F9-BDA1-12C45D357490}">
          <x15:cacheHierarchy aggregatedColumn="377"/>
        </ext>
      </extLst>
    </cacheHierarchy>
    <cacheHierarchy uniqueName="[Measures].[Sum of Troligt år 22 4]" caption="Sum of Troligt år 22 4" measure="1" displayFolder="" measureGroup="Varderade_kostnader" count="0" hidden="1">
      <extLst>
        <ext xmlns:x15="http://schemas.microsoft.com/office/spreadsheetml/2010/11/main" uri="{B97F6D7D-B522-45F9-BDA1-12C45D357490}">
          <x15:cacheHierarchy aggregatedColumn="378"/>
        </ext>
      </extLst>
    </cacheHierarchy>
    <cacheHierarchy uniqueName="[Measures].[Sum of Troligt år 23 4]" caption="Sum of Troligt år 23 4" measure="1" displayFolder="" measureGroup="Varderade_kostnader" count="0" hidden="1">
      <extLst>
        <ext xmlns:x15="http://schemas.microsoft.com/office/spreadsheetml/2010/11/main" uri="{B97F6D7D-B522-45F9-BDA1-12C45D357490}">
          <x15:cacheHierarchy aggregatedColumn="379"/>
        </ext>
      </extLst>
    </cacheHierarchy>
    <cacheHierarchy uniqueName="[Measures].[Sum of Troligt år 24 4]" caption="Sum of Troligt år 24 4" measure="1" displayFolder="" measureGroup="Varderade_kostnader" count="0" hidden="1">
      <extLst>
        <ext xmlns:x15="http://schemas.microsoft.com/office/spreadsheetml/2010/11/main" uri="{B97F6D7D-B522-45F9-BDA1-12C45D357490}">
          <x15:cacheHierarchy aggregatedColumn="380"/>
        </ext>
      </extLst>
    </cacheHierarchy>
    <cacheHierarchy uniqueName="[Measures].[Sum of Troligt år 25 4]" caption="Sum of Troligt år 25 4" measure="1" displayFolder="" measureGroup="Varderade_kostnader" count="0" hidden="1">
      <extLst>
        <ext xmlns:x15="http://schemas.microsoft.com/office/spreadsheetml/2010/11/main" uri="{B97F6D7D-B522-45F9-BDA1-12C45D357490}">
          <x15:cacheHierarchy aggregatedColumn="381"/>
        </ext>
      </extLst>
    </cacheHierarchy>
    <cacheHierarchy uniqueName="[Measures].[Sum of Summa 4]" caption="Sum of Summa 4" measure="1" displayFolder="" measureGroup="Varderade_kostnader" count="0" hidden="1">
      <extLst>
        <ext xmlns:x15="http://schemas.microsoft.com/office/spreadsheetml/2010/11/main" uri="{B97F6D7D-B522-45F9-BDA1-12C45D357490}">
          <x15:cacheHierarchy aggregatedColumn="382"/>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94"/>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495"/>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521"/>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408"/>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434"/>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382"/>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351"/>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719145527"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658454629629" backgroundQuery="1" createdVersion="3" refreshedVersion="8" minRefreshableVersion="3" recordCount="0" supportSubquery="1" supportAdvancedDrill="1" xr:uid="{1A481FA9-2776-4194-8EBA-C17A5F1772DE}">
  <cacheSource type="external" connectionId="7">
    <extLst>
      <ext xmlns:x14="http://schemas.microsoft.com/office/spreadsheetml/2009/9/main" uri="{F057638F-6D5F-4e77-A914-E7F072B9BCA8}">
        <x14:sourceConnection name="ThisWorkbookDataModel"/>
      </ext>
    </extLst>
  </cacheSource>
  <cacheFields count="0"/>
  <cacheHierarchies count="646">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0" memberValueDatatype="130" unbalanced="0"/>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0"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Troligt år 7]" caption="Troligt år 7" attribute="1" defaultMemberUniqueName="[Ej_varderade_kostnader].[Troligt år 7].[All]" allUniqueName="[Ej_varderade_kostnader].[Troligt år 7].[All]" dimensionUniqueName="[Ej_varderade_kostnader]" displayFolder="" count="0" memberValueDatatype="5" unbalanced="0"/>
    <cacheHierarchy uniqueName="[Ej_varderade_kostnader].[Troligt år 8]" caption="Troligt år 8" attribute="1" defaultMemberUniqueName="[Ej_varderade_kostnader].[Troligt år 8].[All]" allUniqueName="[Ej_varderade_kostnader].[Troligt år 8].[All]" dimensionUniqueName="[Ej_varderade_kostnader]" displayFolder="" count="0" memberValueDatatype="5" unbalanced="0"/>
    <cacheHierarchy uniqueName="[Ej_varderade_kostnader].[Troligt år 9]" caption="Troligt år 9" attribute="1" defaultMemberUniqueName="[Ej_varderade_kostnader].[Troligt år 9].[All]" allUniqueName="[Ej_varderade_kostnader].[Troligt år 9].[All]" dimensionUniqueName="[Ej_varderade_kostnader]" displayFolder="" count="0" memberValueDatatype="5" unbalanced="0"/>
    <cacheHierarchy uniqueName="[Ej_varderade_kostnader].[Troligt år 10]" caption="Troligt år 10" attribute="1" defaultMemberUniqueName="[Ej_varderade_kostnader].[Troligt år 10].[All]" allUniqueName="[Ej_varderade_kostnader].[Troligt år 10].[All]" dimensionUniqueName="[Ej_varderade_kostnader]" displayFolder="" count="0" memberValueDatatype="5" unbalanced="0"/>
    <cacheHierarchy uniqueName="[Ej_varderade_kostnader].[Troligt år 11]" caption="Troligt år 11" attribute="1" defaultMemberUniqueName="[Ej_varderade_kostnader].[Troligt år 11].[All]" allUniqueName="[Ej_varderade_kostnader].[Troligt år 11].[All]" dimensionUniqueName="[Ej_varderade_kostnader]" displayFolder="" count="0" memberValueDatatype="5" unbalanced="0"/>
    <cacheHierarchy uniqueName="[Ej_varderade_kostnader].[Troligt år 12]" caption="Troligt år 12" attribute="1" defaultMemberUniqueName="[Ej_varderade_kostnader].[Troligt år 12].[All]" allUniqueName="[Ej_varderade_kostnader].[Troligt år 12].[All]" dimensionUniqueName="[Ej_varderade_kostnader]" displayFolder="" count="0" memberValueDatatype="5" unbalanced="0"/>
    <cacheHierarchy uniqueName="[Ej_varderade_kostnader].[Troligt år 13]" caption="Troligt år 13" attribute="1" defaultMemberUniqueName="[Ej_varderade_kostnader].[Troligt år 13].[All]" allUniqueName="[Ej_varderade_kostnader].[Troligt år 13].[All]" dimensionUniqueName="[Ej_varderade_kostnader]" displayFolder="" count="0" memberValueDatatype="5" unbalanced="0"/>
    <cacheHierarchy uniqueName="[Ej_varderade_kostnader].[Troligt år 14]" caption="Troligt år 14" attribute="1" defaultMemberUniqueName="[Ej_varderade_kostnader].[Troligt år 14].[All]" allUniqueName="[Ej_varderade_kostnader].[Troligt år 14].[All]" dimensionUniqueName="[Ej_varderade_kostnader]" displayFolder="" count="0" memberValueDatatype="5" unbalanced="0"/>
    <cacheHierarchy uniqueName="[Ej_varderade_kostnader].[Troligt år 15]" caption="Troligt år 15" attribute="1" defaultMemberUniqueName="[Ej_varderade_kostnader].[Troligt år 15].[All]" allUniqueName="[Ej_varderade_kostnader].[Troligt år 15].[All]" dimensionUniqueName="[Ej_varderade_kostnader]" displayFolder="" count="0" memberValueDatatype="5" unbalanced="0"/>
    <cacheHierarchy uniqueName="[Ej_varderade_kostnader].[Troligt år 16]" caption="Troligt år 16" attribute="1" defaultMemberUniqueName="[Ej_varderade_kostnader].[Troligt år 16].[All]" allUniqueName="[Ej_varderade_kostnader].[Troligt år 16].[All]" dimensionUniqueName="[Ej_varderade_kostnader]" displayFolder="" count="0" memberValueDatatype="5" unbalanced="0"/>
    <cacheHierarchy uniqueName="[Ej_varderade_kostnader].[Troligt år 17]" caption="Troligt år 17" attribute="1" defaultMemberUniqueName="[Ej_varderade_kostnader].[Troligt år 17].[All]" allUniqueName="[Ej_varderade_kostnader].[Troligt år 17].[All]" dimensionUniqueName="[Ej_varderade_kostnader]" displayFolder="" count="0" memberValueDatatype="5" unbalanced="0"/>
    <cacheHierarchy uniqueName="[Ej_varderade_kostnader].[Troligt år 18]" caption="Troligt år 18" attribute="1" defaultMemberUniqueName="[Ej_varderade_kostnader].[Troligt år 18].[All]" allUniqueName="[Ej_varderade_kostnader].[Troligt år 18].[All]" dimensionUniqueName="[Ej_varderade_kostnader]" displayFolder="" count="0" memberValueDatatype="5" unbalanced="0"/>
    <cacheHierarchy uniqueName="[Ej_varderade_kostnader].[Troligt år 19]" caption="Troligt år 19" attribute="1" defaultMemberUniqueName="[Ej_varderade_kostnader].[Troligt år 19].[All]" allUniqueName="[Ej_varderade_kostnader].[Troligt år 19].[All]" dimensionUniqueName="[Ej_varderade_kostnader]" displayFolder="" count="0" memberValueDatatype="5" unbalanced="0"/>
    <cacheHierarchy uniqueName="[Ej_varderade_kostnader].[Troligt år 20]" caption="Troligt år 20" attribute="1" defaultMemberUniqueName="[Ej_varderade_kostnader].[Troligt år 20].[All]" allUniqueName="[Ej_varderade_kostnader].[Troligt år 20].[All]" dimensionUniqueName="[Ej_varderade_kostnader]" displayFolder="" count="0" memberValueDatatype="5" unbalanced="0"/>
    <cacheHierarchy uniqueName="[Ej_varderade_kostnader].[Troligt år 21]" caption="Troligt år 21" attribute="1" defaultMemberUniqueName="[Ej_varderade_kostnader].[Troligt år 21].[All]" allUniqueName="[Ej_varderade_kostnader].[Troligt år 21].[All]" dimensionUniqueName="[Ej_varderade_kostnader]" displayFolder="" count="0" memberValueDatatype="5" unbalanced="0"/>
    <cacheHierarchy uniqueName="[Ej_varderade_kostnader].[Troligt år 22]" caption="Troligt år 22" attribute="1" defaultMemberUniqueName="[Ej_varderade_kostnader].[Troligt år 22].[All]" allUniqueName="[Ej_varderade_kostnader].[Troligt år 22].[All]" dimensionUniqueName="[Ej_varderade_kostnader]" displayFolder="" count="0" memberValueDatatype="5" unbalanced="0"/>
    <cacheHierarchy uniqueName="[Ej_varderade_kostnader].[Troligt år 23]" caption="Troligt år 23" attribute="1" defaultMemberUniqueName="[Ej_varderade_kostnader].[Troligt år 23].[All]" allUniqueName="[Ej_varderade_kostnader].[Troligt år 23].[All]" dimensionUniqueName="[Ej_varderade_kostnader]" displayFolder="" count="0" memberValueDatatype="5" unbalanced="0"/>
    <cacheHierarchy uniqueName="[Ej_varderade_kostnader].[Troligt år 24]" caption="Troligt år 24" attribute="1" defaultMemberUniqueName="[Ej_varderade_kostnader].[Troligt år 24].[All]" allUniqueName="[Ej_varderade_kostnader].[Troligt år 24].[All]" dimensionUniqueName="[Ej_varderade_kostnader]" displayFolder="" count="0" memberValueDatatype="5" unbalanced="0"/>
    <cacheHierarchy uniqueName="[Ej_varderade_kostnader].[Troligt år 25]" caption="Troligt år 25" attribute="1" defaultMemberUniqueName="[Ej_varderade_kostnader].[Troligt år 25].[All]" allUniqueName="[Ej_varderade_kostnader].[Troligt år 25].[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Min år 7]" caption="Min år 7" attribute="1" defaultMemberUniqueName="[Ej_varderade_kostnader].[Min år 7].[All]" allUniqueName="[Ej_varderade_kostnader].[Min år 7].[All]" dimensionUniqueName="[Ej_varderade_kostnader]" displayFolder="" count="0" memberValueDatatype="5" unbalanced="0"/>
    <cacheHierarchy uniqueName="[Ej_varderade_kostnader].[Min år 8]" caption="Min år 8" attribute="1" defaultMemberUniqueName="[Ej_varderade_kostnader].[Min år 8].[All]" allUniqueName="[Ej_varderade_kostnader].[Min år 8].[All]" dimensionUniqueName="[Ej_varderade_kostnader]" displayFolder="" count="0" memberValueDatatype="5" unbalanced="0"/>
    <cacheHierarchy uniqueName="[Ej_varderade_kostnader].[Min år 9]" caption="Min år 9" attribute="1" defaultMemberUniqueName="[Ej_varderade_kostnader].[Min år 9].[All]" allUniqueName="[Ej_varderade_kostnader].[Min år 9].[All]" dimensionUniqueName="[Ej_varderade_kostnader]" displayFolder="" count="0" memberValueDatatype="5" unbalanced="0"/>
    <cacheHierarchy uniqueName="[Ej_varderade_kostnader].[Min år 10]" caption="Min år 10" attribute="1" defaultMemberUniqueName="[Ej_varderade_kostnader].[Min år 10].[All]" allUniqueName="[Ej_varderade_kostnader].[Min år 10].[All]" dimensionUniqueName="[Ej_varderade_kostnader]" displayFolder="" count="0" memberValueDatatype="5" unbalanced="0"/>
    <cacheHierarchy uniqueName="[Ej_varderade_kostnader].[Min år 11]" caption="Min år 11" attribute="1" defaultMemberUniqueName="[Ej_varderade_kostnader].[Min år 11].[All]" allUniqueName="[Ej_varderade_kostnader].[Min år 11].[All]" dimensionUniqueName="[Ej_varderade_kostnader]" displayFolder="" count="0" memberValueDatatype="5" unbalanced="0"/>
    <cacheHierarchy uniqueName="[Ej_varderade_kostnader].[Min år 12]" caption="Min år 12" attribute="1" defaultMemberUniqueName="[Ej_varderade_kostnader].[Min år 12].[All]" allUniqueName="[Ej_varderade_kostnader].[Min år 12].[All]" dimensionUniqueName="[Ej_varderade_kostnader]" displayFolder="" count="0" memberValueDatatype="5" unbalanced="0"/>
    <cacheHierarchy uniqueName="[Ej_varderade_kostnader].[Min år 13]" caption="Min år 13" attribute="1" defaultMemberUniqueName="[Ej_varderade_kostnader].[Min år 13].[All]" allUniqueName="[Ej_varderade_kostnader].[Min år 13].[All]" dimensionUniqueName="[Ej_varderade_kostnader]" displayFolder="" count="0" memberValueDatatype="5" unbalanced="0"/>
    <cacheHierarchy uniqueName="[Ej_varderade_kostnader].[Min år 14]" caption="Min år 14" attribute="1" defaultMemberUniqueName="[Ej_varderade_kostnader].[Min år 14].[All]" allUniqueName="[Ej_varderade_kostnader].[Min år 14].[All]" dimensionUniqueName="[Ej_varderade_kostnader]" displayFolder="" count="0" memberValueDatatype="5" unbalanced="0"/>
    <cacheHierarchy uniqueName="[Ej_varderade_kostnader].[Min år 15]" caption="Min år 15" attribute="1" defaultMemberUniqueName="[Ej_varderade_kostnader].[Min år 15].[All]" allUniqueName="[Ej_varderade_kostnader].[Min år 15].[All]" dimensionUniqueName="[Ej_varderade_kostnader]" displayFolder="" count="0" memberValueDatatype="5" unbalanced="0"/>
    <cacheHierarchy uniqueName="[Ej_varderade_kostnader].[Min år 16]" caption="Min år 16" attribute="1" defaultMemberUniqueName="[Ej_varderade_kostnader].[Min år 16].[All]" allUniqueName="[Ej_varderade_kostnader].[Min år 16].[All]" dimensionUniqueName="[Ej_varderade_kostnader]" displayFolder="" count="0" memberValueDatatype="5" unbalanced="0"/>
    <cacheHierarchy uniqueName="[Ej_varderade_kostnader].[Min år 17]" caption="Min år 17" attribute="1" defaultMemberUniqueName="[Ej_varderade_kostnader].[Min år 17].[All]" allUniqueName="[Ej_varderade_kostnader].[Min år 17].[All]" dimensionUniqueName="[Ej_varderade_kostnader]" displayFolder="" count="0" memberValueDatatype="5" unbalanced="0"/>
    <cacheHierarchy uniqueName="[Ej_varderade_kostnader].[Min år 18]" caption="Min år 18" attribute="1" defaultMemberUniqueName="[Ej_varderade_kostnader].[Min år 18].[All]" allUniqueName="[Ej_varderade_kostnader].[Min år 18].[All]" dimensionUniqueName="[Ej_varderade_kostnader]" displayFolder="" count="0" memberValueDatatype="5" unbalanced="0"/>
    <cacheHierarchy uniqueName="[Ej_varderade_kostnader].[Min år 19]" caption="Min år 19" attribute="1" defaultMemberUniqueName="[Ej_varderade_kostnader].[Min år 19].[All]" allUniqueName="[Ej_varderade_kostnader].[Min år 19].[All]" dimensionUniqueName="[Ej_varderade_kostnader]" displayFolder="" count="0" memberValueDatatype="5" unbalanced="0"/>
    <cacheHierarchy uniqueName="[Ej_varderade_kostnader].[Min år 20]" caption="Min år 20" attribute="1" defaultMemberUniqueName="[Ej_varderade_kostnader].[Min år 20].[All]" allUniqueName="[Ej_varderade_kostnader].[Min år 20].[All]" dimensionUniqueName="[Ej_varderade_kostnader]" displayFolder="" count="0" memberValueDatatype="5" unbalanced="0"/>
    <cacheHierarchy uniqueName="[Ej_varderade_kostnader].[Min år 21]" caption="Min år 21" attribute="1" defaultMemberUniqueName="[Ej_varderade_kostnader].[Min år 21].[All]" allUniqueName="[Ej_varderade_kostnader].[Min år 21].[All]" dimensionUniqueName="[Ej_varderade_kostnader]" displayFolder="" count="0" memberValueDatatype="5" unbalanced="0"/>
    <cacheHierarchy uniqueName="[Ej_varderade_kostnader].[Min år 22]" caption="Min år 22" attribute="1" defaultMemberUniqueName="[Ej_varderade_kostnader].[Min år 22].[All]" allUniqueName="[Ej_varderade_kostnader].[Min år 22].[All]" dimensionUniqueName="[Ej_varderade_kostnader]" displayFolder="" count="0" memberValueDatatype="5" unbalanced="0"/>
    <cacheHierarchy uniqueName="[Ej_varderade_kostnader].[Min år 23]" caption="Min år 23" attribute="1" defaultMemberUniqueName="[Ej_varderade_kostnader].[Min år 23].[All]" allUniqueName="[Ej_varderade_kostnader].[Min år 23].[All]" dimensionUniqueName="[Ej_varderade_kostnader]" displayFolder="" count="0" memberValueDatatype="5" unbalanced="0"/>
    <cacheHierarchy uniqueName="[Ej_varderade_kostnader].[Min år 24]" caption="Min år 24" attribute="1" defaultMemberUniqueName="[Ej_varderade_kostnader].[Min år 24].[All]" allUniqueName="[Ej_varderade_kostnader].[Min år 24].[All]" dimensionUniqueName="[Ej_varderade_kostnader]" displayFolder="" count="0" memberValueDatatype="5" unbalanced="0"/>
    <cacheHierarchy uniqueName="[Ej_varderade_kostnader].[Min år 25]" caption="Min år 25" attribute="1" defaultMemberUniqueName="[Ej_varderade_kostnader].[Min år 25].[All]" allUniqueName="[Ej_varderade_kostnader].[Min år 25].[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Max år 7]" caption="Max år 7" attribute="1" defaultMemberUniqueName="[Ej_varderade_kostnader].[Max år 7].[All]" allUniqueName="[Ej_varderade_kostnader].[Max år 7].[All]" dimensionUniqueName="[Ej_varderade_kostnader]" displayFolder="" count="0" memberValueDatatype="5" unbalanced="0"/>
    <cacheHierarchy uniqueName="[Ej_varderade_kostnader].[Max år 8]" caption="Max år 8" attribute="1" defaultMemberUniqueName="[Ej_varderade_kostnader].[Max år 8].[All]" allUniqueName="[Ej_varderade_kostnader].[Max år 8].[All]" dimensionUniqueName="[Ej_varderade_kostnader]" displayFolder="" count="0" memberValueDatatype="5" unbalanced="0"/>
    <cacheHierarchy uniqueName="[Ej_varderade_kostnader].[Max år 9]" caption="Max år 9" attribute="1" defaultMemberUniqueName="[Ej_varderade_kostnader].[Max år 9].[All]" allUniqueName="[Ej_varderade_kostnader].[Max år 9].[All]" dimensionUniqueName="[Ej_varderade_kostnader]" displayFolder="" count="0" memberValueDatatype="5" unbalanced="0"/>
    <cacheHierarchy uniqueName="[Ej_varderade_kostnader].[Max år 10]" caption="Max år 10" attribute="1" defaultMemberUniqueName="[Ej_varderade_kostnader].[Max år 10].[All]" allUniqueName="[Ej_varderade_kostnader].[Max år 10].[All]" dimensionUniqueName="[Ej_varderade_kostnader]" displayFolder="" count="0" memberValueDatatype="5" unbalanced="0"/>
    <cacheHierarchy uniqueName="[Ej_varderade_kostnader].[Max år 11]" caption="Max år 11" attribute="1" defaultMemberUniqueName="[Ej_varderade_kostnader].[Max år 11].[All]" allUniqueName="[Ej_varderade_kostnader].[Max år 11].[All]" dimensionUniqueName="[Ej_varderade_kostnader]" displayFolder="" count="0" memberValueDatatype="5" unbalanced="0"/>
    <cacheHierarchy uniqueName="[Ej_varderade_kostnader].[Max år 12]" caption="Max år 12" attribute="1" defaultMemberUniqueName="[Ej_varderade_kostnader].[Max år 12].[All]" allUniqueName="[Ej_varderade_kostnader].[Max år 12].[All]" dimensionUniqueName="[Ej_varderade_kostnader]" displayFolder="" count="0" memberValueDatatype="5" unbalanced="0"/>
    <cacheHierarchy uniqueName="[Ej_varderade_kostnader].[Max år 13]" caption="Max år 13" attribute="1" defaultMemberUniqueName="[Ej_varderade_kostnader].[Max år 13].[All]" allUniqueName="[Ej_varderade_kostnader].[Max år 13].[All]" dimensionUniqueName="[Ej_varderade_kostnader]" displayFolder="" count="0" memberValueDatatype="5" unbalanced="0"/>
    <cacheHierarchy uniqueName="[Ej_varderade_kostnader].[Max år 14]" caption="Max år 14" attribute="1" defaultMemberUniqueName="[Ej_varderade_kostnader].[Max år 14].[All]" allUniqueName="[Ej_varderade_kostnader].[Max år 14].[All]" dimensionUniqueName="[Ej_varderade_kostnader]" displayFolder="" count="0" memberValueDatatype="5" unbalanced="0"/>
    <cacheHierarchy uniqueName="[Ej_varderade_kostnader].[Max år 15]" caption="Max år 15" attribute="1" defaultMemberUniqueName="[Ej_varderade_kostnader].[Max år 15].[All]" allUniqueName="[Ej_varderade_kostnader].[Max år 15].[All]" dimensionUniqueName="[Ej_varderade_kostnader]" displayFolder="" count="0" memberValueDatatype="5" unbalanced="0"/>
    <cacheHierarchy uniqueName="[Ej_varderade_kostnader].[Max år 16]" caption="Max år 16" attribute="1" defaultMemberUniqueName="[Ej_varderade_kostnader].[Max år 16].[All]" allUniqueName="[Ej_varderade_kostnader].[Max år 16].[All]" dimensionUniqueName="[Ej_varderade_kostnader]" displayFolder="" count="0" memberValueDatatype="5" unbalanced="0"/>
    <cacheHierarchy uniqueName="[Ej_varderade_kostnader].[Max år 17]" caption="Max år 17" attribute="1" defaultMemberUniqueName="[Ej_varderade_kostnader].[Max år 17].[All]" allUniqueName="[Ej_varderade_kostnader].[Max år 17].[All]" dimensionUniqueName="[Ej_varderade_kostnader]" displayFolder="" count="0" memberValueDatatype="5" unbalanced="0"/>
    <cacheHierarchy uniqueName="[Ej_varderade_kostnader].[Max år 18]" caption="Max år 18" attribute="1" defaultMemberUniqueName="[Ej_varderade_kostnader].[Max år 18].[All]" allUniqueName="[Ej_varderade_kostnader].[Max år 18].[All]" dimensionUniqueName="[Ej_varderade_kostnader]" displayFolder="" count="0" memberValueDatatype="5" unbalanced="0"/>
    <cacheHierarchy uniqueName="[Ej_varderade_kostnader].[Max år 19]" caption="Max år 19" attribute="1" defaultMemberUniqueName="[Ej_varderade_kostnader].[Max år 19].[All]" allUniqueName="[Ej_varderade_kostnader].[Max år 19].[All]" dimensionUniqueName="[Ej_varderade_kostnader]" displayFolder="" count="0" memberValueDatatype="5" unbalanced="0"/>
    <cacheHierarchy uniqueName="[Ej_varderade_kostnader].[Max år 20]" caption="Max år 20" attribute="1" defaultMemberUniqueName="[Ej_varderade_kostnader].[Max år 20].[All]" allUniqueName="[Ej_varderade_kostnader].[Max år 20].[All]" dimensionUniqueName="[Ej_varderade_kostnader]" displayFolder="" count="0" memberValueDatatype="5" unbalanced="0"/>
    <cacheHierarchy uniqueName="[Ej_varderade_kostnader].[Max år 21]" caption="Max år 21" attribute="1" defaultMemberUniqueName="[Ej_varderade_kostnader].[Max år 21].[All]" allUniqueName="[Ej_varderade_kostnader].[Max år 21].[All]" dimensionUniqueName="[Ej_varderade_kostnader]" displayFolder="" count="0" memberValueDatatype="5" unbalanced="0"/>
    <cacheHierarchy uniqueName="[Ej_varderade_kostnader].[Max år 22]" caption="Max år 22" attribute="1" defaultMemberUniqueName="[Ej_varderade_kostnader].[Max år 22].[All]" allUniqueName="[Ej_varderade_kostnader].[Max år 22].[All]" dimensionUniqueName="[Ej_varderade_kostnader]" displayFolder="" count="0" memberValueDatatype="5" unbalanced="0"/>
    <cacheHierarchy uniqueName="[Ej_varderade_kostnader].[Max år 23]" caption="Max år 23" attribute="1" defaultMemberUniqueName="[Ej_varderade_kostnader].[Max år 23].[All]" allUniqueName="[Ej_varderade_kostnader].[Max år 23].[All]" dimensionUniqueName="[Ej_varderade_kostnader]" displayFolder="" count="0" memberValueDatatype="5" unbalanced="0"/>
    <cacheHierarchy uniqueName="[Ej_varderade_kostnader].[Max år 24]" caption="Max år 24" attribute="1" defaultMemberUniqueName="[Ej_varderade_kostnader].[Max år 24].[All]" allUniqueName="[Ej_varderade_kostnader].[Max år 24].[All]" dimensionUniqueName="[Ej_varderade_kostnader]" displayFolder="" count="0" memberValueDatatype="5" unbalanced="0"/>
    <cacheHierarchy uniqueName="[Ej_varderade_kostnader].[Max år 25]" caption="Max år 25" attribute="1" defaultMemberUniqueName="[Ej_varderade_kostnader].[Max år 25].[All]" allUniqueName="[Ej_varderade_kostnader].[Max år 25].[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0"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0"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Troligt år 7]" caption="Troligt år 7" attribute="1" defaultMemberUniqueName="[Ej_varderade_nyttor].[Troligt år 7].[All]" allUniqueName="[Ej_varderade_nyttor].[Troligt år 7].[All]" dimensionUniqueName="[Ej_varderade_nyttor]" displayFolder="" count="0" memberValueDatatype="5" unbalanced="0"/>
    <cacheHierarchy uniqueName="[Ej_varderade_nyttor].[Troligt år 8]" caption="Troligt år 8" attribute="1" defaultMemberUniqueName="[Ej_varderade_nyttor].[Troligt år 8].[All]" allUniqueName="[Ej_varderade_nyttor].[Troligt år 8].[All]" dimensionUniqueName="[Ej_varderade_nyttor]" displayFolder="" count="0" memberValueDatatype="5" unbalanced="0"/>
    <cacheHierarchy uniqueName="[Ej_varderade_nyttor].[Troligt år 9]" caption="Troligt år 9" attribute="1" defaultMemberUniqueName="[Ej_varderade_nyttor].[Troligt år 9].[All]" allUniqueName="[Ej_varderade_nyttor].[Troligt år 9].[All]" dimensionUniqueName="[Ej_varderade_nyttor]" displayFolder="" count="0" memberValueDatatype="5" unbalanced="0"/>
    <cacheHierarchy uniqueName="[Ej_varderade_nyttor].[Troligt år 10]" caption="Troligt år 10" attribute="1" defaultMemberUniqueName="[Ej_varderade_nyttor].[Troligt år 10].[All]" allUniqueName="[Ej_varderade_nyttor].[Troligt år 10].[All]" dimensionUniqueName="[Ej_varderade_nyttor]" displayFolder="" count="0" memberValueDatatype="5" unbalanced="0"/>
    <cacheHierarchy uniqueName="[Ej_varderade_nyttor].[Troligt år 11]" caption="Troligt år 11" attribute="1" defaultMemberUniqueName="[Ej_varderade_nyttor].[Troligt år 11].[All]" allUniqueName="[Ej_varderade_nyttor].[Troligt år 11].[All]" dimensionUniqueName="[Ej_varderade_nyttor]" displayFolder="" count="0" memberValueDatatype="5" unbalanced="0"/>
    <cacheHierarchy uniqueName="[Ej_varderade_nyttor].[Troligt år 12]" caption="Troligt år 12" attribute="1" defaultMemberUniqueName="[Ej_varderade_nyttor].[Troligt år 12].[All]" allUniqueName="[Ej_varderade_nyttor].[Troligt år 12].[All]" dimensionUniqueName="[Ej_varderade_nyttor]" displayFolder="" count="0" memberValueDatatype="5" unbalanced="0"/>
    <cacheHierarchy uniqueName="[Ej_varderade_nyttor].[Troligt år 13]" caption="Troligt år 13" attribute="1" defaultMemberUniqueName="[Ej_varderade_nyttor].[Troligt år 13].[All]" allUniqueName="[Ej_varderade_nyttor].[Troligt år 13].[All]" dimensionUniqueName="[Ej_varderade_nyttor]" displayFolder="" count="0" memberValueDatatype="5" unbalanced="0"/>
    <cacheHierarchy uniqueName="[Ej_varderade_nyttor].[Troligt år 14]" caption="Troligt år 14" attribute="1" defaultMemberUniqueName="[Ej_varderade_nyttor].[Troligt år 14].[All]" allUniqueName="[Ej_varderade_nyttor].[Troligt år 14].[All]" dimensionUniqueName="[Ej_varderade_nyttor]" displayFolder="" count="0" memberValueDatatype="5" unbalanced="0"/>
    <cacheHierarchy uniqueName="[Ej_varderade_nyttor].[Troligt år 15]" caption="Troligt år 15" attribute="1" defaultMemberUniqueName="[Ej_varderade_nyttor].[Troligt år 15].[All]" allUniqueName="[Ej_varderade_nyttor].[Troligt år 15].[All]" dimensionUniqueName="[Ej_varderade_nyttor]" displayFolder="" count="0" memberValueDatatype="5" unbalanced="0"/>
    <cacheHierarchy uniqueName="[Ej_varderade_nyttor].[Troligt år 16]" caption="Troligt år 16" attribute="1" defaultMemberUniqueName="[Ej_varderade_nyttor].[Troligt år 16].[All]" allUniqueName="[Ej_varderade_nyttor].[Troligt år 16].[All]" dimensionUniqueName="[Ej_varderade_nyttor]" displayFolder="" count="0" memberValueDatatype="5" unbalanced="0"/>
    <cacheHierarchy uniqueName="[Ej_varderade_nyttor].[Troligt år 17]" caption="Troligt år 17" attribute="1" defaultMemberUniqueName="[Ej_varderade_nyttor].[Troligt år 17].[All]" allUniqueName="[Ej_varderade_nyttor].[Troligt år 17].[All]" dimensionUniqueName="[Ej_varderade_nyttor]" displayFolder="" count="0" memberValueDatatype="5" unbalanced="0"/>
    <cacheHierarchy uniqueName="[Ej_varderade_nyttor].[Troligt år 18]" caption="Troligt år 18" attribute="1" defaultMemberUniqueName="[Ej_varderade_nyttor].[Troligt år 18].[All]" allUniqueName="[Ej_varderade_nyttor].[Troligt år 18].[All]" dimensionUniqueName="[Ej_varderade_nyttor]" displayFolder="" count="0" memberValueDatatype="5" unbalanced="0"/>
    <cacheHierarchy uniqueName="[Ej_varderade_nyttor].[Troligt år 19]" caption="Troligt år 19" attribute="1" defaultMemberUniqueName="[Ej_varderade_nyttor].[Troligt år 19].[All]" allUniqueName="[Ej_varderade_nyttor].[Troligt år 19].[All]" dimensionUniqueName="[Ej_varderade_nyttor]" displayFolder="" count="0" memberValueDatatype="5" unbalanced="0"/>
    <cacheHierarchy uniqueName="[Ej_varderade_nyttor].[Troligt år 20]" caption="Troligt år 20" attribute="1" defaultMemberUniqueName="[Ej_varderade_nyttor].[Troligt år 20].[All]" allUniqueName="[Ej_varderade_nyttor].[Troligt år 20].[All]" dimensionUniqueName="[Ej_varderade_nyttor]" displayFolder="" count="0" memberValueDatatype="5" unbalanced="0"/>
    <cacheHierarchy uniqueName="[Ej_varderade_nyttor].[Troligt år 21]" caption="Troligt år 21" attribute="1" defaultMemberUniqueName="[Ej_varderade_nyttor].[Troligt år 21].[All]" allUniqueName="[Ej_varderade_nyttor].[Troligt år 21].[All]" dimensionUniqueName="[Ej_varderade_nyttor]" displayFolder="" count="0" memberValueDatatype="5" unbalanced="0"/>
    <cacheHierarchy uniqueName="[Ej_varderade_nyttor].[Troligt år 22]" caption="Troligt år 22" attribute="1" defaultMemberUniqueName="[Ej_varderade_nyttor].[Troligt år 22].[All]" allUniqueName="[Ej_varderade_nyttor].[Troligt år 22].[All]" dimensionUniqueName="[Ej_varderade_nyttor]" displayFolder="" count="0" memberValueDatatype="5" unbalanced="0"/>
    <cacheHierarchy uniqueName="[Ej_varderade_nyttor].[Troligt år 23]" caption="Troligt år 23" attribute="1" defaultMemberUniqueName="[Ej_varderade_nyttor].[Troligt år 23].[All]" allUniqueName="[Ej_varderade_nyttor].[Troligt år 23].[All]" dimensionUniqueName="[Ej_varderade_nyttor]" displayFolder="" count="0" memberValueDatatype="5" unbalanced="0"/>
    <cacheHierarchy uniqueName="[Ej_varderade_nyttor].[Troligt år 24]" caption="Troligt år 24" attribute="1" defaultMemberUniqueName="[Ej_varderade_nyttor].[Troligt år 24].[All]" allUniqueName="[Ej_varderade_nyttor].[Troligt år 24].[All]" dimensionUniqueName="[Ej_varderade_nyttor]" displayFolder="" count="0" memberValueDatatype="5" unbalanced="0"/>
    <cacheHierarchy uniqueName="[Ej_varderade_nyttor].[Troligt år 25]" caption="Troligt år 25" attribute="1" defaultMemberUniqueName="[Ej_varderade_nyttor].[Troligt år 25].[All]" allUniqueName="[Ej_varderade_nyttor].[Troligt år 25].[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Min år 7]" caption="Min år 7" attribute="1" defaultMemberUniqueName="[Ej_varderade_nyttor].[Min år 7].[All]" allUniqueName="[Ej_varderade_nyttor].[Min år 7].[All]" dimensionUniqueName="[Ej_varderade_nyttor]" displayFolder="" count="0" memberValueDatatype="5" unbalanced="0"/>
    <cacheHierarchy uniqueName="[Ej_varderade_nyttor].[Min år 8]" caption="Min år 8" attribute="1" defaultMemberUniqueName="[Ej_varderade_nyttor].[Min år 8].[All]" allUniqueName="[Ej_varderade_nyttor].[Min år 8].[All]" dimensionUniqueName="[Ej_varderade_nyttor]" displayFolder="" count="0" memberValueDatatype="5" unbalanced="0"/>
    <cacheHierarchy uniqueName="[Ej_varderade_nyttor].[Min år 9]" caption="Min år 9" attribute="1" defaultMemberUniqueName="[Ej_varderade_nyttor].[Min år 9].[All]" allUniqueName="[Ej_varderade_nyttor].[Min år 9].[All]" dimensionUniqueName="[Ej_varderade_nyttor]" displayFolder="" count="0" memberValueDatatype="5" unbalanced="0"/>
    <cacheHierarchy uniqueName="[Ej_varderade_nyttor].[Min år 10]" caption="Min år 10" attribute="1" defaultMemberUniqueName="[Ej_varderade_nyttor].[Min år 10].[All]" allUniqueName="[Ej_varderade_nyttor].[Min år 10].[All]" dimensionUniqueName="[Ej_varderade_nyttor]" displayFolder="" count="0" memberValueDatatype="5" unbalanced="0"/>
    <cacheHierarchy uniqueName="[Ej_varderade_nyttor].[Min år 11]" caption="Min år 11" attribute="1" defaultMemberUniqueName="[Ej_varderade_nyttor].[Min år 11].[All]" allUniqueName="[Ej_varderade_nyttor].[Min år 11].[All]" dimensionUniqueName="[Ej_varderade_nyttor]" displayFolder="" count="0" memberValueDatatype="5" unbalanced="0"/>
    <cacheHierarchy uniqueName="[Ej_varderade_nyttor].[Min år 12]" caption="Min år 12" attribute="1" defaultMemberUniqueName="[Ej_varderade_nyttor].[Min år 12].[All]" allUniqueName="[Ej_varderade_nyttor].[Min år 12].[All]" dimensionUniqueName="[Ej_varderade_nyttor]" displayFolder="" count="0" memberValueDatatype="5" unbalanced="0"/>
    <cacheHierarchy uniqueName="[Ej_varderade_nyttor].[Min år 13]" caption="Min år 13" attribute="1" defaultMemberUniqueName="[Ej_varderade_nyttor].[Min år 13].[All]" allUniqueName="[Ej_varderade_nyttor].[Min år 13].[All]" dimensionUniqueName="[Ej_varderade_nyttor]" displayFolder="" count="0" memberValueDatatype="5" unbalanced="0"/>
    <cacheHierarchy uniqueName="[Ej_varderade_nyttor].[Min år 14]" caption="Min år 14" attribute="1" defaultMemberUniqueName="[Ej_varderade_nyttor].[Min år 14].[All]" allUniqueName="[Ej_varderade_nyttor].[Min år 14].[All]" dimensionUniqueName="[Ej_varderade_nyttor]" displayFolder="" count="0" memberValueDatatype="5" unbalanced="0"/>
    <cacheHierarchy uniqueName="[Ej_varderade_nyttor].[Min år 15]" caption="Min år 15" attribute="1" defaultMemberUniqueName="[Ej_varderade_nyttor].[Min år 15].[All]" allUniqueName="[Ej_varderade_nyttor].[Min år 15].[All]" dimensionUniqueName="[Ej_varderade_nyttor]" displayFolder="" count="0" memberValueDatatype="5" unbalanced="0"/>
    <cacheHierarchy uniqueName="[Ej_varderade_nyttor].[Min år 16]" caption="Min år 16" attribute="1" defaultMemberUniqueName="[Ej_varderade_nyttor].[Min år 16].[All]" allUniqueName="[Ej_varderade_nyttor].[Min år 16].[All]" dimensionUniqueName="[Ej_varderade_nyttor]" displayFolder="" count="0" memberValueDatatype="5" unbalanced="0"/>
    <cacheHierarchy uniqueName="[Ej_varderade_nyttor].[Min år 17]" caption="Min år 17" attribute="1" defaultMemberUniqueName="[Ej_varderade_nyttor].[Min år 17].[All]" allUniqueName="[Ej_varderade_nyttor].[Min år 17].[All]" dimensionUniqueName="[Ej_varderade_nyttor]" displayFolder="" count="0" memberValueDatatype="5" unbalanced="0"/>
    <cacheHierarchy uniqueName="[Ej_varderade_nyttor].[Min år 18]" caption="Min år 18" attribute="1" defaultMemberUniqueName="[Ej_varderade_nyttor].[Min år 18].[All]" allUniqueName="[Ej_varderade_nyttor].[Min år 18].[All]" dimensionUniqueName="[Ej_varderade_nyttor]" displayFolder="" count="0" memberValueDatatype="5" unbalanced="0"/>
    <cacheHierarchy uniqueName="[Ej_varderade_nyttor].[Min år 19]" caption="Min år 19" attribute="1" defaultMemberUniqueName="[Ej_varderade_nyttor].[Min år 19].[All]" allUniqueName="[Ej_varderade_nyttor].[Min år 19].[All]" dimensionUniqueName="[Ej_varderade_nyttor]" displayFolder="" count="0" memberValueDatatype="5" unbalanced="0"/>
    <cacheHierarchy uniqueName="[Ej_varderade_nyttor].[Min år 20]" caption="Min år 20" attribute="1" defaultMemberUniqueName="[Ej_varderade_nyttor].[Min år 20].[All]" allUniqueName="[Ej_varderade_nyttor].[Min år 20].[All]" dimensionUniqueName="[Ej_varderade_nyttor]" displayFolder="" count="0" memberValueDatatype="5" unbalanced="0"/>
    <cacheHierarchy uniqueName="[Ej_varderade_nyttor].[Min år 21]" caption="Min år 21" attribute="1" defaultMemberUniqueName="[Ej_varderade_nyttor].[Min år 21].[All]" allUniqueName="[Ej_varderade_nyttor].[Min år 21].[All]" dimensionUniqueName="[Ej_varderade_nyttor]" displayFolder="" count="0" memberValueDatatype="5" unbalanced="0"/>
    <cacheHierarchy uniqueName="[Ej_varderade_nyttor].[Min år 22]" caption="Min år 22" attribute="1" defaultMemberUniqueName="[Ej_varderade_nyttor].[Min år 22].[All]" allUniqueName="[Ej_varderade_nyttor].[Min år 22].[All]" dimensionUniqueName="[Ej_varderade_nyttor]" displayFolder="" count="0" memberValueDatatype="5" unbalanced="0"/>
    <cacheHierarchy uniqueName="[Ej_varderade_nyttor].[Min år 23]" caption="Min år 23" attribute="1" defaultMemberUniqueName="[Ej_varderade_nyttor].[Min år 23].[All]" allUniqueName="[Ej_varderade_nyttor].[Min år 23].[All]" dimensionUniqueName="[Ej_varderade_nyttor]" displayFolder="" count="0" memberValueDatatype="5" unbalanced="0"/>
    <cacheHierarchy uniqueName="[Ej_varderade_nyttor].[Min år 24]" caption="Min år 24" attribute="1" defaultMemberUniqueName="[Ej_varderade_nyttor].[Min år 24].[All]" allUniqueName="[Ej_varderade_nyttor].[Min år 24].[All]" dimensionUniqueName="[Ej_varderade_nyttor]" displayFolder="" count="0" memberValueDatatype="5" unbalanced="0"/>
    <cacheHierarchy uniqueName="[Ej_varderade_nyttor].[Min år 25]" caption="Min år 25" attribute="1" defaultMemberUniqueName="[Ej_varderade_nyttor].[Min år 25].[All]" allUniqueName="[Ej_varderade_nyttor].[Min år 25].[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Max år 7]" caption="Max år 7" attribute="1" defaultMemberUniqueName="[Ej_varderade_nyttor].[Max år 7].[All]" allUniqueName="[Ej_varderade_nyttor].[Max år 7].[All]" dimensionUniqueName="[Ej_varderade_nyttor]" displayFolder="" count="0" memberValueDatatype="5" unbalanced="0"/>
    <cacheHierarchy uniqueName="[Ej_varderade_nyttor].[Max år 8]" caption="Max år 8" attribute="1" defaultMemberUniqueName="[Ej_varderade_nyttor].[Max år 8].[All]" allUniqueName="[Ej_varderade_nyttor].[Max år 8].[All]" dimensionUniqueName="[Ej_varderade_nyttor]" displayFolder="" count="0" memberValueDatatype="5" unbalanced="0"/>
    <cacheHierarchy uniqueName="[Ej_varderade_nyttor].[Max år 9]" caption="Max år 9" attribute="1" defaultMemberUniqueName="[Ej_varderade_nyttor].[Max år 9].[All]" allUniqueName="[Ej_varderade_nyttor].[Max år 9].[All]" dimensionUniqueName="[Ej_varderade_nyttor]" displayFolder="" count="0" memberValueDatatype="5" unbalanced="0"/>
    <cacheHierarchy uniqueName="[Ej_varderade_nyttor].[Max år 10]" caption="Max år 10" attribute="1" defaultMemberUniqueName="[Ej_varderade_nyttor].[Max år 10].[All]" allUniqueName="[Ej_varderade_nyttor].[Max år 10].[All]" dimensionUniqueName="[Ej_varderade_nyttor]" displayFolder="" count="0" memberValueDatatype="5" unbalanced="0"/>
    <cacheHierarchy uniqueName="[Ej_varderade_nyttor].[Max år 11]" caption="Max år 11" attribute="1" defaultMemberUniqueName="[Ej_varderade_nyttor].[Max år 11].[All]" allUniqueName="[Ej_varderade_nyttor].[Max år 11].[All]" dimensionUniqueName="[Ej_varderade_nyttor]" displayFolder="" count="0" memberValueDatatype="5" unbalanced="0"/>
    <cacheHierarchy uniqueName="[Ej_varderade_nyttor].[Max år 12]" caption="Max år 12" attribute="1" defaultMemberUniqueName="[Ej_varderade_nyttor].[Max år 12].[All]" allUniqueName="[Ej_varderade_nyttor].[Max år 12].[All]" dimensionUniqueName="[Ej_varderade_nyttor]" displayFolder="" count="0" memberValueDatatype="5" unbalanced="0"/>
    <cacheHierarchy uniqueName="[Ej_varderade_nyttor].[Max år 13]" caption="Max år 13" attribute="1" defaultMemberUniqueName="[Ej_varderade_nyttor].[Max år 13].[All]" allUniqueName="[Ej_varderade_nyttor].[Max år 13].[All]" dimensionUniqueName="[Ej_varderade_nyttor]" displayFolder="" count="0" memberValueDatatype="5" unbalanced="0"/>
    <cacheHierarchy uniqueName="[Ej_varderade_nyttor].[Max år 14]" caption="Max år 14" attribute="1" defaultMemberUniqueName="[Ej_varderade_nyttor].[Max år 14].[All]" allUniqueName="[Ej_varderade_nyttor].[Max år 14].[All]" dimensionUniqueName="[Ej_varderade_nyttor]" displayFolder="" count="0" memberValueDatatype="5" unbalanced="0"/>
    <cacheHierarchy uniqueName="[Ej_varderade_nyttor].[Max år 15]" caption="Max år 15" attribute="1" defaultMemberUniqueName="[Ej_varderade_nyttor].[Max år 15].[All]" allUniqueName="[Ej_varderade_nyttor].[Max år 15].[All]" dimensionUniqueName="[Ej_varderade_nyttor]" displayFolder="" count="0" memberValueDatatype="5" unbalanced="0"/>
    <cacheHierarchy uniqueName="[Ej_varderade_nyttor].[Max år 16]" caption="Max år 16" attribute="1" defaultMemberUniqueName="[Ej_varderade_nyttor].[Max år 16].[All]" allUniqueName="[Ej_varderade_nyttor].[Max år 16].[All]" dimensionUniqueName="[Ej_varderade_nyttor]" displayFolder="" count="0" memberValueDatatype="5" unbalanced="0"/>
    <cacheHierarchy uniqueName="[Ej_varderade_nyttor].[Max år 17]" caption="Max år 17" attribute="1" defaultMemberUniqueName="[Ej_varderade_nyttor].[Max år 17].[All]" allUniqueName="[Ej_varderade_nyttor].[Max år 17].[All]" dimensionUniqueName="[Ej_varderade_nyttor]" displayFolder="" count="0" memberValueDatatype="5" unbalanced="0"/>
    <cacheHierarchy uniqueName="[Ej_varderade_nyttor].[Max år 18]" caption="Max år 18" attribute="1" defaultMemberUniqueName="[Ej_varderade_nyttor].[Max år 18].[All]" allUniqueName="[Ej_varderade_nyttor].[Max år 18].[All]" dimensionUniqueName="[Ej_varderade_nyttor]" displayFolder="" count="0" memberValueDatatype="5" unbalanced="0"/>
    <cacheHierarchy uniqueName="[Ej_varderade_nyttor].[Max år 19]" caption="Max år 19" attribute="1" defaultMemberUniqueName="[Ej_varderade_nyttor].[Max år 19].[All]" allUniqueName="[Ej_varderade_nyttor].[Max år 19].[All]" dimensionUniqueName="[Ej_varderade_nyttor]" displayFolder="" count="0" memberValueDatatype="5" unbalanced="0"/>
    <cacheHierarchy uniqueName="[Ej_varderade_nyttor].[Max år 20]" caption="Max år 20" attribute="1" defaultMemberUniqueName="[Ej_varderade_nyttor].[Max år 20].[All]" allUniqueName="[Ej_varderade_nyttor].[Max år 20].[All]" dimensionUniqueName="[Ej_varderade_nyttor]" displayFolder="" count="0" memberValueDatatype="5" unbalanced="0"/>
    <cacheHierarchy uniqueName="[Ej_varderade_nyttor].[Max år 21]" caption="Max år 21" attribute="1" defaultMemberUniqueName="[Ej_varderade_nyttor].[Max år 21].[All]" allUniqueName="[Ej_varderade_nyttor].[Max år 21].[All]" dimensionUniqueName="[Ej_varderade_nyttor]" displayFolder="" count="0" memberValueDatatype="5" unbalanced="0"/>
    <cacheHierarchy uniqueName="[Ej_varderade_nyttor].[Max år 22]" caption="Max år 22" attribute="1" defaultMemberUniqueName="[Ej_varderade_nyttor].[Max år 22].[All]" allUniqueName="[Ej_varderade_nyttor].[Max år 22].[All]" dimensionUniqueName="[Ej_varderade_nyttor]" displayFolder="" count="0" memberValueDatatype="5" unbalanced="0"/>
    <cacheHierarchy uniqueName="[Ej_varderade_nyttor].[Max år 23]" caption="Max år 23" attribute="1" defaultMemberUniqueName="[Ej_varderade_nyttor].[Max år 23].[All]" allUniqueName="[Ej_varderade_nyttor].[Max år 23].[All]" dimensionUniqueName="[Ej_varderade_nyttor]" displayFolder="" count="0" memberValueDatatype="5" unbalanced="0"/>
    <cacheHierarchy uniqueName="[Ej_varderade_nyttor].[Max år 24]" caption="Max år 24" attribute="1" defaultMemberUniqueName="[Ej_varderade_nyttor].[Max år 24].[All]" allUniqueName="[Ej_varderade_nyttor].[Max år 24].[All]" dimensionUniqueName="[Ej_varderade_nyttor]" displayFolder="" count="0" memberValueDatatype="5" unbalanced="0"/>
    <cacheHierarchy uniqueName="[Ej_varderade_nyttor].[Max år 25]" caption="Max år 25" attribute="1" defaultMemberUniqueName="[Ej_varderade_nyttor].[Max år 25].[All]" allUniqueName="[Ej_varderade_nyttor].[Max år 25].[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0" memberValueDatatype="130" unbalanced="0"/>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Troligt år 7]" caption="Troligt år 7" attribute="1" defaultMemberUniqueName="[Kostnader].[Troligt år 7].[All]" allUniqueName="[Kostnader].[Troligt år 7].[All]" dimensionUniqueName="[Kostnader]" displayFolder="" count="0" memberValueDatatype="5" unbalanced="0"/>
    <cacheHierarchy uniqueName="[Kostnader].[Troligt år 8]" caption="Troligt år 8" attribute="1" defaultMemberUniqueName="[Kostnader].[Troligt år 8].[All]" allUniqueName="[Kostnader].[Troligt år 8].[All]" dimensionUniqueName="[Kostnader]" displayFolder="" count="0" memberValueDatatype="5" unbalanced="0"/>
    <cacheHierarchy uniqueName="[Kostnader].[Troligt år 9]" caption="Troligt år 9" attribute="1" defaultMemberUniqueName="[Kostnader].[Troligt år 9].[All]" allUniqueName="[Kostnader].[Troligt år 9].[All]" dimensionUniqueName="[Kostnader]" displayFolder="" count="0" memberValueDatatype="5" unbalanced="0"/>
    <cacheHierarchy uniqueName="[Kostnader].[Troligt år 10]" caption="Troligt år 10" attribute="1" defaultMemberUniqueName="[Kostnader].[Troligt år 10].[All]" allUniqueName="[Kostnader].[Troligt år 10].[All]" dimensionUniqueName="[Kostnader]" displayFolder="" count="0" memberValueDatatype="5" unbalanced="0"/>
    <cacheHierarchy uniqueName="[Kostnader].[Troligt år 11]" caption="Troligt år 11" attribute="1" defaultMemberUniqueName="[Kostnader].[Troligt år 11].[All]" allUniqueName="[Kostnader].[Troligt år 11].[All]" dimensionUniqueName="[Kostnader]" displayFolder="" count="0" memberValueDatatype="5" unbalanced="0"/>
    <cacheHierarchy uniqueName="[Kostnader].[Troligt år 12]" caption="Troligt år 12" attribute="1" defaultMemberUniqueName="[Kostnader].[Troligt år 12].[All]" allUniqueName="[Kostnader].[Troligt år 12].[All]" dimensionUniqueName="[Kostnader]" displayFolder="" count="0" memberValueDatatype="5" unbalanced="0"/>
    <cacheHierarchy uniqueName="[Kostnader].[Troligt år 13]" caption="Troligt år 13" attribute="1" defaultMemberUniqueName="[Kostnader].[Troligt år 13].[All]" allUniqueName="[Kostnader].[Troligt år 13].[All]" dimensionUniqueName="[Kostnader]" displayFolder="" count="0" memberValueDatatype="5" unbalanced="0"/>
    <cacheHierarchy uniqueName="[Kostnader].[Troligt år 14]" caption="Troligt år 14" attribute="1" defaultMemberUniqueName="[Kostnader].[Troligt år 14].[All]" allUniqueName="[Kostnader].[Troligt år 14].[All]" dimensionUniqueName="[Kostnader]" displayFolder="" count="0" memberValueDatatype="5" unbalanced="0"/>
    <cacheHierarchy uniqueName="[Kostnader].[Troligt år 15]" caption="Troligt år 15" attribute="1" defaultMemberUniqueName="[Kostnader].[Troligt år 15].[All]" allUniqueName="[Kostnader].[Troligt år 15].[All]" dimensionUniqueName="[Kostnader]" displayFolder="" count="0" memberValueDatatype="5" unbalanced="0"/>
    <cacheHierarchy uniqueName="[Kostnader].[Troligt år 16]" caption="Troligt år 16" attribute="1" defaultMemberUniqueName="[Kostnader].[Troligt år 16].[All]" allUniqueName="[Kostnader].[Troligt år 16].[All]" dimensionUniqueName="[Kostnader]" displayFolder="" count="0" memberValueDatatype="5" unbalanced="0"/>
    <cacheHierarchy uniqueName="[Kostnader].[Troligt år 17]" caption="Troligt år 17" attribute="1" defaultMemberUniqueName="[Kostnader].[Troligt år 17].[All]" allUniqueName="[Kostnader].[Troligt år 17].[All]" dimensionUniqueName="[Kostnader]" displayFolder="" count="0" memberValueDatatype="5" unbalanced="0"/>
    <cacheHierarchy uniqueName="[Kostnader].[Troligt år 18]" caption="Troligt år 18" attribute="1" defaultMemberUniqueName="[Kostnader].[Troligt år 18].[All]" allUniqueName="[Kostnader].[Troligt år 18].[All]" dimensionUniqueName="[Kostnader]" displayFolder="" count="0" memberValueDatatype="5" unbalanced="0"/>
    <cacheHierarchy uniqueName="[Kostnader].[Troligt år 19]" caption="Troligt år 19" attribute="1" defaultMemberUniqueName="[Kostnader].[Troligt år 19].[All]" allUniqueName="[Kostnader].[Troligt år 19].[All]" dimensionUniqueName="[Kostnader]" displayFolder="" count="0" memberValueDatatype="5" unbalanced="0"/>
    <cacheHierarchy uniqueName="[Kostnader].[Troligt år 20]" caption="Troligt år 20" attribute="1" defaultMemberUniqueName="[Kostnader].[Troligt år 20].[All]" allUniqueName="[Kostnader].[Troligt år 20].[All]" dimensionUniqueName="[Kostnader]" displayFolder="" count="0" memberValueDatatype="5" unbalanced="0"/>
    <cacheHierarchy uniqueName="[Kostnader].[Troligt år 21]" caption="Troligt år 21" attribute="1" defaultMemberUniqueName="[Kostnader].[Troligt år 21].[All]" allUniqueName="[Kostnader].[Troligt år 21].[All]" dimensionUniqueName="[Kostnader]" displayFolder="" count="0" memberValueDatatype="5" unbalanced="0"/>
    <cacheHierarchy uniqueName="[Kostnader].[Troligt år 22]" caption="Troligt år 22" attribute="1" defaultMemberUniqueName="[Kostnader].[Troligt år 22].[All]" allUniqueName="[Kostnader].[Troligt år 22].[All]" dimensionUniqueName="[Kostnader]" displayFolder="" count="0" memberValueDatatype="5" unbalanced="0"/>
    <cacheHierarchy uniqueName="[Kostnader].[Troligt år 23]" caption="Troligt år 23" attribute="1" defaultMemberUniqueName="[Kostnader].[Troligt år 23].[All]" allUniqueName="[Kostnader].[Troligt år 23].[All]" dimensionUniqueName="[Kostnader]" displayFolder="" count="0" memberValueDatatype="5" unbalanced="0"/>
    <cacheHierarchy uniqueName="[Kostnader].[Troligt år 24]" caption="Troligt år 24" attribute="1" defaultMemberUniqueName="[Kostnader].[Troligt år 24].[All]" allUniqueName="[Kostnader].[Troligt år 24].[All]" dimensionUniqueName="[Kostnader]" displayFolder="" count="0" memberValueDatatype="5" unbalanced="0"/>
    <cacheHierarchy uniqueName="[Kostnader].[Troligt år 25]" caption="Troligt år 25" attribute="1" defaultMemberUniqueName="[Kostnader].[Troligt år 25].[All]" allUniqueName="[Kostnader].[Troligt år 25].[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Min år 7]" caption="Min år 7" attribute="1" defaultMemberUniqueName="[Kostnader].[Min år 7].[All]" allUniqueName="[Kostnader].[Min år 7].[All]" dimensionUniqueName="[Kostnader]" displayFolder="" count="0" memberValueDatatype="5" unbalanced="0"/>
    <cacheHierarchy uniqueName="[Kostnader].[Min år 8]" caption="Min år 8" attribute="1" defaultMemberUniqueName="[Kostnader].[Min år 8].[All]" allUniqueName="[Kostnader].[Min år 8].[All]" dimensionUniqueName="[Kostnader]" displayFolder="" count="0" memberValueDatatype="5" unbalanced="0"/>
    <cacheHierarchy uniqueName="[Kostnader].[Min år 9]" caption="Min år 9" attribute="1" defaultMemberUniqueName="[Kostnader].[Min år 9].[All]" allUniqueName="[Kostnader].[Min år 9].[All]" dimensionUniqueName="[Kostnader]" displayFolder="" count="0" memberValueDatatype="5" unbalanced="0"/>
    <cacheHierarchy uniqueName="[Kostnader].[Min år 10]" caption="Min år 10" attribute="1" defaultMemberUniqueName="[Kostnader].[Min år 10].[All]" allUniqueName="[Kostnader].[Min år 10].[All]" dimensionUniqueName="[Kostnader]" displayFolder="" count="0" memberValueDatatype="5" unbalanced="0"/>
    <cacheHierarchy uniqueName="[Kostnader].[Min år 11]" caption="Min år 11" attribute="1" defaultMemberUniqueName="[Kostnader].[Min år 11].[All]" allUniqueName="[Kostnader].[Min år 11].[All]" dimensionUniqueName="[Kostnader]" displayFolder="" count="0" memberValueDatatype="5" unbalanced="0"/>
    <cacheHierarchy uniqueName="[Kostnader].[Min år 12]" caption="Min år 12" attribute="1" defaultMemberUniqueName="[Kostnader].[Min år 12].[All]" allUniqueName="[Kostnader].[Min år 12].[All]" dimensionUniqueName="[Kostnader]" displayFolder="" count="0" memberValueDatatype="5" unbalanced="0"/>
    <cacheHierarchy uniqueName="[Kostnader].[Min år 13]" caption="Min år 13" attribute="1" defaultMemberUniqueName="[Kostnader].[Min år 13].[All]" allUniqueName="[Kostnader].[Min år 13].[All]" dimensionUniqueName="[Kostnader]" displayFolder="" count="0" memberValueDatatype="5" unbalanced="0"/>
    <cacheHierarchy uniqueName="[Kostnader].[Min år 14]" caption="Min år 14" attribute="1" defaultMemberUniqueName="[Kostnader].[Min år 14].[All]" allUniqueName="[Kostnader].[Min år 14].[All]" dimensionUniqueName="[Kostnader]" displayFolder="" count="0" memberValueDatatype="5" unbalanced="0"/>
    <cacheHierarchy uniqueName="[Kostnader].[Min år 15]" caption="Min år 15" attribute="1" defaultMemberUniqueName="[Kostnader].[Min år 15].[All]" allUniqueName="[Kostnader].[Min år 15].[All]" dimensionUniqueName="[Kostnader]" displayFolder="" count="0" memberValueDatatype="5" unbalanced="0"/>
    <cacheHierarchy uniqueName="[Kostnader].[Min år 16]" caption="Min år 16" attribute="1" defaultMemberUniqueName="[Kostnader].[Min år 16].[All]" allUniqueName="[Kostnader].[Min år 16].[All]" dimensionUniqueName="[Kostnader]" displayFolder="" count="0" memberValueDatatype="5" unbalanced="0"/>
    <cacheHierarchy uniqueName="[Kostnader].[Min år 17]" caption="Min år 17" attribute="1" defaultMemberUniqueName="[Kostnader].[Min år 17].[All]" allUniqueName="[Kostnader].[Min år 17].[All]" dimensionUniqueName="[Kostnader]" displayFolder="" count="0" memberValueDatatype="5" unbalanced="0"/>
    <cacheHierarchy uniqueName="[Kostnader].[Min år 18]" caption="Min år 18" attribute="1" defaultMemberUniqueName="[Kostnader].[Min år 18].[All]" allUniqueName="[Kostnader].[Min år 18].[All]" dimensionUniqueName="[Kostnader]" displayFolder="" count="0" memberValueDatatype="5" unbalanced="0"/>
    <cacheHierarchy uniqueName="[Kostnader].[Min år 19]" caption="Min år 19" attribute="1" defaultMemberUniqueName="[Kostnader].[Min år 19].[All]" allUniqueName="[Kostnader].[Min år 19].[All]" dimensionUniqueName="[Kostnader]" displayFolder="" count="0" memberValueDatatype="5" unbalanced="0"/>
    <cacheHierarchy uniqueName="[Kostnader].[Min år 20]" caption="Min år 20" attribute="1" defaultMemberUniqueName="[Kostnader].[Min år 20].[All]" allUniqueName="[Kostnader].[Min år 20].[All]" dimensionUniqueName="[Kostnader]" displayFolder="" count="0" memberValueDatatype="5" unbalanced="0"/>
    <cacheHierarchy uniqueName="[Kostnader].[Min år 21]" caption="Min år 21" attribute="1" defaultMemberUniqueName="[Kostnader].[Min år 21].[All]" allUniqueName="[Kostnader].[Min år 21].[All]" dimensionUniqueName="[Kostnader]" displayFolder="" count="0" memberValueDatatype="5" unbalanced="0"/>
    <cacheHierarchy uniqueName="[Kostnader].[Min år 22]" caption="Min år 22" attribute="1" defaultMemberUniqueName="[Kostnader].[Min år 22].[All]" allUniqueName="[Kostnader].[Min år 22].[All]" dimensionUniqueName="[Kostnader]" displayFolder="" count="0" memberValueDatatype="5" unbalanced="0"/>
    <cacheHierarchy uniqueName="[Kostnader].[Min år 23]" caption="Min år 23" attribute="1" defaultMemberUniqueName="[Kostnader].[Min år 23].[All]" allUniqueName="[Kostnader].[Min år 23].[All]" dimensionUniqueName="[Kostnader]" displayFolder="" count="0" memberValueDatatype="5" unbalanced="0"/>
    <cacheHierarchy uniqueName="[Kostnader].[Min år 24]" caption="Min år 24" attribute="1" defaultMemberUniqueName="[Kostnader].[Min år 24].[All]" allUniqueName="[Kostnader].[Min år 24].[All]" dimensionUniqueName="[Kostnader]" displayFolder="" count="0" memberValueDatatype="5" unbalanced="0"/>
    <cacheHierarchy uniqueName="[Kostnader].[Min år 25]" caption="Min år 25" attribute="1" defaultMemberUniqueName="[Kostnader].[Min år 25].[All]" allUniqueName="[Kostnader].[Min år 25].[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Max år 7]" caption="Max år 7" attribute="1" defaultMemberUniqueName="[Kostnader].[Max år 7].[All]" allUniqueName="[Kostnader].[Max år 7].[All]" dimensionUniqueName="[Kostnader]" displayFolder="" count="0" memberValueDatatype="5" unbalanced="0"/>
    <cacheHierarchy uniqueName="[Kostnader].[Max år 8]" caption="Max år 8" attribute="1" defaultMemberUniqueName="[Kostnader].[Max år 8].[All]" allUniqueName="[Kostnader].[Max år 8].[All]" dimensionUniqueName="[Kostnader]" displayFolder="" count="0" memberValueDatatype="5" unbalanced="0"/>
    <cacheHierarchy uniqueName="[Kostnader].[Max år 9]" caption="Max år 9" attribute="1" defaultMemberUniqueName="[Kostnader].[Max år 9].[All]" allUniqueName="[Kostnader].[Max år 9].[All]" dimensionUniqueName="[Kostnader]" displayFolder="" count="0" memberValueDatatype="5" unbalanced="0"/>
    <cacheHierarchy uniqueName="[Kostnader].[Max år 10]" caption="Max år 10" attribute="1" defaultMemberUniqueName="[Kostnader].[Max år 10].[All]" allUniqueName="[Kostnader].[Max år 10].[All]" dimensionUniqueName="[Kostnader]" displayFolder="" count="0" memberValueDatatype="5" unbalanced="0"/>
    <cacheHierarchy uniqueName="[Kostnader].[Max år 11]" caption="Max år 11" attribute="1" defaultMemberUniqueName="[Kostnader].[Max år 11].[All]" allUniqueName="[Kostnader].[Max år 11].[All]" dimensionUniqueName="[Kostnader]" displayFolder="" count="0" memberValueDatatype="5" unbalanced="0"/>
    <cacheHierarchy uniqueName="[Kostnader].[Max år 12]" caption="Max år 12" attribute="1" defaultMemberUniqueName="[Kostnader].[Max år 12].[All]" allUniqueName="[Kostnader].[Max år 12].[All]" dimensionUniqueName="[Kostnader]" displayFolder="" count="0" memberValueDatatype="5" unbalanced="0"/>
    <cacheHierarchy uniqueName="[Kostnader].[Max år 13]" caption="Max år 13" attribute="1" defaultMemberUniqueName="[Kostnader].[Max år 13].[All]" allUniqueName="[Kostnader].[Max år 13].[All]" dimensionUniqueName="[Kostnader]" displayFolder="" count="0" memberValueDatatype="5" unbalanced="0"/>
    <cacheHierarchy uniqueName="[Kostnader].[Max år 14]" caption="Max år 14" attribute="1" defaultMemberUniqueName="[Kostnader].[Max år 14].[All]" allUniqueName="[Kostnader].[Max år 14].[All]" dimensionUniqueName="[Kostnader]" displayFolder="" count="0" memberValueDatatype="5" unbalanced="0"/>
    <cacheHierarchy uniqueName="[Kostnader].[Max år 15]" caption="Max år 15" attribute="1" defaultMemberUniqueName="[Kostnader].[Max år 15].[All]" allUniqueName="[Kostnader].[Max år 15].[All]" dimensionUniqueName="[Kostnader]" displayFolder="" count="0" memberValueDatatype="5" unbalanced="0"/>
    <cacheHierarchy uniqueName="[Kostnader].[Max år 16]" caption="Max år 16" attribute="1" defaultMemberUniqueName="[Kostnader].[Max år 16].[All]" allUniqueName="[Kostnader].[Max år 16].[All]" dimensionUniqueName="[Kostnader]" displayFolder="" count="0" memberValueDatatype="5" unbalanced="0"/>
    <cacheHierarchy uniqueName="[Kostnader].[Max år 17]" caption="Max år 17" attribute="1" defaultMemberUniqueName="[Kostnader].[Max år 17].[All]" allUniqueName="[Kostnader].[Max år 17].[All]" dimensionUniqueName="[Kostnader]" displayFolder="" count="0" memberValueDatatype="5" unbalanced="0"/>
    <cacheHierarchy uniqueName="[Kostnader].[Max år 18]" caption="Max år 18" attribute="1" defaultMemberUniqueName="[Kostnader].[Max år 18].[All]" allUniqueName="[Kostnader].[Max år 18].[All]" dimensionUniqueName="[Kostnader]" displayFolder="" count="0" memberValueDatatype="5" unbalanced="0"/>
    <cacheHierarchy uniqueName="[Kostnader].[Max år 19]" caption="Max år 19" attribute="1" defaultMemberUniqueName="[Kostnader].[Max år 19].[All]" allUniqueName="[Kostnader].[Max år 19].[All]" dimensionUniqueName="[Kostnader]" displayFolder="" count="0" memberValueDatatype="5" unbalanced="0"/>
    <cacheHierarchy uniqueName="[Kostnader].[Max år 20]" caption="Max år 20" attribute="1" defaultMemberUniqueName="[Kostnader].[Max år 20].[All]" allUniqueName="[Kostnader].[Max år 20].[All]" dimensionUniqueName="[Kostnader]" displayFolder="" count="0" memberValueDatatype="5" unbalanced="0"/>
    <cacheHierarchy uniqueName="[Kostnader].[Max år 21]" caption="Max år 21" attribute="1" defaultMemberUniqueName="[Kostnader].[Max år 21].[All]" allUniqueName="[Kostnader].[Max år 21].[All]" dimensionUniqueName="[Kostnader]" displayFolder="" count="0" memberValueDatatype="5" unbalanced="0"/>
    <cacheHierarchy uniqueName="[Kostnader].[Max år 22]" caption="Max år 22" attribute="1" defaultMemberUniqueName="[Kostnader].[Max år 22].[All]" allUniqueName="[Kostnader].[Max år 22].[All]" dimensionUniqueName="[Kostnader]" displayFolder="" count="0" memberValueDatatype="5" unbalanced="0"/>
    <cacheHierarchy uniqueName="[Kostnader].[Max år 23]" caption="Max år 23" attribute="1" defaultMemberUniqueName="[Kostnader].[Max år 23].[All]" allUniqueName="[Kostnader].[Max år 23].[All]" dimensionUniqueName="[Kostnader]" displayFolder="" count="0" memberValueDatatype="5" unbalanced="0"/>
    <cacheHierarchy uniqueName="[Kostnader].[Max år 24]" caption="Max år 24" attribute="1" defaultMemberUniqueName="[Kostnader].[Max år 24].[All]" allUniqueName="[Kostnader].[Max år 24].[All]" dimensionUniqueName="[Kostnader]" displayFolder="" count="0" memberValueDatatype="5" unbalanced="0"/>
    <cacheHierarchy uniqueName="[Kostnader].[Max år 25]" caption="Max år 25" attribute="1" defaultMemberUniqueName="[Kostnader].[Max år 25].[All]" allUniqueName="[Kostnader].[Max år 25].[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0" memberValueDatatype="130" unbalanced="0"/>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0" memberValueDatatype="130" unbalanced="0"/>
    <cacheHierarchy uniqueName="[Nyttor].[Bedömning]" caption="Bedömning" attribute="1" defaultMemberUniqueName="[Nyttor].[Bedömning].[All]" allUniqueName="[Nyttor].[Bedömning].[All]" dimensionUniqueName="[Nyttor]" displayFolder="" count="0" memberValueDatatype="130" unbalanced="0"/>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Troligt år 7]" caption="Troligt år 7" attribute="1" defaultMemberUniqueName="[Nyttor].[Troligt år 7].[All]" allUniqueName="[Nyttor].[Troligt år 7].[All]" dimensionUniqueName="[Nyttor]" displayFolder="" count="0" memberValueDatatype="5" unbalanced="0"/>
    <cacheHierarchy uniqueName="[Nyttor].[Troligt år 8]" caption="Troligt år 8" attribute="1" defaultMemberUniqueName="[Nyttor].[Troligt år 8].[All]" allUniqueName="[Nyttor].[Troligt år 8].[All]" dimensionUniqueName="[Nyttor]" displayFolder="" count="0" memberValueDatatype="5" unbalanced="0"/>
    <cacheHierarchy uniqueName="[Nyttor].[Troligt år 9]" caption="Troligt år 9" attribute="1" defaultMemberUniqueName="[Nyttor].[Troligt år 9].[All]" allUniqueName="[Nyttor].[Troligt år 9].[All]" dimensionUniqueName="[Nyttor]" displayFolder="" count="0" memberValueDatatype="5" unbalanced="0"/>
    <cacheHierarchy uniqueName="[Nyttor].[Troligt år 10]" caption="Troligt år 10" attribute="1" defaultMemberUniqueName="[Nyttor].[Troligt år 10].[All]" allUniqueName="[Nyttor].[Troligt år 10].[All]" dimensionUniqueName="[Nyttor]" displayFolder="" count="0" memberValueDatatype="5" unbalanced="0"/>
    <cacheHierarchy uniqueName="[Nyttor].[Troligt år 11]" caption="Troligt år 11" attribute="1" defaultMemberUniqueName="[Nyttor].[Troligt år 11].[All]" allUniqueName="[Nyttor].[Troligt år 11].[All]" dimensionUniqueName="[Nyttor]" displayFolder="" count="0" memberValueDatatype="5" unbalanced="0"/>
    <cacheHierarchy uniqueName="[Nyttor].[Troligt år 12]" caption="Troligt år 12" attribute="1" defaultMemberUniqueName="[Nyttor].[Troligt år 12].[All]" allUniqueName="[Nyttor].[Troligt år 12].[All]" dimensionUniqueName="[Nyttor]" displayFolder="" count="0" memberValueDatatype="5" unbalanced="0"/>
    <cacheHierarchy uniqueName="[Nyttor].[Troligt år 13]" caption="Troligt år 13" attribute="1" defaultMemberUniqueName="[Nyttor].[Troligt år 13].[All]" allUniqueName="[Nyttor].[Troligt år 13].[All]" dimensionUniqueName="[Nyttor]" displayFolder="" count="0" memberValueDatatype="5" unbalanced="0"/>
    <cacheHierarchy uniqueName="[Nyttor].[Troligt år 14]" caption="Troligt år 14" attribute="1" defaultMemberUniqueName="[Nyttor].[Troligt år 14].[All]" allUniqueName="[Nyttor].[Troligt år 14].[All]" dimensionUniqueName="[Nyttor]" displayFolder="" count="0" memberValueDatatype="5" unbalanced="0"/>
    <cacheHierarchy uniqueName="[Nyttor].[Troligt år 15]" caption="Troligt år 15" attribute="1" defaultMemberUniqueName="[Nyttor].[Troligt år 15].[All]" allUniqueName="[Nyttor].[Troligt år 15].[All]" dimensionUniqueName="[Nyttor]" displayFolder="" count="0" memberValueDatatype="5" unbalanced="0"/>
    <cacheHierarchy uniqueName="[Nyttor].[Troligt år 16]" caption="Troligt år 16" attribute="1" defaultMemberUniqueName="[Nyttor].[Troligt år 16].[All]" allUniqueName="[Nyttor].[Troligt år 16].[All]" dimensionUniqueName="[Nyttor]" displayFolder="" count="0" memberValueDatatype="5" unbalanced="0"/>
    <cacheHierarchy uniqueName="[Nyttor].[Troligt år 17]" caption="Troligt år 17" attribute="1" defaultMemberUniqueName="[Nyttor].[Troligt år 17].[All]" allUniqueName="[Nyttor].[Troligt år 17].[All]" dimensionUniqueName="[Nyttor]" displayFolder="" count="0" memberValueDatatype="5" unbalanced="0"/>
    <cacheHierarchy uniqueName="[Nyttor].[Troligt år 18]" caption="Troligt år 18" attribute="1" defaultMemberUniqueName="[Nyttor].[Troligt år 18].[All]" allUniqueName="[Nyttor].[Troligt år 18].[All]" dimensionUniqueName="[Nyttor]" displayFolder="" count="0" memberValueDatatype="5" unbalanced="0"/>
    <cacheHierarchy uniqueName="[Nyttor].[Troligt år 19]" caption="Troligt år 19" attribute="1" defaultMemberUniqueName="[Nyttor].[Troligt år 19].[All]" allUniqueName="[Nyttor].[Troligt år 19].[All]" dimensionUniqueName="[Nyttor]" displayFolder="" count="0" memberValueDatatype="5" unbalanced="0"/>
    <cacheHierarchy uniqueName="[Nyttor].[Troligt år 20]" caption="Troligt år 20" attribute="1" defaultMemberUniqueName="[Nyttor].[Troligt år 20].[All]" allUniqueName="[Nyttor].[Troligt år 20].[All]" dimensionUniqueName="[Nyttor]" displayFolder="" count="0" memberValueDatatype="5" unbalanced="0"/>
    <cacheHierarchy uniqueName="[Nyttor].[Troligt år 21]" caption="Troligt år 21" attribute="1" defaultMemberUniqueName="[Nyttor].[Troligt år 21].[All]" allUniqueName="[Nyttor].[Troligt år 21].[All]" dimensionUniqueName="[Nyttor]" displayFolder="" count="0" memberValueDatatype="5" unbalanced="0"/>
    <cacheHierarchy uniqueName="[Nyttor].[Troligt år 22]" caption="Troligt år 22" attribute="1" defaultMemberUniqueName="[Nyttor].[Troligt år 22].[All]" allUniqueName="[Nyttor].[Troligt år 22].[All]" dimensionUniqueName="[Nyttor]" displayFolder="" count="0" memberValueDatatype="5" unbalanced="0"/>
    <cacheHierarchy uniqueName="[Nyttor].[Troligt år 23]" caption="Troligt år 23" attribute="1" defaultMemberUniqueName="[Nyttor].[Troligt år 23].[All]" allUniqueName="[Nyttor].[Troligt år 23].[All]" dimensionUniqueName="[Nyttor]" displayFolder="" count="0" memberValueDatatype="5" unbalanced="0"/>
    <cacheHierarchy uniqueName="[Nyttor].[Troligt år 24]" caption="Troligt år 24" attribute="1" defaultMemberUniqueName="[Nyttor].[Troligt år 24].[All]" allUniqueName="[Nyttor].[Troligt år 24].[All]" dimensionUniqueName="[Nyttor]" displayFolder="" count="0" memberValueDatatype="5" unbalanced="0"/>
    <cacheHierarchy uniqueName="[Nyttor].[Troligt år 25]" caption="Troligt år 25" attribute="1" defaultMemberUniqueName="[Nyttor].[Troligt år 25].[All]" allUniqueName="[Nyttor].[Troligt år 25].[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Min år 7]" caption="Min år 7" attribute="1" defaultMemberUniqueName="[Nyttor].[Min år 7].[All]" allUniqueName="[Nyttor].[Min år 7].[All]" dimensionUniqueName="[Nyttor]" displayFolder="" count="0" memberValueDatatype="5" unbalanced="0"/>
    <cacheHierarchy uniqueName="[Nyttor].[Min år 8]" caption="Min år 8" attribute="1" defaultMemberUniqueName="[Nyttor].[Min år 8].[All]" allUniqueName="[Nyttor].[Min år 8].[All]" dimensionUniqueName="[Nyttor]" displayFolder="" count="0" memberValueDatatype="5" unbalanced="0"/>
    <cacheHierarchy uniqueName="[Nyttor].[Min år 9]" caption="Min år 9" attribute="1" defaultMemberUniqueName="[Nyttor].[Min år 9].[All]" allUniqueName="[Nyttor].[Min år 9].[All]" dimensionUniqueName="[Nyttor]" displayFolder="" count="0" memberValueDatatype="5" unbalanced="0"/>
    <cacheHierarchy uniqueName="[Nyttor].[Min år 10]" caption="Min år 10" attribute="1" defaultMemberUniqueName="[Nyttor].[Min år 10].[All]" allUniqueName="[Nyttor].[Min år 10].[All]" dimensionUniqueName="[Nyttor]" displayFolder="" count="0" memberValueDatatype="5" unbalanced="0"/>
    <cacheHierarchy uniqueName="[Nyttor].[Min år 11]" caption="Min år 11" attribute="1" defaultMemberUniqueName="[Nyttor].[Min år 11].[All]" allUniqueName="[Nyttor].[Min år 11].[All]" dimensionUniqueName="[Nyttor]" displayFolder="" count="0" memberValueDatatype="5" unbalanced="0"/>
    <cacheHierarchy uniqueName="[Nyttor].[Min år 12]" caption="Min år 12" attribute="1" defaultMemberUniqueName="[Nyttor].[Min år 12].[All]" allUniqueName="[Nyttor].[Min år 12].[All]" dimensionUniqueName="[Nyttor]" displayFolder="" count="0" memberValueDatatype="5" unbalanced="0"/>
    <cacheHierarchy uniqueName="[Nyttor].[Min år 13]" caption="Min år 13" attribute="1" defaultMemberUniqueName="[Nyttor].[Min år 13].[All]" allUniqueName="[Nyttor].[Min år 13].[All]" dimensionUniqueName="[Nyttor]" displayFolder="" count="0" memberValueDatatype="5" unbalanced="0"/>
    <cacheHierarchy uniqueName="[Nyttor].[Min år 14]" caption="Min år 14" attribute="1" defaultMemberUniqueName="[Nyttor].[Min år 14].[All]" allUniqueName="[Nyttor].[Min år 14].[All]" dimensionUniqueName="[Nyttor]" displayFolder="" count="0" memberValueDatatype="5" unbalanced="0"/>
    <cacheHierarchy uniqueName="[Nyttor].[Min år 15]" caption="Min år 15" attribute="1" defaultMemberUniqueName="[Nyttor].[Min år 15].[All]" allUniqueName="[Nyttor].[Min år 15].[All]" dimensionUniqueName="[Nyttor]" displayFolder="" count="0" memberValueDatatype="5" unbalanced="0"/>
    <cacheHierarchy uniqueName="[Nyttor].[Min år 16]" caption="Min år 16" attribute="1" defaultMemberUniqueName="[Nyttor].[Min år 16].[All]" allUniqueName="[Nyttor].[Min år 16].[All]" dimensionUniqueName="[Nyttor]" displayFolder="" count="0" memberValueDatatype="5" unbalanced="0"/>
    <cacheHierarchy uniqueName="[Nyttor].[Min år 17]" caption="Min år 17" attribute="1" defaultMemberUniqueName="[Nyttor].[Min år 17].[All]" allUniqueName="[Nyttor].[Min år 17].[All]" dimensionUniqueName="[Nyttor]" displayFolder="" count="0" memberValueDatatype="5" unbalanced="0"/>
    <cacheHierarchy uniqueName="[Nyttor].[Min år 18]" caption="Min år 18" attribute="1" defaultMemberUniqueName="[Nyttor].[Min år 18].[All]" allUniqueName="[Nyttor].[Min år 18].[All]" dimensionUniqueName="[Nyttor]" displayFolder="" count="0" memberValueDatatype="5" unbalanced="0"/>
    <cacheHierarchy uniqueName="[Nyttor].[Min år 19]" caption="Min år 19" attribute="1" defaultMemberUniqueName="[Nyttor].[Min år 19].[All]" allUniqueName="[Nyttor].[Min år 19].[All]" dimensionUniqueName="[Nyttor]" displayFolder="" count="0" memberValueDatatype="5" unbalanced="0"/>
    <cacheHierarchy uniqueName="[Nyttor].[Min år 20]" caption="Min år 20" attribute="1" defaultMemberUniqueName="[Nyttor].[Min år 20].[All]" allUniqueName="[Nyttor].[Min år 20].[All]" dimensionUniqueName="[Nyttor]" displayFolder="" count="0" memberValueDatatype="5" unbalanced="0"/>
    <cacheHierarchy uniqueName="[Nyttor].[Min år 21]" caption="Min år 21" attribute="1" defaultMemberUniqueName="[Nyttor].[Min år 21].[All]" allUniqueName="[Nyttor].[Min år 21].[All]" dimensionUniqueName="[Nyttor]" displayFolder="" count="0" memberValueDatatype="5" unbalanced="0"/>
    <cacheHierarchy uniqueName="[Nyttor].[Min år 22]" caption="Min år 22" attribute="1" defaultMemberUniqueName="[Nyttor].[Min år 22].[All]" allUniqueName="[Nyttor].[Min år 22].[All]" dimensionUniqueName="[Nyttor]" displayFolder="" count="0" memberValueDatatype="5" unbalanced="0"/>
    <cacheHierarchy uniqueName="[Nyttor].[Min år 23]" caption="Min år 23" attribute="1" defaultMemberUniqueName="[Nyttor].[Min år 23].[All]" allUniqueName="[Nyttor].[Min år 23].[All]" dimensionUniqueName="[Nyttor]" displayFolder="" count="0" memberValueDatatype="5" unbalanced="0"/>
    <cacheHierarchy uniqueName="[Nyttor].[Min år 24]" caption="Min år 24" attribute="1" defaultMemberUniqueName="[Nyttor].[Min år 24].[All]" allUniqueName="[Nyttor].[Min år 24].[All]" dimensionUniqueName="[Nyttor]" displayFolder="" count="0" memberValueDatatype="5" unbalanced="0"/>
    <cacheHierarchy uniqueName="[Nyttor].[Min år 25]" caption="Min år 25" attribute="1" defaultMemberUniqueName="[Nyttor].[Min år 25].[All]" allUniqueName="[Nyttor].[Min år 25].[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Max år 7]" caption="Max år 7" attribute="1" defaultMemberUniqueName="[Nyttor].[Max år 7].[All]" allUniqueName="[Nyttor].[Max år 7].[All]" dimensionUniqueName="[Nyttor]" displayFolder="" count="0" memberValueDatatype="5" unbalanced="0"/>
    <cacheHierarchy uniqueName="[Nyttor].[Max år 8]" caption="Max år 8" attribute="1" defaultMemberUniqueName="[Nyttor].[Max år 8].[All]" allUniqueName="[Nyttor].[Max år 8].[All]" dimensionUniqueName="[Nyttor]" displayFolder="" count="0" memberValueDatatype="5" unbalanced="0"/>
    <cacheHierarchy uniqueName="[Nyttor].[Max år 9]" caption="Max år 9" attribute="1" defaultMemberUniqueName="[Nyttor].[Max år 9].[All]" allUniqueName="[Nyttor].[Max år 9].[All]" dimensionUniqueName="[Nyttor]" displayFolder="" count="0" memberValueDatatype="5" unbalanced="0"/>
    <cacheHierarchy uniqueName="[Nyttor].[Max år 10]" caption="Max år 10" attribute="1" defaultMemberUniqueName="[Nyttor].[Max år 10].[All]" allUniqueName="[Nyttor].[Max år 10].[All]" dimensionUniqueName="[Nyttor]" displayFolder="" count="0" memberValueDatatype="5" unbalanced="0"/>
    <cacheHierarchy uniqueName="[Nyttor].[Max år 11]" caption="Max år 11" attribute="1" defaultMemberUniqueName="[Nyttor].[Max år 11].[All]" allUniqueName="[Nyttor].[Max år 11].[All]" dimensionUniqueName="[Nyttor]" displayFolder="" count="0" memberValueDatatype="5" unbalanced="0"/>
    <cacheHierarchy uniqueName="[Nyttor].[Max år 12]" caption="Max år 12" attribute="1" defaultMemberUniqueName="[Nyttor].[Max år 12].[All]" allUniqueName="[Nyttor].[Max år 12].[All]" dimensionUniqueName="[Nyttor]" displayFolder="" count="0" memberValueDatatype="5" unbalanced="0"/>
    <cacheHierarchy uniqueName="[Nyttor].[Max år 13]" caption="Max år 13" attribute="1" defaultMemberUniqueName="[Nyttor].[Max år 13].[All]" allUniqueName="[Nyttor].[Max år 13].[All]" dimensionUniqueName="[Nyttor]" displayFolder="" count="0" memberValueDatatype="5" unbalanced="0"/>
    <cacheHierarchy uniqueName="[Nyttor].[Max år 14]" caption="Max år 14" attribute="1" defaultMemberUniqueName="[Nyttor].[Max år 14].[All]" allUniqueName="[Nyttor].[Max år 14].[All]" dimensionUniqueName="[Nyttor]" displayFolder="" count="0" memberValueDatatype="5" unbalanced="0"/>
    <cacheHierarchy uniqueName="[Nyttor].[Max år 15]" caption="Max år 15" attribute="1" defaultMemberUniqueName="[Nyttor].[Max år 15].[All]" allUniqueName="[Nyttor].[Max år 15].[All]" dimensionUniqueName="[Nyttor]" displayFolder="" count="0" memberValueDatatype="5" unbalanced="0"/>
    <cacheHierarchy uniqueName="[Nyttor].[Max år 16]" caption="Max år 16" attribute="1" defaultMemberUniqueName="[Nyttor].[Max år 16].[All]" allUniqueName="[Nyttor].[Max år 16].[All]" dimensionUniqueName="[Nyttor]" displayFolder="" count="0" memberValueDatatype="5" unbalanced="0"/>
    <cacheHierarchy uniqueName="[Nyttor].[Max år 17]" caption="Max år 17" attribute="1" defaultMemberUniqueName="[Nyttor].[Max år 17].[All]" allUniqueName="[Nyttor].[Max år 17].[All]" dimensionUniqueName="[Nyttor]" displayFolder="" count="0" memberValueDatatype="5" unbalanced="0"/>
    <cacheHierarchy uniqueName="[Nyttor].[Max år 18]" caption="Max år 18" attribute="1" defaultMemberUniqueName="[Nyttor].[Max år 18].[All]" allUniqueName="[Nyttor].[Max år 18].[All]" dimensionUniqueName="[Nyttor]" displayFolder="" count="0" memberValueDatatype="5" unbalanced="0"/>
    <cacheHierarchy uniqueName="[Nyttor].[Max år 19]" caption="Max år 19" attribute="1" defaultMemberUniqueName="[Nyttor].[Max år 19].[All]" allUniqueName="[Nyttor].[Max år 19].[All]" dimensionUniqueName="[Nyttor]" displayFolder="" count="0" memberValueDatatype="5" unbalanced="0"/>
    <cacheHierarchy uniqueName="[Nyttor].[Max år 20]" caption="Max år 20" attribute="1" defaultMemberUniqueName="[Nyttor].[Max år 20].[All]" allUniqueName="[Nyttor].[Max år 20].[All]" dimensionUniqueName="[Nyttor]" displayFolder="" count="0" memberValueDatatype="5" unbalanced="0"/>
    <cacheHierarchy uniqueName="[Nyttor].[Max år 21]" caption="Max år 21" attribute="1" defaultMemberUniqueName="[Nyttor].[Max år 21].[All]" allUniqueName="[Nyttor].[Max år 21].[All]" dimensionUniqueName="[Nyttor]" displayFolder="" count="0" memberValueDatatype="5" unbalanced="0"/>
    <cacheHierarchy uniqueName="[Nyttor].[Max år 22]" caption="Max år 22" attribute="1" defaultMemberUniqueName="[Nyttor].[Max år 22].[All]" allUniqueName="[Nyttor].[Max år 22].[All]" dimensionUniqueName="[Nyttor]" displayFolder="" count="0" memberValueDatatype="5" unbalanced="0"/>
    <cacheHierarchy uniqueName="[Nyttor].[Max år 23]" caption="Max år 23" attribute="1" defaultMemberUniqueName="[Nyttor].[Max år 23].[All]" allUniqueName="[Nyttor].[Max år 23].[All]" dimensionUniqueName="[Nyttor]" displayFolder="" count="0" memberValueDatatype="5" unbalanced="0"/>
    <cacheHierarchy uniqueName="[Nyttor].[Max år 24]" caption="Max år 24" attribute="1" defaultMemberUniqueName="[Nyttor].[Max år 24].[All]" allUniqueName="[Nyttor].[Max år 24].[All]" dimensionUniqueName="[Nyttor]" displayFolder="" count="0" memberValueDatatype="5" unbalanced="0"/>
    <cacheHierarchy uniqueName="[Nyttor].[Max år 25]" caption="Max år 25" attribute="1" defaultMemberUniqueName="[Nyttor].[Max år 25].[All]" allUniqueName="[Nyttor].[Max år 25].[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0" memberValueDatatype="130" unbalanced="0"/>
    <cacheHierarchy uniqueName="[Varderade_kostnader].[Kategori]" caption="Kategori" attribute="1" defaultMemberUniqueName="[Varderade_kostnader].[Kategori].[All]" allUniqueName="[Varderade_kostnader].[Kategori].[All]" dimensionUniqueName="[Varderade_kostnader]" displayFolder="" count="0" memberValueDatatype="130" unbalanced="0"/>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Troligt år 7]" caption="Troligt år 7" attribute="1" defaultMemberUniqueName="[Varderade_kostnader].[Troligt år 7].[All]" allUniqueName="[Varderade_kostnader].[Troligt år 7].[All]" dimensionUniqueName="[Varderade_kostnader]" displayFolder="" count="0" memberValueDatatype="5" unbalanced="0"/>
    <cacheHierarchy uniqueName="[Varderade_kostnader].[Troligt år 8]" caption="Troligt år 8" attribute="1" defaultMemberUniqueName="[Varderade_kostnader].[Troligt år 8].[All]" allUniqueName="[Varderade_kostnader].[Troligt år 8].[All]" dimensionUniqueName="[Varderade_kostnader]" displayFolder="" count="0" memberValueDatatype="5" unbalanced="0"/>
    <cacheHierarchy uniqueName="[Varderade_kostnader].[Troligt år 9]" caption="Troligt år 9" attribute="1" defaultMemberUniqueName="[Varderade_kostnader].[Troligt år 9].[All]" allUniqueName="[Varderade_kostnader].[Troligt år 9].[All]" dimensionUniqueName="[Varderade_kostnader]" displayFolder="" count="0" memberValueDatatype="5" unbalanced="0"/>
    <cacheHierarchy uniqueName="[Varderade_kostnader].[Troligt år 10]" caption="Troligt år 10" attribute="1" defaultMemberUniqueName="[Varderade_kostnader].[Troligt år 10].[All]" allUniqueName="[Varderade_kostnader].[Troligt år 10].[All]" dimensionUniqueName="[Varderade_kostnader]" displayFolder="" count="0" memberValueDatatype="5" unbalanced="0"/>
    <cacheHierarchy uniqueName="[Varderade_kostnader].[Troligt år 11]" caption="Troligt år 11" attribute="1" defaultMemberUniqueName="[Varderade_kostnader].[Troligt år 11].[All]" allUniqueName="[Varderade_kostnader].[Troligt år 11].[All]" dimensionUniqueName="[Varderade_kostnader]" displayFolder="" count="0" memberValueDatatype="5" unbalanced="0"/>
    <cacheHierarchy uniqueName="[Varderade_kostnader].[Troligt år 12]" caption="Troligt år 12" attribute="1" defaultMemberUniqueName="[Varderade_kostnader].[Troligt år 12].[All]" allUniqueName="[Varderade_kostnader].[Troligt år 12].[All]" dimensionUniqueName="[Varderade_kostnader]" displayFolder="" count="0" memberValueDatatype="5" unbalanced="0"/>
    <cacheHierarchy uniqueName="[Varderade_kostnader].[Troligt år 13]" caption="Troligt år 13" attribute="1" defaultMemberUniqueName="[Varderade_kostnader].[Troligt år 13].[All]" allUniqueName="[Varderade_kostnader].[Troligt år 13].[All]" dimensionUniqueName="[Varderade_kostnader]" displayFolder="" count="0" memberValueDatatype="5" unbalanced="0"/>
    <cacheHierarchy uniqueName="[Varderade_kostnader].[Troligt år 14]" caption="Troligt år 14" attribute="1" defaultMemberUniqueName="[Varderade_kostnader].[Troligt år 14].[All]" allUniqueName="[Varderade_kostnader].[Troligt år 14].[All]" dimensionUniqueName="[Varderade_kostnader]" displayFolder="" count="0" memberValueDatatype="5" unbalanced="0"/>
    <cacheHierarchy uniqueName="[Varderade_kostnader].[Troligt år 15]" caption="Troligt år 15" attribute="1" defaultMemberUniqueName="[Varderade_kostnader].[Troligt år 15].[All]" allUniqueName="[Varderade_kostnader].[Troligt år 15].[All]" dimensionUniqueName="[Varderade_kostnader]" displayFolder="" count="0" memberValueDatatype="5" unbalanced="0"/>
    <cacheHierarchy uniqueName="[Varderade_kostnader].[Troligt år 16]" caption="Troligt år 16" attribute="1" defaultMemberUniqueName="[Varderade_kostnader].[Troligt år 16].[All]" allUniqueName="[Varderade_kostnader].[Troligt år 16].[All]" dimensionUniqueName="[Varderade_kostnader]" displayFolder="" count="0" memberValueDatatype="5" unbalanced="0"/>
    <cacheHierarchy uniqueName="[Varderade_kostnader].[Troligt år 17]" caption="Troligt år 17" attribute="1" defaultMemberUniqueName="[Varderade_kostnader].[Troligt år 17].[All]" allUniqueName="[Varderade_kostnader].[Troligt år 17].[All]" dimensionUniqueName="[Varderade_kostnader]" displayFolder="" count="0" memberValueDatatype="5" unbalanced="0"/>
    <cacheHierarchy uniqueName="[Varderade_kostnader].[Troligt år 18]" caption="Troligt år 18" attribute="1" defaultMemberUniqueName="[Varderade_kostnader].[Troligt år 18].[All]" allUniqueName="[Varderade_kostnader].[Troligt år 18].[All]" dimensionUniqueName="[Varderade_kostnader]" displayFolder="" count="0" memberValueDatatype="5" unbalanced="0"/>
    <cacheHierarchy uniqueName="[Varderade_kostnader].[Troligt år 19]" caption="Troligt år 19" attribute="1" defaultMemberUniqueName="[Varderade_kostnader].[Troligt år 19].[All]" allUniqueName="[Varderade_kostnader].[Troligt år 19].[All]" dimensionUniqueName="[Varderade_kostnader]" displayFolder="" count="0" memberValueDatatype="5" unbalanced="0"/>
    <cacheHierarchy uniqueName="[Varderade_kostnader].[Troligt år 20]" caption="Troligt år 20" attribute="1" defaultMemberUniqueName="[Varderade_kostnader].[Troligt år 20].[All]" allUniqueName="[Varderade_kostnader].[Troligt år 20].[All]" dimensionUniqueName="[Varderade_kostnader]" displayFolder="" count="0" memberValueDatatype="5" unbalanced="0"/>
    <cacheHierarchy uniqueName="[Varderade_kostnader].[Troligt år 21]" caption="Troligt år 21" attribute="1" defaultMemberUniqueName="[Varderade_kostnader].[Troligt år 21].[All]" allUniqueName="[Varderade_kostnader].[Troligt år 21].[All]" dimensionUniqueName="[Varderade_kostnader]" displayFolder="" count="0" memberValueDatatype="5" unbalanced="0"/>
    <cacheHierarchy uniqueName="[Varderade_kostnader].[Troligt år 22]" caption="Troligt år 22" attribute="1" defaultMemberUniqueName="[Varderade_kostnader].[Troligt år 22].[All]" allUniqueName="[Varderade_kostnader].[Troligt år 22].[All]" dimensionUniqueName="[Varderade_kostnader]" displayFolder="" count="0" memberValueDatatype="5" unbalanced="0"/>
    <cacheHierarchy uniqueName="[Varderade_kostnader].[Troligt år 23]" caption="Troligt år 23" attribute="1" defaultMemberUniqueName="[Varderade_kostnader].[Troligt år 23].[All]" allUniqueName="[Varderade_kostnader].[Troligt år 23].[All]" dimensionUniqueName="[Varderade_kostnader]" displayFolder="" count="0" memberValueDatatype="5" unbalanced="0"/>
    <cacheHierarchy uniqueName="[Varderade_kostnader].[Troligt år 24]" caption="Troligt år 24" attribute="1" defaultMemberUniqueName="[Varderade_kostnader].[Troligt år 24].[All]" allUniqueName="[Varderade_kostnader].[Troligt år 24].[All]" dimensionUniqueName="[Varderade_kostnader]" displayFolder="" count="0" memberValueDatatype="5" unbalanced="0"/>
    <cacheHierarchy uniqueName="[Varderade_kostnader].[Troligt år 25]" caption="Troligt år 25" attribute="1" defaultMemberUniqueName="[Varderade_kostnader].[Troligt år 25].[All]" allUniqueName="[Varderade_kostnader].[Troligt år 25].[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Min år 7]" caption="Min år 7" attribute="1" defaultMemberUniqueName="[Varderade_kostnader].[Min år 7].[All]" allUniqueName="[Varderade_kostnader].[Min år 7].[All]" dimensionUniqueName="[Varderade_kostnader]" displayFolder="" count="0" memberValueDatatype="5" unbalanced="0"/>
    <cacheHierarchy uniqueName="[Varderade_kostnader].[Min år 8]" caption="Min år 8" attribute="1" defaultMemberUniqueName="[Varderade_kostnader].[Min år 8].[All]" allUniqueName="[Varderade_kostnader].[Min år 8].[All]" dimensionUniqueName="[Varderade_kostnader]" displayFolder="" count="0" memberValueDatatype="5" unbalanced="0"/>
    <cacheHierarchy uniqueName="[Varderade_kostnader].[Min år 9]" caption="Min år 9" attribute="1" defaultMemberUniqueName="[Varderade_kostnader].[Min år 9].[All]" allUniqueName="[Varderade_kostnader].[Min år 9].[All]" dimensionUniqueName="[Varderade_kostnader]" displayFolder="" count="0" memberValueDatatype="5" unbalanced="0"/>
    <cacheHierarchy uniqueName="[Varderade_kostnader].[Min år 10]" caption="Min år 10" attribute="1" defaultMemberUniqueName="[Varderade_kostnader].[Min år 10].[All]" allUniqueName="[Varderade_kostnader].[Min år 10].[All]" dimensionUniqueName="[Varderade_kostnader]" displayFolder="" count="0" memberValueDatatype="5" unbalanced="0"/>
    <cacheHierarchy uniqueName="[Varderade_kostnader].[Min år 11]" caption="Min år 11" attribute="1" defaultMemberUniqueName="[Varderade_kostnader].[Min år 11].[All]" allUniqueName="[Varderade_kostnader].[Min år 11].[All]" dimensionUniqueName="[Varderade_kostnader]" displayFolder="" count="0" memberValueDatatype="5" unbalanced="0"/>
    <cacheHierarchy uniqueName="[Varderade_kostnader].[Min år 12]" caption="Min år 12" attribute="1" defaultMemberUniqueName="[Varderade_kostnader].[Min år 12].[All]" allUniqueName="[Varderade_kostnader].[Min år 12].[All]" dimensionUniqueName="[Varderade_kostnader]" displayFolder="" count="0" memberValueDatatype="5" unbalanced="0"/>
    <cacheHierarchy uniqueName="[Varderade_kostnader].[Min år 13]" caption="Min år 13" attribute="1" defaultMemberUniqueName="[Varderade_kostnader].[Min år 13].[All]" allUniqueName="[Varderade_kostnader].[Min år 13].[All]" dimensionUniqueName="[Varderade_kostnader]" displayFolder="" count="0" memberValueDatatype="5" unbalanced="0"/>
    <cacheHierarchy uniqueName="[Varderade_kostnader].[Min år 14]" caption="Min år 14" attribute="1" defaultMemberUniqueName="[Varderade_kostnader].[Min år 14].[All]" allUniqueName="[Varderade_kostnader].[Min år 14].[All]" dimensionUniqueName="[Varderade_kostnader]" displayFolder="" count="0" memberValueDatatype="5" unbalanced="0"/>
    <cacheHierarchy uniqueName="[Varderade_kostnader].[Min år 15]" caption="Min år 15" attribute="1" defaultMemberUniqueName="[Varderade_kostnader].[Min år 15].[All]" allUniqueName="[Varderade_kostnader].[Min år 15].[All]" dimensionUniqueName="[Varderade_kostnader]" displayFolder="" count="0" memberValueDatatype="5" unbalanced="0"/>
    <cacheHierarchy uniqueName="[Varderade_kostnader].[Min år 16]" caption="Min år 16" attribute="1" defaultMemberUniqueName="[Varderade_kostnader].[Min år 16].[All]" allUniqueName="[Varderade_kostnader].[Min år 16].[All]" dimensionUniqueName="[Varderade_kostnader]" displayFolder="" count="0" memberValueDatatype="5" unbalanced="0"/>
    <cacheHierarchy uniqueName="[Varderade_kostnader].[Min år 17]" caption="Min år 17" attribute="1" defaultMemberUniqueName="[Varderade_kostnader].[Min år 17].[All]" allUniqueName="[Varderade_kostnader].[Min år 17].[All]" dimensionUniqueName="[Varderade_kostnader]" displayFolder="" count="0" memberValueDatatype="5" unbalanced="0"/>
    <cacheHierarchy uniqueName="[Varderade_kostnader].[Min år 18]" caption="Min år 18" attribute="1" defaultMemberUniqueName="[Varderade_kostnader].[Min år 18].[All]" allUniqueName="[Varderade_kostnader].[Min år 18].[All]" dimensionUniqueName="[Varderade_kostnader]" displayFolder="" count="0" memberValueDatatype="5" unbalanced="0"/>
    <cacheHierarchy uniqueName="[Varderade_kostnader].[Min år 19]" caption="Min år 19" attribute="1" defaultMemberUniqueName="[Varderade_kostnader].[Min år 19].[All]" allUniqueName="[Varderade_kostnader].[Min år 19].[All]" dimensionUniqueName="[Varderade_kostnader]" displayFolder="" count="0" memberValueDatatype="5" unbalanced="0"/>
    <cacheHierarchy uniqueName="[Varderade_kostnader].[Min år 20]" caption="Min år 20" attribute="1" defaultMemberUniqueName="[Varderade_kostnader].[Min år 20].[All]" allUniqueName="[Varderade_kostnader].[Min år 20].[All]" dimensionUniqueName="[Varderade_kostnader]" displayFolder="" count="0" memberValueDatatype="5" unbalanced="0"/>
    <cacheHierarchy uniqueName="[Varderade_kostnader].[Min år 21]" caption="Min år 21" attribute="1" defaultMemberUniqueName="[Varderade_kostnader].[Min år 21].[All]" allUniqueName="[Varderade_kostnader].[Min år 21].[All]" dimensionUniqueName="[Varderade_kostnader]" displayFolder="" count="0" memberValueDatatype="5" unbalanced="0"/>
    <cacheHierarchy uniqueName="[Varderade_kostnader].[Min år 22]" caption="Min år 22" attribute="1" defaultMemberUniqueName="[Varderade_kostnader].[Min år 22].[All]" allUniqueName="[Varderade_kostnader].[Min år 22].[All]" dimensionUniqueName="[Varderade_kostnader]" displayFolder="" count="0" memberValueDatatype="5" unbalanced="0"/>
    <cacheHierarchy uniqueName="[Varderade_kostnader].[Min år 23]" caption="Min år 23" attribute="1" defaultMemberUniqueName="[Varderade_kostnader].[Min år 23].[All]" allUniqueName="[Varderade_kostnader].[Min år 23].[All]" dimensionUniqueName="[Varderade_kostnader]" displayFolder="" count="0" memberValueDatatype="5" unbalanced="0"/>
    <cacheHierarchy uniqueName="[Varderade_kostnader].[Min år 24]" caption="Min år 24" attribute="1" defaultMemberUniqueName="[Varderade_kostnader].[Min år 24].[All]" allUniqueName="[Varderade_kostnader].[Min år 24].[All]" dimensionUniqueName="[Varderade_kostnader]" displayFolder="" count="0" memberValueDatatype="5" unbalanced="0"/>
    <cacheHierarchy uniqueName="[Varderade_kostnader].[Min år 25]" caption="Min år 25" attribute="1" defaultMemberUniqueName="[Varderade_kostnader].[Min år 25].[All]" allUniqueName="[Varderade_kostnader].[Min år 25].[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Max år 7]" caption="Max år 7" attribute="1" defaultMemberUniqueName="[Varderade_kostnader].[Max år 7].[All]" allUniqueName="[Varderade_kostnader].[Max år 7].[All]" dimensionUniqueName="[Varderade_kostnader]" displayFolder="" count="0" memberValueDatatype="5" unbalanced="0"/>
    <cacheHierarchy uniqueName="[Varderade_kostnader].[Max år 8]" caption="Max år 8" attribute="1" defaultMemberUniqueName="[Varderade_kostnader].[Max år 8].[All]" allUniqueName="[Varderade_kostnader].[Max år 8].[All]" dimensionUniqueName="[Varderade_kostnader]" displayFolder="" count="0" memberValueDatatype="5" unbalanced="0"/>
    <cacheHierarchy uniqueName="[Varderade_kostnader].[Max år 9]" caption="Max år 9" attribute="1" defaultMemberUniqueName="[Varderade_kostnader].[Max år 9].[All]" allUniqueName="[Varderade_kostnader].[Max år 9].[All]" dimensionUniqueName="[Varderade_kostnader]" displayFolder="" count="0" memberValueDatatype="5" unbalanced="0"/>
    <cacheHierarchy uniqueName="[Varderade_kostnader].[Max år 10]" caption="Max år 10" attribute="1" defaultMemberUniqueName="[Varderade_kostnader].[Max år 10].[All]" allUniqueName="[Varderade_kostnader].[Max år 10].[All]" dimensionUniqueName="[Varderade_kostnader]" displayFolder="" count="0" memberValueDatatype="5" unbalanced="0"/>
    <cacheHierarchy uniqueName="[Varderade_kostnader].[Max år 11]" caption="Max år 11" attribute="1" defaultMemberUniqueName="[Varderade_kostnader].[Max år 11].[All]" allUniqueName="[Varderade_kostnader].[Max år 11].[All]" dimensionUniqueName="[Varderade_kostnader]" displayFolder="" count="0" memberValueDatatype="5" unbalanced="0"/>
    <cacheHierarchy uniqueName="[Varderade_kostnader].[Max år 12]" caption="Max år 12" attribute="1" defaultMemberUniqueName="[Varderade_kostnader].[Max år 12].[All]" allUniqueName="[Varderade_kostnader].[Max år 12].[All]" dimensionUniqueName="[Varderade_kostnader]" displayFolder="" count="0" memberValueDatatype="5" unbalanced="0"/>
    <cacheHierarchy uniqueName="[Varderade_kostnader].[Max år 13]" caption="Max år 13" attribute="1" defaultMemberUniqueName="[Varderade_kostnader].[Max år 13].[All]" allUniqueName="[Varderade_kostnader].[Max år 13].[All]" dimensionUniqueName="[Varderade_kostnader]" displayFolder="" count="0" memberValueDatatype="5" unbalanced="0"/>
    <cacheHierarchy uniqueName="[Varderade_kostnader].[Max år 14]" caption="Max år 14" attribute="1" defaultMemberUniqueName="[Varderade_kostnader].[Max år 14].[All]" allUniqueName="[Varderade_kostnader].[Max år 14].[All]" dimensionUniqueName="[Varderade_kostnader]" displayFolder="" count="0" memberValueDatatype="5" unbalanced="0"/>
    <cacheHierarchy uniqueName="[Varderade_kostnader].[Max år 15]" caption="Max år 15" attribute="1" defaultMemberUniqueName="[Varderade_kostnader].[Max år 15].[All]" allUniqueName="[Varderade_kostnader].[Max år 15].[All]" dimensionUniqueName="[Varderade_kostnader]" displayFolder="" count="0" memberValueDatatype="5" unbalanced="0"/>
    <cacheHierarchy uniqueName="[Varderade_kostnader].[Max år 16]" caption="Max år 16" attribute="1" defaultMemberUniqueName="[Varderade_kostnader].[Max år 16].[All]" allUniqueName="[Varderade_kostnader].[Max år 16].[All]" dimensionUniqueName="[Varderade_kostnader]" displayFolder="" count="0" memberValueDatatype="5" unbalanced="0"/>
    <cacheHierarchy uniqueName="[Varderade_kostnader].[Max år 17]" caption="Max år 17" attribute="1" defaultMemberUniqueName="[Varderade_kostnader].[Max år 17].[All]" allUniqueName="[Varderade_kostnader].[Max år 17].[All]" dimensionUniqueName="[Varderade_kostnader]" displayFolder="" count="0" memberValueDatatype="5" unbalanced="0"/>
    <cacheHierarchy uniqueName="[Varderade_kostnader].[Max år 18]" caption="Max år 18" attribute="1" defaultMemberUniqueName="[Varderade_kostnader].[Max år 18].[All]" allUniqueName="[Varderade_kostnader].[Max år 18].[All]" dimensionUniqueName="[Varderade_kostnader]" displayFolder="" count="0" memberValueDatatype="5" unbalanced="0"/>
    <cacheHierarchy uniqueName="[Varderade_kostnader].[Max år 19]" caption="Max år 19" attribute="1" defaultMemberUniqueName="[Varderade_kostnader].[Max år 19].[All]" allUniqueName="[Varderade_kostnader].[Max år 19].[All]" dimensionUniqueName="[Varderade_kostnader]" displayFolder="" count="0" memberValueDatatype="5" unbalanced="0"/>
    <cacheHierarchy uniqueName="[Varderade_kostnader].[Max år 20]" caption="Max år 20" attribute="1" defaultMemberUniqueName="[Varderade_kostnader].[Max år 20].[All]" allUniqueName="[Varderade_kostnader].[Max år 20].[All]" dimensionUniqueName="[Varderade_kostnader]" displayFolder="" count="0" memberValueDatatype="5" unbalanced="0"/>
    <cacheHierarchy uniqueName="[Varderade_kostnader].[Max år 21]" caption="Max år 21" attribute="1" defaultMemberUniqueName="[Varderade_kostnader].[Max år 21].[All]" allUniqueName="[Varderade_kostnader].[Max år 21].[All]" dimensionUniqueName="[Varderade_kostnader]" displayFolder="" count="0" memberValueDatatype="5" unbalanced="0"/>
    <cacheHierarchy uniqueName="[Varderade_kostnader].[Max år 22]" caption="Max år 22" attribute="1" defaultMemberUniqueName="[Varderade_kostnader].[Max år 22].[All]" allUniqueName="[Varderade_kostnader].[Max år 22].[All]" dimensionUniqueName="[Varderade_kostnader]" displayFolder="" count="0" memberValueDatatype="5" unbalanced="0"/>
    <cacheHierarchy uniqueName="[Varderade_kostnader].[Max år 23]" caption="Max år 23" attribute="1" defaultMemberUniqueName="[Varderade_kostnader].[Max år 23].[All]" allUniqueName="[Varderade_kostnader].[Max år 23].[All]" dimensionUniqueName="[Varderade_kostnader]" displayFolder="" count="0" memberValueDatatype="5" unbalanced="0"/>
    <cacheHierarchy uniqueName="[Varderade_kostnader].[Max år 24]" caption="Max år 24" attribute="1" defaultMemberUniqueName="[Varderade_kostnader].[Max år 24].[All]" allUniqueName="[Varderade_kostnader].[Max år 24].[All]" dimensionUniqueName="[Varderade_kostnader]" displayFolder="" count="0" memberValueDatatype="5" unbalanced="0"/>
    <cacheHierarchy uniqueName="[Varderade_kostnader].[Max år 25]" caption="Max år 25" attribute="1" defaultMemberUniqueName="[Varderade_kostnader].[Max år 25].[All]" allUniqueName="[Varderade_kostnader].[Max år 25].[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2" memberValueDatatype="130" unbalanced="0"/>
    <cacheHierarchy uniqueName="[Varderade_nyttor].[Kategori]" caption="Kategori" attribute="1" defaultMemberUniqueName="[Varderade_nyttor].[Kategori].[All]" allUniqueName="[Varderade_nyttor].[Kategori].[All]" dimensionUniqueName="[Varderade_nyttor]" displayFolder="" count="2" memberValueDatatype="130" unbalanced="0"/>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Troligt år 7]" caption="Troligt år 7" attribute="1" defaultMemberUniqueName="[Varderade_nyttor].[Troligt år 7].[All]" allUniqueName="[Varderade_nyttor].[Troligt år 7].[All]" dimensionUniqueName="[Varderade_nyttor]" displayFolder="" count="0" memberValueDatatype="5" unbalanced="0"/>
    <cacheHierarchy uniqueName="[Varderade_nyttor].[Troligt år 8]" caption="Troligt år 8" attribute="1" defaultMemberUniqueName="[Varderade_nyttor].[Troligt år 8].[All]" allUniqueName="[Varderade_nyttor].[Troligt år 8].[All]" dimensionUniqueName="[Varderade_nyttor]" displayFolder="" count="0" memberValueDatatype="5" unbalanced="0"/>
    <cacheHierarchy uniqueName="[Varderade_nyttor].[Troligt år 9]" caption="Troligt år 9" attribute="1" defaultMemberUniqueName="[Varderade_nyttor].[Troligt år 9].[All]" allUniqueName="[Varderade_nyttor].[Troligt år 9].[All]" dimensionUniqueName="[Varderade_nyttor]" displayFolder="" count="0" memberValueDatatype="5" unbalanced="0"/>
    <cacheHierarchy uniqueName="[Varderade_nyttor].[Troligt år 10]" caption="Troligt år 10" attribute="1" defaultMemberUniqueName="[Varderade_nyttor].[Troligt år 10].[All]" allUniqueName="[Varderade_nyttor].[Troligt år 10].[All]" dimensionUniqueName="[Varderade_nyttor]" displayFolder="" count="0" memberValueDatatype="5" unbalanced="0"/>
    <cacheHierarchy uniqueName="[Varderade_nyttor].[Troligt år 11]" caption="Troligt år 11" attribute="1" defaultMemberUniqueName="[Varderade_nyttor].[Troligt år 11].[All]" allUniqueName="[Varderade_nyttor].[Troligt år 11].[All]" dimensionUniqueName="[Varderade_nyttor]" displayFolder="" count="0" memberValueDatatype="5" unbalanced="0"/>
    <cacheHierarchy uniqueName="[Varderade_nyttor].[Troligt år 12]" caption="Troligt år 12" attribute="1" defaultMemberUniqueName="[Varderade_nyttor].[Troligt år 12].[All]" allUniqueName="[Varderade_nyttor].[Troligt år 12].[All]" dimensionUniqueName="[Varderade_nyttor]" displayFolder="" count="0" memberValueDatatype="5" unbalanced="0"/>
    <cacheHierarchy uniqueName="[Varderade_nyttor].[Troligt år 13]" caption="Troligt år 13" attribute="1" defaultMemberUniqueName="[Varderade_nyttor].[Troligt år 13].[All]" allUniqueName="[Varderade_nyttor].[Troligt år 13].[All]" dimensionUniqueName="[Varderade_nyttor]" displayFolder="" count="0" memberValueDatatype="5" unbalanced="0"/>
    <cacheHierarchy uniqueName="[Varderade_nyttor].[Troligt år 14]" caption="Troligt år 14" attribute="1" defaultMemberUniqueName="[Varderade_nyttor].[Troligt år 14].[All]" allUniqueName="[Varderade_nyttor].[Troligt år 14].[All]" dimensionUniqueName="[Varderade_nyttor]" displayFolder="" count="0" memberValueDatatype="5" unbalanced="0"/>
    <cacheHierarchy uniqueName="[Varderade_nyttor].[Troligt år 15]" caption="Troligt år 15" attribute="1" defaultMemberUniqueName="[Varderade_nyttor].[Troligt år 15].[All]" allUniqueName="[Varderade_nyttor].[Troligt år 15].[All]" dimensionUniqueName="[Varderade_nyttor]" displayFolder="" count="0" memberValueDatatype="5" unbalanced="0"/>
    <cacheHierarchy uniqueName="[Varderade_nyttor].[Troligt år 16]" caption="Troligt år 16" attribute="1" defaultMemberUniqueName="[Varderade_nyttor].[Troligt år 16].[All]" allUniqueName="[Varderade_nyttor].[Troligt år 16].[All]" dimensionUniqueName="[Varderade_nyttor]" displayFolder="" count="0" memberValueDatatype="5" unbalanced="0"/>
    <cacheHierarchy uniqueName="[Varderade_nyttor].[Troligt år 17]" caption="Troligt år 17" attribute="1" defaultMemberUniqueName="[Varderade_nyttor].[Troligt år 17].[All]" allUniqueName="[Varderade_nyttor].[Troligt år 17].[All]" dimensionUniqueName="[Varderade_nyttor]" displayFolder="" count="0" memberValueDatatype="5" unbalanced="0"/>
    <cacheHierarchy uniqueName="[Varderade_nyttor].[Troligt år 18]" caption="Troligt år 18" attribute="1" defaultMemberUniqueName="[Varderade_nyttor].[Troligt år 18].[All]" allUniqueName="[Varderade_nyttor].[Troligt år 18].[All]" dimensionUniqueName="[Varderade_nyttor]" displayFolder="" count="0" memberValueDatatype="5" unbalanced="0"/>
    <cacheHierarchy uniqueName="[Varderade_nyttor].[Troligt år 19]" caption="Troligt år 19" attribute="1" defaultMemberUniqueName="[Varderade_nyttor].[Troligt år 19].[All]" allUniqueName="[Varderade_nyttor].[Troligt år 19].[All]" dimensionUniqueName="[Varderade_nyttor]" displayFolder="" count="0" memberValueDatatype="5" unbalanced="0"/>
    <cacheHierarchy uniqueName="[Varderade_nyttor].[Troligt år 20]" caption="Troligt år 20" attribute="1" defaultMemberUniqueName="[Varderade_nyttor].[Troligt år 20].[All]" allUniqueName="[Varderade_nyttor].[Troligt år 20].[All]" dimensionUniqueName="[Varderade_nyttor]" displayFolder="" count="0" memberValueDatatype="5" unbalanced="0"/>
    <cacheHierarchy uniqueName="[Varderade_nyttor].[Troligt år 21]" caption="Troligt år 21" attribute="1" defaultMemberUniqueName="[Varderade_nyttor].[Troligt år 21].[All]" allUniqueName="[Varderade_nyttor].[Troligt år 21].[All]" dimensionUniqueName="[Varderade_nyttor]" displayFolder="" count="0" memberValueDatatype="5" unbalanced="0"/>
    <cacheHierarchy uniqueName="[Varderade_nyttor].[Troligt år 22]" caption="Troligt år 22" attribute="1" defaultMemberUniqueName="[Varderade_nyttor].[Troligt år 22].[All]" allUniqueName="[Varderade_nyttor].[Troligt år 22].[All]" dimensionUniqueName="[Varderade_nyttor]" displayFolder="" count="0" memberValueDatatype="5" unbalanced="0"/>
    <cacheHierarchy uniqueName="[Varderade_nyttor].[Troligt år 23]" caption="Troligt år 23" attribute="1" defaultMemberUniqueName="[Varderade_nyttor].[Troligt år 23].[All]" allUniqueName="[Varderade_nyttor].[Troligt år 23].[All]" dimensionUniqueName="[Varderade_nyttor]" displayFolder="" count="0" memberValueDatatype="5" unbalanced="0"/>
    <cacheHierarchy uniqueName="[Varderade_nyttor].[Troligt år 24]" caption="Troligt år 24" attribute="1" defaultMemberUniqueName="[Varderade_nyttor].[Troligt år 24].[All]" allUniqueName="[Varderade_nyttor].[Troligt år 24].[All]" dimensionUniqueName="[Varderade_nyttor]" displayFolder="" count="0" memberValueDatatype="5" unbalanced="0"/>
    <cacheHierarchy uniqueName="[Varderade_nyttor].[Troligt år 25]" caption="Troligt år 25" attribute="1" defaultMemberUniqueName="[Varderade_nyttor].[Troligt år 25].[All]" allUniqueName="[Varderade_nyttor].[Troligt år 25].[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Min år 7]" caption="Min år 7" attribute="1" defaultMemberUniqueName="[Varderade_nyttor].[Min år 7].[All]" allUniqueName="[Varderade_nyttor].[Min år 7].[All]" dimensionUniqueName="[Varderade_nyttor]" displayFolder="" count="0" memberValueDatatype="5" unbalanced="0"/>
    <cacheHierarchy uniqueName="[Varderade_nyttor].[Min år 8]" caption="Min år 8" attribute="1" defaultMemberUniqueName="[Varderade_nyttor].[Min år 8].[All]" allUniqueName="[Varderade_nyttor].[Min år 8].[All]" dimensionUniqueName="[Varderade_nyttor]" displayFolder="" count="0" memberValueDatatype="5" unbalanced="0"/>
    <cacheHierarchy uniqueName="[Varderade_nyttor].[Min år 9]" caption="Min år 9" attribute="1" defaultMemberUniqueName="[Varderade_nyttor].[Min år 9].[All]" allUniqueName="[Varderade_nyttor].[Min år 9].[All]" dimensionUniqueName="[Varderade_nyttor]" displayFolder="" count="0" memberValueDatatype="5" unbalanced="0"/>
    <cacheHierarchy uniqueName="[Varderade_nyttor].[Min år 10]" caption="Min år 10" attribute="1" defaultMemberUniqueName="[Varderade_nyttor].[Min år 10].[All]" allUniqueName="[Varderade_nyttor].[Min år 10].[All]" dimensionUniqueName="[Varderade_nyttor]" displayFolder="" count="0" memberValueDatatype="5" unbalanced="0"/>
    <cacheHierarchy uniqueName="[Varderade_nyttor].[Min år 11]" caption="Min år 11" attribute="1" defaultMemberUniqueName="[Varderade_nyttor].[Min år 11].[All]" allUniqueName="[Varderade_nyttor].[Min år 11].[All]" dimensionUniqueName="[Varderade_nyttor]" displayFolder="" count="0" memberValueDatatype="5" unbalanced="0"/>
    <cacheHierarchy uniqueName="[Varderade_nyttor].[Min år 12]" caption="Min år 12" attribute="1" defaultMemberUniqueName="[Varderade_nyttor].[Min år 12].[All]" allUniqueName="[Varderade_nyttor].[Min år 12].[All]" dimensionUniqueName="[Varderade_nyttor]" displayFolder="" count="0" memberValueDatatype="5" unbalanced="0"/>
    <cacheHierarchy uniqueName="[Varderade_nyttor].[Min år 13]" caption="Min år 13" attribute="1" defaultMemberUniqueName="[Varderade_nyttor].[Min år 13].[All]" allUniqueName="[Varderade_nyttor].[Min år 13].[All]" dimensionUniqueName="[Varderade_nyttor]" displayFolder="" count="0" memberValueDatatype="5" unbalanced="0"/>
    <cacheHierarchy uniqueName="[Varderade_nyttor].[Min år 14]" caption="Min år 14" attribute="1" defaultMemberUniqueName="[Varderade_nyttor].[Min år 14].[All]" allUniqueName="[Varderade_nyttor].[Min år 14].[All]" dimensionUniqueName="[Varderade_nyttor]" displayFolder="" count="0" memberValueDatatype="5" unbalanced="0"/>
    <cacheHierarchy uniqueName="[Varderade_nyttor].[Min år 15]" caption="Min år 15" attribute="1" defaultMemberUniqueName="[Varderade_nyttor].[Min år 15].[All]" allUniqueName="[Varderade_nyttor].[Min år 15].[All]" dimensionUniqueName="[Varderade_nyttor]" displayFolder="" count="0" memberValueDatatype="5" unbalanced="0"/>
    <cacheHierarchy uniqueName="[Varderade_nyttor].[Min år 16]" caption="Min år 16" attribute="1" defaultMemberUniqueName="[Varderade_nyttor].[Min år 16].[All]" allUniqueName="[Varderade_nyttor].[Min år 16].[All]" dimensionUniqueName="[Varderade_nyttor]" displayFolder="" count="0" memberValueDatatype="5" unbalanced="0"/>
    <cacheHierarchy uniqueName="[Varderade_nyttor].[Min år 17]" caption="Min år 17" attribute="1" defaultMemberUniqueName="[Varderade_nyttor].[Min år 17].[All]" allUniqueName="[Varderade_nyttor].[Min år 17].[All]" dimensionUniqueName="[Varderade_nyttor]" displayFolder="" count="0" memberValueDatatype="5" unbalanced="0"/>
    <cacheHierarchy uniqueName="[Varderade_nyttor].[Min år 18]" caption="Min år 18" attribute="1" defaultMemberUniqueName="[Varderade_nyttor].[Min år 18].[All]" allUniqueName="[Varderade_nyttor].[Min år 18].[All]" dimensionUniqueName="[Varderade_nyttor]" displayFolder="" count="0" memberValueDatatype="5" unbalanced="0"/>
    <cacheHierarchy uniqueName="[Varderade_nyttor].[Min år 19]" caption="Min år 19" attribute="1" defaultMemberUniqueName="[Varderade_nyttor].[Min år 19].[All]" allUniqueName="[Varderade_nyttor].[Min år 19].[All]" dimensionUniqueName="[Varderade_nyttor]" displayFolder="" count="0" memberValueDatatype="5" unbalanced="0"/>
    <cacheHierarchy uniqueName="[Varderade_nyttor].[Min år 20]" caption="Min år 20" attribute="1" defaultMemberUniqueName="[Varderade_nyttor].[Min år 20].[All]" allUniqueName="[Varderade_nyttor].[Min år 20].[All]" dimensionUniqueName="[Varderade_nyttor]" displayFolder="" count="0" memberValueDatatype="5" unbalanced="0"/>
    <cacheHierarchy uniqueName="[Varderade_nyttor].[Min år 21]" caption="Min år 21" attribute="1" defaultMemberUniqueName="[Varderade_nyttor].[Min år 21].[All]" allUniqueName="[Varderade_nyttor].[Min år 21].[All]" dimensionUniqueName="[Varderade_nyttor]" displayFolder="" count="0" memberValueDatatype="5" unbalanced="0"/>
    <cacheHierarchy uniqueName="[Varderade_nyttor].[Min år 22]" caption="Min år 22" attribute="1" defaultMemberUniqueName="[Varderade_nyttor].[Min år 22].[All]" allUniqueName="[Varderade_nyttor].[Min år 22].[All]" dimensionUniqueName="[Varderade_nyttor]" displayFolder="" count="0" memberValueDatatype="5" unbalanced="0"/>
    <cacheHierarchy uniqueName="[Varderade_nyttor].[Min år 23]" caption="Min år 23" attribute="1" defaultMemberUniqueName="[Varderade_nyttor].[Min år 23].[All]" allUniqueName="[Varderade_nyttor].[Min år 23].[All]" dimensionUniqueName="[Varderade_nyttor]" displayFolder="" count="0" memberValueDatatype="5" unbalanced="0"/>
    <cacheHierarchy uniqueName="[Varderade_nyttor].[Min år 24]" caption="Min år 24" attribute="1" defaultMemberUniqueName="[Varderade_nyttor].[Min år 24].[All]" allUniqueName="[Varderade_nyttor].[Min år 24].[All]" dimensionUniqueName="[Varderade_nyttor]" displayFolder="" count="0" memberValueDatatype="5" unbalanced="0"/>
    <cacheHierarchy uniqueName="[Varderade_nyttor].[Min år 25]" caption="Min år 25" attribute="1" defaultMemberUniqueName="[Varderade_nyttor].[Min år 25].[All]" allUniqueName="[Varderade_nyttor].[Min år 25].[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Max år 7]" caption="Max år 7" attribute="1" defaultMemberUniqueName="[Varderade_nyttor].[Max år 7].[All]" allUniqueName="[Varderade_nyttor].[Max år 7].[All]" dimensionUniqueName="[Varderade_nyttor]" displayFolder="" count="0" memberValueDatatype="5" unbalanced="0"/>
    <cacheHierarchy uniqueName="[Varderade_nyttor].[Max år 8]" caption="Max år 8" attribute="1" defaultMemberUniqueName="[Varderade_nyttor].[Max år 8].[All]" allUniqueName="[Varderade_nyttor].[Max år 8].[All]" dimensionUniqueName="[Varderade_nyttor]" displayFolder="" count="0" memberValueDatatype="5" unbalanced="0"/>
    <cacheHierarchy uniqueName="[Varderade_nyttor].[Max år 9]" caption="Max år 9" attribute="1" defaultMemberUniqueName="[Varderade_nyttor].[Max år 9].[All]" allUniqueName="[Varderade_nyttor].[Max år 9].[All]" dimensionUniqueName="[Varderade_nyttor]" displayFolder="" count="0" memberValueDatatype="5" unbalanced="0"/>
    <cacheHierarchy uniqueName="[Varderade_nyttor].[Max år 10]" caption="Max år 10" attribute="1" defaultMemberUniqueName="[Varderade_nyttor].[Max år 10].[All]" allUniqueName="[Varderade_nyttor].[Max år 10].[All]" dimensionUniqueName="[Varderade_nyttor]" displayFolder="" count="0" memberValueDatatype="5" unbalanced="0"/>
    <cacheHierarchy uniqueName="[Varderade_nyttor].[Max år 11]" caption="Max år 11" attribute="1" defaultMemberUniqueName="[Varderade_nyttor].[Max år 11].[All]" allUniqueName="[Varderade_nyttor].[Max år 11].[All]" dimensionUniqueName="[Varderade_nyttor]" displayFolder="" count="0" memberValueDatatype="5" unbalanced="0"/>
    <cacheHierarchy uniqueName="[Varderade_nyttor].[Max år 12]" caption="Max år 12" attribute="1" defaultMemberUniqueName="[Varderade_nyttor].[Max år 12].[All]" allUniqueName="[Varderade_nyttor].[Max år 12].[All]" dimensionUniqueName="[Varderade_nyttor]" displayFolder="" count="0" memberValueDatatype="5" unbalanced="0"/>
    <cacheHierarchy uniqueName="[Varderade_nyttor].[Max år 13]" caption="Max år 13" attribute="1" defaultMemberUniqueName="[Varderade_nyttor].[Max år 13].[All]" allUniqueName="[Varderade_nyttor].[Max år 13].[All]" dimensionUniqueName="[Varderade_nyttor]" displayFolder="" count="0" memberValueDatatype="5" unbalanced="0"/>
    <cacheHierarchy uniqueName="[Varderade_nyttor].[Max år 14]" caption="Max år 14" attribute="1" defaultMemberUniqueName="[Varderade_nyttor].[Max år 14].[All]" allUniqueName="[Varderade_nyttor].[Max år 14].[All]" dimensionUniqueName="[Varderade_nyttor]" displayFolder="" count="0" memberValueDatatype="5" unbalanced="0"/>
    <cacheHierarchy uniqueName="[Varderade_nyttor].[Max år 15]" caption="Max år 15" attribute="1" defaultMemberUniqueName="[Varderade_nyttor].[Max år 15].[All]" allUniqueName="[Varderade_nyttor].[Max år 15].[All]" dimensionUniqueName="[Varderade_nyttor]" displayFolder="" count="0" memberValueDatatype="5" unbalanced="0"/>
    <cacheHierarchy uniqueName="[Varderade_nyttor].[Max år 16]" caption="Max år 16" attribute="1" defaultMemberUniqueName="[Varderade_nyttor].[Max år 16].[All]" allUniqueName="[Varderade_nyttor].[Max år 16].[All]" dimensionUniqueName="[Varderade_nyttor]" displayFolder="" count="0" memberValueDatatype="5" unbalanced="0"/>
    <cacheHierarchy uniqueName="[Varderade_nyttor].[Max år 17]" caption="Max år 17" attribute="1" defaultMemberUniqueName="[Varderade_nyttor].[Max år 17].[All]" allUniqueName="[Varderade_nyttor].[Max år 17].[All]" dimensionUniqueName="[Varderade_nyttor]" displayFolder="" count="0" memberValueDatatype="5" unbalanced="0"/>
    <cacheHierarchy uniqueName="[Varderade_nyttor].[Max år 18]" caption="Max år 18" attribute="1" defaultMemberUniqueName="[Varderade_nyttor].[Max år 18].[All]" allUniqueName="[Varderade_nyttor].[Max år 18].[All]" dimensionUniqueName="[Varderade_nyttor]" displayFolder="" count="0" memberValueDatatype="5" unbalanced="0"/>
    <cacheHierarchy uniqueName="[Varderade_nyttor].[Max år 19]" caption="Max år 19" attribute="1" defaultMemberUniqueName="[Varderade_nyttor].[Max år 19].[All]" allUniqueName="[Varderade_nyttor].[Max år 19].[All]" dimensionUniqueName="[Varderade_nyttor]" displayFolder="" count="0" memberValueDatatype="5" unbalanced="0"/>
    <cacheHierarchy uniqueName="[Varderade_nyttor].[Max år 20]" caption="Max år 20" attribute="1" defaultMemberUniqueName="[Varderade_nyttor].[Max år 20].[All]" allUniqueName="[Varderade_nyttor].[Max år 20].[All]" dimensionUniqueName="[Varderade_nyttor]" displayFolder="" count="0" memberValueDatatype="5" unbalanced="0"/>
    <cacheHierarchy uniqueName="[Varderade_nyttor].[Max år 21]" caption="Max år 21" attribute="1" defaultMemberUniqueName="[Varderade_nyttor].[Max år 21].[All]" allUniqueName="[Varderade_nyttor].[Max år 21].[All]" dimensionUniqueName="[Varderade_nyttor]" displayFolder="" count="0" memberValueDatatype="5" unbalanced="0"/>
    <cacheHierarchy uniqueName="[Varderade_nyttor].[Max år 22]" caption="Max år 22" attribute="1" defaultMemberUniqueName="[Varderade_nyttor].[Max år 22].[All]" allUniqueName="[Varderade_nyttor].[Max år 22].[All]" dimensionUniqueName="[Varderade_nyttor]" displayFolder="" count="0" memberValueDatatype="5" unbalanced="0"/>
    <cacheHierarchy uniqueName="[Varderade_nyttor].[Max år 23]" caption="Max år 23" attribute="1" defaultMemberUniqueName="[Varderade_nyttor].[Max år 23].[All]" allUniqueName="[Varderade_nyttor].[Max år 23].[All]" dimensionUniqueName="[Varderade_nyttor]" displayFolder="" count="0" memberValueDatatype="5" unbalanced="0"/>
    <cacheHierarchy uniqueName="[Varderade_nyttor].[Max år 24]" caption="Max år 24" attribute="1" defaultMemberUniqueName="[Varderade_nyttor].[Max år 24].[All]" allUniqueName="[Varderade_nyttor].[Max år 24].[All]" dimensionUniqueName="[Varderade_nyttor]" displayFolder="" count="0" memberValueDatatype="5" unbalanced="0"/>
    <cacheHierarchy uniqueName="[Varderade_nyttor].[Max år 25]" caption="Max år 25" attribute="1" defaultMemberUniqueName="[Varderade_nyttor].[Max år 25].[All]" allUniqueName="[Varderade_nyttor].[Max år 25].[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270"/>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271"/>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27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270"/>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271"/>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272"/>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273"/>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274"/>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275"/>
        </ext>
      </extLst>
    </cacheHierarchy>
    <cacheHierarchy uniqueName="[Measures].[Sum of Troligt år 7]" caption="Sum of Troligt år 7" measure="1" displayFolder="" measureGroup="Nyttor" count="0" hidden="1">
      <extLst>
        <ext xmlns:x15="http://schemas.microsoft.com/office/spreadsheetml/2010/11/main" uri="{B97F6D7D-B522-45F9-BDA1-12C45D357490}">
          <x15:cacheHierarchy aggregatedColumn="276"/>
        </ext>
      </extLst>
    </cacheHierarchy>
    <cacheHierarchy uniqueName="[Measures].[Sum of Troligt år 8]" caption="Sum of Troligt år 8" measure="1" displayFolder="" measureGroup="Nyttor" count="0" hidden="1">
      <extLst>
        <ext xmlns:x15="http://schemas.microsoft.com/office/spreadsheetml/2010/11/main" uri="{B97F6D7D-B522-45F9-BDA1-12C45D357490}">
          <x15:cacheHierarchy aggregatedColumn="277"/>
        </ext>
      </extLst>
    </cacheHierarchy>
    <cacheHierarchy uniqueName="[Measures].[Sum of Troligt år 9]" caption="Sum of Troligt år 9" measure="1" displayFolder="" measureGroup="Nyttor" count="0" hidden="1">
      <extLst>
        <ext xmlns:x15="http://schemas.microsoft.com/office/spreadsheetml/2010/11/main" uri="{B97F6D7D-B522-45F9-BDA1-12C45D357490}">
          <x15:cacheHierarchy aggregatedColumn="278"/>
        </ext>
      </extLst>
    </cacheHierarchy>
    <cacheHierarchy uniqueName="[Measures].[Sum of Troligt år 10]" caption="Sum of Troligt år 10" measure="1" displayFolder="" measureGroup="Nyttor" count="0" hidden="1">
      <extLst>
        <ext xmlns:x15="http://schemas.microsoft.com/office/spreadsheetml/2010/11/main" uri="{B97F6D7D-B522-45F9-BDA1-12C45D357490}">
          <x15:cacheHierarchy aggregatedColumn="279"/>
        </ext>
      </extLst>
    </cacheHierarchy>
    <cacheHierarchy uniqueName="[Measures].[Sum of Troligt år 11]" caption="Sum of Troligt år 11" measure="1" displayFolder="" measureGroup="Nyttor" count="0" hidden="1">
      <extLst>
        <ext xmlns:x15="http://schemas.microsoft.com/office/spreadsheetml/2010/11/main" uri="{B97F6D7D-B522-45F9-BDA1-12C45D357490}">
          <x15:cacheHierarchy aggregatedColumn="280"/>
        </ext>
      </extLst>
    </cacheHierarchy>
    <cacheHierarchy uniqueName="[Measures].[Sum of Troligt år 12]" caption="Sum of Troligt år 12" measure="1" displayFolder="" measureGroup="Nyttor" count="0" hidden="1">
      <extLst>
        <ext xmlns:x15="http://schemas.microsoft.com/office/spreadsheetml/2010/11/main" uri="{B97F6D7D-B522-45F9-BDA1-12C45D357490}">
          <x15:cacheHierarchy aggregatedColumn="281"/>
        </ext>
      </extLst>
    </cacheHierarchy>
    <cacheHierarchy uniqueName="[Measures].[Sum of Troligt år 13]" caption="Sum of Troligt år 13" measure="1" displayFolder="" measureGroup="Nyttor" count="0" hidden="1">
      <extLst>
        <ext xmlns:x15="http://schemas.microsoft.com/office/spreadsheetml/2010/11/main" uri="{B97F6D7D-B522-45F9-BDA1-12C45D357490}">
          <x15:cacheHierarchy aggregatedColumn="282"/>
        </ext>
      </extLst>
    </cacheHierarchy>
    <cacheHierarchy uniqueName="[Measures].[Sum of Troligt år 14]" caption="Sum of Troligt år 14" measure="1" displayFolder="" measureGroup="Nyttor" count="0" hidden="1">
      <extLst>
        <ext xmlns:x15="http://schemas.microsoft.com/office/spreadsheetml/2010/11/main" uri="{B97F6D7D-B522-45F9-BDA1-12C45D357490}">
          <x15:cacheHierarchy aggregatedColumn="283"/>
        </ext>
      </extLst>
    </cacheHierarchy>
    <cacheHierarchy uniqueName="[Measures].[Sum of Troligt år 15]" caption="Sum of Troligt år 15" measure="1" displayFolder="" measureGroup="Nyttor" count="0" hidden="1">
      <extLst>
        <ext xmlns:x15="http://schemas.microsoft.com/office/spreadsheetml/2010/11/main" uri="{B97F6D7D-B522-45F9-BDA1-12C45D357490}">
          <x15:cacheHierarchy aggregatedColumn="284"/>
        </ext>
      </extLst>
    </cacheHierarchy>
    <cacheHierarchy uniqueName="[Measures].[Sum of Troligt år 16]" caption="Sum of Troligt år 16" measure="1" displayFolder="" measureGroup="Nyttor" count="0" hidden="1">
      <extLst>
        <ext xmlns:x15="http://schemas.microsoft.com/office/spreadsheetml/2010/11/main" uri="{B97F6D7D-B522-45F9-BDA1-12C45D357490}">
          <x15:cacheHierarchy aggregatedColumn="285"/>
        </ext>
      </extLst>
    </cacheHierarchy>
    <cacheHierarchy uniqueName="[Measures].[Sum of Troligt år 17]" caption="Sum of Troligt år 17" measure="1" displayFolder="" measureGroup="Nyttor" count="0" hidden="1">
      <extLst>
        <ext xmlns:x15="http://schemas.microsoft.com/office/spreadsheetml/2010/11/main" uri="{B97F6D7D-B522-45F9-BDA1-12C45D357490}">
          <x15:cacheHierarchy aggregatedColumn="286"/>
        </ext>
      </extLst>
    </cacheHierarchy>
    <cacheHierarchy uniqueName="[Measures].[Sum of Troligt år 18]" caption="Sum of Troligt år 18" measure="1" displayFolder="" measureGroup="Nyttor" count="0" hidden="1">
      <extLst>
        <ext xmlns:x15="http://schemas.microsoft.com/office/spreadsheetml/2010/11/main" uri="{B97F6D7D-B522-45F9-BDA1-12C45D357490}">
          <x15:cacheHierarchy aggregatedColumn="287"/>
        </ext>
      </extLst>
    </cacheHierarchy>
    <cacheHierarchy uniqueName="[Measures].[Sum of Troligt år 19]" caption="Sum of Troligt år 19" measure="1" displayFolder="" measureGroup="Nyttor" count="0" hidden="1">
      <extLst>
        <ext xmlns:x15="http://schemas.microsoft.com/office/spreadsheetml/2010/11/main" uri="{B97F6D7D-B522-45F9-BDA1-12C45D357490}">
          <x15:cacheHierarchy aggregatedColumn="288"/>
        </ext>
      </extLst>
    </cacheHierarchy>
    <cacheHierarchy uniqueName="[Measures].[Sum of Troligt år 20]" caption="Sum of Troligt år 20" measure="1" displayFolder="" measureGroup="Nyttor" count="0" hidden="1">
      <extLst>
        <ext xmlns:x15="http://schemas.microsoft.com/office/spreadsheetml/2010/11/main" uri="{B97F6D7D-B522-45F9-BDA1-12C45D357490}">
          <x15:cacheHierarchy aggregatedColumn="289"/>
        </ext>
      </extLst>
    </cacheHierarchy>
    <cacheHierarchy uniqueName="[Measures].[Sum of Troligt år 21]" caption="Sum of Troligt år 21" measure="1" displayFolder="" measureGroup="Nyttor" count="0" hidden="1">
      <extLst>
        <ext xmlns:x15="http://schemas.microsoft.com/office/spreadsheetml/2010/11/main" uri="{B97F6D7D-B522-45F9-BDA1-12C45D357490}">
          <x15:cacheHierarchy aggregatedColumn="290"/>
        </ext>
      </extLst>
    </cacheHierarchy>
    <cacheHierarchy uniqueName="[Measures].[Sum of Troligt år 22]" caption="Sum of Troligt år 22" measure="1" displayFolder="" measureGroup="Nyttor" count="0" hidden="1">
      <extLst>
        <ext xmlns:x15="http://schemas.microsoft.com/office/spreadsheetml/2010/11/main" uri="{B97F6D7D-B522-45F9-BDA1-12C45D357490}">
          <x15:cacheHierarchy aggregatedColumn="291"/>
        </ext>
      </extLst>
    </cacheHierarchy>
    <cacheHierarchy uniqueName="[Measures].[Sum of Troligt år 23]" caption="Sum of Troligt år 23" measure="1" displayFolder="" measureGroup="Nyttor" count="0" hidden="1">
      <extLst>
        <ext xmlns:x15="http://schemas.microsoft.com/office/spreadsheetml/2010/11/main" uri="{B97F6D7D-B522-45F9-BDA1-12C45D357490}">
          <x15:cacheHierarchy aggregatedColumn="292"/>
        </ext>
      </extLst>
    </cacheHierarchy>
    <cacheHierarchy uniqueName="[Measures].[Sum of Troligt år 24]" caption="Sum of Troligt år 24" measure="1" displayFolder="" measureGroup="Nyttor" count="0" hidden="1">
      <extLst>
        <ext xmlns:x15="http://schemas.microsoft.com/office/spreadsheetml/2010/11/main" uri="{B97F6D7D-B522-45F9-BDA1-12C45D357490}">
          <x15:cacheHierarchy aggregatedColumn="293"/>
        </ext>
      </extLst>
    </cacheHierarchy>
    <cacheHierarchy uniqueName="[Measures].[Sum of Troligt år 25]" caption="Sum of Troligt år 25" measure="1" displayFolder="" measureGroup="Nyttor" count="0" hidden="1">
      <extLst>
        <ext xmlns:x15="http://schemas.microsoft.com/office/spreadsheetml/2010/11/main" uri="{B97F6D7D-B522-45F9-BDA1-12C45D357490}">
          <x15:cacheHierarchy aggregatedColumn="29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183"/>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84"/>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185"/>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186"/>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187"/>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188"/>
        </ext>
      </extLst>
    </cacheHierarchy>
    <cacheHierarchy uniqueName="[Measures].[Sum of Troligt år 7 2]" caption="Sum of Troligt år 7 2" measure="1" displayFolder="" measureGroup="Kostnader" count="0" hidden="1">
      <extLst>
        <ext xmlns:x15="http://schemas.microsoft.com/office/spreadsheetml/2010/11/main" uri="{B97F6D7D-B522-45F9-BDA1-12C45D357490}">
          <x15:cacheHierarchy aggregatedColumn="189"/>
        </ext>
      </extLst>
    </cacheHierarchy>
    <cacheHierarchy uniqueName="[Measures].[Sum of Troligt år 8 2]" caption="Sum of Troligt år 8 2" measure="1" displayFolder="" measureGroup="Kostnader" count="0" hidden="1">
      <extLst>
        <ext xmlns:x15="http://schemas.microsoft.com/office/spreadsheetml/2010/11/main" uri="{B97F6D7D-B522-45F9-BDA1-12C45D357490}">
          <x15:cacheHierarchy aggregatedColumn="190"/>
        </ext>
      </extLst>
    </cacheHierarchy>
    <cacheHierarchy uniqueName="[Measures].[Sum of Troligt år 9 2]" caption="Sum of Troligt år 9 2" measure="1" displayFolder="" measureGroup="Kostnader" count="0" hidden="1">
      <extLst>
        <ext xmlns:x15="http://schemas.microsoft.com/office/spreadsheetml/2010/11/main" uri="{B97F6D7D-B522-45F9-BDA1-12C45D357490}">
          <x15:cacheHierarchy aggregatedColumn="191"/>
        </ext>
      </extLst>
    </cacheHierarchy>
    <cacheHierarchy uniqueName="[Measures].[Sum of Troligt år 10 2]" caption="Sum of Troligt år 10 2" measure="1" displayFolder="" measureGroup="Kostnader" count="0" hidden="1">
      <extLst>
        <ext xmlns:x15="http://schemas.microsoft.com/office/spreadsheetml/2010/11/main" uri="{B97F6D7D-B522-45F9-BDA1-12C45D357490}">
          <x15:cacheHierarchy aggregatedColumn="192"/>
        </ext>
      </extLst>
    </cacheHierarchy>
    <cacheHierarchy uniqueName="[Measures].[Sum of Troligt år 11 2]" caption="Sum of Troligt år 11 2" measure="1" displayFolder="" measureGroup="Kostnader" count="0" hidden="1">
      <extLst>
        <ext xmlns:x15="http://schemas.microsoft.com/office/spreadsheetml/2010/11/main" uri="{B97F6D7D-B522-45F9-BDA1-12C45D357490}">
          <x15:cacheHierarchy aggregatedColumn="193"/>
        </ext>
      </extLst>
    </cacheHierarchy>
    <cacheHierarchy uniqueName="[Measures].[Sum of Troligt år 12 2]" caption="Sum of Troligt år 12 2" measure="1" displayFolder="" measureGroup="Kostnader" count="0" hidden="1">
      <extLst>
        <ext xmlns:x15="http://schemas.microsoft.com/office/spreadsheetml/2010/11/main" uri="{B97F6D7D-B522-45F9-BDA1-12C45D357490}">
          <x15:cacheHierarchy aggregatedColumn="194"/>
        </ext>
      </extLst>
    </cacheHierarchy>
    <cacheHierarchy uniqueName="[Measures].[Sum of Troligt år 13 2]" caption="Sum of Troligt år 13 2" measure="1" displayFolder="" measureGroup="Kostnader" count="0" hidden="1">
      <extLst>
        <ext xmlns:x15="http://schemas.microsoft.com/office/spreadsheetml/2010/11/main" uri="{B97F6D7D-B522-45F9-BDA1-12C45D357490}">
          <x15:cacheHierarchy aggregatedColumn="195"/>
        </ext>
      </extLst>
    </cacheHierarchy>
    <cacheHierarchy uniqueName="[Measures].[Sum of Troligt år 14 2]" caption="Sum of Troligt år 14 2" measure="1" displayFolder="" measureGroup="Kostnader" count="0" hidden="1">
      <extLst>
        <ext xmlns:x15="http://schemas.microsoft.com/office/spreadsheetml/2010/11/main" uri="{B97F6D7D-B522-45F9-BDA1-12C45D357490}">
          <x15:cacheHierarchy aggregatedColumn="196"/>
        </ext>
      </extLst>
    </cacheHierarchy>
    <cacheHierarchy uniqueName="[Measures].[Sum of Troligt år 15 2]" caption="Sum of Troligt år 15 2" measure="1" displayFolder="" measureGroup="Kostnader" count="0" hidden="1">
      <extLst>
        <ext xmlns:x15="http://schemas.microsoft.com/office/spreadsheetml/2010/11/main" uri="{B97F6D7D-B522-45F9-BDA1-12C45D357490}">
          <x15:cacheHierarchy aggregatedColumn="197"/>
        </ext>
      </extLst>
    </cacheHierarchy>
    <cacheHierarchy uniqueName="[Measures].[Sum of Troligt år 16 2]" caption="Sum of Troligt år 16 2" measure="1" displayFolder="" measureGroup="Kostnader" count="0" hidden="1">
      <extLst>
        <ext xmlns:x15="http://schemas.microsoft.com/office/spreadsheetml/2010/11/main" uri="{B97F6D7D-B522-45F9-BDA1-12C45D357490}">
          <x15:cacheHierarchy aggregatedColumn="198"/>
        </ext>
      </extLst>
    </cacheHierarchy>
    <cacheHierarchy uniqueName="[Measures].[Sum of Troligt år 17 2]" caption="Sum of Troligt år 17 2" measure="1" displayFolder="" measureGroup="Kostnader" count="0" hidden="1">
      <extLst>
        <ext xmlns:x15="http://schemas.microsoft.com/office/spreadsheetml/2010/11/main" uri="{B97F6D7D-B522-45F9-BDA1-12C45D357490}">
          <x15:cacheHierarchy aggregatedColumn="199"/>
        </ext>
      </extLst>
    </cacheHierarchy>
    <cacheHierarchy uniqueName="[Measures].[Sum of Troligt år 18 2]" caption="Sum of Troligt år 18 2" measure="1" displayFolder="" measureGroup="Kostnader" count="0" hidden="1">
      <extLst>
        <ext xmlns:x15="http://schemas.microsoft.com/office/spreadsheetml/2010/11/main" uri="{B97F6D7D-B522-45F9-BDA1-12C45D357490}">
          <x15:cacheHierarchy aggregatedColumn="200"/>
        </ext>
      </extLst>
    </cacheHierarchy>
    <cacheHierarchy uniqueName="[Measures].[Sum of Troligt år 19 2]" caption="Sum of Troligt år 19 2" measure="1" displayFolder="" measureGroup="Kostnader" count="0" hidden="1">
      <extLst>
        <ext xmlns:x15="http://schemas.microsoft.com/office/spreadsheetml/2010/11/main" uri="{B97F6D7D-B522-45F9-BDA1-12C45D357490}">
          <x15:cacheHierarchy aggregatedColumn="201"/>
        </ext>
      </extLst>
    </cacheHierarchy>
    <cacheHierarchy uniqueName="[Measures].[Sum of Troligt år 20 2]" caption="Sum of Troligt år 20 2" measure="1" displayFolder="" measureGroup="Kostnader" count="0" hidden="1">
      <extLst>
        <ext xmlns:x15="http://schemas.microsoft.com/office/spreadsheetml/2010/11/main" uri="{B97F6D7D-B522-45F9-BDA1-12C45D357490}">
          <x15:cacheHierarchy aggregatedColumn="202"/>
        </ext>
      </extLst>
    </cacheHierarchy>
    <cacheHierarchy uniqueName="[Measures].[Sum of Troligt år 21 2]" caption="Sum of Troligt år 21 2" measure="1" displayFolder="" measureGroup="Kostnader" count="0" hidden="1">
      <extLst>
        <ext xmlns:x15="http://schemas.microsoft.com/office/spreadsheetml/2010/11/main" uri="{B97F6D7D-B522-45F9-BDA1-12C45D357490}">
          <x15:cacheHierarchy aggregatedColumn="203"/>
        </ext>
      </extLst>
    </cacheHierarchy>
    <cacheHierarchy uniqueName="[Measures].[Sum of Troligt år 22 2]" caption="Sum of Troligt år 22 2" measure="1" displayFolder="" measureGroup="Kostnader" count="0" hidden="1">
      <extLst>
        <ext xmlns:x15="http://schemas.microsoft.com/office/spreadsheetml/2010/11/main" uri="{B97F6D7D-B522-45F9-BDA1-12C45D357490}">
          <x15:cacheHierarchy aggregatedColumn="204"/>
        </ext>
      </extLst>
    </cacheHierarchy>
    <cacheHierarchy uniqueName="[Measures].[Sum of Troligt år 23 2]" caption="Sum of Troligt år 23 2" measure="1" displayFolder="" measureGroup="Kostnader" count="0" hidden="1">
      <extLst>
        <ext xmlns:x15="http://schemas.microsoft.com/office/spreadsheetml/2010/11/main" uri="{B97F6D7D-B522-45F9-BDA1-12C45D357490}">
          <x15:cacheHierarchy aggregatedColumn="205"/>
        </ext>
      </extLst>
    </cacheHierarchy>
    <cacheHierarchy uniqueName="[Measures].[Sum of Troligt år 24 2]" caption="Sum of Troligt år 24 2" measure="1" displayFolder="" measureGroup="Kostnader" count="0" hidden="1">
      <extLst>
        <ext xmlns:x15="http://schemas.microsoft.com/office/spreadsheetml/2010/11/main" uri="{B97F6D7D-B522-45F9-BDA1-12C45D357490}">
          <x15:cacheHierarchy aggregatedColumn="206"/>
        </ext>
      </extLst>
    </cacheHierarchy>
    <cacheHierarchy uniqueName="[Measures].[Sum of Troligt år 25 2]" caption="Sum of Troligt år 25 2" measure="1" displayFolder="" measureGroup="Kostnader" count="0" hidden="1">
      <extLst>
        <ext xmlns:x15="http://schemas.microsoft.com/office/spreadsheetml/2010/11/main" uri="{B97F6D7D-B522-45F9-BDA1-12C45D357490}">
          <x15:cacheHierarchy aggregatedColumn="207"/>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29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208"/>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264"/>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177"/>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444"/>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445"/>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446"/>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447"/>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448"/>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449"/>
        </ext>
      </extLst>
    </cacheHierarchy>
    <cacheHierarchy uniqueName="[Measures].[Sum of Troligt år 7 3]" caption="Sum of Troligt år 7 3" measure="1" displayFolder="" measureGroup="Varderade_nyttor" count="0" hidden="1">
      <extLst>
        <ext xmlns:x15="http://schemas.microsoft.com/office/spreadsheetml/2010/11/main" uri="{B97F6D7D-B522-45F9-BDA1-12C45D357490}">
          <x15:cacheHierarchy aggregatedColumn="450"/>
        </ext>
      </extLst>
    </cacheHierarchy>
    <cacheHierarchy uniqueName="[Measures].[Sum of Troligt år 8 3]" caption="Sum of Troligt år 8 3" measure="1" displayFolder="" measureGroup="Varderade_nyttor" count="0" hidden="1">
      <extLst>
        <ext xmlns:x15="http://schemas.microsoft.com/office/spreadsheetml/2010/11/main" uri="{B97F6D7D-B522-45F9-BDA1-12C45D357490}">
          <x15:cacheHierarchy aggregatedColumn="451"/>
        </ext>
      </extLst>
    </cacheHierarchy>
    <cacheHierarchy uniqueName="[Measures].[Sum of Troligt år 9 3]" caption="Sum of Troligt år 9 3" measure="1" displayFolder="" measureGroup="Varderade_nyttor" count="0" hidden="1">
      <extLst>
        <ext xmlns:x15="http://schemas.microsoft.com/office/spreadsheetml/2010/11/main" uri="{B97F6D7D-B522-45F9-BDA1-12C45D357490}">
          <x15:cacheHierarchy aggregatedColumn="452"/>
        </ext>
      </extLst>
    </cacheHierarchy>
    <cacheHierarchy uniqueName="[Measures].[Sum of Troligt år 10 3]" caption="Sum of Troligt år 10 3" measure="1" displayFolder="" measureGroup="Varderade_nyttor" count="0" hidden="1">
      <extLst>
        <ext xmlns:x15="http://schemas.microsoft.com/office/spreadsheetml/2010/11/main" uri="{B97F6D7D-B522-45F9-BDA1-12C45D357490}">
          <x15:cacheHierarchy aggregatedColumn="453"/>
        </ext>
      </extLst>
    </cacheHierarchy>
    <cacheHierarchy uniqueName="[Measures].[Sum of Troligt år 11 3]" caption="Sum of Troligt år 11 3" measure="1" displayFolder="" measureGroup="Varderade_nyttor" count="0" hidden="1">
      <extLst>
        <ext xmlns:x15="http://schemas.microsoft.com/office/spreadsheetml/2010/11/main" uri="{B97F6D7D-B522-45F9-BDA1-12C45D357490}">
          <x15:cacheHierarchy aggregatedColumn="454"/>
        </ext>
      </extLst>
    </cacheHierarchy>
    <cacheHierarchy uniqueName="[Measures].[Sum of Troligt år 12 3]" caption="Sum of Troligt år 12 3" measure="1" displayFolder="" measureGroup="Varderade_nyttor" count="0" hidden="1">
      <extLst>
        <ext xmlns:x15="http://schemas.microsoft.com/office/spreadsheetml/2010/11/main" uri="{B97F6D7D-B522-45F9-BDA1-12C45D357490}">
          <x15:cacheHierarchy aggregatedColumn="455"/>
        </ext>
      </extLst>
    </cacheHierarchy>
    <cacheHierarchy uniqueName="[Measures].[Sum of Troligt år 13 3]" caption="Sum of Troligt år 13 3" measure="1" displayFolder="" measureGroup="Varderade_nyttor" count="0" hidden="1">
      <extLst>
        <ext xmlns:x15="http://schemas.microsoft.com/office/spreadsheetml/2010/11/main" uri="{B97F6D7D-B522-45F9-BDA1-12C45D357490}">
          <x15:cacheHierarchy aggregatedColumn="456"/>
        </ext>
      </extLst>
    </cacheHierarchy>
    <cacheHierarchy uniqueName="[Measures].[Sum of Troligt år 14 3]" caption="Sum of Troligt år 14 3" measure="1" displayFolder="" measureGroup="Varderade_nyttor" count="0" hidden="1">
      <extLst>
        <ext xmlns:x15="http://schemas.microsoft.com/office/spreadsheetml/2010/11/main" uri="{B97F6D7D-B522-45F9-BDA1-12C45D357490}">
          <x15:cacheHierarchy aggregatedColumn="457"/>
        </ext>
      </extLst>
    </cacheHierarchy>
    <cacheHierarchy uniqueName="[Measures].[Sum of Troligt år 15 3]" caption="Sum of Troligt år 15 3" measure="1" displayFolder="" measureGroup="Varderade_nyttor" count="0" hidden="1">
      <extLst>
        <ext xmlns:x15="http://schemas.microsoft.com/office/spreadsheetml/2010/11/main" uri="{B97F6D7D-B522-45F9-BDA1-12C45D357490}">
          <x15:cacheHierarchy aggregatedColumn="458"/>
        </ext>
      </extLst>
    </cacheHierarchy>
    <cacheHierarchy uniqueName="[Measures].[Sum of Troligt år 16 3]" caption="Sum of Troligt år 16 3" measure="1" displayFolder="" measureGroup="Varderade_nyttor" count="0" hidden="1">
      <extLst>
        <ext xmlns:x15="http://schemas.microsoft.com/office/spreadsheetml/2010/11/main" uri="{B97F6D7D-B522-45F9-BDA1-12C45D357490}">
          <x15:cacheHierarchy aggregatedColumn="459"/>
        </ext>
      </extLst>
    </cacheHierarchy>
    <cacheHierarchy uniqueName="[Measures].[Sum of Troligt år 17 3]" caption="Sum of Troligt år 17 3" measure="1" displayFolder="" measureGroup="Varderade_nyttor" count="0" hidden="1">
      <extLst>
        <ext xmlns:x15="http://schemas.microsoft.com/office/spreadsheetml/2010/11/main" uri="{B97F6D7D-B522-45F9-BDA1-12C45D357490}">
          <x15:cacheHierarchy aggregatedColumn="460"/>
        </ext>
      </extLst>
    </cacheHierarchy>
    <cacheHierarchy uniqueName="[Measures].[Sum of Troligt år 18 3]" caption="Sum of Troligt år 18 3" measure="1" displayFolder="" measureGroup="Varderade_nyttor" count="0" hidden="1">
      <extLst>
        <ext xmlns:x15="http://schemas.microsoft.com/office/spreadsheetml/2010/11/main" uri="{B97F6D7D-B522-45F9-BDA1-12C45D357490}">
          <x15:cacheHierarchy aggregatedColumn="461"/>
        </ext>
      </extLst>
    </cacheHierarchy>
    <cacheHierarchy uniqueName="[Measures].[Sum of Troligt år 19 3]" caption="Sum of Troligt år 19 3" measure="1" displayFolder="" measureGroup="Varderade_nyttor" count="0" hidden="1">
      <extLst>
        <ext xmlns:x15="http://schemas.microsoft.com/office/spreadsheetml/2010/11/main" uri="{B97F6D7D-B522-45F9-BDA1-12C45D357490}">
          <x15:cacheHierarchy aggregatedColumn="462"/>
        </ext>
      </extLst>
    </cacheHierarchy>
    <cacheHierarchy uniqueName="[Measures].[Sum of Troligt år 20 3]" caption="Sum of Troligt år 20 3" measure="1" displayFolder="" measureGroup="Varderade_nyttor" count="0" hidden="1">
      <extLst>
        <ext xmlns:x15="http://schemas.microsoft.com/office/spreadsheetml/2010/11/main" uri="{B97F6D7D-B522-45F9-BDA1-12C45D357490}">
          <x15:cacheHierarchy aggregatedColumn="463"/>
        </ext>
      </extLst>
    </cacheHierarchy>
    <cacheHierarchy uniqueName="[Measures].[Sum of Troligt år 21 3]" caption="Sum of Troligt år 21 3" measure="1" displayFolder="" measureGroup="Varderade_nyttor" count="0" hidden="1">
      <extLst>
        <ext xmlns:x15="http://schemas.microsoft.com/office/spreadsheetml/2010/11/main" uri="{B97F6D7D-B522-45F9-BDA1-12C45D357490}">
          <x15:cacheHierarchy aggregatedColumn="464"/>
        </ext>
      </extLst>
    </cacheHierarchy>
    <cacheHierarchy uniqueName="[Measures].[Sum of Troligt år 22 3]" caption="Sum of Troligt år 22 3" measure="1" displayFolder="" measureGroup="Varderade_nyttor" count="0" hidden="1">
      <extLst>
        <ext xmlns:x15="http://schemas.microsoft.com/office/spreadsheetml/2010/11/main" uri="{B97F6D7D-B522-45F9-BDA1-12C45D357490}">
          <x15:cacheHierarchy aggregatedColumn="465"/>
        </ext>
      </extLst>
    </cacheHierarchy>
    <cacheHierarchy uniqueName="[Measures].[Sum of Troligt år 23 3]" caption="Sum of Troligt år 23 3" measure="1" displayFolder="" measureGroup="Varderade_nyttor" count="0" hidden="1">
      <extLst>
        <ext xmlns:x15="http://schemas.microsoft.com/office/spreadsheetml/2010/11/main" uri="{B97F6D7D-B522-45F9-BDA1-12C45D357490}">
          <x15:cacheHierarchy aggregatedColumn="466"/>
        </ext>
      </extLst>
    </cacheHierarchy>
    <cacheHierarchy uniqueName="[Measures].[Sum of Troligt år 24 3]" caption="Sum of Troligt år 24 3" measure="1" displayFolder="" measureGroup="Varderade_nyttor" count="0" hidden="1">
      <extLst>
        <ext xmlns:x15="http://schemas.microsoft.com/office/spreadsheetml/2010/11/main" uri="{B97F6D7D-B522-45F9-BDA1-12C45D357490}">
          <x15:cacheHierarchy aggregatedColumn="467"/>
        </ext>
      </extLst>
    </cacheHierarchy>
    <cacheHierarchy uniqueName="[Measures].[Sum of Troligt år 25 3]" caption="Sum of Troligt år 25 3" measure="1" displayFolder="" measureGroup="Varderade_nyttor" count="0" hidden="1">
      <extLst>
        <ext xmlns:x15="http://schemas.microsoft.com/office/spreadsheetml/2010/11/main" uri="{B97F6D7D-B522-45F9-BDA1-12C45D357490}">
          <x15:cacheHierarchy aggregatedColumn="468"/>
        </ext>
      </extLst>
    </cacheHierarchy>
    <cacheHierarchy uniqueName="[Measures].[Sum of Summa 3]" caption="Sum of Summa 3" measure="1" displayFolder="" measureGroup="Varderade_nyttor" count="0" hidden="1">
      <extLst>
        <ext xmlns:x15="http://schemas.microsoft.com/office/spreadsheetml/2010/11/main" uri="{B97F6D7D-B522-45F9-BDA1-12C45D357490}">
          <x15:cacheHierarchy aggregatedColumn="469"/>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357"/>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358"/>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359"/>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360"/>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361"/>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362"/>
        </ext>
      </extLst>
    </cacheHierarchy>
    <cacheHierarchy uniqueName="[Measures].[Sum of Troligt år 8 4]" caption="Sum of Troligt år 8 4" measure="1" displayFolder="" measureGroup="Varderade_kostnader" count="0" hidden="1">
      <extLst>
        <ext xmlns:x15="http://schemas.microsoft.com/office/spreadsheetml/2010/11/main" uri="{B97F6D7D-B522-45F9-BDA1-12C45D357490}">
          <x15:cacheHierarchy aggregatedColumn="364"/>
        </ext>
      </extLst>
    </cacheHierarchy>
    <cacheHierarchy uniqueName="[Measures].[Sum of Troligt år 9 4]" caption="Sum of Troligt år 9 4" measure="1" displayFolder="" measureGroup="Varderade_kostnader" count="0" hidden="1">
      <extLst>
        <ext xmlns:x15="http://schemas.microsoft.com/office/spreadsheetml/2010/11/main" uri="{B97F6D7D-B522-45F9-BDA1-12C45D357490}">
          <x15:cacheHierarchy aggregatedColumn="365"/>
        </ext>
      </extLst>
    </cacheHierarchy>
    <cacheHierarchy uniqueName="[Measures].[Sum of Troligt år 7 4]" caption="Sum of Troligt år 7 4" measure="1" displayFolder="" measureGroup="Varderade_kostnader" count="0" hidden="1">
      <extLst>
        <ext xmlns:x15="http://schemas.microsoft.com/office/spreadsheetml/2010/11/main" uri="{B97F6D7D-B522-45F9-BDA1-12C45D357490}">
          <x15:cacheHierarchy aggregatedColumn="363"/>
        </ext>
      </extLst>
    </cacheHierarchy>
    <cacheHierarchy uniqueName="[Measures].[Sum of Troligt år 10 4]" caption="Sum of Troligt år 10 4" measure="1" displayFolder="" measureGroup="Varderade_kostnader" count="0" hidden="1">
      <extLst>
        <ext xmlns:x15="http://schemas.microsoft.com/office/spreadsheetml/2010/11/main" uri="{B97F6D7D-B522-45F9-BDA1-12C45D357490}">
          <x15:cacheHierarchy aggregatedColumn="366"/>
        </ext>
      </extLst>
    </cacheHierarchy>
    <cacheHierarchy uniqueName="[Measures].[Sum of Troligt år 11 4]" caption="Sum of Troligt år 11 4" measure="1" displayFolder="" measureGroup="Varderade_kostnader" count="0" hidden="1">
      <extLst>
        <ext xmlns:x15="http://schemas.microsoft.com/office/spreadsheetml/2010/11/main" uri="{B97F6D7D-B522-45F9-BDA1-12C45D357490}">
          <x15:cacheHierarchy aggregatedColumn="367"/>
        </ext>
      </extLst>
    </cacheHierarchy>
    <cacheHierarchy uniqueName="[Measures].[Sum of Troligt år 12 4]" caption="Sum of Troligt år 12 4" measure="1" displayFolder="" measureGroup="Varderade_kostnader" count="0" hidden="1">
      <extLst>
        <ext xmlns:x15="http://schemas.microsoft.com/office/spreadsheetml/2010/11/main" uri="{B97F6D7D-B522-45F9-BDA1-12C45D357490}">
          <x15:cacheHierarchy aggregatedColumn="368"/>
        </ext>
      </extLst>
    </cacheHierarchy>
    <cacheHierarchy uniqueName="[Measures].[Sum of Troligt år 13 4]" caption="Sum of Troligt år 13 4" measure="1" displayFolder="" measureGroup="Varderade_kostnader" count="0" hidden="1">
      <extLst>
        <ext xmlns:x15="http://schemas.microsoft.com/office/spreadsheetml/2010/11/main" uri="{B97F6D7D-B522-45F9-BDA1-12C45D357490}">
          <x15:cacheHierarchy aggregatedColumn="369"/>
        </ext>
      </extLst>
    </cacheHierarchy>
    <cacheHierarchy uniqueName="[Measures].[Sum of Troligt år 14 4]" caption="Sum of Troligt år 14 4" measure="1" displayFolder="" measureGroup="Varderade_kostnader" count="0" hidden="1">
      <extLst>
        <ext xmlns:x15="http://schemas.microsoft.com/office/spreadsheetml/2010/11/main" uri="{B97F6D7D-B522-45F9-BDA1-12C45D357490}">
          <x15:cacheHierarchy aggregatedColumn="370"/>
        </ext>
      </extLst>
    </cacheHierarchy>
    <cacheHierarchy uniqueName="[Measures].[Sum of Troligt år 15 4]" caption="Sum of Troligt år 15 4" measure="1" displayFolder="" measureGroup="Varderade_kostnader" count="0" hidden="1">
      <extLst>
        <ext xmlns:x15="http://schemas.microsoft.com/office/spreadsheetml/2010/11/main" uri="{B97F6D7D-B522-45F9-BDA1-12C45D357490}">
          <x15:cacheHierarchy aggregatedColumn="371"/>
        </ext>
      </extLst>
    </cacheHierarchy>
    <cacheHierarchy uniqueName="[Measures].[Sum of Troligt år 16 4]" caption="Sum of Troligt år 16 4" measure="1" displayFolder="" measureGroup="Varderade_kostnader" count="0" hidden="1">
      <extLst>
        <ext xmlns:x15="http://schemas.microsoft.com/office/spreadsheetml/2010/11/main" uri="{B97F6D7D-B522-45F9-BDA1-12C45D357490}">
          <x15:cacheHierarchy aggregatedColumn="372"/>
        </ext>
      </extLst>
    </cacheHierarchy>
    <cacheHierarchy uniqueName="[Measures].[Sum of Troligt år 17 4]" caption="Sum of Troligt år 17 4" measure="1" displayFolder="" measureGroup="Varderade_kostnader" count="0" hidden="1">
      <extLst>
        <ext xmlns:x15="http://schemas.microsoft.com/office/spreadsheetml/2010/11/main" uri="{B97F6D7D-B522-45F9-BDA1-12C45D357490}">
          <x15:cacheHierarchy aggregatedColumn="373"/>
        </ext>
      </extLst>
    </cacheHierarchy>
    <cacheHierarchy uniqueName="[Measures].[Sum of Troligt år 18 4]" caption="Sum of Troligt år 18 4" measure="1" displayFolder="" measureGroup="Varderade_kostnader" count="0" hidden="1">
      <extLst>
        <ext xmlns:x15="http://schemas.microsoft.com/office/spreadsheetml/2010/11/main" uri="{B97F6D7D-B522-45F9-BDA1-12C45D357490}">
          <x15:cacheHierarchy aggregatedColumn="374"/>
        </ext>
      </extLst>
    </cacheHierarchy>
    <cacheHierarchy uniqueName="[Measures].[Sum of Troligt år 19 4]" caption="Sum of Troligt år 19 4" measure="1" displayFolder="" measureGroup="Varderade_kostnader" count="0" hidden="1">
      <extLst>
        <ext xmlns:x15="http://schemas.microsoft.com/office/spreadsheetml/2010/11/main" uri="{B97F6D7D-B522-45F9-BDA1-12C45D357490}">
          <x15:cacheHierarchy aggregatedColumn="375"/>
        </ext>
      </extLst>
    </cacheHierarchy>
    <cacheHierarchy uniqueName="[Measures].[Sum of Troligt år 20 4]" caption="Sum of Troligt år 20 4" measure="1" displayFolder="" measureGroup="Varderade_kostnader" count="0" hidden="1">
      <extLst>
        <ext xmlns:x15="http://schemas.microsoft.com/office/spreadsheetml/2010/11/main" uri="{B97F6D7D-B522-45F9-BDA1-12C45D357490}">
          <x15:cacheHierarchy aggregatedColumn="376"/>
        </ext>
      </extLst>
    </cacheHierarchy>
    <cacheHierarchy uniqueName="[Measures].[Sum of Troligt år 21 4]" caption="Sum of Troligt år 21 4" measure="1" displayFolder="" measureGroup="Varderade_kostnader" count="0" hidden="1">
      <extLst>
        <ext xmlns:x15="http://schemas.microsoft.com/office/spreadsheetml/2010/11/main" uri="{B97F6D7D-B522-45F9-BDA1-12C45D357490}">
          <x15:cacheHierarchy aggregatedColumn="377"/>
        </ext>
      </extLst>
    </cacheHierarchy>
    <cacheHierarchy uniqueName="[Measures].[Sum of Troligt år 22 4]" caption="Sum of Troligt år 22 4" measure="1" displayFolder="" measureGroup="Varderade_kostnader" count="0" hidden="1">
      <extLst>
        <ext xmlns:x15="http://schemas.microsoft.com/office/spreadsheetml/2010/11/main" uri="{B97F6D7D-B522-45F9-BDA1-12C45D357490}">
          <x15:cacheHierarchy aggregatedColumn="378"/>
        </ext>
      </extLst>
    </cacheHierarchy>
    <cacheHierarchy uniqueName="[Measures].[Sum of Troligt år 23 4]" caption="Sum of Troligt år 23 4" measure="1" displayFolder="" measureGroup="Varderade_kostnader" count="0" hidden="1">
      <extLst>
        <ext xmlns:x15="http://schemas.microsoft.com/office/spreadsheetml/2010/11/main" uri="{B97F6D7D-B522-45F9-BDA1-12C45D357490}">
          <x15:cacheHierarchy aggregatedColumn="379"/>
        </ext>
      </extLst>
    </cacheHierarchy>
    <cacheHierarchy uniqueName="[Measures].[Sum of Troligt år 24 4]" caption="Sum of Troligt år 24 4" measure="1" displayFolder="" measureGroup="Varderade_kostnader" count="0" hidden="1">
      <extLst>
        <ext xmlns:x15="http://schemas.microsoft.com/office/spreadsheetml/2010/11/main" uri="{B97F6D7D-B522-45F9-BDA1-12C45D357490}">
          <x15:cacheHierarchy aggregatedColumn="380"/>
        </ext>
      </extLst>
    </cacheHierarchy>
    <cacheHierarchy uniqueName="[Measures].[Sum of Troligt år 25 4]" caption="Sum of Troligt år 25 4" measure="1" displayFolder="" measureGroup="Varderade_kostnader" count="0" hidden="1">
      <extLst>
        <ext xmlns:x15="http://schemas.microsoft.com/office/spreadsheetml/2010/11/main" uri="{B97F6D7D-B522-45F9-BDA1-12C45D357490}">
          <x15:cacheHierarchy aggregatedColumn="381"/>
        </ext>
      </extLst>
    </cacheHierarchy>
    <cacheHierarchy uniqueName="[Measures].[Sum of Summa 4]" caption="Sum of Summa 4" measure="1" displayFolder="" measureGroup="Varderade_kostnader" count="0" hidden="1">
      <extLst>
        <ext xmlns:x15="http://schemas.microsoft.com/office/spreadsheetml/2010/11/main" uri="{B97F6D7D-B522-45F9-BDA1-12C45D357490}">
          <x15:cacheHierarchy aggregatedColumn="382"/>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94"/>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495"/>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521"/>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408"/>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434"/>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382"/>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351"/>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590078603"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658457407408" backgroundQuery="1" createdVersion="3" refreshedVersion="8" minRefreshableVersion="3" recordCount="0" supportSubquery="1" supportAdvancedDrill="1" xr:uid="{E6BB8925-376E-4B2A-BE6D-4F77800277D4}">
  <cacheSource type="external" connectionId="7">
    <extLst>
      <ext xmlns:x14="http://schemas.microsoft.com/office/spreadsheetml/2009/9/main" uri="{F057638F-6D5F-4e77-A914-E7F072B9BCA8}">
        <x14:sourceConnection name="ThisWorkbookDataModel"/>
      </ext>
    </extLst>
  </cacheSource>
  <cacheFields count="0"/>
  <cacheHierarchies count="646">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0" memberValueDatatype="130" unbalanced="0"/>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0"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Troligt år 7]" caption="Troligt år 7" attribute="1" defaultMemberUniqueName="[Ej_varderade_kostnader].[Troligt år 7].[All]" allUniqueName="[Ej_varderade_kostnader].[Troligt år 7].[All]" dimensionUniqueName="[Ej_varderade_kostnader]" displayFolder="" count="0" memberValueDatatype="5" unbalanced="0"/>
    <cacheHierarchy uniqueName="[Ej_varderade_kostnader].[Troligt år 8]" caption="Troligt år 8" attribute="1" defaultMemberUniqueName="[Ej_varderade_kostnader].[Troligt år 8].[All]" allUniqueName="[Ej_varderade_kostnader].[Troligt år 8].[All]" dimensionUniqueName="[Ej_varderade_kostnader]" displayFolder="" count="0" memberValueDatatype="5" unbalanced="0"/>
    <cacheHierarchy uniqueName="[Ej_varderade_kostnader].[Troligt år 9]" caption="Troligt år 9" attribute="1" defaultMemberUniqueName="[Ej_varderade_kostnader].[Troligt år 9].[All]" allUniqueName="[Ej_varderade_kostnader].[Troligt år 9].[All]" dimensionUniqueName="[Ej_varderade_kostnader]" displayFolder="" count="0" memberValueDatatype="5" unbalanced="0"/>
    <cacheHierarchy uniqueName="[Ej_varderade_kostnader].[Troligt år 10]" caption="Troligt år 10" attribute="1" defaultMemberUniqueName="[Ej_varderade_kostnader].[Troligt år 10].[All]" allUniqueName="[Ej_varderade_kostnader].[Troligt år 10].[All]" dimensionUniqueName="[Ej_varderade_kostnader]" displayFolder="" count="0" memberValueDatatype="5" unbalanced="0"/>
    <cacheHierarchy uniqueName="[Ej_varderade_kostnader].[Troligt år 11]" caption="Troligt år 11" attribute="1" defaultMemberUniqueName="[Ej_varderade_kostnader].[Troligt år 11].[All]" allUniqueName="[Ej_varderade_kostnader].[Troligt år 11].[All]" dimensionUniqueName="[Ej_varderade_kostnader]" displayFolder="" count="0" memberValueDatatype="5" unbalanced="0"/>
    <cacheHierarchy uniqueName="[Ej_varderade_kostnader].[Troligt år 12]" caption="Troligt år 12" attribute="1" defaultMemberUniqueName="[Ej_varderade_kostnader].[Troligt år 12].[All]" allUniqueName="[Ej_varderade_kostnader].[Troligt år 12].[All]" dimensionUniqueName="[Ej_varderade_kostnader]" displayFolder="" count="0" memberValueDatatype="5" unbalanced="0"/>
    <cacheHierarchy uniqueName="[Ej_varderade_kostnader].[Troligt år 13]" caption="Troligt år 13" attribute="1" defaultMemberUniqueName="[Ej_varderade_kostnader].[Troligt år 13].[All]" allUniqueName="[Ej_varderade_kostnader].[Troligt år 13].[All]" dimensionUniqueName="[Ej_varderade_kostnader]" displayFolder="" count="0" memberValueDatatype="5" unbalanced="0"/>
    <cacheHierarchy uniqueName="[Ej_varderade_kostnader].[Troligt år 14]" caption="Troligt år 14" attribute="1" defaultMemberUniqueName="[Ej_varderade_kostnader].[Troligt år 14].[All]" allUniqueName="[Ej_varderade_kostnader].[Troligt år 14].[All]" dimensionUniqueName="[Ej_varderade_kostnader]" displayFolder="" count="0" memberValueDatatype="5" unbalanced="0"/>
    <cacheHierarchy uniqueName="[Ej_varderade_kostnader].[Troligt år 15]" caption="Troligt år 15" attribute="1" defaultMemberUniqueName="[Ej_varderade_kostnader].[Troligt år 15].[All]" allUniqueName="[Ej_varderade_kostnader].[Troligt år 15].[All]" dimensionUniqueName="[Ej_varderade_kostnader]" displayFolder="" count="0" memberValueDatatype="5" unbalanced="0"/>
    <cacheHierarchy uniqueName="[Ej_varderade_kostnader].[Troligt år 16]" caption="Troligt år 16" attribute="1" defaultMemberUniqueName="[Ej_varderade_kostnader].[Troligt år 16].[All]" allUniqueName="[Ej_varderade_kostnader].[Troligt år 16].[All]" dimensionUniqueName="[Ej_varderade_kostnader]" displayFolder="" count="0" memberValueDatatype="5" unbalanced="0"/>
    <cacheHierarchy uniqueName="[Ej_varderade_kostnader].[Troligt år 17]" caption="Troligt år 17" attribute="1" defaultMemberUniqueName="[Ej_varderade_kostnader].[Troligt år 17].[All]" allUniqueName="[Ej_varderade_kostnader].[Troligt år 17].[All]" dimensionUniqueName="[Ej_varderade_kostnader]" displayFolder="" count="0" memberValueDatatype="5" unbalanced="0"/>
    <cacheHierarchy uniqueName="[Ej_varderade_kostnader].[Troligt år 18]" caption="Troligt år 18" attribute="1" defaultMemberUniqueName="[Ej_varderade_kostnader].[Troligt år 18].[All]" allUniqueName="[Ej_varderade_kostnader].[Troligt år 18].[All]" dimensionUniqueName="[Ej_varderade_kostnader]" displayFolder="" count="0" memberValueDatatype="5" unbalanced="0"/>
    <cacheHierarchy uniqueName="[Ej_varderade_kostnader].[Troligt år 19]" caption="Troligt år 19" attribute="1" defaultMemberUniqueName="[Ej_varderade_kostnader].[Troligt år 19].[All]" allUniqueName="[Ej_varderade_kostnader].[Troligt år 19].[All]" dimensionUniqueName="[Ej_varderade_kostnader]" displayFolder="" count="0" memberValueDatatype="5" unbalanced="0"/>
    <cacheHierarchy uniqueName="[Ej_varderade_kostnader].[Troligt år 20]" caption="Troligt år 20" attribute="1" defaultMemberUniqueName="[Ej_varderade_kostnader].[Troligt år 20].[All]" allUniqueName="[Ej_varderade_kostnader].[Troligt år 20].[All]" dimensionUniqueName="[Ej_varderade_kostnader]" displayFolder="" count="0" memberValueDatatype="5" unbalanced="0"/>
    <cacheHierarchy uniqueName="[Ej_varderade_kostnader].[Troligt år 21]" caption="Troligt år 21" attribute="1" defaultMemberUniqueName="[Ej_varderade_kostnader].[Troligt år 21].[All]" allUniqueName="[Ej_varderade_kostnader].[Troligt år 21].[All]" dimensionUniqueName="[Ej_varderade_kostnader]" displayFolder="" count="0" memberValueDatatype="5" unbalanced="0"/>
    <cacheHierarchy uniqueName="[Ej_varderade_kostnader].[Troligt år 22]" caption="Troligt år 22" attribute="1" defaultMemberUniqueName="[Ej_varderade_kostnader].[Troligt år 22].[All]" allUniqueName="[Ej_varderade_kostnader].[Troligt år 22].[All]" dimensionUniqueName="[Ej_varderade_kostnader]" displayFolder="" count="0" memberValueDatatype="5" unbalanced="0"/>
    <cacheHierarchy uniqueName="[Ej_varderade_kostnader].[Troligt år 23]" caption="Troligt år 23" attribute="1" defaultMemberUniqueName="[Ej_varderade_kostnader].[Troligt år 23].[All]" allUniqueName="[Ej_varderade_kostnader].[Troligt år 23].[All]" dimensionUniqueName="[Ej_varderade_kostnader]" displayFolder="" count="0" memberValueDatatype="5" unbalanced="0"/>
    <cacheHierarchy uniqueName="[Ej_varderade_kostnader].[Troligt år 24]" caption="Troligt år 24" attribute="1" defaultMemberUniqueName="[Ej_varderade_kostnader].[Troligt år 24].[All]" allUniqueName="[Ej_varderade_kostnader].[Troligt år 24].[All]" dimensionUniqueName="[Ej_varderade_kostnader]" displayFolder="" count="0" memberValueDatatype="5" unbalanced="0"/>
    <cacheHierarchy uniqueName="[Ej_varderade_kostnader].[Troligt år 25]" caption="Troligt år 25" attribute="1" defaultMemberUniqueName="[Ej_varderade_kostnader].[Troligt år 25].[All]" allUniqueName="[Ej_varderade_kostnader].[Troligt år 25].[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Min år 7]" caption="Min år 7" attribute="1" defaultMemberUniqueName="[Ej_varderade_kostnader].[Min år 7].[All]" allUniqueName="[Ej_varderade_kostnader].[Min år 7].[All]" dimensionUniqueName="[Ej_varderade_kostnader]" displayFolder="" count="0" memberValueDatatype="5" unbalanced="0"/>
    <cacheHierarchy uniqueName="[Ej_varderade_kostnader].[Min år 8]" caption="Min år 8" attribute="1" defaultMemberUniqueName="[Ej_varderade_kostnader].[Min år 8].[All]" allUniqueName="[Ej_varderade_kostnader].[Min år 8].[All]" dimensionUniqueName="[Ej_varderade_kostnader]" displayFolder="" count="0" memberValueDatatype="5" unbalanced="0"/>
    <cacheHierarchy uniqueName="[Ej_varderade_kostnader].[Min år 9]" caption="Min år 9" attribute="1" defaultMemberUniqueName="[Ej_varderade_kostnader].[Min år 9].[All]" allUniqueName="[Ej_varderade_kostnader].[Min år 9].[All]" dimensionUniqueName="[Ej_varderade_kostnader]" displayFolder="" count="0" memberValueDatatype="5" unbalanced="0"/>
    <cacheHierarchy uniqueName="[Ej_varderade_kostnader].[Min år 10]" caption="Min år 10" attribute="1" defaultMemberUniqueName="[Ej_varderade_kostnader].[Min år 10].[All]" allUniqueName="[Ej_varderade_kostnader].[Min år 10].[All]" dimensionUniqueName="[Ej_varderade_kostnader]" displayFolder="" count="0" memberValueDatatype="5" unbalanced="0"/>
    <cacheHierarchy uniqueName="[Ej_varderade_kostnader].[Min år 11]" caption="Min år 11" attribute="1" defaultMemberUniqueName="[Ej_varderade_kostnader].[Min år 11].[All]" allUniqueName="[Ej_varderade_kostnader].[Min år 11].[All]" dimensionUniqueName="[Ej_varderade_kostnader]" displayFolder="" count="0" memberValueDatatype="5" unbalanced="0"/>
    <cacheHierarchy uniqueName="[Ej_varderade_kostnader].[Min år 12]" caption="Min år 12" attribute="1" defaultMemberUniqueName="[Ej_varderade_kostnader].[Min år 12].[All]" allUniqueName="[Ej_varderade_kostnader].[Min år 12].[All]" dimensionUniqueName="[Ej_varderade_kostnader]" displayFolder="" count="0" memberValueDatatype="5" unbalanced="0"/>
    <cacheHierarchy uniqueName="[Ej_varderade_kostnader].[Min år 13]" caption="Min år 13" attribute="1" defaultMemberUniqueName="[Ej_varderade_kostnader].[Min år 13].[All]" allUniqueName="[Ej_varderade_kostnader].[Min år 13].[All]" dimensionUniqueName="[Ej_varderade_kostnader]" displayFolder="" count="0" memberValueDatatype="5" unbalanced="0"/>
    <cacheHierarchy uniqueName="[Ej_varderade_kostnader].[Min år 14]" caption="Min år 14" attribute="1" defaultMemberUniqueName="[Ej_varderade_kostnader].[Min år 14].[All]" allUniqueName="[Ej_varderade_kostnader].[Min år 14].[All]" dimensionUniqueName="[Ej_varderade_kostnader]" displayFolder="" count="0" memberValueDatatype="5" unbalanced="0"/>
    <cacheHierarchy uniqueName="[Ej_varderade_kostnader].[Min år 15]" caption="Min år 15" attribute="1" defaultMemberUniqueName="[Ej_varderade_kostnader].[Min år 15].[All]" allUniqueName="[Ej_varderade_kostnader].[Min år 15].[All]" dimensionUniqueName="[Ej_varderade_kostnader]" displayFolder="" count="0" memberValueDatatype="5" unbalanced="0"/>
    <cacheHierarchy uniqueName="[Ej_varderade_kostnader].[Min år 16]" caption="Min år 16" attribute="1" defaultMemberUniqueName="[Ej_varderade_kostnader].[Min år 16].[All]" allUniqueName="[Ej_varderade_kostnader].[Min år 16].[All]" dimensionUniqueName="[Ej_varderade_kostnader]" displayFolder="" count="0" memberValueDatatype="5" unbalanced="0"/>
    <cacheHierarchy uniqueName="[Ej_varderade_kostnader].[Min år 17]" caption="Min år 17" attribute="1" defaultMemberUniqueName="[Ej_varderade_kostnader].[Min år 17].[All]" allUniqueName="[Ej_varderade_kostnader].[Min år 17].[All]" dimensionUniqueName="[Ej_varderade_kostnader]" displayFolder="" count="0" memberValueDatatype="5" unbalanced="0"/>
    <cacheHierarchy uniqueName="[Ej_varderade_kostnader].[Min år 18]" caption="Min år 18" attribute="1" defaultMemberUniqueName="[Ej_varderade_kostnader].[Min år 18].[All]" allUniqueName="[Ej_varderade_kostnader].[Min år 18].[All]" dimensionUniqueName="[Ej_varderade_kostnader]" displayFolder="" count="0" memberValueDatatype="5" unbalanced="0"/>
    <cacheHierarchy uniqueName="[Ej_varderade_kostnader].[Min år 19]" caption="Min år 19" attribute="1" defaultMemberUniqueName="[Ej_varderade_kostnader].[Min år 19].[All]" allUniqueName="[Ej_varderade_kostnader].[Min år 19].[All]" dimensionUniqueName="[Ej_varderade_kostnader]" displayFolder="" count="0" memberValueDatatype="5" unbalanced="0"/>
    <cacheHierarchy uniqueName="[Ej_varderade_kostnader].[Min år 20]" caption="Min år 20" attribute="1" defaultMemberUniqueName="[Ej_varderade_kostnader].[Min år 20].[All]" allUniqueName="[Ej_varderade_kostnader].[Min år 20].[All]" dimensionUniqueName="[Ej_varderade_kostnader]" displayFolder="" count="0" memberValueDatatype="5" unbalanced="0"/>
    <cacheHierarchy uniqueName="[Ej_varderade_kostnader].[Min år 21]" caption="Min år 21" attribute="1" defaultMemberUniqueName="[Ej_varderade_kostnader].[Min år 21].[All]" allUniqueName="[Ej_varderade_kostnader].[Min år 21].[All]" dimensionUniqueName="[Ej_varderade_kostnader]" displayFolder="" count="0" memberValueDatatype="5" unbalanced="0"/>
    <cacheHierarchy uniqueName="[Ej_varderade_kostnader].[Min år 22]" caption="Min år 22" attribute="1" defaultMemberUniqueName="[Ej_varderade_kostnader].[Min år 22].[All]" allUniqueName="[Ej_varderade_kostnader].[Min år 22].[All]" dimensionUniqueName="[Ej_varderade_kostnader]" displayFolder="" count="0" memberValueDatatype="5" unbalanced="0"/>
    <cacheHierarchy uniqueName="[Ej_varderade_kostnader].[Min år 23]" caption="Min år 23" attribute="1" defaultMemberUniqueName="[Ej_varderade_kostnader].[Min år 23].[All]" allUniqueName="[Ej_varderade_kostnader].[Min år 23].[All]" dimensionUniqueName="[Ej_varderade_kostnader]" displayFolder="" count="0" memberValueDatatype="5" unbalanced="0"/>
    <cacheHierarchy uniqueName="[Ej_varderade_kostnader].[Min år 24]" caption="Min år 24" attribute="1" defaultMemberUniqueName="[Ej_varderade_kostnader].[Min år 24].[All]" allUniqueName="[Ej_varderade_kostnader].[Min år 24].[All]" dimensionUniqueName="[Ej_varderade_kostnader]" displayFolder="" count="0" memberValueDatatype="5" unbalanced="0"/>
    <cacheHierarchy uniqueName="[Ej_varderade_kostnader].[Min år 25]" caption="Min år 25" attribute="1" defaultMemberUniqueName="[Ej_varderade_kostnader].[Min år 25].[All]" allUniqueName="[Ej_varderade_kostnader].[Min år 25].[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Max år 7]" caption="Max år 7" attribute="1" defaultMemberUniqueName="[Ej_varderade_kostnader].[Max år 7].[All]" allUniqueName="[Ej_varderade_kostnader].[Max år 7].[All]" dimensionUniqueName="[Ej_varderade_kostnader]" displayFolder="" count="0" memberValueDatatype="5" unbalanced="0"/>
    <cacheHierarchy uniqueName="[Ej_varderade_kostnader].[Max år 8]" caption="Max år 8" attribute="1" defaultMemberUniqueName="[Ej_varderade_kostnader].[Max år 8].[All]" allUniqueName="[Ej_varderade_kostnader].[Max år 8].[All]" dimensionUniqueName="[Ej_varderade_kostnader]" displayFolder="" count="0" memberValueDatatype="5" unbalanced="0"/>
    <cacheHierarchy uniqueName="[Ej_varderade_kostnader].[Max år 9]" caption="Max år 9" attribute="1" defaultMemberUniqueName="[Ej_varderade_kostnader].[Max år 9].[All]" allUniqueName="[Ej_varderade_kostnader].[Max år 9].[All]" dimensionUniqueName="[Ej_varderade_kostnader]" displayFolder="" count="0" memberValueDatatype="5" unbalanced="0"/>
    <cacheHierarchy uniqueName="[Ej_varderade_kostnader].[Max år 10]" caption="Max år 10" attribute="1" defaultMemberUniqueName="[Ej_varderade_kostnader].[Max år 10].[All]" allUniqueName="[Ej_varderade_kostnader].[Max år 10].[All]" dimensionUniqueName="[Ej_varderade_kostnader]" displayFolder="" count="0" memberValueDatatype="5" unbalanced="0"/>
    <cacheHierarchy uniqueName="[Ej_varderade_kostnader].[Max år 11]" caption="Max år 11" attribute="1" defaultMemberUniqueName="[Ej_varderade_kostnader].[Max år 11].[All]" allUniqueName="[Ej_varderade_kostnader].[Max år 11].[All]" dimensionUniqueName="[Ej_varderade_kostnader]" displayFolder="" count="0" memberValueDatatype="5" unbalanced="0"/>
    <cacheHierarchy uniqueName="[Ej_varderade_kostnader].[Max år 12]" caption="Max år 12" attribute="1" defaultMemberUniqueName="[Ej_varderade_kostnader].[Max år 12].[All]" allUniqueName="[Ej_varderade_kostnader].[Max år 12].[All]" dimensionUniqueName="[Ej_varderade_kostnader]" displayFolder="" count="0" memberValueDatatype="5" unbalanced="0"/>
    <cacheHierarchy uniqueName="[Ej_varderade_kostnader].[Max år 13]" caption="Max år 13" attribute="1" defaultMemberUniqueName="[Ej_varderade_kostnader].[Max år 13].[All]" allUniqueName="[Ej_varderade_kostnader].[Max år 13].[All]" dimensionUniqueName="[Ej_varderade_kostnader]" displayFolder="" count="0" memberValueDatatype="5" unbalanced="0"/>
    <cacheHierarchy uniqueName="[Ej_varderade_kostnader].[Max år 14]" caption="Max år 14" attribute="1" defaultMemberUniqueName="[Ej_varderade_kostnader].[Max år 14].[All]" allUniqueName="[Ej_varderade_kostnader].[Max år 14].[All]" dimensionUniqueName="[Ej_varderade_kostnader]" displayFolder="" count="0" memberValueDatatype="5" unbalanced="0"/>
    <cacheHierarchy uniqueName="[Ej_varderade_kostnader].[Max år 15]" caption="Max år 15" attribute="1" defaultMemberUniqueName="[Ej_varderade_kostnader].[Max år 15].[All]" allUniqueName="[Ej_varderade_kostnader].[Max år 15].[All]" dimensionUniqueName="[Ej_varderade_kostnader]" displayFolder="" count="0" memberValueDatatype="5" unbalanced="0"/>
    <cacheHierarchy uniqueName="[Ej_varderade_kostnader].[Max år 16]" caption="Max år 16" attribute="1" defaultMemberUniqueName="[Ej_varderade_kostnader].[Max år 16].[All]" allUniqueName="[Ej_varderade_kostnader].[Max år 16].[All]" dimensionUniqueName="[Ej_varderade_kostnader]" displayFolder="" count="0" memberValueDatatype="5" unbalanced="0"/>
    <cacheHierarchy uniqueName="[Ej_varderade_kostnader].[Max år 17]" caption="Max år 17" attribute="1" defaultMemberUniqueName="[Ej_varderade_kostnader].[Max år 17].[All]" allUniqueName="[Ej_varderade_kostnader].[Max år 17].[All]" dimensionUniqueName="[Ej_varderade_kostnader]" displayFolder="" count="0" memberValueDatatype="5" unbalanced="0"/>
    <cacheHierarchy uniqueName="[Ej_varderade_kostnader].[Max år 18]" caption="Max år 18" attribute="1" defaultMemberUniqueName="[Ej_varderade_kostnader].[Max år 18].[All]" allUniqueName="[Ej_varderade_kostnader].[Max år 18].[All]" dimensionUniqueName="[Ej_varderade_kostnader]" displayFolder="" count="0" memberValueDatatype="5" unbalanced="0"/>
    <cacheHierarchy uniqueName="[Ej_varderade_kostnader].[Max år 19]" caption="Max år 19" attribute="1" defaultMemberUniqueName="[Ej_varderade_kostnader].[Max år 19].[All]" allUniqueName="[Ej_varderade_kostnader].[Max år 19].[All]" dimensionUniqueName="[Ej_varderade_kostnader]" displayFolder="" count="0" memberValueDatatype="5" unbalanced="0"/>
    <cacheHierarchy uniqueName="[Ej_varderade_kostnader].[Max år 20]" caption="Max år 20" attribute="1" defaultMemberUniqueName="[Ej_varderade_kostnader].[Max år 20].[All]" allUniqueName="[Ej_varderade_kostnader].[Max år 20].[All]" dimensionUniqueName="[Ej_varderade_kostnader]" displayFolder="" count="0" memberValueDatatype="5" unbalanced="0"/>
    <cacheHierarchy uniqueName="[Ej_varderade_kostnader].[Max år 21]" caption="Max år 21" attribute="1" defaultMemberUniqueName="[Ej_varderade_kostnader].[Max år 21].[All]" allUniqueName="[Ej_varderade_kostnader].[Max år 21].[All]" dimensionUniqueName="[Ej_varderade_kostnader]" displayFolder="" count="0" memberValueDatatype="5" unbalanced="0"/>
    <cacheHierarchy uniqueName="[Ej_varderade_kostnader].[Max år 22]" caption="Max år 22" attribute="1" defaultMemberUniqueName="[Ej_varderade_kostnader].[Max år 22].[All]" allUniqueName="[Ej_varderade_kostnader].[Max år 22].[All]" dimensionUniqueName="[Ej_varderade_kostnader]" displayFolder="" count="0" memberValueDatatype="5" unbalanced="0"/>
    <cacheHierarchy uniqueName="[Ej_varderade_kostnader].[Max år 23]" caption="Max år 23" attribute="1" defaultMemberUniqueName="[Ej_varderade_kostnader].[Max år 23].[All]" allUniqueName="[Ej_varderade_kostnader].[Max år 23].[All]" dimensionUniqueName="[Ej_varderade_kostnader]" displayFolder="" count="0" memberValueDatatype="5" unbalanced="0"/>
    <cacheHierarchy uniqueName="[Ej_varderade_kostnader].[Max år 24]" caption="Max år 24" attribute="1" defaultMemberUniqueName="[Ej_varderade_kostnader].[Max år 24].[All]" allUniqueName="[Ej_varderade_kostnader].[Max år 24].[All]" dimensionUniqueName="[Ej_varderade_kostnader]" displayFolder="" count="0" memberValueDatatype="5" unbalanced="0"/>
    <cacheHierarchy uniqueName="[Ej_varderade_kostnader].[Max år 25]" caption="Max år 25" attribute="1" defaultMemberUniqueName="[Ej_varderade_kostnader].[Max år 25].[All]" allUniqueName="[Ej_varderade_kostnader].[Max år 25].[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0"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0"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Troligt år 7]" caption="Troligt år 7" attribute="1" defaultMemberUniqueName="[Ej_varderade_nyttor].[Troligt år 7].[All]" allUniqueName="[Ej_varderade_nyttor].[Troligt år 7].[All]" dimensionUniqueName="[Ej_varderade_nyttor]" displayFolder="" count="0" memberValueDatatype="5" unbalanced="0"/>
    <cacheHierarchy uniqueName="[Ej_varderade_nyttor].[Troligt år 8]" caption="Troligt år 8" attribute="1" defaultMemberUniqueName="[Ej_varderade_nyttor].[Troligt år 8].[All]" allUniqueName="[Ej_varderade_nyttor].[Troligt år 8].[All]" dimensionUniqueName="[Ej_varderade_nyttor]" displayFolder="" count="0" memberValueDatatype="5" unbalanced="0"/>
    <cacheHierarchy uniqueName="[Ej_varderade_nyttor].[Troligt år 9]" caption="Troligt år 9" attribute="1" defaultMemberUniqueName="[Ej_varderade_nyttor].[Troligt år 9].[All]" allUniqueName="[Ej_varderade_nyttor].[Troligt år 9].[All]" dimensionUniqueName="[Ej_varderade_nyttor]" displayFolder="" count="0" memberValueDatatype="5" unbalanced="0"/>
    <cacheHierarchy uniqueName="[Ej_varderade_nyttor].[Troligt år 10]" caption="Troligt år 10" attribute="1" defaultMemberUniqueName="[Ej_varderade_nyttor].[Troligt år 10].[All]" allUniqueName="[Ej_varderade_nyttor].[Troligt år 10].[All]" dimensionUniqueName="[Ej_varderade_nyttor]" displayFolder="" count="0" memberValueDatatype="5" unbalanced="0"/>
    <cacheHierarchy uniqueName="[Ej_varderade_nyttor].[Troligt år 11]" caption="Troligt år 11" attribute="1" defaultMemberUniqueName="[Ej_varderade_nyttor].[Troligt år 11].[All]" allUniqueName="[Ej_varderade_nyttor].[Troligt år 11].[All]" dimensionUniqueName="[Ej_varderade_nyttor]" displayFolder="" count="0" memberValueDatatype="5" unbalanced="0"/>
    <cacheHierarchy uniqueName="[Ej_varderade_nyttor].[Troligt år 12]" caption="Troligt år 12" attribute="1" defaultMemberUniqueName="[Ej_varderade_nyttor].[Troligt år 12].[All]" allUniqueName="[Ej_varderade_nyttor].[Troligt år 12].[All]" dimensionUniqueName="[Ej_varderade_nyttor]" displayFolder="" count="0" memberValueDatatype="5" unbalanced="0"/>
    <cacheHierarchy uniqueName="[Ej_varderade_nyttor].[Troligt år 13]" caption="Troligt år 13" attribute="1" defaultMemberUniqueName="[Ej_varderade_nyttor].[Troligt år 13].[All]" allUniqueName="[Ej_varderade_nyttor].[Troligt år 13].[All]" dimensionUniqueName="[Ej_varderade_nyttor]" displayFolder="" count="0" memberValueDatatype="5" unbalanced="0"/>
    <cacheHierarchy uniqueName="[Ej_varderade_nyttor].[Troligt år 14]" caption="Troligt år 14" attribute="1" defaultMemberUniqueName="[Ej_varderade_nyttor].[Troligt år 14].[All]" allUniqueName="[Ej_varderade_nyttor].[Troligt år 14].[All]" dimensionUniqueName="[Ej_varderade_nyttor]" displayFolder="" count="0" memberValueDatatype="5" unbalanced="0"/>
    <cacheHierarchy uniqueName="[Ej_varderade_nyttor].[Troligt år 15]" caption="Troligt år 15" attribute="1" defaultMemberUniqueName="[Ej_varderade_nyttor].[Troligt år 15].[All]" allUniqueName="[Ej_varderade_nyttor].[Troligt år 15].[All]" dimensionUniqueName="[Ej_varderade_nyttor]" displayFolder="" count="0" memberValueDatatype="5" unbalanced="0"/>
    <cacheHierarchy uniqueName="[Ej_varderade_nyttor].[Troligt år 16]" caption="Troligt år 16" attribute="1" defaultMemberUniqueName="[Ej_varderade_nyttor].[Troligt år 16].[All]" allUniqueName="[Ej_varderade_nyttor].[Troligt år 16].[All]" dimensionUniqueName="[Ej_varderade_nyttor]" displayFolder="" count="0" memberValueDatatype="5" unbalanced="0"/>
    <cacheHierarchy uniqueName="[Ej_varderade_nyttor].[Troligt år 17]" caption="Troligt år 17" attribute="1" defaultMemberUniqueName="[Ej_varderade_nyttor].[Troligt år 17].[All]" allUniqueName="[Ej_varderade_nyttor].[Troligt år 17].[All]" dimensionUniqueName="[Ej_varderade_nyttor]" displayFolder="" count="0" memberValueDatatype="5" unbalanced="0"/>
    <cacheHierarchy uniqueName="[Ej_varderade_nyttor].[Troligt år 18]" caption="Troligt år 18" attribute="1" defaultMemberUniqueName="[Ej_varderade_nyttor].[Troligt år 18].[All]" allUniqueName="[Ej_varderade_nyttor].[Troligt år 18].[All]" dimensionUniqueName="[Ej_varderade_nyttor]" displayFolder="" count="0" memberValueDatatype="5" unbalanced="0"/>
    <cacheHierarchy uniqueName="[Ej_varderade_nyttor].[Troligt år 19]" caption="Troligt år 19" attribute="1" defaultMemberUniqueName="[Ej_varderade_nyttor].[Troligt år 19].[All]" allUniqueName="[Ej_varderade_nyttor].[Troligt år 19].[All]" dimensionUniqueName="[Ej_varderade_nyttor]" displayFolder="" count="0" memberValueDatatype="5" unbalanced="0"/>
    <cacheHierarchy uniqueName="[Ej_varderade_nyttor].[Troligt år 20]" caption="Troligt år 20" attribute="1" defaultMemberUniqueName="[Ej_varderade_nyttor].[Troligt år 20].[All]" allUniqueName="[Ej_varderade_nyttor].[Troligt år 20].[All]" dimensionUniqueName="[Ej_varderade_nyttor]" displayFolder="" count="0" memberValueDatatype="5" unbalanced="0"/>
    <cacheHierarchy uniqueName="[Ej_varderade_nyttor].[Troligt år 21]" caption="Troligt år 21" attribute="1" defaultMemberUniqueName="[Ej_varderade_nyttor].[Troligt år 21].[All]" allUniqueName="[Ej_varderade_nyttor].[Troligt år 21].[All]" dimensionUniqueName="[Ej_varderade_nyttor]" displayFolder="" count="0" memberValueDatatype="5" unbalanced="0"/>
    <cacheHierarchy uniqueName="[Ej_varderade_nyttor].[Troligt år 22]" caption="Troligt år 22" attribute="1" defaultMemberUniqueName="[Ej_varderade_nyttor].[Troligt år 22].[All]" allUniqueName="[Ej_varderade_nyttor].[Troligt år 22].[All]" dimensionUniqueName="[Ej_varderade_nyttor]" displayFolder="" count="0" memberValueDatatype="5" unbalanced="0"/>
    <cacheHierarchy uniqueName="[Ej_varderade_nyttor].[Troligt år 23]" caption="Troligt år 23" attribute="1" defaultMemberUniqueName="[Ej_varderade_nyttor].[Troligt år 23].[All]" allUniqueName="[Ej_varderade_nyttor].[Troligt år 23].[All]" dimensionUniqueName="[Ej_varderade_nyttor]" displayFolder="" count="0" memberValueDatatype="5" unbalanced="0"/>
    <cacheHierarchy uniqueName="[Ej_varderade_nyttor].[Troligt år 24]" caption="Troligt år 24" attribute="1" defaultMemberUniqueName="[Ej_varderade_nyttor].[Troligt år 24].[All]" allUniqueName="[Ej_varderade_nyttor].[Troligt år 24].[All]" dimensionUniqueName="[Ej_varderade_nyttor]" displayFolder="" count="0" memberValueDatatype="5" unbalanced="0"/>
    <cacheHierarchy uniqueName="[Ej_varderade_nyttor].[Troligt år 25]" caption="Troligt år 25" attribute="1" defaultMemberUniqueName="[Ej_varderade_nyttor].[Troligt år 25].[All]" allUniqueName="[Ej_varderade_nyttor].[Troligt år 25].[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Min år 7]" caption="Min år 7" attribute="1" defaultMemberUniqueName="[Ej_varderade_nyttor].[Min år 7].[All]" allUniqueName="[Ej_varderade_nyttor].[Min år 7].[All]" dimensionUniqueName="[Ej_varderade_nyttor]" displayFolder="" count="0" memberValueDatatype="5" unbalanced="0"/>
    <cacheHierarchy uniqueName="[Ej_varderade_nyttor].[Min år 8]" caption="Min år 8" attribute="1" defaultMemberUniqueName="[Ej_varderade_nyttor].[Min år 8].[All]" allUniqueName="[Ej_varderade_nyttor].[Min år 8].[All]" dimensionUniqueName="[Ej_varderade_nyttor]" displayFolder="" count="0" memberValueDatatype="5" unbalanced="0"/>
    <cacheHierarchy uniqueName="[Ej_varderade_nyttor].[Min år 9]" caption="Min år 9" attribute="1" defaultMemberUniqueName="[Ej_varderade_nyttor].[Min år 9].[All]" allUniqueName="[Ej_varderade_nyttor].[Min år 9].[All]" dimensionUniqueName="[Ej_varderade_nyttor]" displayFolder="" count="0" memberValueDatatype="5" unbalanced="0"/>
    <cacheHierarchy uniqueName="[Ej_varderade_nyttor].[Min år 10]" caption="Min år 10" attribute="1" defaultMemberUniqueName="[Ej_varderade_nyttor].[Min år 10].[All]" allUniqueName="[Ej_varderade_nyttor].[Min år 10].[All]" dimensionUniqueName="[Ej_varderade_nyttor]" displayFolder="" count="0" memberValueDatatype="5" unbalanced="0"/>
    <cacheHierarchy uniqueName="[Ej_varderade_nyttor].[Min år 11]" caption="Min år 11" attribute="1" defaultMemberUniqueName="[Ej_varderade_nyttor].[Min år 11].[All]" allUniqueName="[Ej_varderade_nyttor].[Min år 11].[All]" dimensionUniqueName="[Ej_varderade_nyttor]" displayFolder="" count="0" memberValueDatatype="5" unbalanced="0"/>
    <cacheHierarchy uniqueName="[Ej_varderade_nyttor].[Min år 12]" caption="Min år 12" attribute="1" defaultMemberUniqueName="[Ej_varderade_nyttor].[Min år 12].[All]" allUniqueName="[Ej_varderade_nyttor].[Min år 12].[All]" dimensionUniqueName="[Ej_varderade_nyttor]" displayFolder="" count="0" memberValueDatatype="5" unbalanced="0"/>
    <cacheHierarchy uniqueName="[Ej_varderade_nyttor].[Min år 13]" caption="Min år 13" attribute="1" defaultMemberUniqueName="[Ej_varderade_nyttor].[Min år 13].[All]" allUniqueName="[Ej_varderade_nyttor].[Min år 13].[All]" dimensionUniqueName="[Ej_varderade_nyttor]" displayFolder="" count="0" memberValueDatatype="5" unbalanced="0"/>
    <cacheHierarchy uniqueName="[Ej_varderade_nyttor].[Min år 14]" caption="Min år 14" attribute="1" defaultMemberUniqueName="[Ej_varderade_nyttor].[Min år 14].[All]" allUniqueName="[Ej_varderade_nyttor].[Min år 14].[All]" dimensionUniqueName="[Ej_varderade_nyttor]" displayFolder="" count="0" memberValueDatatype="5" unbalanced="0"/>
    <cacheHierarchy uniqueName="[Ej_varderade_nyttor].[Min år 15]" caption="Min år 15" attribute="1" defaultMemberUniqueName="[Ej_varderade_nyttor].[Min år 15].[All]" allUniqueName="[Ej_varderade_nyttor].[Min år 15].[All]" dimensionUniqueName="[Ej_varderade_nyttor]" displayFolder="" count="0" memberValueDatatype="5" unbalanced="0"/>
    <cacheHierarchy uniqueName="[Ej_varderade_nyttor].[Min år 16]" caption="Min år 16" attribute="1" defaultMemberUniqueName="[Ej_varderade_nyttor].[Min år 16].[All]" allUniqueName="[Ej_varderade_nyttor].[Min år 16].[All]" dimensionUniqueName="[Ej_varderade_nyttor]" displayFolder="" count="0" memberValueDatatype="5" unbalanced="0"/>
    <cacheHierarchy uniqueName="[Ej_varderade_nyttor].[Min år 17]" caption="Min år 17" attribute="1" defaultMemberUniqueName="[Ej_varderade_nyttor].[Min år 17].[All]" allUniqueName="[Ej_varderade_nyttor].[Min år 17].[All]" dimensionUniqueName="[Ej_varderade_nyttor]" displayFolder="" count="0" memberValueDatatype="5" unbalanced="0"/>
    <cacheHierarchy uniqueName="[Ej_varderade_nyttor].[Min år 18]" caption="Min år 18" attribute="1" defaultMemberUniqueName="[Ej_varderade_nyttor].[Min år 18].[All]" allUniqueName="[Ej_varderade_nyttor].[Min år 18].[All]" dimensionUniqueName="[Ej_varderade_nyttor]" displayFolder="" count="0" memberValueDatatype="5" unbalanced="0"/>
    <cacheHierarchy uniqueName="[Ej_varderade_nyttor].[Min år 19]" caption="Min år 19" attribute="1" defaultMemberUniqueName="[Ej_varderade_nyttor].[Min år 19].[All]" allUniqueName="[Ej_varderade_nyttor].[Min år 19].[All]" dimensionUniqueName="[Ej_varderade_nyttor]" displayFolder="" count="0" memberValueDatatype="5" unbalanced="0"/>
    <cacheHierarchy uniqueName="[Ej_varderade_nyttor].[Min år 20]" caption="Min år 20" attribute="1" defaultMemberUniqueName="[Ej_varderade_nyttor].[Min år 20].[All]" allUniqueName="[Ej_varderade_nyttor].[Min år 20].[All]" dimensionUniqueName="[Ej_varderade_nyttor]" displayFolder="" count="0" memberValueDatatype="5" unbalanced="0"/>
    <cacheHierarchy uniqueName="[Ej_varderade_nyttor].[Min år 21]" caption="Min år 21" attribute="1" defaultMemberUniqueName="[Ej_varderade_nyttor].[Min år 21].[All]" allUniqueName="[Ej_varderade_nyttor].[Min år 21].[All]" dimensionUniqueName="[Ej_varderade_nyttor]" displayFolder="" count="0" memberValueDatatype="5" unbalanced="0"/>
    <cacheHierarchy uniqueName="[Ej_varderade_nyttor].[Min år 22]" caption="Min år 22" attribute="1" defaultMemberUniqueName="[Ej_varderade_nyttor].[Min år 22].[All]" allUniqueName="[Ej_varderade_nyttor].[Min år 22].[All]" dimensionUniqueName="[Ej_varderade_nyttor]" displayFolder="" count="0" memberValueDatatype="5" unbalanced="0"/>
    <cacheHierarchy uniqueName="[Ej_varderade_nyttor].[Min år 23]" caption="Min år 23" attribute="1" defaultMemberUniqueName="[Ej_varderade_nyttor].[Min år 23].[All]" allUniqueName="[Ej_varderade_nyttor].[Min år 23].[All]" dimensionUniqueName="[Ej_varderade_nyttor]" displayFolder="" count="0" memberValueDatatype="5" unbalanced="0"/>
    <cacheHierarchy uniqueName="[Ej_varderade_nyttor].[Min år 24]" caption="Min år 24" attribute="1" defaultMemberUniqueName="[Ej_varderade_nyttor].[Min år 24].[All]" allUniqueName="[Ej_varderade_nyttor].[Min år 24].[All]" dimensionUniqueName="[Ej_varderade_nyttor]" displayFolder="" count="0" memberValueDatatype="5" unbalanced="0"/>
    <cacheHierarchy uniqueName="[Ej_varderade_nyttor].[Min år 25]" caption="Min år 25" attribute="1" defaultMemberUniqueName="[Ej_varderade_nyttor].[Min år 25].[All]" allUniqueName="[Ej_varderade_nyttor].[Min år 25].[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Max år 7]" caption="Max år 7" attribute="1" defaultMemberUniqueName="[Ej_varderade_nyttor].[Max år 7].[All]" allUniqueName="[Ej_varderade_nyttor].[Max år 7].[All]" dimensionUniqueName="[Ej_varderade_nyttor]" displayFolder="" count="0" memberValueDatatype="5" unbalanced="0"/>
    <cacheHierarchy uniqueName="[Ej_varderade_nyttor].[Max år 8]" caption="Max år 8" attribute="1" defaultMemberUniqueName="[Ej_varderade_nyttor].[Max år 8].[All]" allUniqueName="[Ej_varderade_nyttor].[Max år 8].[All]" dimensionUniqueName="[Ej_varderade_nyttor]" displayFolder="" count="0" memberValueDatatype="5" unbalanced="0"/>
    <cacheHierarchy uniqueName="[Ej_varderade_nyttor].[Max år 9]" caption="Max år 9" attribute="1" defaultMemberUniqueName="[Ej_varderade_nyttor].[Max år 9].[All]" allUniqueName="[Ej_varderade_nyttor].[Max år 9].[All]" dimensionUniqueName="[Ej_varderade_nyttor]" displayFolder="" count="0" memberValueDatatype="5" unbalanced="0"/>
    <cacheHierarchy uniqueName="[Ej_varderade_nyttor].[Max år 10]" caption="Max år 10" attribute="1" defaultMemberUniqueName="[Ej_varderade_nyttor].[Max år 10].[All]" allUniqueName="[Ej_varderade_nyttor].[Max år 10].[All]" dimensionUniqueName="[Ej_varderade_nyttor]" displayFolder="" count="0" memberValueDatatype="5" unbalanced="0"/>
    <cacheHierarchy uniqueName="[Ej_varderade_nyttor].[Max år 11]" caption="Max år 11" attribute="1" defaultMemberUniqueName="[Ej_varderade_nyttor].[Max år 11].[All]" allUniqueName="[Ej_varderade_nyttor].[Max år 11].[All]" dimensionUniqueName="[Ej_varderade_nyttor]" displayFolder="" count="0" memberValueDatatype="5" unbalanced="0"/>
    <cacheHierarchy uniqueName="[Ej_varderade_nyttor].[Max år 12]" caption="Max år 12" attribute="1" defaultMemberUniqueName="[Ej_varderade_nyttor].[Max år 12].[All]" allUniqueName="[Ej_varderade_nyttor].[Max år 12].[All]" dimensionUniqueName="[Ej_varderade_nyttor]" displayFolder="" count="0" memberValueDatatype="5" unbalanced="0"/>
    <cacheHierarchy uniqueName="[Ej_varderade_nyttor].[Max år 13]" caption="Max år 13" attribute="1" defaultMemberUniqueName="[Ej_varderade_nyttor].[Max år 13].[All]" allUniqueName="[Ej_varderade_nyttor].[Max år 13].[All]" dimensionUniqueName="[Ej_varderade_nyttor]" displayFolder="" count="0" memberValueDatatype="5" unbalanced="0"/>
    <cacheHierarchy uniqueName="[Ej_varderade_nyttor].[Max år 14]" caption="Max år 14" attribute="1" defaultMemberUniqueName="[Ej_varderade_nyttor].[Max år 14].[All]" allUniqueName="[Ej_varderade_nyttor].[Max år 14].[All]" dimensionUniqueName="[Ej_varderade_nyttor]" displayFolder="" count="0" memberValueDatatype="5" unbalanced="0"/>
    <cacheHierarchy uniqueName="[Ej_varderade_nyttor].[Max år 15]" caption="Max år 15" attribute="1" defaultMemberUniqueName="[Ej_varderade_nyttor].[Max år 15].[All]" allUniqueName="[Ej_varderade_nyttor].[Max år 15].[All]" dimensionUniqueName="[Ej_varderade_nyttor]" displayFolder="" count="0" memberValueDatatype="5" unbalanced="0"/>
    <cacheHierarchy uniqueName="[Ej_varderade_nyttor].[Max år 16]" caption="Max år 16" attribute="1" defaultMemberUniqueName="[Ej_varderade_nyttor].[Max år 16].[All]" allUniqueName="[Ej_varderade_nyttor].[Max år 16].[All]" dimensionUniqueName="[Ej_varderade_nyttor]" displayFolder="" count="0" memberValueDatatype="5" unbalanced="0"/>
    <cacheHierarchy uniqueName="[Ej_varderade_nyttor].[Max år 17]" caption="Max år 17" attribute="1" defaultMemberUniqueName="[Ej_varderade_nyttor].[Max år 17].[All]" allUniqueName="[Ej_varderade_nyttor].[Max år 17].[All]" dimensionUniqueName="[Ej_varderade_nyttor]" displayFolder="" count="0" memberValueDatatype="5" unbalanced="0"/>
    <cacheHierarchy uniqueName="[Ej_varderade_nyttor].[Max år 18]" caption="Max år 18" attribute="1" defaultMemberUniqueName="[Ej_varderade_nyttor].[Max år 18].[All]" allUniqueName="[Ej_varderade_nyttor].[Max år 18].[All]" dimensionUniqueName="[Ej_varderade_nyttor]" displayFolder="" count="0" memberValueDatatype="5" unbalanced="0"/>
    <cacheHierarchy uniqueName="[Ej_varderade_nyttor].[Max år 19]" caption="Max år 19" attribute="1" defaultMemberUniqueName="[Ej_varderade_nyttor].[Max år 19].[All]" allUniqueName="[Ej_varderade_nyttor].[Max år 19].[All]" dimensionUniqueName="[Ej_varderade_nyttor]" displayFolder="" count="0" memberValueDatatype="5" unbalanced="0"/>
    <cacheHierarchy uniqueName="[Ej_varderade_nyttor].[Max år 20]" caption="Max år 20" attribute="1" defaultMemberUniqueName="[Ej_varderade_nyttor].[Max år 20].[All]" allUniqueName="[Ej_varderade_nyttor].[Max år 20].[All]" dimensionUniqueName="[Ej_varderade_nyttor]" displayFolder="" count="0" memberValueDatatype="5" unbalanced="0"/>
    <cacheHierarchy uniqueName="[Ej_varderade_nyttor].[Max år 21]" caption="Max år 21" attribute="1" defaultMemberUniqueName="[Ej_varderade_nyttor].[Max år 21].[All]" allUniqueName="[Ej_varderade_nyttor].[Max år 21].[All]" dimensionUniqueName="[Ej_varderade_nyttor]" displayFolder="" count="0" memberValueDatatype="5" unbalanced="0"/>
    <cacheHierarchy uniqueName="[Ej_varderade_nyttor].[Max år 22]" caption="Max år 22" attribute="1" defaultMemberUniqueName="[Ej_varderade_nyttor].[Max år 22].[All]" allUniqueName="[Ej_varderade_nyttor].[Max år 22].[All]" dimensionUniqueName="[Ej_varderade_nyttor]" displayFolder="" count="0" memberValueDatatype="5" unbalanced="0"/>
    <cacheHierarchy uniqueName="[Ej_varderade_nyttor].[Max år 23]" caption="Max år 23" attribute="1" defaultMemberUniqueName="[Ej_varderade_nyttor].[Max år 23].[All]" allUniqueName="[Ej_varderade_nyttor].[Max år 23].[All]" dimensionUniqueName="[Ej_varderade_nyttor]" displayFolder="" count="0" memberValueDatatype="5" unbalanced="0"/>
    <cacheHierarchy uniqueName="[Ej_varderade_nyttor].[Max år 24]" caption="Max år 24" attribute="1" defaultMemberUniqueName="[Ej_varderade_nyttor].[Max år 24].[All]" allUniqueName="[Ej_varderade_nyttor].[Max år 24].[All]" dimensionUniqueName="[Ej_varderade_nyttor]" displayFolder="" count="0" memberValueDatatype="5" unbalanced="0"/>
    <cacheHierarchy uniqueName="[Ej_varderade_nyttor].[Max år 25]" caption="Max år 25" attribute="1" defaultMemberUniqueName="[Ej_varderade_nyttor].[Max år 25].[All]" allUniqueName="[Ej_varderade_nyttor].[Max år 25].[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0" memberValueDatatype="130" unbalanced="0"/>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Troligt år 7]" caption="Troligt år 7" attribute="1" defaultMemberUniqueName="[Kostnader].[Troligt år 7].[All]" allUniqueName="[Kostnader].[Troligt år 7].[All]" dimensionUniqueName="[Kostnader]" displayFolder="" count="0" memberValueDatatype="5" unbalanced="0"/>
    <cacheHierarchy uniqueName="[Kostnader].[Troligt år 8]" caption="Troligt år 8" attribute="1" defaultMemberUniqueName="[Kostnader].[Troligt år 8].[All]" allUniqueName="[Kostnader].[Troligt år 8].[All]" dimensionUniqueName="[Kostnader]" displayFolder="" count="0" memberValueDatatype="5" unbalanced="0"/>
    <cacheHierarchy uniqueName="[Kostnader].[Troligt år 9]" caption="Troligt år 9" attribute="1" defaultMemberUniqueName="[Kostnader].[Troligt år 9].[All]" allUniqueName="[Kostnader].[Troligt år 9].[All]" dimensionUniqueName="[Kostnader]" displayFolder="" count="0" memberValueDatatype="5" unbalanced="0"/>
    <cacheHierarchy uniqueName="[Kostnader].[Troligt år 10]" caption="Troligt år 10" attribute="1" defaultMemberUniqueName="[Kostnader].[Troligt år 10].[All]" allUniqueName="[Kostnader].[Troligt år 10].[All]" dimensionUniqueName="[Kostnader]" displayFolder="" count="0" memberValueDatatype="5" unbalanced="0"/>
    <cacheHierarchy uniqueName="[Kostnader].[Troligt år 11]" caption="Troligt år 11" attribute="1" defaultMemberUniqueName="[Kostnader].[Troligt år 11].[All]" allUniqueName="[Kostnader].[Troligt år 11].[All]" dimensionUniqueName="[Kostnader]" displayFolder="" count="0" memberValueDatatype="5" unbalanced="0"/>
    <cacheHierarchy uniqueName="[Kostnader].[Troligt år 12]" caption="Troligt år 12" attribute="1" defaultMemberUniqueName="[Kostnader].[Troligt år 12].[All]" allUniqueName="[Kostnader].[Troligt år 12].[All]" dimensionUniqueName="[Kostnader]" displayFolder="" count="0" memberValueDatatype="5" unbalanced="0"/>
    <cacheHierarchy uniqueName="[Kostnader].[Troligt år 13]" caption="Troligt år 13" attribute="1" defaultMemberUniqueName="[Kostnader].[Troligt år 13].[All]" allUniqueName="[Kostnader].[Troligt år 13].[All]" dimensionUniqueName="[Kostnader]" displayFolder="" count="0" memberValueDatatype="5" unbalanced="0"/>
    <cacheHierarchy uniqueName="[Kostnader].[Troligt år 14]" caption="Troligt år 14" attribute="1" defaultMemberUniqueName="[Kostnader].[Troligt år 14].[All]" allUniqueName="[Kostnader].[Troligt år 14].[All]" dimensionUniqueName="[Kostnader]" displayFolder="" count="0" memberValueDatatype="5" unbalanced="0"/>
    <cacheHierarchy uniqueName="[Kostnader].[Troligt år 15]" caption="Troligt år 15" attribute="1" defaultMemberUniqueName="[Kostnader].[Troligt år 15].[All]" allUniqueName="[Kostnader].[Troligt år 15].[All]" dimensionUniqueName="[Kostnader]" displayFolder="" count="0" memberValueDatatype="5" unbalanced="0"/>
    <cacheHierarchy uniqueName="[Kostnader].[Troligt år 16]" caption="Troligt år 16" attribute="1" defaultMemberUniqueName="[Kostnader].[Troligt år 16].[All]" allUniqueName="[Kostnader].[Troligt år 16].[All]" dimensionUniqueName="[Kostnader]" displayFolder="" count="0" memberValueDatatype="5" unbalanced="0"/>
    <cacheHierarchy uniqueName="[Kostnader].[Troligt år 17]" caption="Troligt år 17" attribute="1" defaultMemberUniqueName="[Kostnader].[Troligt år 17].[All]" allUniqueName="[Kostnader].[Troligt år 17].[All]" dimensionUniqueName="[Kostnader]" displayFolder="" count="0" memberValueDatatype="5" unbalanced="0"/>
    <cacheHierarchy uniqueName="[Kostnader].[Troligt år 18]" caption="Troligt år 18" attribute="1" defaultMemberUniqueName="[Kostnader].[Troligt år 18].[All]" allUniqueName="[Kostnader].[Troligt år 18].[All]" dimensionUniqueName="[Kostnader]" displayFolder="" count="0" memberValueDatatype="5" unbalanced="0"/>
    <cacheHierarchy uniqueName="[Kostnader].[Troligt år 19]" caption="Troligt år 19" attribute="1" defaultMemberUniqueName="[Kostnader].[Troligt år 19].[All]" allUniqueName="[Kostnader].[Troligt år 19].[All]" dimensionUniqueName="[Kostnader]" displayFolder="" count="0" memberValueDatatype="5" unbalanced="0"/>
    <cacheHierarchy uniqueName="[Kostnader].[Troligt år 20]" caption="Troligt år 20" attribute="1" defaultMemberUniqueName="[Kostnader].[Troligt år 20].[All]" allUniqueName="[Kostnader].[Troligt år 20].[All]" dimensionUniqueName="[Kostnader]" displayFolder="" count="0" memberValueDatatype="5" unbalanced="0"/>
    <cacheHierarchy uniqueName="[Kostnader].[Troligt år 21]" caption="Troligt år 21" attribute="1" defaultMemberUniqueName="[Kostnader].[Troligt år 21].[All]" allUniqueName="[Kostnader].[Troligt år 21].[All]" dimensionUniqueName="[Kostnader]" displayFolder="" count="0" memberValueDatatype="5" unbalanced="0"/>
    <cacheHierarchy uniqueName="[Kostnader].[Troligt år 22]" caption="Troligt år 22" attribute="1" defaultMemberUniqueName="[Kostnader].[Troligt år 22].[All]" allUniqueName="[Kostnader].[Troligt år 22].[All]" dimensionUniqueName="[Kostnader]" displayFolder="" count="0" memberValueDatatype="5" unbalanced="0"/>
    <cacheHierarchy uniqueName="[Kostnader].[Troligt år 23]" caption="Troligt år 23" attribute="1" defaultMemberUniqueName="[Kostnader].[Troligt år 23].[All]" allUniqueName="[Kostnader].[Troligt år 23].[All]" dimensionUniqueName="[Kostnader]" displayFolder="" count="0" memberValueDatatype="5" unbalanced="0"/>
    <cacheHierarchy uniqueName="[Kostnader].[Troligt år 24]" caption="Troligt år 24" attribute="1" defaultMemberUniqueName="[Kostnader].[Troligt år 24].[All]" allUniqueName="[Kostnader].[Troligt år 24].[All]" dimensionUniqueName="[Kostnader]" displayFolder="" count="0" memberValueDatatype="5" unbalanced="0"/>
    <cacheHierarchy uniqueName="[Kostnader].[Troligt år 25]" caption="Troligt år 25" attribute="1" defaultMemberUniqueName="[Kostnader].[Troligt år 25].[All]" allUniqueName="[Kostnader].[Troligt år 25].[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Min år 7]" caption="Min år 7" attribute="1" defaultMemberUniqueName="[Kostnader].[Min år 7].[All]" allUniqueName="[Kostnader].[Min år 7].[All]" dimensionUniqueName="[Kostnader]" displayFolder="" count="0" memberValueDatatype="5" unbalanced="0"/>
    <cacheHierarchy uniqueName="[Kostnader].[Min år 8]" caption="Min år 8" attribute="1" defaultMemberUniqueName="[Kostnader].[Min år 8].[All]" allUniqueName="[Kostnader].[Min år 8].[All]" dimensionUniqueName="[Kostnader]" displayFolder="" count="0" memberValueDatatype="5" unbalanced="0"/>
    <cacheHierarchy uniqueName="[Kostnader].[Min år 9]" caption="Min år 9" attribute="1" defaultMemberUniqueName="[Kostnader].[Min år 9].[All]" allUniqueName="[Kostnader].[Min år 9].[All]" dimensionUniqueName="[Kostnader]" displayFolder="" count="0" memberValueDatatype="5" unbalanced="0"/>
    <cacheHierarchy uniqueName="[Kostnader].[Min år 10]" caption="Min år 10" attribute="1" defaultMemberUniqueName="[Kostnader].[Min år 10].[All]" allUniqueName="[Kostnader].[Min år 10].[All]" dimensionUniqueName="[Kostnader]" displayFolder="" count="0" memberValueDatatype="5" unbalanced="0"/>
    <cacheHierarchy uniqueName="[Kostnader].[Min år 11]" caption="Min år 11" attribute="1" defaultMemberUniqueName="[Kostnader].[Min år 11].[All]" allUniqueName="[Kostnader].[Min år 11].[All]" dimensionUniqueName="[Kostnader]" displayFolder="" count="0" memberValueDatatype="5" unbalanced="0"/>
    <cacheHierarchy uniqueName="[Kostnader].[Min år 12]" caption="Min år 12" attribute="1" defaultMemberUniqueName="[Kostnader].[Min år 12].[All]" allUniqueName="[Kostnader].[Min år 12].[All]" dimensionUniqueName="[Kostnader]" displayFolder="" count="0" memberValueDatatype="5" unbalanced="0"/>
    <cacheHierarchy uniqueName="[Kostnader].[Min år 13]" caption="Min år 13" attribute="1" defaultMemberUniqueName="[Kostnader].[Min år 13].[All]" allUniqueName="[Kostnader].[Min år 13].[All]" dimensionUniqueName="[Kostnader]" displayFolder="" count="0" memberValueDatatype="5" unbalanced="0"/>
    <cacheHierarchy uniqueName="[Kostnader].[Min år 14]" caption="Min år 14" attribute="1" defaultMemberUniqueName="[Kostnader].[Min år 14].[All]" allUniqueName="[Kostnader].[Min år 14].[All]" dimensionUniqueName="[Kostnader]" displayFolder="" count="0" memberValueDatatype="5" unbalanced="0"/>
    <cacheHierarchy uniqueName="[Kostnader].[Min år 15]" caption="Min år 15" attribute="1" defaultMemberUniqueName="[Kostnader].[Min år 15].[All]" allUniqueName="[Kostnader].[Min år 15].[All]" dimensionUniqueName="[Kostnader]" displayFolder="" count="0" memberValueDatatype="5" unbalanced="0"/>
    <cacheHierarchy uniqueName="[Kostnader].[Min år 16]" caption="Min år 16" attribute="1" defaultMemberUniqueName="[Kostnader].[Min år 16].[All]" allUniqueName="[Kostnader].[Min år 16].[All]" dimensionUniqueName="[Kostnader]" displayFolder="" count="0" memberValueDatatype="5" unbalanced="0"/>
    <cacheHierarchy uniqueName="[Kostnader].[Min år 17]" caption="Min år 17" attribute="1" defaultMemberUniqueName="[Kostnader].[Min år 17].[All]" allUniqueName="[Kostnader].[Min år 17].[All]" dimensionUniqueName="[Kostnader]" displayFolder="" count="0" memberValueDatatype="5" unbalanced="0"/>
    <cacheHierarchy uniqueName="[Kostnader].[Min år 18]" caption="Min år 18" attribute="1" defaultMemberUniqueName="[Kostnader].[Min år 18].[All]" allUniqueName="[Kostnader].[Min år 18].[All]" dimensionUniqueName="[Kostnader]" displayFolder="" count="0" memberValueDatatype="5" unbalanced="0"/>
    <cacheHierarchy uniqueName="[Kostnader].[Min år 19]" caption="Min år 19" attribute="1" defaultMemberUniqueName="[Kostnader].[Min år 19].[All]" allUniqueName="[Kostnader].[Min år 19].[All]" dimensionUniqueName="[Kostnader]" displayFolder="" count="0" memberValueDatatype="5" unbalanced="0"/>
    <cacheHierarchy uniqueName="[Kostnader].[Min år 20]" caption="Min år 20" attribute="1" defaultMemberUniqueName="[Kostnader].[Min år 20].[All]" allUniqueName="[Kostnader].[Min år 20].[All]" dimensionUniqueName="[Kostnader]" displayFolder="" count="0" memberValueDatatype="5" unbalanced="0"/>
    <cacheHierarchy uniqueName="[Kostnader].[Min år 21]" caption="Min år 21" attribute="1" defaultMemberUniqueName="[Kostnader].[Min år 21].[All]" allUniqueName="[Kostnader].[Min år 21].[All]" dimensionUniqueName="[Kostnader]" displayFolder="" count="0" memberValueDatatype="5" unbalanced="0"/>
    <cacheHierarchy uniqueName="[Kostnader].[Min år 22]" caption="Min år 22" attribute="1" defaultMemberUniqueName="[Kostnader].[Min år 22].[All]" allUniqueName="[Kostnader].[Min år 22].[All]" dimensionUniqueName="[Kostnader]" displayFolder="" count="0" memberValueDatatype="5" unbalanced="0"/>
    <cacheHierarchy uniqueName="[Kostnader].[Min år 23]" caption="Min år 23" attribute="1" defaultMemberUniqueName="[Kostnader].[Min år 23].[All]" allUniqueName="[Kostnader].[Min år 23].[All]" dimensionUniqueName="[Kostnader]" displayFolder="" count="0" memberValueDatatype="5" unbalanced="0"/>
    <cacheHierarchy uniqueName="[Kostnader].[Min år 24]" caption="Min år 24" attribute="1" defaultMemberUniqueName="[Kostnader].[Min år 24].[All]" allUniqueName="[Kostnader].[Min år 24].[All]" dimensionUniqueName="[Kostnader]" displayFolder="" count="0" memberValueDatatype="5" unbalanced="0"/>
    <cacheHierarchy uniqueName="[Kostnader].[Min år 25]" caption="Min år 25" attribute="1" defaultMemberUniqueName="[Kostnader].[Min år 25].[All]" allUniqueName="[Kostnader].[Min år 25].[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Max år 7]" caption="Max år 7" attribute="1" defaultMemberUniqueName="[Kostnader].[Max år 7].[All]" allUniqueName="[Kostnader].[Max år 7].[All]" dimensionUniqueName="[Kostnader]" displayFolder="" count="0" memberValueDatatype="5" unbalanced="0"/>
    <cacheHierarchy uniqueName="[Kostnader].[Max år 8]" caption="Max år 8" attribute="1" defaultMemberUniqueName="[Kostnader].[Max år 8].[All]" allUniqueName="[Kostnader].[Max år 8].[All]" dimensionUniqueName="[Kostnader]" displayFolder="" count="0" memberValueDatatype="5" unbalanced="0"/>
    <cacheHierarchy uniqueName="[Kostnader].[Max år 9]" caption="Max år 9" attribute="1" defaultMemberUniqueName="[Kostnader].[Max år 9].[All]" allUniqueName="[Kostnader].[Max år 9].[All]" dimensionUniqueName="[Kostnader]" displayFolder="" count="0" memberValueDatatype="5" unbalanced="0"/>
    <cacheHierarchy uniqueName="[Kostnader].[Max år 10]" caption="Max år 10" attribute="1" defaultMemberUniqueName="[Kostnader].[Max år 10].[All]" allUniqueName="[Kostnader].[Max år 10].[All]" dimensionUniqueName="[Kostnader]" displayFolder="" count="0" memberValueDatatype="5" unbalanced="0"/>
    <cacheHierarchy uniqueName="[Kostnader].[Max år 11]" caption="Max år 11" attribute="1" defaultMemberUniqueName="[Kostnader].[Max år 11].[All]" allUniqueName="[Kostnader].[Max år 11].[All]" dimensionUniqueName="[Kostnader]" displayFolder="" count="0" memberValueDatatype="5" unbalanced="0"/>
    <cacheHierarchy uniqueName="[Kostnader].[Max år 12]" caption="Max år 12" attribute="1" defaultMemberUniqueName="[Kostnader].[Max år 12].[All]" allUniqueName="[Kostnader].[Max år 12].[All]" dimensionUniqueName="[Kostnader]" displayFolder="" count="0" memberValueDatatype="5" unbalanced="0"/>
    <cacheHierarchy uniqueName="[Kostnader].[Max år 13]" caption="Max år 13" attribute="1" defaultMemberUniqueName="[Kostnader].[Max år 13].[All]" allUniqueName="[Kostnader].[Max år 13].[All]" dimensionUniqueName="[Kostnader]" displayFolder="" count="0" memberValueDatatype="5" unbalanced="0"/>
    <cacheHierarchy uniqueName="[Kostnader].[Max år 14]" caption="Max år 14" attribute="1" defaultMemberUniqueName="[Kostnader].[Max år 14].[All]" allUniqueName="[Kostnader].[Max år 14].[All]" dimensionUniqueName="[Kostnader]" displayFolder="" count="0" memberValueDatatype="5" unbalanced="0"/>
    <cacheHierarchy uniqueName="[Kostnader].[Max år 15]" caption="Max år 15" attribute="1" defaultMemberUniqueName="[Kostnader].[Max år 15].[All]" allUniqueName="[Kostnader].[Max år 15].[All]" dimensionUniqueName="[Kostnader]" displayFolder="" count="0" memberValueDatatype="5" unbalanced="0"/>
    <cacheHierarchy uniqueName="[Kostnader].[Max år 16]" caption="Max år 16" attribute="1" defaultMemberUniqueName="[Kostnader].[Max år 16].[All]" allUniqueName="[Kostnader].[Max år 16].[All]" dimensionUniqueName="[Kostnader]" displayFolder="" count="0" memberValueDatatype="5" unbalanced="0"/>
    <cacheHierarchy uniqueName="[Kostnader].[Max år 17]" caption="Max år 17" attribute="1" defaultMemberUniqueName="[Kostnader].[Max år 17].[All]" allUniqueName="[Kostnader].[Max år 17].[All]" dimensionUniqueName="[Kostnader]" displayFolder="" count="0" memberValueDatatype="5" unbalanced="0"/>
    <cacheHierarchy uniqueName="[Kostnader].[Max år 18]" caption="Max år 18" attribute="1" defaultMemberUniqueName="[Kostnader].[Max år 18].[All]" allUniqueName="[Kostnader].[Max år 18].[All]" dimensionUniqueName="[Kostnader]" displayFolder="" count="0" memberValueDatatype="5" unbalanced="0"/>
    <cacheHierarchy uniqueName="[Kostnader].[Max år 19]" caption="Max år 19" attribute="1" defaultMemberUniqueName="[Kostnader].[Max år 19].[All]" allUniqueName="[Kostnader].[Max år 19].[All]" dimensionUniqueName="[Kostnader]" displayFolder="" count="0" memberValueDatatype="5" unbalanced="0"/>
    <cacheHierarchy uniqueName="[Kostnader].[Max år 20]" caption="Max år 20" attribute="1" defaultMemberUniqueName="[Kostnader].[Max år 20].[All]" allUniqueName="[Kostnader].[Max år 20].[All]" dimensionUniqueName="[Kostnader]" displayFolder="" count="0" memberValueDatatype="5" unbalanced="0"/>
    <cacheHierarchy uniqueName="[Kostnader].[Max år 21]" caption="Max år 21" attribute="1" defaultMemberUniqueName="[Kostnader].[Max år 21].[All]" allUniqueName="[Kostnader].[Max år 21].[All]" dimensionUniqueName="[Kostnader]" displayFolder="" count="0" memberValueDatatype="5" unbalanced="0"/>
    <cacheHierarchy uniqueName="[Kostnader].[Max år 22]" caption="Max år 22" attribute="1" defaultMemberUniqueName="[Kostnader].[Max år 22].[All]" allUniqueName="[Kostnader].[Max år 22].[All]" dimensionUniqueName="[Kostnader]" displayFolder="" count="0" memberValueDatatype="5" unbalanced="0"/>
    <cacheHierarchy uniqueName="[Kostnader].[Max år 23]" caption="Max år 23" attribute="1" defaultMemberUniqueName="[Kostnader].[Max år 23].[All]" allUniqueName="[Kostnader].[Max år 23].[All]" dimensionUniqueName="[Kostnader]" displayFolder="" count="0" memberValueDatatype="5" unbalanced="0"/>
    <cacheHierarchy uniqueName="[Kostnader].[Max år 24]" caption="Max år 24" attribute="1" defaultMemberUniqueName="[Kostnader].[Max år 24].[All]" allUniqueName="[Kostnader].[Max år 24].[All]" dimensionUniqueName="[Kostnader]" displayFolder="" count="0" memberValueDatatype="5" unbalanced="0"/>
    <cacheHierarchy uniqueName="[Kostnader].[Max år 25]" caption="Max år 25" attribute="1" defaultMemberUniqueName="[Kostnader].[Max år 25].[All]" allUniqueName="[Kostnader].[Max år 25].[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0" memberValueDatatype="130" unbalanced="0"/>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0" memberValueDatatype="130" unbalanced="0"/>
    <cacheHierarchy uniqueName="[Nyttor].[Bedömning]" caption="Bedömning" attribute="1" defaultMemberUniqueName="[Nyttor].[Bedömning].[All]" allUniqueName="[Nyttor].[Bedömning].[All]" dimensionUniqueName="[Nyttor]" displayFolder="" count="0" memberValueDatatype="130" unbalanced="0"/>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Troligt år 7]" caption="Troligt år 7" attribute="1" defaultMemberUniqueName="[Nyttor].[Troligt år 7].[All]" allUniqueName="[Nyttor].[Troligt år 7].[All]" dimensionUniqueName="[Nyttor]" displayFolder="" count="0" memberValueDatatype="5" unbalanced="0"/>
    <cacheHierarchy uniqueName="[Nyttor].[Troligt år 8]" caption="Troligt år 8" attribute="1" defaultMemberUniqueName="[Nyttor].[Troligt år 8].[All]" allUniqueName="[Nyttor].[Troligt år 8].[All]" dimensionUniqueName="[Nyttor]" displayFolder="" count="0" memberValueDatatype="5" unbalanced="0"/>
    <cacheHierarchy uniqueName="[Nyttor].[Troligt år 9]" caption="Troligt år 9" attribute="1" defaultMemberUniqueName="[Nyttor].[Troligt år 9].[All]" allUniqueName="[Nyttor].[Troligt år 9].[All]" dimensionUniqueName="[Nyttor]" displayFolder="" count="0" memberValueDatatype="5" unbalanced="0"/>
    <cacheHierarchy uniqueName="[Nyttor].[Troligt år 10]" caption="Troligt år 10" attribute="1" defaultMemberUniqueName="[Nyttor].[Troligt år 10].[All]" allUniqueName="[Nyttor].[Troligt år 10].[All]" dimensionUniqueName="[Nyttor]" displayFolder="" count="0" memberValueDatatype="5" unbalanced="0"/>
    <cacheHierarchy uniqueName="[Nyttor].[Troligt år 11]" caption="Troligt år 11" attribute="1" defaultMemberUniqueName="[Nyttor].[Troligt år 11].[All]" allUniqueName="[Nyttor].[Troligt år 11].[All]" dimensionUniqueName="[Nyttor]" displayFolder="" count="0" memberValueDatatype="5" unbalanced="0"/>
    <cacheHierarchy uniqueName="[Nyttor].[Troligt år 12]" caption="Troligt år 12" attribute="1" defaultMemberUniqueName="[Nyttor].[Troligt år 12].[All]" allUniqueName="[Nyttor].[Troligt år 12].[All]" dimensionUniqueName="[Nyttor]" displayFolder="" count="0" memberValueDatatype="5" unbalanced="0"/>
    <cacheHierarchy uniqueName="[Nyttor].[Troligt år 13]" caption="Troligt år 13" attribute="1" defaultMemberUniqueName="[Nyttor].[Troligt år 13].[All]" allUniqueName="[Nyttor].[Troligt år 13].[All]" dimensionUniqueName="[Nyttor]" displayFolder="" count="0" memberValueDatatype="5" unbalanced="0"/>
    <cacheHierarchy uniqueName="[Nyttor].[Troligt år 14]" caption="Troligt år 14" attribute="1" defaultMemberUniqueName="[Nyttor].[Troligt år 14].[All]" allUniqueName="[Nyttor].[Troligt år 14].[All]" dimensionUniqueName="[Nyttor]" displayFolder="" count="0" memberValueDatatype="5" unbalanced="0"/>
    <cacheHierarchy uniqueName="[Nyttor].[Troligt år 15]" caption="Troligt år 15" attribute="1" defaultMemberUniqueName="[Nyttor].[Troligt år 15].[All]" allUniqueName="[Nyttor].[Troligt år 15].[All]" dimensionUniqueName="[Nyttor]" displayFolder="" count="0" memberValueDatatype="5" unbalanced="0"/>
    <cacheHierarchy uniqueName="[Nyttor].[Troligt år 16]" caption="Troligt år 16" attribute="1" defaultMemberUniqueName="[Nyttor].[Troligt år 16].[All]" allUniqueName="[Nyttor].[Troligt år 16].[All]" dimensionUniqueName="[Nyttor]" displayFolder="" count="0" memberValueDatatype="5" unbalanced="0"/>
    <cacheHierarchy uniqueName="[Nyttor].[Troligt år 17]" caption="Troligt år 17" attribute="1" defaultMemberUniqueName="[Nyttor].[Troligt år 17].[All]" allUniqueName="[Nyttor].[Troligt år 17].[All]" dimensionUniqueName="[Nyttor]" displayFolder="" count="0" memberValueDatatype="5" unbalanced="0"/>
    <cacheHierarchy uniqueName="[Nyttor].[Troligt år 18]" caption="Troligt år 18" attribute="1" defaultMemberUniqueName="[Nyttor].[Troligt år 18].[All]" allUniqueName="[Nyttor].[Troligt år 18].[All]" dimensionUniqueName="[Nyttor]" displayFolder="" count="0" memberValueDatatype="5" unbalanced="0"/>
    <cacheHierarchy uniqueName="[Nyttor].[Troligt år 19]" caption="Troligt år 19" attribute="1" defaultMemberUniqueName="[Nyttor].[Troligt år 19].[All]" allUniqueName="[Nyttor].[Troligt år 19].[All]" dimensionUniqueName="[Nyttor]" displayFolder="" count="0" memberValueDatatype="5" unbalanced="0"/>
    <cacheHierarchy uniqueName="[Nyttor].[Troligt år 20]" caption="Troligt år 20" attribute="1" defaultMemberUniqueName="[Nyttor].[Troligt år 20].[All]" allUniqueName="[Nyttor].[Troligt år 20].[All]" dimensionUniqueName="[Nyttor]" displayFolder="" count="0" memberValueDatatype="5" unbalanced="0"/>
    <cacheHierarchy uniqueName="[Nyttor].[Troligt år 21]" caption="Troligt år 21" attribute="1" defaultMemberUniqueName="[Nyttor].[Troligt år 21].[All]" allUniqueName="[Nyttor].[Troligt år 21].[All]" dimensionUniqueName="[Nyttor]" displayFolder="" count="0" memberValueDatatype="5" unbalanced="0"/>
    <cacheHierarchy uniqueName="[Nyttor].[Troligt år 22]" caption="Troligt år 22" attribute="1" defaultMemberUniqueName="[Nyttor].[Troligt år 22].[All]" allUniqueName="[Nyttor].[Troligt år 22].[All]" dimensionUniqueName="[Nyttor]" displayFolder="" count="0" memberValueDatatype="5" unbalanced="0"/>
    <cacheHierarchy uniqueName="[Nyttor].[Troligt år 23]" caption="Troligt år 23" attribute="1" defaultMemberUniqueName="[Nyttor].[Troligt år 23].[All]" allUniqueName="[Nyttor].[Troligt år 23].[All]" dimensionUniqueName="[Nyttor]" displayFolder="" count="0" memberValueDatatype="5" unbalanced="0"/>
    <cacheHierarchy uniqueName="[Nyttor].[Troligt år 24]" caption="Troligt år 24" attribute="1" defaultMemberUniqueName="[Nyttor].[Troligt år 24].[All]" allUniqueName="[Nyttor].[Troligt år 24].[All]" dimensionUniqueName="[Nyttor]" displayFolder="" count="0" memberValueDatatype="5" unbalanced="0"/>
    <cacheHierarchy uniqueName="[Nyttor].[Troligt år 25]" caption="Troligt år 25" attribute="1" defaultMemberUniqueName="[Nyttor].[Troligt år 25].[All]" allUniqueName="[Nyttor].[Troligt år 25].[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Min år 7]" caption="Min år 7" attribute="1" defaultMemberUniqueName="[Nyttor].[Min år 7].[All]" allUniqueName="[Nyttor].[Min år 7].[All]" dimensionUniqueName="[Nyttor]" displayFolder="" count="0" memberValueDatatype="5" unbalanced="0"/>
    <cacheHierarchy uniqueName="[Nyttor].[Min år 8]" caption="Min år 8" attribute="1" defaultMemberUniqueName="[Nyttor].[Min år 8].[All]" allUniqueName="[Nyttor].[Min år 8].[All]" dimensionUniqueName="[Nyttor]" displayFolder="" count="0" memberValueDatatype="5" unbalanced="0"/>
    <cacheHierarchy uniqueName="[Nyttor].[Min år 9]" caption="Min år 9" attribute="1" defaultMemberUniqueName="[Nyttor].[Min år 9].[All]" allUniqueName="[Nyttor].[Min år 9].[All]" dimensionUniqueName="[Nyttor]" displayFolder="" count="0" memberValueDatatype="5" unbalanced="0"/>
    <cacheHierarchy uniqueName="[Nyttor].[Min år 10]" caption="Min år 10" attribute="1" defaultMemberUniqueName="[Nyttor].[Min år 10].[All]" allUniqueName="[Nyttor].[Min år 10].[All]" dimensionUniqueName="[Nyttor]" displayFolder="" count="0" memberValueDatatype="5" unbalanced="0"/>
    <cacheHierarchy uniqueName="[Nyttor].[Min år 11]" caption="Min år 11" attribute="1" defaultMemberUniqueName="[Nyttor].[Min år 11].[All]" allUniqueName="[Nyttor].[Min år 11].[All]" dimensionUniqueName="[Nyttor]" displayFolder="" count="0" memberValueDatatype="5" unbalanced="0"/>
    <cacheHierarchy uniqueName="[Nyttor].[Min år 12]" caption="Min år 12" attribute="1" defaultMemberUniqueName="[Nyttor].[Min år 12].[All]" allUniqueName="[Nyttor].[Min år 12].[All]" dimensionUniqueName="[Nyttor]" displayFolder="" count="0" memberValueDatatype="5" unbalanced="0"/>
    <cacheHierarchy uniqueName="[Nyttor].[Min år 13]" caption="Min år 13" attribute="1" defaultMemberUniqueName="[Nyttor].[Min år 13].[All]" allUniqueName="[Nyttor].[Min år 13].[All]" dimensionUniqueName="[Nyttor]" displayFolder="" count="0" memberValueDatatype="5" unbalanced="0"/>
    <cacheHierarchy uniqueName="[Nyttor].[Min år 14]" caption="Min år 14" attribute="1" defaultMemberUniqueName="[Nyttor].[Min år 14].[All]" allUniqueName="[Nyttor].[Min år 14].[All]" dimensionUniqueName="[Nyttor]" displayFolder="" count="0" memberValueDatatype="5" unbalanced="0"/>
    <cacheHierarchy uniqueName="[Nyttor].[Min år 15]" caption="Min år 15" attribute="1" defaultMemberUniqueName="[Nyttor].[Min år 15].[All]" allUniqueName="[Nyttor].[Min år 15].[All]" dimensionUniqueName="[Nyttor]" displayFolder="" count="0" memberValueDatatype="5" unbalanced="0"/>
    <cacheHierarchy uniqueName="[Nyttor].[Min år 16]" caption="Min år 16" attribute="1" defaultMemberUniqueName="[Nyttor].[Min år 16].[All]" allUniqueName="[Nyttor].[Min år 16].[All]" dimensionUniqueName="[Nyttor]" displayFolder="" count="0" memberValueDatatype="5" unbalanced="0"/>
    <cacheHierarchy uniqueName="[Nyttor].[Min år 17]" caption="Min år 17" attribute="1" defaultMemberUniqueName="[Nyttor].[Min år 17].[All]" allUniqueName="[Nyttor].[Min år 17].[All]" dimensionUniqueName="[Nyttor]" displayFolder="" count="0" memberValueDatatype="5" unbalanced="0"/>
    <cacheHierarchy uniqueName="[Nyttor].[Min år 18]" caption="Min år 18" attribute="1" defaultMemberUniqueName="[Nyttor].[Min år 18].[All]" allUniqueName="[Nyttor].[Min år 18].[All]" dimensionUniqueName="[Nyttor]" displayFolder="" count="0" memberValueDatatype="5" unbalanced="0"/>
    <cacheHierarchy uniqueName="[Nyttor].[Min år 19]" caption="Min år 19" attribute="1" defaultMemberUniqueName="[Nyttor].[Min år 19].[All]" allUniqueName="[Nyttor].[Min år 19].[All]" dimensionUniqueName="[Nyttor]" displayFolder="" count="0" memberValueDatatype="5" unbalanced="0"/>
    <cacheHierarchy uniqueName="[Nyttor].[Min år 20]" caption="Min år 20" attribute="1" defaultMemberUniqueName="[Nyttor].[Min år 20].[All]" allUniqueName="[Nyttor].[Min år 20].[All]" dimensionUniqueName="[Nyttor]" displayFolder="" count="0" memberValueDatatype="5" unbalanced="0"/>
    <cacheHierarchy uniqueName="[Nyttor].[Min år 21]" caption="Min år 21" attribute="1" defaultMemberUniqueName="[Nyttor].[Min år 21].[All]" allUniqueName="[Nyttor].[Min år 21].[All]" dimensionUniqueName="[Nyttor]" displayFolder="" count="0" memberValueDatatype="5" unbalanced="0"/>
    <cacheHierarchy uniqueName="[Nyttor].[Min år 22]" caption="Min år 22" attribute="1" defaultMemberUniqueName="[Nyttor].[Min år 22].[All]" allUniqueName="[Nyttor].[Min år 22].[All]" dimensionUniqueName="[Nyttor]" displayFolder="" count="0" memberValueDatatype="5" unbalanced="0"/>
    <cacheHierarchy uniqueName="[Nyttor].[Min år 23]" caption="Min år 23" attribute="1" defaultMemberUniqueName="[Nyttor].[Min år 23].[All]" allUniqueName="[Nyttor].[Min år 23].[All]" dimensionUniqueName="[Nyttor]" displayFolder="" count="0" memberValueDatatype="5" unbalanced="0"/>
    <cacheHierarchy uniqueName="[Nyttor].[Min år 24]" caption="Min år 24" attribute="1" defaultMemberUniqueName="[Nyttor].[Min år 24].[All]" allUniqueName="[Nyttor].[Min år 24].[All]" dimensionUniqueName="[Nyttor]" displayFolder="" count="0" memberValueDatatype="5" unbalanced="0"/>
    <cacheHierarchy uniqueName="[Nyttor].[Min år 25]" caption="Min år 25" attribute="1" defaultMemberUniqueName="[Nyttor].[Min år 25].[All]" allUniqueName="[Nyttor].[Min år 25].[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Max år 7]" caption="Max år 7" attribute="1" defaultMemberUniqueName="[Nyttor].[Max år 7].[All]" allUniqueName="[Nyttor].[Max år 7].[All]" dimensionUniqueName="[Nyttor]" displayFolder="" count="0" memberValueDatatype="5" unbalanced="0"/>
    <cacheHierarchy uniqueName="[Nyttor].[Max år 8]" caption="Max år 8" attribute="1" defaultMemberUniqueName="[Nyttor].[Max år 8].[All]" allUniqueName="[Nyttor].[Max år 8].[All]" dimensionUniqueName="[Nyttor]" displayFolder="" count="0" memberValueDatatype="5" unbalanced="0"/>
    <cacheHierarchy uniqueName="[Nyttor].[Max år 9]" caption="Max år 9" attribute="1" defaultMemberUniqueName="[Nyttor].[Max år 9].[All]" allUniqueName="[Nyttor].[Max år 9].[All]" dimensionUniqueName="[Nyttor]" displayFolder="" count="0" memberValueDatatype="5" unbalanced="0"/>
    <cacheHierarchy uniqueName="[Nyttor].[Max år 10]" caption="Max år 10" attribute="1" defaultMemberUniqueName="[Nyttor].[Max år 10].[All]" allUniqueName="[Nyttor].[Max år 10].[All]" dimensionUniqueName="[Nyttor]" displayFolder="" count="0" memberValueDatatype="5" unbalanced="0"/>
    <cacheHierarchy uniqueName="[Nyttor].[Max år 11]" caption="Max år 11" attribute="1" defaultMemberUniqueName="[Nyttor].[Max år 11].[All]" allUniqueName="[Nyttor].[Max år 11].[All]" dimensionUniqueName="[Nyttor]" displayFolder="" count="0" memberValueDatatype="5" unbalanced="0"/>
    <cacheHierarchy uniqueName="[Nyttor].[Max år 12]" caption="Max år 12" attribute="1" defaultMemberUniqueName="[Nyttor].[Max år 12].[All]" allUniqueName="[Nyttor].[Max år 12].[All]" dimensionUniqueName="[Nyttor]" displayFolder="" count="0" memberValueDatatype="5" unbalanced="0"/>
    <cacheHierarchy uniqueName="[Nyttor].[Max år 13]" caption="Max år 13" attribute="1" defaultMemberUniqueName="[Nyttor].[Max år 13].[All]" allUniqueName="[Nyttor].[Max år 13].[All]" dimensionUniqueName="[Nyttor]" displayFolder="" count="0" memberValueDatatype="5" unbalanced="0"/>
    <cacheHierarchy uniqueName="[Nyttor].[Max år 14]" caption="Max år 14" attribute="1" defaultMemberUniqueName="[Nyttor].[Max år 14].[All]" allUniqueName="[Nyttor].[Max år 14].[All]" dimensionUniqueName="[Nyttor]" displayFolder="" count="0" memberValueDatatype="5" unbalanced="0"/>
    <cacheHierarchy uniqueName="[Nyttor].[Max år 15]" caption="Max år 15" attribute="1" defaultMemberUniqueName="[Nyttor].[Max år 15].[All]" allUniqueName="[Nyttor].[Max år 15].[All]" dimensionUniqueName="[Nyttor]" displayFolder="" count="0" memberValueDatatype="5" unbalanced="0"/>
    <cacheHierarchy uniqueName="[Nyttor].[Max år 16]" caption="Max år 16" attribute="1" defaultMemberUniqueName="[Nyttor].[Max år 16].[All]" allUniqueName="[Nyttor].[Max år 16].[All]" dimensionUniqueName="[Nyttor]" displayFolder="" count="0" memberValueDatatype="5" unbalanced="0"/>
    <cacheHierarchy uniqueName="[Nyttor].[Max år 17]" caption="Max år 17" attribute="1" defaultMemberUniqueName="[Nyttor].[Max år 17].[All]" allUniqueName="[Nyttor].[Max år 17].[All]" dimensionUniqueName="[Nyttor]" displayFolder="" count="0" memberValueDatatype="5" unbalanced="0"/>
    <cacheHierarchy uniqueName="[Nyttor].[Max år 18]" caption="Max år 18" attribute="1" defaultMemberUniqueName="[Nyttor].[Max år 18].[All]" allUniqueName="[Nyttor].[Max år 18].[All]" dimensionUniqueName="[Nyttor]" displayFolder="" count="0" memberValueDatatype="5" unbalanced="0"/>
    <cacheHierarchy uniqueName="[Nyttor].[Max år 19]" caption="Max år 19" attribute="1" defaultMemberUniqueName="[Nyttor].[Max år 19].[All]" allUniqueName="[Nyttor].[Max år 19].[All]" dimensionUniqueName="[Nyttor]" displayFolder="" count="0" memberValueDatatype="5" unbalanced="0"/>
    <cacheHierarchy uniqueName="[Nyttor].[Max år 20]" caption="Max år 20" attribute="1" defaultMemberUniqueName="[Nyttor].[Max år 20].[All]" allUniqueName="[Nyttor].[Max år 20].[All]" dimensionUniqueName="[Nyttor]" displayFolder="" count="0" memberValueDatatype="5" unbalanced="0"/>
    <cacheHierarchy uniqueName="[Nyttor].[Max år 21]" caption="Max år 21" attribute="1" defaultMemberUniqueName="[Nyttor].[Max år 21].[All]" allUniqueName="[Nyttor].[Max år 21].[All]" dimensionUniqueName="[Nyttor]" displayFolder="" count="0" memberValueDatatype="5" unbalanced="0"/>
    <cacheHierarchy uniqueName="[Nyttor].[Max år 22]" caption="Max år 22" attribute="1" defaultMemberUniqueName="[Nyttor].[Max år 22].[All]" allUniqueName="[Nyttor].[Max år 22].[All]" dimensionUniqueName="[Nyttor]" displayFolder="" count="0" memberValueDatatype="5" unbalanced="0"/>
    <cacheHierarchy uniqueName="[Nyttor].[Max år 23]" caption="Max år 23" attribute="1" defaultMemberUniqueName="[Nyttor].[Max år 23].[All]" allUniqueName="[Nyttor].[Max år 23].[All]" dimensionUniqueName="[Nyttor]" displayFolder="" count="0" memberValueDatatype="5" unbalanced="0"/>
    <cacheHierarchy uniqueName="[Nyttor].[Max år 24]" caption="Max år 24" attribute="1" defaultMemberUniqueName="[Nyttor].[Max år 24].[All]" allUniqueName="[Nyttor].[Max år 24].[All]" dimensionUniqueName="[Nyttor]" displayFolder="" count="0" memberValueDatatype="5" unbalanced="0"/>
    <cacheHierarchy uniqueName="[Nyttor].[Max år 25]" caption="Max år 25" attribute="1" defaultMemberUniqueName="[Nyttor].[Max år 25].[All]" allUniqueName="[Nyttor].[Max år 25].[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0" memberValueDatatype="130" unbalanced="0"/>
    <cacheHierarchy uniqueName="[Varderade_kostnader].[Kategori]" caption="Kategori" attribute="1" defaultMemberUniqueName="[Varderade_kostnader].[Kategori].[All]" allUniqueName="[Varderade_kostnader].[Kategori].[All]" dimensionUniqueName="[Varderade_kostnader]" displayFolder="" count="0" memberValueDatatype="130" unbalanced="0"/>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Troligt år 7]" caption="Troligt år 7" attribute="1" defaultMemberUniqueName="[Varderade_kostnader].[Troligt år 7].[All]" allUniqueName="[Varderade_kostnader].[Troligt år 7].[All]" dimensionUniqueName="[Varderade_kostnader]" displayFolder="" count="0" memberValueDatatype="5" unbalanced="0"/>
    <cacheHierarchy uniqueName="[Varderade_kostnader].[Troligt år 8]" caption="Troligt år 8" attribute="1" defaultMemberUniqueName="[Varderade_kostnader].[Troligt år 8].[All]" allUniqueName="[Varderade_kostnader].[Troligt år 8].[All]" dimensionUniqueName="[Varderade_kostnader]" displayFolder="" count="0" memberValueDatatype="5" unbalanced="0"/>
    <cacheHierarchy uniqueName="[Varderade_kostnader].[Troligt år 9]" caption="Troligt år 9" attribute="1" defaultMemberUniqueName="[Varderade_kostnader].[Troligt år 9].[All]" allUniqueName="[Varderade_kostnader].[Troligt år 9].[All]" dimensionUniqueName="[Varderade_kostnader]" displayFolder="" count="0" memberValueDatatype="5" unbalanced="0"/>
    <cacheHierarchy uniqueName="[Varderade_kostnader].[Troligt år 10]" caption="Troligt år 10" attribute="1" defaultMemberUniqueName="[Varderade_kostnader].[Troligt år 10].[All]" allUniqueName="[Varderade_kostnader].[Troligt år 10].[All]" dimensionUniqueName="[Varderade_kostnader]" displayFolder="" count="0" memberValueDatatype="5" unbalanced="0"/>
    <cacheHierarchy uniqueName="[Varderade_kostnader].[Troligt år 11]" caption="Troligt år 11" attribute="1" defaultMemberUniqueName="[Varderade_kostnader].[Troligt år 11].[All]" allUniqueName="[Varderade_kostnader].[Troligt år 11].[All]" dimensionUniqueName="[Varderade_kostnader]" displayFolder="" count="0" memberValueDatatype="5" unbalanced="0"/>
    <cacheHierarchy uniqueName="[Varderade_kostnader].[Troligt år 12]" caption="Troligt år 12" attribute="1" defaultMemberUniqueName="[Varderade_kostnader].[Troligt år 12].[All]" allUniqueName="[Varderade_kostnader].[Troligt år 12].[All]" dimensionUniqueName="[Varderade_kostnader]" displayFolder="" count="0" memberValueDatatype="5" unbalanced="0"/>
    <cacheHierarchy uniqueName="[Varderade_kostnader].[Troligt år 13]" caption="Troligt år 13" attribute="1" defaultMemberUniqueName="[Varderade_kostnader].[Troligt år 13].[All]" allUniqueName="[Varderade_kostnader].[Troligt år 13].[All]" dimensionUniqueName="[Varderade_kostnader]" displayFolder="" count="0" memberValueDatatype="5" unbalanced="0"/>
    <cacheHierarchy uniqueName="[Varderade_kostnader].[Troligt år 14]" caption="Troligt år 14" attribute="1" defaultMemberUniqueName="[Varderade_kostnader].[Troligt år 14].[All]" allUniqueName="[Varderade_kostnader].[Troligt år 14].[All]" dimensionUniqueName="[Varderade_kostnader]" displayFolder="" count="0" memberValueDatatype="5" unbalanced="0"/>
    <cacheHierarchy uniqueName="[Varderade_kostnader].[Troligt år 15]" caption="Troligt år 15" attribute="1" defaultMemberUniqueName="[Varderade_kostnader].[Troligt år 15].[All]" allUniqueName="[Varderade_kostnader].[Troligt år 15].[All]" dimensionUniqueName="[Varderade_kostnader]" displayFolder="" count="0" memberValueDatatype="5" unbalanced="0"/>
    <cacheHierarchy uniqueName="[Varderade_kostnader].[Troligt år 16]" caption="Troligt år 16" attribute="1" defaultMemberUniqueName="[Varderade_kostnader].[Troligt år 16].[All]" allUniqueName="[Varderade_kostnader].[Troligt år 16].[All]" dimensionUniqueName="[Varderade_kostnader]" displayFolder="" count="0" memberValueDatatype="5" unbalanced="0"/>
    <cacheHierarchy uniqueName="[Varderade_kostnader].[Troligt år 17]" caption="Troligt år 17" attribute="1" defaultMemberUniqueName="[Varderade_kostnader].[Troligt år 17].[All]" allUniqueName="[Varderade_kostnader].[Troligt år 17].[All]" dimensionUniqueName="[Varderade_kostnader]" displayFolder="" count="0" memberValueDatatype="5" unbalanced="0"/>
    <cacheHierarchy uniqueName="[Varderade_kostnader].[Troligt år 18]" caption="Troligt år 18" attribute="1" defaultMemberUniqueName="[Varderade_kostnader].[Troligt år 18].[All]" allUniqueName="[Varderade_kostnader].[Troligt år 18].[All]" dimensionUniqueName="[Varderade_kostnader]" displayFolder="" count="0" memberValueDatatype="5" unbalanced="0"/>
    <cacheHierarchy uniqueName="[Varderade_kostnader].[Troligt år 19]" caption="Troligt år 19" attribute="1" defaultMemberUniqueName="[Varderade_kostnader].[Troligt år 19].[All]" allUniqueName="[Varderade_kostnader].[Troligt år 19].[All]" dimensionUniqueName="[Varderade_kostnader]" displayFolder="" count="0" memberValueDatatype="5" unbalanced="0"/>
    <cacheHierarchy uniqueName="[Varderade_kostnader].[Troligt år 20]" caption="Troligt år 20" attribute="1" defaultMemberUniqueName="[Varderade_kostnader].[Troligt år 20].[All]" allUniqueName="[Varderade_kostnader].[Troligt år 20].[All]" dimensionUniqueName="[Varderade_kostnader]" displayFolder="" count="0" memberValueDatatype="5" unbalanced="0"/>
    <cacheHierarchy uniqueName="[Varderade_kostnader].[Troligt år 21]" caption="Troligt år 21" attribute="1" defaultMemberUniqueName="[Varderade_kostnader].[Troligt år 21].[All]" allUniqueName="[Varderade_kostnader].[Troligt år 21].[All]" dimensionUniqueName="[Varderade_kostnader]" displayFolder="" count="0" memberValueDatatype="5" unbalanced="0"/>
    <cacheHierarchy uniqueName="[Varderade_kostnader].[Troligt år 22]" caption="Troligt år 22" attribute="1" defaultMemberUniqueName="[Varderade_kostnader].[Troligt år 22].[All]" allUniqueName="[Varderade_kostnader].[Troligt år 22].[All]" dimensionUniqueName="[Varderade_kostnader]" displayFolder="" count="0" memberValueDatatype="5" unbalanced="0"/>
    <cacheHierarchy uniqueName="[Varderade_kostnader].[Troligt år 23]" caption="Troligt år 23" attribute="1" defaultMemberUniqueName="[Varderade_kostnader].[Troligt år 23].[All]" allUniqueName="[Varderade_kostnader].[Troligt år 23].[All]" dimensionUniqueName="[Varderade_kostnader]" displayFolder="" count="0" memberValueDatatype="5" unbalanced="0"/>
    <cacheHierarchy uniqueName="[Varderade_kostnader].[Troligt år 24]" caption="Troligt år 24" attribute="1" defaultMemberUniqueName="[Varderade_kostnader].[Troligt år 24].[All]" allUniqueName="[Varderade_kostnader].[Troligt år 24].[All]" dimensionUniqueName="[Varderade_kostnader]" displayFolder="" count="0" memberValueDatatype="5" unbalanced="0"/>
    <cacheHierarchy uniqueName="[Varderade_kostnader].[Troligt år 25]" caption="Troligt år 25" attribute="1" defaultMemberUniqueName="[Varderade_kostnader].[Troligt år 25].[All]" allUniqueName="[Varderade_kostnader].[Troligt år 25].[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Min år 7]" caption="Min år 7" attribute="1" defaultMemberUniqueName="[Varderade_kostnader].[Min år 7].[All]" allUniqueName="[Varderade_kostnader].[Min år 7].[All]" dimensionUniqueName="[Varderade_kostnader]" displayFolder="" count="0" memberValueDatatype="5" unbalanced="0"/>
    <cacheHierarchy uniqueName="[Varderade_kostnader].[Min år 8]" caption="Min år 8" attribute="1" defaultMemberUniqueName="[Varderade_kostnader].[Min år 8].[All]" allUniqueName="[Varderade_kostnader].[Min år 8].[All]" dimensionUniqueName="[Varderade_kostnader]" displayFolder="" count="0" memberValueDatatype="5" unbalanced="0"/>
    <cacheHierarchy uniqueName="[Varderade_kostnader].[Min år 9]" caption="Min år 9" attribute="1" defaultMemberUniqueName="[Varderade_kostnader].[Min år 9].[All]" allUniqueName="[Varderade_kostnader].[Min år 9].[All]" dimensionUniqueName="[Varderade_kostnader]" displayFolder="" count="0" memberValueDatatype="5" unbalanced="0"/>
    <cacheHierarchy uniqueName="[Varderade_kostnader].[Min år 10]" caption="Min år 10" attribute="1" defaultMemberUniqueName="[Varderade_kostnader].[Min år 10].[All]" allUniqueName="[Varderade_kostnader].[Min år 10].[All]" dimensionUniqueName="[Varderade_kostnader]" displayFolder="" count="0" memberValueDatatype="5" unbalanced="0"/>
    <cacheHierarchy uniqueName="[Varderade_kostnader].[Min år 11]" caption="Min år 11" attribute="1" defaultMemberUniqueName="[Varderade_kostnader].[Min år 11].[All]" allUniqueName="[Varderade_kostnader].[Min år 11].[All]" dimensionUniqueName="[Varderade_kostnader]" displayFolder="" count="0" memberValueDatatype="5" unbalanced="0"/>
    <cacheHierarchy uniqueName="[Varderade_kostnader].[Min år 12]" caption="Min år 12" attribute="1" defaultMemberUniqueName="[Varderade_kostnader].[Min år 12].[All]" allUniqueName="[Varderade_kostnader].[Min år 12].[All]" dimensionUniqueName="[Varderade_kostnader]" displayFolder="" count="0" memberValueDatatype="5" unbalanced="0"/>
    <cacheHierarchy uniqueName="[Varderade_kostnader].[Min år 13]" caption="Min år 13" attribute="1" defaultMemberUniqueName="[Varderade_kostnader].[Min år 13].[All]" allUniqueName="[Varderade_kostnader].[Min år 13].[All]" dimensionUniqueName="[Varderade_kostnader]" displayFolder="" count="0" memberValueDatatype="5" unbalanced="0"/>
    <cacheHierarchy uniqueName="[Varderade_kostnader].[Min år 14]" caption="Min år 14" attribute="1" defaultMemberUniqueName="[Varderade_kostnader].[Min år 14].[All]" allUniqueName="[Varderade_kostnader].[Min år 14].[All]" dimensionUniqueName="[Varderade_kostnader]" displayFolder="" count="0" memberValueDatatype="5" unbalanced="0"/>
    <cacheHierarchy uniqueName="[Varderade_kostnader].[Min år 15]" caption="Min år 15" attribute="1" defaultMemberUniqueName="[Varderade_kostnader].[Min år 15].[All]" allUniqueName="[Varderade_kostnader].[Min år 15].[All]" dimensionUniqueName="[Varderade_kostnader]" displayFolder="" count="0" memberValueDatatype="5" unbalanced="0"/>
    <cacheHierarchy uniqueName="[Varderade_kostnader].[Min år 16]" caption="Min år 16" attribute="1" defaultMemberUniqueName="[Varderade_kostnader].[Min år 16].[All]" allUniqueName="[Varderade_kostnader].[Min år 16].[All]" dimensionUniqueName="[Varderade_kostnader]" displayFolder="" count="0" memberValueDatatype="5" unbalanced="0"/>
    <cacheHierarchy uniqueName="[Varderade_kostnader].[Min år 17]" caption="Min år 17" attribute="1" defaultMemberUniqueName="[Varderade_kostnader].[Min år 17].[All]" allUniqueName="[Varderade_kostnader].[Min år 17].[All]" dimensionUniqueName="[Varderade_kostnader]" displayFolder="" count="0" memberValueDatatype="5" unbalanced="0"/>
    <cacheHierarchy uniqueName="[Varderade_kostnader].[Min år 18]" caption="Min år 18" attribute="1" defaultMemberUniqueName="[Varderade_kostnader].[Min år 18].[All]" allUniqueName="[Varderade_kostnader].[Min år 18].[All]" dimensionUniqueName="[Varderade_kostnader]" displayFolder="" count="0" memberValueDatatype="5" unbalanced="0"/>
    <cacheHierarchy uniqueName="[Varderade_kostnader].[Min år 19]" caption="Min år 19" attribute="1" defaultMemberUniqueName="[Varderade_kostnader].[Min år 19].[All]" allUniqueName="[Varderade_kostnader].[Min år 19].[All]" dimensionUniqueName="[Varderade_kostnader]" displayFolder="" count="0" memberValueDatatype="5" unbalanced="0"/>
    <cacheHierarchy uniqueName="[Varderade_kostnader].[Min år 20]" caption="Min år 20" attribute="1" defaultMemberUniqueName="[Varderade_kostnader].[Min år 20].[All]" allUniqueName="[Varderade_kostnader].[Min år 20].[All]" dimensionUniqueName="[Varderade_kostnader]" displayFolder="" count="0" memberValueDatatype="5" unbalanced="0"/>
    <cacheHierarchy uniqueName="[Varderade_kostnader].[Min år 21]" caption="Min år 21" attribute="1" defaultMemberUniqueName="[Varderade_kostnader].[Min år 21].[All]" allUniqueName="[Varderade_kostnader].[Min år 21].[All]" dimensionUniqueName="[Varderade_kostnader]" displayFolder="" count="0" memberValueDatatype="5" unbalanced="0"/>
    <cacheHierarchy uniqueName="[Varderade_kostnader].[Min år 22]" caption="Min år 22" attribute="1" defaultMemberUniqueName="[Varderade_kostnader].[Min år 22].[All]" allUniqueName="[Varderade_kostnader].[Min år 22].[All]" dimensionUniqueName="[Varderade_kostnader]" displayFolder="" count="0" memberValueDatatype="5" unbalanced="0"/>
    <cacheHierarchy uniqueName="[Varderade_kostnader].[Min år 23]" caption="Min år 23" attribute="1" defaultMemberUniqueName="[Varderade_kostnader].[Min år 23].[All]" allUniqueName="[Varderade_kostnader].[Min år 23].[All]" dimensionUniqueName="[Varderade_kostnader]" displayFolder="" count="0" memberValueDatatype="5" unbalanced="0"/>
    <cacheHierarchy uniqueName="[Varderade_kostnader].[Min år 24]" caption="Min år 24" attribute="1" defaultMemberUniqueName="[Varderade_kostnader].[Min år 24].[All]" allUniqueName="[Varderade_kostnader].[Min år 24].[All]" dimensionUniqueName="[Varderade_kostnader]" displayFolder="" count="0" memberValueDatatype="5" unbalanced="0"/>
    <cacheHierarchy uniqueName="[Varderade_kostnader].[Min år 25]" caption="Min år 25" attribute="1" defaultMemberUniqueName="[Varderade_kostnader].[Min år 25].[All]" allUniqueName="[Varderade_kostnader].[Min år 25].[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Max år 7]" caption="Max år 7" attribute="1" defaultMemberUniqueName="[Varderade_kostnader].[Max år 7].[All]" allUniqueName="[Varderade_kostnader].[Max år 7].[All]" dimensionUniqueName="[Varderade_kostnader]" displayFolder="" count="0" memberValueDatatype="5" unbalanced="0"/>
    <cacheHierarchy uniqueName="[Varderade_kostnader].[Max år 8]" caption="Max år 8" attribute="1" defaultMemberUniqueName="[Varderade_kostnader].[Max år 8].[All]" allUniqueName="[Varderade_kostnader].[Max år 8].[All]" dimensionUniqueName="[Varderade_kostnader]" displayFolder="" count="0" memberValueDatatype="5" unbalanced="0"/>
    <cacheHierarchy uniqueName="[Varderade_kostnader].[Max år 9]" caption="Max år 9" attribute="1" defaultMemberUniqueName="[Varderade_kostnader].[Max år 9].[All]" allUniqueName="[Varderade_kostnader].[Max år 9].[All]" dimensionUniqueName="[Varderade_kostnader]" displayFolder="" count="0" memberValueDatatype="5" unbalanced="0"/>
    <cacheHierarchy uniqueName="[Varderade_kostnader].[Max år 10]" caption="Max år 10" attribute="1" defaultMemberUniqueName="[Varderade_kostnader].[Max år 10].[All]" allUniqueName="[Varderade_kostnader].[Max år 10].[All]" dimensionUniqueName="[Varderade_kostnader]" displayFolder="" count="0" memberValueDatatype="5" unbalanced="0"/>
    <cacheHierarchy uniqueName="[Varderade_kostnader].[Max år 11]" caption="Max år 11" attribute="1" defaultMemberUniqueName="[Varderade_kostnader].[Max år 11].[All]" allUniqueName="[Varderade_kostnader].[Max år 11].[All]" dimensionUniqueName="[Varderade_kostnader]" displayFolder="" count="0" memberValueDatatype="5" unbalanced="0"/>
    <cacheHierarchy uniqueName="[Varderade_kostnader].[Max år 12]" caption="Max år 12" attribute="1" defaultMemberUniqueName="[Varderade_kostnader].[Max år 12].[All]" allUniqueName="[Varderade_kostnader].[Max år 12].[All]" dimensionUniqueName="[Varderade_kostnader]" displayFolder="" count="0" memberValueDatatype="5" unbalanced="0"/>
    <cacheHierarchy uniqueName="[Varderade_kostnader].[Max år 13]" caption="Max år 13" attribute="1" defaultMemberUniqueName="[Varderade_kostnader].[Max år 13].[All]" allUniqueName="[Varderade_kostnader].[Max år 13].[All]" dimensionUniqueName="[Varderade_kostnader]" displayFolder="" count="0" memberValueDatatype="5" unbalanced="0"/>
    <cacheHierarchy uniqueName="[Varderade_kostnader].[Max år 14]" caption="Max år 14" attribute="1" defaultMemberUniqueName="[Varderade_kostnader].[Max år 14].[All]" allUniqueName="[Varderade_kostnader].[Max år 14].[All]" dimensionUniqueName="[Varderade_kostnader]" displayFolder="" count="0" memberValueDatatype="5" unbalanced="0"/>
    <cacheHierarchy uniqueName="[Varderade_kostnader].[Max år 15]" caption="Max år 15" attribute="1" defaultMemberUniqueName="[Varderade_kostnader].[Max år 15].[All]" allUniqueName="[Varderade_kostnader].[Max år 15].[All]" dimensionUniqueName="[Varderade_kostnader]" displayFolder="" count="0" memberValueDatatype="5" unbalanced="0"/>
    <cacheHierarchy uniqueName="[Varderade_kostnader].[Max år 16]" caption="Max år 16" attribute="1" defaultMemberUniqueName="[Varderade_kostnader].[Max år 16].[All]" allUniqueName="[Varderade_kostnader].[Max år 16].[All]" dimensionUniqueName="[Varderade_kostnader]" displayFolder="" count="0" memberValueDatatype="5" unbalanced="0"/>
    <cacheHierarchy uniqueName="[Varderade_kostnader].[Max år 17]" caption="Max år 17" attribute="1" defaultMemberUniqueName="[Varderade_kostnader].[Max år 17].[All]" allUniqueName="[Varderade_kostnader].[Max år 17].[All]" dimensionUniqueName="[Varderade_kostnader]" displayFolder="" count="0" memberValueDatatype="5" unbalanced="0"/>
    <cacheHierarchy uniqueName="[Varderade_kostnader].[Max år 18]" caption="Max år 18" attribute="1" defaultMemberUniqueName="[Varderade_kostnader].[Max år 18].[All]" allUniqueName="[Varderade_kostnader].[Max år 18].[All]" dimensionUniqueName="[Varderade_kostnader]" displayFolder="" count="0" memberValueDatatype="5" unbalanced="0"/>
    <cacheHierarchy uniqueName="[Varderade_kostnader].[Max år 19]" caption="Max år 19" attribute="1" defaultMemberUniqueName="[Varderade_kostnader].[Max år 19].[All]" allUniqueName="[Varderade_kostnader].[Max år 19].[All]" dimensionUniqueName="[Varderade_kostnader]" displayFolder="" count="0" memberValueDatatype="5" unbalanced="0"/>
    <cacheHierarchy uniqueName="[Varderade_kostnader].[Max år 20]" caption="Max år 20" attribute="1" defaultMemberUniqueName="[Varderade_kostnader].[Max år 20].[All]" allUniqueName="[Varderade_kostnader].[Max år 20].[All]" dimensionUniqueName="[Varderade_kostnader]" displayFolder="" count="0" memberValueDatatype="5" unbalanced="0"/>
    <cacheHierarchy uniqueName="[Varderade_kostnader].[Max år 21]" caption="Max år 21" attribute="1" defaultMemberUniqueName="[Varderade_kostnader].[Max år 21].[All]" allUniqueName="[Varderade_kostnader].[Max år 21].[All]" dimensionUniqueName="[Varderade_kostnader]" displayFolder="" count="0" memberValueDatatype="5" unbalanced="0"/>
    <cacheHierarchy uniqueName="[Varderade_kostnader].[Max år 22]" caption="Max år 22" attribute="1" defaultMemberUniqueName="[Varderade_kostnader].[Max år 22].[All]" allUniqueName="[Varderade_kostnader].[Max år 22].[All]" dimensionUniqueName="[Varderade_kostnader]" displayFolder="" count="0" memberValueDatatype="5" unbalanced="0"/>
    <cacheHierarchy uniqueName="[Varderade_kostnader].[Max år 23]" caption="Max år 23" attribute="1" defaultMemberUniqueName="[Varderade_kostnader].[Max år 23].[All]" allUniqueName="[Varderade_kostnader].[Max år 23].[All]" dimensionUniqueName="[Varderade_kostnader]" displayFolder="" count="0" memberValueDatatype="5" unbalanced="0"/>
    <cacheHierarchy uniqueName="[Varderade_kostnader].[Max år 24]" caption="Max år 24" attribute="1" defaultMemberUniqueName="[Varderade_kostnader].[Max år 24].[All]" allUniqueName="[Varderade_kostnader].[Max år 24].[All]" dimensionUniqueName="[Varderade_kostnader]" displayFolder="" count="0" memberValueDatatype="5" unbalanced="0"/>
    <cacheHierarchy uniqueName="[Varderade_kostnader].[Max år 25]" caption="Max år 25" attribute="1" defaultMemberUniqueName="[Varderade_kostnader].[Max år 25].[All]" allUniqueName="[Varderade_kostnader].[Max år 25].[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2" memberValueDatatype="130" unbalanced="0"/>
    <cacheHierarchy uniqueName="[Varderade_nyttor].[Kategori]" caption="Kategori" attribute="1" defaultMemberUniqueName="[Varderade_nyttor].[Kategori].[All]" allUniqueName="[Varderade_nyttor].[Kategori].[All]" dimensionUniqueName="[Varderade_nyttor]" displayFolder="" count="2" memberValueDatatype="130" unbalanced="0"/>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Troligt år 7]" caption="Troligt år 7" attribute="1" defaultMemberUniqueName="[Varderade_nyttor].[Troligt år 7].[All]" allUniqueName="[Varderade_nyttor].[Troligt år 7].[All]" dimensionUniqueName="[Varderade_nyttor]" displayFolder="" count="0" memberValueDatatype="5" unbalanced="0"/>
    <cacheHierarchy uniqueName="[Varderade_nyttor].[Troligt år 8]" caption="Troligt år 8" attribute="1" defaultMemberUniqueName="[Varderade_nyttor].[Troligt år 8].[All]" allUniqueName="[Varderade_nyttor].[Troligt år 8].[All]" dimensionUniqueName="[Varderade_nyttor]" displayFolder="" count="0" memberValueDatatype="5" unbalanced="0"/>
    <cacheHierarchy uniqueName="[Varderade_nyttor].[Troligt år 9]" caption="Troligt år 9" attribute="1" defaultMemberUniqueName="[Varderade_nyttor].[Troligt år 9].[All]" allUniqueName="[Varderade_nyttor].[Troligt år 9].[All]" dimensionUniqueName="[Varderade_nyttor]" displayFolder="" count="0" memberValueDatatype="5" unbalanced="0"/>
    <cacheHierarchy uniqueName="[Varderade_nyttor].[Troligt år 10]" caption="Troligt år 10" attribute="1" defaultMemberUniqueName="[Varderade_nyttor].[Troligt år 10].[All]" allUniqueName="[Varderade_nyttor].[Troligt år 10].[All]" dimensionUniqueName="[Varderade_nyttor]" displayFolder="" count="0" memberValueDatatype="5" unbalanced="0"/>
    <cacheHierarchy uniqueName="[Varderade_nyttor].[Troligt år 11]" caption="Troligt år 11" attribute="1" defaultMemberUniqueName="[Varderade_nyttor].[Troligt år 11].[All]" allUniqueName="[Varderade_nyttor].[Troligt år 11].[All]" dimensionUniqueName="[Varderade_nyttor]" displayFolder="" count="0" memberValueDatatype="5" unbalanced="0"/>
    <cacheHierarchy uniqueName="[Varderade_nyttor].[Troligt år 12]" caption="Troligt år 12" attribute="1" defaultMemberUniqueName="[Varderade_nyttor].[Troligt år 12].[All]" allUniqueName="[Varderade_nyttor].[Troligt år 12].[All]" dimensionUniqueName="[Varderade_nyttor]" displayFolder="" count="0" memberValueDatatype="5" unbalanced="0"/>
    <cacheHierarchy uniqueName="[Varderade_nyttor].[Troligt år 13]" caption="Troligt år 13" attribute="1" defaultMemberUniqueName="[Varderade_nyttor].[Troligt år 13].[All]" allUniqueName="[Varderade_nyttor].[Troligt år 13].[All]" dimensionUniqueName="[Varderade_nyttor]" displayFolder="" count="0" memberValueDatatype="5" unbalanced="0"/>
    <cacheHierarchy uniqueName="[Varderade_nyttor].[Troligt år 14]" caption="Troligt år 14" attribute="1" defaultMemberUniqueName="[Varderade_nyttor].[Troligt år 14].[All]" allUniqueName="[Varderade_nyttor].[Troligt år 14].[All]" dimensionUniqueName="[Varderade_nyttor]" displayFolder="" count="0" memberValueDatatype="5" unbalanced="0"/>
    <cacheHierarchy uniqueName="[Varderade_nyttor].[Troligt år 15]" caption="Troligt år 15" attribute="1" defaultMemberUniqueName="[Varderade_nyttor].[Troligt år 15].[All]" allUniqueName="[Varderade_nyttor].[Troligt år 15].[All]" dimensionUniqueName="[Varderade_nyttor]" displayFolder="" count="0" memberValueDatatype="5" unbalanced="0"/>
    <cacheHierarchy uniqueName="[Varderade_nyttor].[Troligt år 16]" caption="Troligt år 16" attribute="1" defaultMemberUniqueName="[Varderade_nyttor].[Troligt år 16].[All]" allUniqueName="[Varderade_nyttor].[Troligt år 16].[All]" dimensionUniqueName="[Varderade_nyttor]" displayFolder="" count="0" memberValueDatatype="5" unbalanced="0"/>
    <cacheHierarchy uniqueName="[Varderade_nyttor].[Troligt år 17]" caption="Troligt år 17" attribute="1" defaultMemberUniqueName="[Varderade_nyttor].[Troligt år 17].[All]" allUniqueName="[Varderade_nyttor].[Troligt år 17].[All]" dimensionUniqueName="[Varderade_nyttor]" displayFolder="" count="0" memberValueDatatype="5" unbalanced="0"/>
    <cacheHierarchy uniqueName="[Varderade_nyttor].[Troligt år 18]" caption="Troligt år 18" attribute="1" defaultMemberUniqueName="[Varderade_nyttor].[Troligt år 18].[All]" allUniqueName="[Varderade_nyttor].[Troligt år 18].[All]" dimensionUniqueName="[Varderade_nyttor]" displayFolder="" count="0" memberValueDatatype="5" unbalanced="0"/>
    <cacheHierarchy uniqueName="[Varderade_nyttor].[Troligt år 19]" caption="Troligt år 19" attribute="1" defaultMemberUniqueName="[Varderade_nyttor].[Troligt år 19].[All]" allUniqueName="[Varderade_nyttor].[Troligt år 19].[All]" dimensionUniqueName="[Varderade_nyttor]" displayFolder="" count="0" memberValueDatatype="5" unbalanced="0"/>
    <cacheHierarchy uniqueName="[Varderade_nyttor].[Troligt år 20]" caption="Troligt år 20" attribute="1" defaultMemberUniqueName="[Varderade_nyttor].[Troligt år 20].[All]" allUniqueName="[Varderade_nyttor].[Troligt år 20].[All]" dimensionUniqueName="[Varderade_nyttor]" displayFolder="" count="0" memberValueDatatype="5" unbalanced="0"/>
    <cacheHierarchy uniqueName="[Varderade_nyttor].[Troligt år 21]" caption="Troligt år 21" attribute="1" defaultMemberUniqueName="[Varderade_nyttor].[Troligt år 21].[All]" allUniqueName="[Varderade_nyttor].[Troligt år 21].[All]" dimensionUniqueName="[Varderade_nyttor]" displayFolder="" count="0" memberValueDatatype="5" unbalanced="0"/>
    <cacheHierarchy uniqueName="[Varderade_nyttor].[Troligt år 22]" caption="Troligt år 22" attribute="1" defaultMemberUniqueName="[Varderade_nyttor].[Troligt år 22].[All]" allUniqueName="[Varderade_nyttor].[Troligt år 22].[All]" dimensionUniqueName="[Varderade_nyttor]" displayFolder="" count="0" memberValueDatatype="5" unbalanced="0"/>
    <cacheHierarchy uniqueName="[Varderade_nyttor].[Troligt år 23]" caption="Troligt år 23" attribute="1" defaultMemberUniqueName="[Varderade_nyttor].[Troligt år 23].[All]" allUniqueName="[Varderade_nyttor].[Troligt år 23].[All]" dimensionUniqueName="[Varderade_nyttor]" displayFolder="" count="0" memberValueDatatype="5" unbalanced="0"/>
    <cacheHierarchy uniqueName="[Varderade_nyttor].[Troligt år 24]" caption="Troligt år 24" attribute="1" defaultMemberUniqueName="[Varderade_nyttor].[Troligt år 24].[All]" allUniqueName="[Varderade_nyttor].[Troligt år 24].[All]" dimensionUniqueName="[Varderade_nyttor]" displayFolder="" count="0" memberValueDatatype="5" unbalanced="0"/>
    <cacheHierarchy uniqueName="[Varderade_nyttor].[Troligt år 25]" caption="Troligt år 25" attribute="1" defaultMemberUniqueName="[Varderade_nyttor].[Troligt år 25].[All]" allUniqueName="[Varderade_nyttor].[Troligt år 25].[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Min år 7]" caption="Min år 7" attribute="1" defaultMemberUniqueName="[Varderade_nyttor].[Min år 7].[All]" allUniqueName="[Varderade_nyttor].[Min år 7].[All]" dimensionUniqueName="[Varderade_nyttor]" displayFolder="" count="0" memberValueDatatype="5" unbalanced="0"/>
    <cacheHierarchy uniqueName="[Varderade_nyttor].[Min år 8]" caption="Min år 8" attribute="1" defaultMemberUniqueName="[Varderade_nyttor].[Min år 8].[All]" allUniqueName="[Varderade_nyttor].[Min år 8].[All]" dimensionUniqueName="[Varderade_nyttor]" displayFolder="" count="0" memberValueDatatype="5" unbalanced="0"/>
    <cacheHierarchy uniqueName="[Varderade_nyttor].[Min år 9]" caption="Min år 9" attribute="1" defaultMemberUniqueName="[Varderade_nyttor].[Min år 9].[All]" allUniqueName="[Varderade_nyttor].[Min år 9].[All]" dimensionUniqueName="[Varderade_nyttor]" displayFolder="" count="0" memberValueDatatype="5" unbalanced="0"/>
    <cacheHierarchy uniqueName="[Varderade_nyttor].[Min år 10]" caption="Min år 10" attribute="1" defaultMemberUniqueName="[Varderade_nyttor].[Min år 10].[All]" allUniqueName="[Varderade_nyttor].[Min år 10].[All]" dimensionUniqueName="[Varderade_nyttor]" displayFolder="" count="0" memberValueDatatype="5" unbalanced="0"/>
    <cacheHierarchy uniqueName="[Varderade_nyttor].[Min år 11]" caption="Min år 11" attribute="1" defaultMemberUniqueName="[Varderade_nyttor].[Min år 11].[All]" allUniqueName="[Varderade_nyttor].[Min år 11].[All]" dimensionUniqueName="[Varderade_nyttor]" displayFolder="" count="0" memberValueDatatype="5" unbalanced="0"/>
    <cacheHierarchy uniqueName="[Varderade_nyttor].[Min år 12]" caption="Min år 12" attribute="1" defaultMemberUniqueName="[Varderade_nyttor].[Min år 12].[All]" allUniqueName="[Varderade_nyttor].[Min år 12].[All]" dimensionUniqueName="[Varderade_nyttor]" displayFolder="" count="0" memberValueDatatype="5" unbalanced="0"/>
    <cacheHierarchy uniqueName="[Varderade_nyttor].[Min år 13]" caption="Min år 13" attribute="1" defaultMemberUniqueName="[Varderade_nyttor].[Min år 13].[All]" allUniqueName="[Varderade_nyttor].[Min år 13].[All]" dimensionUniqueName="[Varderade_nyttor]" displayFolder="" count="0" memberValueDatatype="5" unbalanced="0"/>
    <cacheHierarchy uniqueName="[Varderade_nyttor].[Min år 14]" caption="Min år 14" attribute="1" defaultMemberUniqueName="[Varderade_nyttor].[Min år 14].[All]" allUniqueName="[Varderade_nyttor].[Min år 14].[All]" dimensionUniqueName="[Varderade_nyttor]" displayFolder="" count="0" memberValueDatatype="5" unbalanced="0"/>
    <cacheHierarchy uniqueName="[Varderade_nyttor].[Min år 15]" caption="Min år 15" attribute="1" defaultMemberUniqueName="[Varderade_nyttor].[Min år 15].[All]" allUniqueName="[Varderade_nyttor].[Min år 15].[All]" dimensionUniqueName="[Varderade_nyttor]" displayFolder="" count="0" memberValueDatatype="5" unbalanced="0"/>
    <cacheHierarchy uniqueName="[Varderade_nyttor].[Min år 16]" caption="Min år 16" attribute="1" defaultMemberUniqueName="[Varderade_nyttor].[Min år 16].[All]" allUniqueName="[Varderade_nyttor].[Min år 16].[All]" dimensionUniqueName="[Varderade_nyttor]" displayFolder="" count="0" memberValueDatatype="5" unbalanced="0"/>
    <cacheHierarchy uniqueName="[Varderade_nyttor].[Min år 17]" caption="Min år 17" attribute="1" defaultMemberUniqueName="[Varderade_nyttor].[Min år 17].[All]" allUniqueName="[Varderade_nyttor].[Min år 17].[All]" dimensionUniqueName="[Varderade_nyttor]" displayFolder="" count="0" memberValueDatatype="5" unbalanced="0"/>
    <cacheHierarchy uniqueName="[Varderade_nyttor].[Min år 18]" caption="Min år 18" attribute="1" defaultMemberUniqueName="[Varderade_nyttor].[Min år 18].[All]" allUniqueName="[Varderade_nyttor].[Min år 18].[All]" dimensionUniqueName="[Varderade_nyttor]" displayFolder="" count="0" memberValueDatatype="5" unbalanced="0"/>
    <cacheHierarchy uniqueName="[Varderade_nyttor].[Min år 19]" caption="Min år 19" attribute="1" defaultMemberUniqueName="[Varderade_nyttor].[Min år 19].[All]" allUniqueName="[Varderade_nyttor].[Min år 19].[All]" dimensionUniqueName="[Varderade_nyttor]" displayFolder="" count="0" memberValueDatatype="5" unbalanced="0"/>
    <cacheHierarchy uniqueName="[Varderade_nyttor].[Min år 20]" caption="Min år 20" attribute="1" defaultMemberUniqueName="[Varderade_nyttor].[Min år 20].[All]" allUniqueName="[Varderade_nyttor].[Min år 20].[All]" dimensionUniqueName="[Varderade_nyttor]" displayFolder="" count="0" memberValueDatatype="5" unbalanced="0"/>
    <cacheHierarchy uniqueName="[Varderade_nyttor].[Min år 21]" caption="Min år 21" attribute="1" defaultMemberUniqueName="[Varderade_nyttor].[Min år 21].[All]" allUniqueName="[Varderade_nyttor].[Min år 21].[All]" dimensionUniqueName="[Varderade_nyttor]" displayFolder="" count="0" memberValueDatatype="5" unbalanced="0"/>
    <cacheHierarchy uniqueName="[Varderade_nyttor].[Min år 22]" caption="Min år 22" attribute="1" defaultMemberUniqueName="[Varderade_nyttor].[Min år 22].[All]" allUniqueName="[Varderade_nyttor].[Min år 22].[All]" dimensionUniqueName="[Varderade_nyttor]" displayFolder="" count="0" memberValueDatatype="5" unbalanced="0"/>
    <cacheHierarchy uniqueName="[Varderade_nyttor].[Min år 23]" caption="Min år 23" attribute="1" defaultMemberUniqueName="[Varderade_nyttor].[Min år 23].[All]" allUniqueName="[Varderade_nyttor].[Min år 23].[All]" dimensionUniqueName="[Varderade_nyttor]" displayFolder="" count="0" memberValueDatatype="5" unbalanced="0"/>
    <cacheHierarchy uniqueName="[Varderade_nyttor].[Min år 24]" caption="Min år 24" attribute="1" defaultMemberUniqueName="[Varderade_nyttor].[Min år 24].[All]" allUniqueName="[Varderade_nyttor].[Min år 24].[All]" dimensionUniqueName="[Varderade_nyttor]" displayFolder="" count="0" memberValueDatatype="5" unbalanced="0"/>
    <cacheHierarchy uniqueName="[Varderade_nyttor].[Min år 25]" caption="Min år 25" attribute="1" defaultMemberUniqueName="[Varderade_nyttor].[Min år 25].[All]" allUniqueName="[Varderade_nyttor].[Min år 25].[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Max år 7]" caption="Max år 7" attribute="1" defaultMemberUniqueName="[Varderade_nyttor].[Max år 7].[All]" allUniqueName="[Varderade_nyttor].[Max år 7].[All]" dimensionUniqueName="[Varderade_nyttor]" displayFolder="" count="0" memberValueDatatype="5" unbalanced="0"/>
    <cacheHierarchy uniqueName="[Varderade_nyttor].[Max år 8]" caption="Max år 8" attribute="1" defaultMemberUniqueName="[Varderade_nyttor].[Max år 8].[All]" allUniqueName="[Varderade_nyttor].[Max år 8].[All]" dimensionUniqueName="[Varderade_nyttor]" displayFolder="" count="0" memberValueDatatype="5" unbalanced="0"/>
    <cacheHierarchy uniqueName="[Varderade_nyttor].[Max år 9]" caption="Max år 9" attribute="1" defaultMemberUniqueName="[Varderade_nyttor].[Max år 9].[All]" allUniqueName="[Varderade_nyttor].[Max år 9].[All]" dimensionUniqueName="[Varderade_nyttor]" displayFolder="" count="0" memberValueDatatype="5" unbalanced="0"/>
    <cacheHierarchy uniqueName="[Varderade_nyttor].[Max år 10]" caption="Max år 10" attribute="1" defaultMemberUniqueName="[Varderade_nyttor].[Max år 10].[All]" allUniqueName="[Varderade_nyttor].[Max år 10].[All]" dimensionUniqueName="[Varderade_nyttor]" displayFolder="" count="0" memberValueDatatype="5" unbalanced="0"/>
    <cacheHierarchy uniqueName="[Varderade_nyttor].[Max år 11]" caption="Max år 11" attribute="1" defaultMemberUniqueName="[Varderade_nyttor].[Max år 11].[All]" allUniqueName="[Varderade_nyttor].[Max år 11].[All]" dimensionUniqueName="[Varderade_nyttor]" displayFolder="" count="0" memberValueDatatype="5" unbalanced="0"/>
    <cacheHierarchy uniqueName="[Varderade_nyttor].[Max år 12]" caption="Max år 12" attribute="1" defaultMemberUniqueName="[Varderade_nyttor].[Max år 12].[All]" allUniqueName="[Varderade_nyttor].[Max år 12].[All]" dimensionUniqueName="[Varderade_nyttor]" displayFolder="" count="0" memberValueDatatype="5" unbalanced="0"/>
    <cacheHierarchy uniqueName="[Varderade_nyttor].[Max år 13]" caption="Max år 13" attribute="1" defaultMemberUniqueName="[Varderade_nyttor].[Max år 13].[All]" allUniqueName="[Varderade_nyttor].[Max år 13].[All]" dimensionUniqueName="[Varderade_nyttor]" displayFolder="" count="0" memberValueDatatype="5" unbalanced="0"/>
    <cacheHierarchy uniqueName="[Varderade_nyttor].[Max år 14]" caption="Max år 14" attribute="1" defaultMemberUniqueName="[Varderade_nyttor].[Max år 14].[All]" allUniqueName="[Varderade_nyttor].[Max år 14].[All]" dimensionUniqueName="[Varderade_nyttor]" displayFolder="" count="0" memberValueDatatype="5" unbalanced="0"/>
    <cacheHierarchy uniqueName="[Varderade_nyttor].[Max år 15]" caption="Max år 15" attribute="1" defaultMemberUniqueName="[Varderade_nyttor].[Max år 15].[All]" allUniqueName="[Varderade_nyttor].[Max år 15].[All]" dimensionUniqueName="[Varderade_nyttor]" displayFolder="" count="0" memberValueDatatype="5" unbalanced="0"/>
    <cacheHierarchy uniqueName="[Varderade_nyttor].[Max år 16]" caption="Max år 16" attribute="1" defaultMemberUniqueName="[Varderade_nyttor].[Max år 16].[All]" allUniqueName="[Varderade_nyttor].[Max år 16].[All]" dimensionUniqueName="[Varderade_nyttor]" displayFolder="" count="0" memberValueDatatype="5" unbalanced="0"/>
    <cacheHierarchy uniqueName="[Varderade_nyttor].[Max år 17]" caption="Max år 17" attribute="1" defaultMemberUniqueName="[Varderade_nyttor].[Max år 17].[All]" allUniqueName="[Varderade_nyttor].[Max år 17].[All]" dimensionUniqueName="[Varderade_nyttor]" displayFolder="" count="0" memberValueDatatype="5" unbalanced="0"/>
    <cacheHierarchy uniqueName="[Varderade_nyttor].[Max år 18]" caption="Max år 18" attribute="1" defaultMemberUniqueName="[Varderade_nyttor].[Max år 18].[All]" allUniqueName="[Varderade_nyttor].[Max år 18].[All]" dimensionUniqueName="[Varderade_nyttor]" displayFolder="" count="0" memberValueDatatype="5" unbalanced="0"/>
    <cacheHierarchy uniqueName="[Varderade_nyttor].[Max år 19]" caption="Max år 19" attribute="1" defaultMemberUniqueName="[Varderade_nyttor].[Max år 19].[All]" allUniqueName="[Varderade_nyttor].[Max år 19].[All]" dimensionUniqueName="[Varderade_nyttor]" displayFolder="" count="0" memberValueDatatype="5" unbalanced="0"/>
    <cacheHierarchy uniqueName="[Varderade_nyttor].[Max år 20]" caption="Max år 20" attribute="1" defaultMemberUniqueName="[Varderade_nyttor].[Max år 20].[All]" allUniqueName="[Varderade_nyttor].[Max år 20].[All]" dimensionUniqueName="[Varderade_nyttor]" displayFolder="" count="0" memberValueDatatype="5" unbalanced="0"/>
    <cacheHierarchy uniqueName="[Varderade_nyttor].[Max år 21]" caption="Max år 21" attribute="1" defaultMemberUniqueName="[Varderade_nyttor].[Max år 21].[All]" allUniqueName="[Varderade_nyttor].[Max år 21].[All]" dimensionUniqueName="[Varderade_nyttor]" displayFolder="" count="0" memberValueDatatype="5" unbalanced="0"/>
    <cacheHierarchy uniqueName="[Varderade_nyttor].[Max år 22]" caption="Max år 22" attribute="1" defaultMemberUniqueName="[Varderade_nyttor].[Max år 22].[All]" allUniqueName="[Varderade_nyttor].[Max år 22].[All]" dimensionUniqueName="[Varderade_nyttor]" displayFolder="" count="0" memberValueDatatype="5" unbalanced="0"/>
    <cacheHierarchy uniqueName="[Varderade_nyttor].[Max år 23]" caption="Max år 23" attribute="1" defaultMemberUniqueName="[Varderade_nyttor].[Max år 23].[All]" allUniqueName="[Varderade_nyttor].[Max år 23].[All]" dimensionUniqueName="[Varderade_nyttor]" displayFolder="" count="0" memberValueDatatype="5" unbalanced="0"/>
    <cacheHierarchy uniqueName="[Varderade_nyttor].[Max år 24]" caption="Max år 24" attribute="1" defaultMemberUniqueName="[Varderade_nyttor].[Max år 24].[All]" allUniqueName="[Varderade_nyttor].[Max år 24].[All]" dimensionUniqueName="[Varderade_nyttor]" displayFolder="" count="0" memberValueDatatype="5" unbalanced="0"/>
    <cacheHierarchy uniqueName="[Varderade_nyttor].[Max år 25]" caption="Max år 25" attribute="1" defaultMemberUniqueName="[Varderade_nyttor].[Max år 25].[All]" allUniqueName="[Varderade_nyttor].[Max år 25].[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270"/>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271"/>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27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270"/>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271"/>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272"/>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273"/>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274"/>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275"/>
        </ext>
      </extLst>
    </cacheHierarchy>
    <cacheHierarchy uniqueName="[Measures].[Sum of Troligt år 7]" caption="Sum of Troligt år 7" measure="1" displayFolder="" measureGroup="Nyttor" count="0" hidden="1">
      <extLst>
        <ext xmlns:x15="http://schemas.microsoft.com/office/spreadsheetml/2010/11/main" uri="{B97F6D7D-B522-45F9-BDA1-12C45D357490}">
          <x15:cacheHierarchy aggregatedColumn="276"/>
        </ext>
      </extLst>
    </cacheHierarchy>
    <cacheHierarchy uniqueName="[Measures].[Sum of Troligt år 8]" caption="Sum of Troligt år 8" measure="1" displayFolder="" measureGroup="Nyttor" count="0" hidden="1">
      <extLst>
        <ext xmlns:x15="http://schemas.microsoft.com/office/spreadsheetml/2010/11/main" uri="{B97F6D7D-B522-45F9-BDA1-12C45D357490}">
          <x15:cacheHierarchy aggregatedColumn="277"/>
        </ext>
      </extLst>
    </cacheHierarchy>
    <cacheHierarchy uniqueName="[Measures].[Sum of Troligt år 9]" caption="Sum of Troligt år 9" measure="1" displayFolder="" measureGroup="Nyttor" count="0" hidden="1">
      <extLst>
        <ext xmlns:x15="http://schemas.microsoft.com/office/spreadsheetml/2010/11/main" uri="{B97F6D7D-B522-45F9-BDA1-12C45D357490}">
          <x15:cacheHierarchy aggregatedColumn="278"/>
        </ext>
      </extLst>
    </cacheHierarchy>
    <cacheHierarchy uniqueName="[Measures].[Sum of Troligt år 10]" caption="Sum of Troligt år 10" measure="1" displayFolder="" measureGroup="Nyttor" count="0" hidden="1">
      <extLst>
        <ext xmlns:x15="http://schemas.microsoft.com/office/spreadsheetml/2010/11/main" uri="{B97F6D7D-B522-45F9-BDA1-12C45D357490}">
          <x15:cacheHierarchy aggregatedColumn="279"/>
        </ext>
      </extLst>
    </cacheHierarchy>
    <cacheHierarchy uniqueName="[Measures].[Sum of Troligt år 11]" caption="Sum of Troligt år 11" measure="1" displayFolder="" measureGroup="Nyttor" count="0" hidden="1">
      <extLst>
        <ext xmlns:x15="http://schemas.microsoft.com/office/spreadsheetml/2010/11/main" uri="{B97F6D7D-B522-45F9-BDA1-12C45D357490}">
          <x15:cacheHierarchy aggregatedColumn="280"/>
        </ext>
      </extLst>
    </cacheHierarchy>
    <cacheHierarchy uniqueName="[Measures].[Sum of Troligt år 12]" caption="Sum of Troligt år 12" measure="1" displayFolder="" measureGroup="Nyttor" count="0" hidden="1">
      <extLst>
        <ext xmlns:x15="http://schemas.microsoft.com/office/spreadsheetml/2010/11/main" uri="{B97F6D7D-B522-45F9-BDA1-12C45D357490}">
          <x15:cacheHierarchy aggregatedColumn="281"/>
        </ext>
      </extLst>
    </cacheHierarchy>
    <cacheHierarchy uniqueName="[Measures].[Sum of Troligt år 13]" caption="Sum of Troligt år 13" measure="1" displayFolder="" measureGroup="Nyttor" count="0" hidden="1">
      <extLst>
        <ext xmlns:x15="http://schemas.microsoft.com/office/spreadsheetml/2010/11/main" uri="{B97F6D7D-B522-45F9-BDA1-12C45D357490}">
          <x15:cacheHierarchy aggregatedColumn="282"/>
        </ext>
      </extLst>
    </cacheHierarchy>
    <cacheHierarchy uniqueName="[Measures].[Sum of Troligt år 14]" caption="Sum of Troligt år 14" measure="1" displayFolder="" measureGroup="Nyttor" count="0" hidden="1">
      <extLst>
        <ext xmlns:x15="http://schemas.microsoft.com/office/spreadsheetml/2010/11/main" uri="{B97F6D7D-B522-45F9-BDA1-12C45D357490}">
          <x15:cacheHierarchy aggregatedColumn="283"/>
        </ext>
      </extLst>
    </cacheHierarchy>
    <cacheHierarchy uniqueName="[Measures].[Sum of Troligt år 15]" caption="Sum of Troligt år 15" measure="1" displayFolder="" measureGroup="Nyttor" count="0" hidden="1">
      <extLst>
        <ext xmlns:x15="http://schemas.microsoft.com/office/spreadsheetml/2010/11/main" uri="{B97F6D7D-B522-45F9-BDA1-12C45D357490}">
          <x15:cacheHierarchy aggregatedColumn="284"/>
        </ext>
      </extLst>
    </cacheHierarchy>
    <cacheHierarchy uniqueName="[Measures].[Sum of Troligt år 16]" caption="Sum of Troligt år 16" measure="1" displayFolder="" measureGroup="Nyttor" count="0" hidden="1">
      <extLst>
        <ext xmlns:x15="http://schemas.microsoft.com/office/spreadsheetml/2010/11/main" uri="{B97F6D7D-B522-45F9-BDA1-12C45D357490}">
          <x15:cacheHierarchy aggregatedColumn="285"/>
        </ext>
      </extLst>
    </cacheHierarchy>
    <cacheHierarchy uniqueName="[Measures].[Sum of Troligt år 17]" caption="Sum of Troligt år 17" measure="1" displayFolder="" measureGroup="Nyttor" count="0" hidden="1">
      <extLst>
        <ext xmlns:x15="http://schemas.microsoft.com/office/spreadsheetml/2010/11/main" uri="{B97F6D7D-B522-45F9-BDA1-12C45D357490}">
          <x15:cacheHierarchy aggregatedColumn="286"/>
        </ext>
      </extLst>
    </cacheHierarchy>
    <cacheHierarchy uniqueName="[Measures].[Sum of Troligt år 18]" caption="Sum of Troligt år 18" measure="1" displayFolder="" measureGroup="Nyttor" count="0" hidden="1">
      <extLst>
        <ext xmlns:x15="http://schemas.microsoft.com/office/spreadsheetml/2010/11/main" uri="{B97F6D7D-B522-45F9-BDA1-12C45D357490}">
          <x15:cacheHierarchy aggregatedColumn="287"/>
        </ext>
      </extLst>
    </cacheHierarchy>
    <cacheHierarchy uniqueName="[Measures].[Sum of Troligt år 19]" caption="Sum of Troligt år 19" measure="1" displayFolder="" measureGroup="Nyttor" count="0" hidden="1">
      <extLst>
        <ext xmlns:x15="http://schemas.microsoft.com/office/spreadsheetml/2010/11/main" uri="{B97F6D7D-B522-45F9-BDA1-12C45D357490}">
          <x15:cacheHierarchy aggregatedColumn="288"/>
        </ext>
      </extLst>
    </cacheHierarchy>
    <cacheHierarchy uniqueName="[Measures].[Sum of Troligt år 20]" caption="Sum of Troligt år 20" measure="1" displayFolder="" measureGroup="Nyttor" count="0" hidden="1">
      <extLst>
        <ext xmlns:x15="http://schemas.microsoft.com/office/spreadsheetml/2010/11/main" uri="{B97F6D7D-B522-45F9-BDA1-12C45D357490}">
          <x15:cacheHierarchy aggregatedColumn="289"/>
        </ext>
      </extLst>
    </cacheHierarchy>
    <cacheHierarchy uniqueName="[Measures].[Sum of Troligt år 21]" caption="Sum of Troligt år 21" measure="1" displayFolder="" measureGroup="Nyttor" count="0" hidden="1">
      <extLst>
        <ext xmlns:x15="http://schemas.microsoft.com/office/spreadsheetml/2010/11/main" uri="{B97F6D7D-B522-45F9-BDA1-12C45D357490}">
          <x15:cacheHierarchy aggregatedColumn="290"/>
        </ext>
      </extLst>
    </cacheHierarchy>
    <cacheHierarchy uniqueName="[Measures].[Sum of Troligt år 22]" caption="Sum of Troligt år 22" measure="1" displayFolder="" measureGroup="Nyttor" count="0" hidden="1">
      <extLst>
        <ext xmlns:x15="http://schemas.microsoft.com/office/spreadsheetml/2010/11/main" uri="{B97F6D7D-B522-45F9-BDA1-12C45D357490}">
          <x15:cacheHierarchy aggregatedColumn="291"/>
        </ext>
      </extLst>
    </cacheHierarchy>
    <cacheHierarchy uniqueName="[Measures].[Sum of Troligt år 23]" caption="Sum of Troligt år 23" measure="1" displayFolder="" measureGroup="Nyttor" count="0" hidden="1">
      <extLst>
        <ext xmlns:x15="http://schemas.microsoft.com/office/spreadsheetml/2010/11/main" uri="{B97F6D7D-B522-45F9-BDA1-12C45D357490}">
          <x15:cacheHierarchy aggregatedColumn="292"/>
        </ext>
      </extLst>
    </cacheHierarchy>
    <cacheHierarchy uniqueName="[Measures].[Sum of Troligt år 24]" caption="Sum of Troligt år 24" measure="1" displayFolder="" measureGroup="Nyttor" count="0" hidden="1">
      <extLst>
        <ext xmlns:x15="http://schemas.microsoft.com/office/spreadsheetml/2010/11/main" uri="{B97F6D7D-B522-45F9-BDA1-12C45D357490}">
          <x15:cacheHierarchy aggregatedColumn="293"/>
        </ext>
      </extLst>
    </cacheHierarchy>
    <cacheHierarchy uniqueName="[Measures].[Sum of Troligt år 25]" caption="Sum of Troligt år 25" measure="1" displayFolder="" measureGroup="Nyttor" count="0" hidden="1">
      <extLst>
        <ext xmlns:x15="http://schemas.microsoft.com/office/spreadsheetml/2010/11/main" uri="{B97F6D7D-B522-45F9-BDA1-12C45D357490}">
          <x15:cacheHierarchy aggregatedColumn="29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183"/>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84"/>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185"/>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186"/>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187"/>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188"/>
        </ext>
      </extLst>
    </cacheHierarchy>
    <cacheHierarchy uniqueName="[Measures].[Sum of Troligt år 7 2]" caption="Sum of Troligt år 7 2" measure="1" displayFolder="" measureGroup="Kostnader" count="0" hidden="1">
      <extLst>
        <ext xmlns:x15="http://schemas.microsoft.com/office/spreadsheetml/2010/11/main" uri="{B97F6D7D-B522-45F9-BDA1-12C45D357490}">
          <x15:cacheHierarchy aggregatedColumn="189"/>
        </ext>
      </extLst>
    </cacheHierarchy>
    <cacheHierarchy uniqueName="[Measures].[Sum of Troligt år 8 2]" caption="Sum of Troligt år 8 2" measure="1" displayFolder="" measureGroup="Kostnader" count="0" hidden="1">
      <extLst>
        <ext xmlns:x15="http://schemas.microsoft.com/office/spreadsheetml/2010/11/main" uri="{B97F6D7D-B522-45F9-BDA1-12C45D357490}">
          <x15:cacheHierarchy aggregatedColumn="190"/>
        </ext>
      </extLst>
    </cacheHierarchy>
    <cacheHierarchy uniqueName="[Measures].[Sum of Troligt år 9 2]" caption="Sum of Troligt år 9 2" measure="1" displayFolder="" measureGroup="Kostnader" count="0" hidden="1">
      <extLst>
        <ext xmlns:x15="http://schemas.microsoft.com/office/spreadsheetml/2010/11/main" uri="{B97F6D7D-B522-45F9-BDA1-12C45D357490}">
          <x15:cacheHierarchy aggregatedColumn="191"/>
        </ext>
      </extLst>
    </cacheHierarchy>
    <cacheHierarchy uniqueName="[Measures].[Sum of Troligt år 10 2]" caption="Sum of Troligt år 10 2" measure="1" displayFolder="" measureGroup="Kostnader" count="0" hidden="1">
      <extLst>
        <ext xmlns:x15="http://schemas.microsoft.com/office/spreadsheetml/2010/11/main" uri="{B97F6D7D-B522-45F9-BDA1-12C45D357490}">
          <x15:cacheHierarchy aggregatedColumn="192"/>
        </ext>
      </extLst>
    </cacheHierarchy>
    <cacheHierarchy uniqueName="[Measures].[Sum of Troligt år 11 2]" caption="Sum of Troligt år 11 2" measure="1" displayFolder="" measureGroup="Kostnader" count="0" hidden="1">
      <extLst>
        <ext xmlns:x15="http://schemas.microsoft.com/office/spreadsheetml/2010/11/main" uri="{B97F6D7D-B522-45F9-BDA1-12C45D357490}">
          <x15:cacheHierarchy aggregatedColumn="193"/>
        </ext>
      </extLst>
    </cacheHierarchy>
    <cacheHierarchy uniqueName="[Measures].[Sum of Troligt år 12 2]" caption="Sum of Troligt år 12 2" measure="1" displayFolder="" measureGroup="Kostnader" count="0" hidden="1">
      <extLst>
        <ext xmlns:x15="http://schemas.microsoft.com/office/spreadsheetml/2010/11/main" uri="{B97F6D7D-B522-45F9-BDA1-12C45D357490}">
          <x15:cacheHierarchy aggregatedColumn="194"/>
        </ext>
      </extLst>
    </cacheHierarchy>
    <cacheHierarchy uniqueName="[Measures].[Sum of Troligt år 13 2]" caption="Sum of Troligt år 13 2" measure="1" displayFolder="" measureGroup="Kostnader" count="0" hidden="1">
      <extLst>
        <ext xmlns:x15="http://schemas.microsoft.com/office/spreadsheetml/2010/11/main" uri="{B97F6D7D-B522-45F9-BDA1-12C45D357490}">
          <x15:cacheHierarchy aggregatedColumn="195"/>
        </ext>
      </extLst>
    </cacheHierarchy>
    <cacheHierarchy uniqueName="[Measures].[Sum of Troligt år 14 2]" caption="Sum of Troligt år 14 2" measure="1" displayFolder="" measureGroup="Kostnader" count="0" hidden="1">
      <extLst>
        <ext xmlns:x15="http://schemas.microsoft.com/office/spreadsheetml/2010/11/main" uri="{B97F6D7D-B522-45F9-BDA1-12C45D357490}">
          <x15:cacheHierarchy aggregatedColumn="196"/>
        </ext>
      </extLst>
    </cacheHierarchy>
    <cacheHierarchy uniqueName="[Measures].[Sum of Troligt år 15 2]" caption="Sum of Troligt år 15 2" measure="1" displayFolder="" measureGroup="Kostnader" count="0" hidden="1">
      <extLst>
        <ext xmlns:x15="http://schemas.microsoft.com/office/spreadsheetml/2010/11/main" uri="{B97F6D7D-B522-45F9-BDA1-12C45D357490}">
          <x15:cacheHierarchy aggregatedColumn="197"/>
        </ext>
      </extLst>
    </cacheHierarchy>
    <cacheHierarchy uniqueName="[Measures].[Sum of Troligt år 16 2]" caption="Sum of Troligt år 16 2" measure="1" displayFolder="" measureGroup="Kostnader" count="0" hidden="1">
      <extLst>
        <ext xmlns:x15="http://schemas.microsoft.com/office/spreadsheetml/2010/11/main" uri="{B97F6D7D-B522-45F9-BDA1-12C45D357490}">
          <x15:cacheHierarchy aggregatedColumn="198"/>
        </ext>
      </extLst>
    </cacheHierarchy>
    <cacheHierarchy uniqueName="[Measures].[Sum of Troligt år 17 2]" caption="Sum of Troligt år 17 2" measure="1" displayFolder="" measureGroup="Kostnader" count="0" hidden="1">
      <extLst>
        <ext xmlns:x15="http://schemas.microsoft.com/office/spreadsheetml/2010/11/main" uri="{B97F6D7D-B522-45F9-BDA1-12C45D357490}">
          <x15:cacheHierarchy aggregatedColumn="199"/>
        </ext>
      </extLst>
    </cacheHierarchy>
    <cacheHierarchy uniqueName="[Measures].[Sum of Troligt år 18 2]" caption="Sum of Troligt år 18 2" measure="1" displayFolder="" measureGroup="Kostnader" count="0" hidden="1">
      <extLst>
        <ext xmlns:x15="http://schemas.microsoft.com/office/spreadsheetml/2010/11/main" uri="{B97F6D7D-B522-45F9-BDA1-12C45D357490}">
          <x15:cacheHierarchy aggregatedColumn="200"/>
        </ext>
      </extLst>
    </cacheHierarchy>
    <cacheHierarchy uniqueName="[Measures].[Sum of Troligt år 19 2]" caption="Sum of Troligt år 19 2" measure="1" displayFolder="" measureGroup="Kostnader" count="0" hidden="1">
      <extLst>
        <ext xmlns:x15="http://schemas.microsoft.com/office/spreadsheetml/2010/11/main" uri="{B97F6D7D-B522-45F9-BDA1-12C45D357490}">
          <x15:cacheHierarchy aggregatedColumn="201"/>
        </ext>
      </extLst>
    </cacheHierarchy>
    <cacheHierarchy uniqueName="[Measures].[Sum of Troligt år 20 2]" caption="Sum of Troligt år 20 2" measure="1" displayFolder="" measureGroup="Kostnader" count="0" hidden="1">
      <extLst>
        <ext xmlns:x15="http://schemas.microsoft.com/office/spreadsheetml/2010/11/main" uri="{B97F6D7D-B522-45F9-BDA1-12C45D357490}">
          <x15:cacheHierarchy aggregatedColumn="202"/>
        </ext>
      </extLst>
    </cacheHierarchy>
    <cacheHierarchy uniqueName="[Measures].[Sum of Troligt år 21 2]" caption="Sum of Troligt år 21 2" measure="1" displayFolder="" measureGroup="Kostnader" count="0" hidden="1">
      <extLst>
        <ext xmlns:x15="http://schemas.microsoft.com/office/spreadsheetml/2010/11/main" uri="{B97F6D7D-B522-45F9-BDA1-12C45D357490}">
          <x15:cacheHierarchy aggregatedColumn="203"/>
        </ext>
      </extLst>
    </cacheHierarchy>
    <cacheHierarchy uniqueName="[Measures].[Sum of Troligt år 22 2]" caption="Sum of Troligt år 22 2" measure="1" displayFolder="" measureGroup="Kostnader" count="0" hidden="1">
      <extLst>
        <ext xmlns:x15="http://schemas.microsoft.com/office/spreadsheetml/2010/11/main" uri="{B97F6D7D-B522-45F9-BDA1-12C45D357490}">
          <x15:cacheHierarchy aggregatedColumn="204"/>
        </ext>
      </extLst>
    </cacheHierarchy>
    <cacheHierarchy uniqueName="[Measures].[Sum of Troligt år 23 2]" caption="Sum of Troligt år 23 2" measure="1" displayFolder="" measureGroup="Kostnader" count="0" hidden="1">
      <extLst>
        <ext xmlns:x15="http://schemas.microsoft.com/office/spreadsheetml/2010/11/main" uri="{B97F6D7D-B522-45F9-BDA1-12C45D357490}">
          <x15:cacheHierarchy aggregatedColumn="205"/>
        </ext>
      </extLst>
    </cacheHierarchy>
    <cacheHierarchy uniqueName="[Measures].[Sum of Troligt år 24 2]" caption="Sum of Troligt år 24 2" measure="1" displayFolder="" measureGroup="Kostnader" count="0" hidden="1">
      <extLst>
        <ext xmlns:x15="http://schemas.microsoft.com/office/spreadsheetml/2010/11/main" uri="{B97F6D7D-B522-45F9-BDA1-12C45D357490}">
          <x15:cacheHierarchy aggregatedColumn="206"/>
        </ext>
      </extLst>
    </cacheHierarchy>
    <cacheHierarchy uniqueName="[Measures].[Sum of Troligt år 25 2]" caption="Sum of Troligt år 25 2" measure="1" displayFolder="" measureGroup="Kostnader" count="0" hidden="1">
      <extLst>
        <ext xmlns:x15="http://schemas.microsoft.com/office/spreadsheetml/2010/11/main" uri="{B97F6D7D-B522-45F9-BDA1-12C45D357490}">
          <x15:cacheHierarchy aggregatedColumn="207"/>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29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208"/>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264"/>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177"/>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444"/>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445"/>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446"/>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447"/>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448"/>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449"/>
        </ext>
      </extLst>
    </cacheHierarchy>
    <cacheHierarchy uniqueName="[Measures].[Sum of Troligt år 7 3]" caption="Sum of Troligt år 7 3" measure="1" displayFolder="" measureGroup="Varderade_nyttor" count="0" hidden="1">
      <extLst>
        <ext xmlns:x15="http://schemas.microsoft.com/office/spreadsheetml/2010/11/main" uri="{B97F6D7D-B522-45F9-BDA1-12C45D357490}">
          <x15:cacheHierarchy aggregatedColumn="450"/>
        </ext>
      </extLst>
    </cacheHierarchy>
    <cacheHierarchy uniqueName="[Measures].[Sum of Troligt år 8 3]" caption="Sum of Troligt år 8 3" measure="1" displayFolder="" measureGroup="Varderade_nyttor" count="0" hidden="1">
      <extLst>
        <ext xmlns:x15="http://schemas.microsoft.com/office/spreadsheetml/2010/11/main" uri="{B97F6D7D-B522-45F9-BDA1-12C45D357490}">
          <x15:cacheHierarchy aggregatedColumn="451"/>
        </ext>
      </extLst>
    </cacheHierarchy>
    <cacheHierarchy uniqueName="[Measures].[Sum of Troligt år 9 3]" caption="Sum of Troligt år 9 3" measure="1" displayFolder="" measureGroup="Varderade_nyttor" count="0" hidden="1">
      <extLst>
        <ext xmlns:x15="http://schemas.microsoft.com/office/spreadsheetml/2010/11/main" uri="{B97F6D7D-B522-45F9-BDA1-12C45D357490}">
          <x15:cacheHierarchy aggregatedColumn="452"/>
        </ext>
      </extLst>
    </cacheHierarchy>
    <cacheHierarchy uniqueName="[Measures].[Sum of Troligt år 10 3]" caption="Sum of Troligt år 10 3" measure="1" displayFolder="" measureGroup="Varderade_nyttor" count="0" hidden="1">
      <extLst>
        <ext xmlns:x15="http://schemas.microsoft.com/office/spreadsheetml/2010/11/main" uri="{B97F6D7D-B522-45F9-BDA1-12C45D357490}">
          <x15:cacheHierarchy aggregatedColumn="453"/>
        </ext>
      </extLst>
    </cacheHierarchy>
    <cacheHierarchy uniqueName="[Measures].[Sum of Troligt år 11 3]" caption="Sum of Troligt år 11 3" measure="1" displayFolder="" measureGroup="Varderade_nyttor" count="0" hidden="1">
      <extLst>
        <ext xmlns:x15="http://schemas.microsoft.com/office/spreadsheetml/2010/11/main" uri="{B97F6D7D-B522-45F9-BDA1-12C45D357490}">
          <x15:cacheHierarchy aggregatedColumn="454"/>
        </ext>
      </extLst>
    </cacheHierarchy>
    <cacheHierarchy uniqueName="[Measures].[Sum of Troligt år 12 3]" caption="Sum of Troligt år 12 3" measure="1" displayFolder="" measureGroup="Varderade_nyttor" count="0" hidden="1">
      <extLst>
        <ext xmlns:x15="http://schemas.microsoft.com/office/spreadsheetml/2010/11/main" uri="{B97F6D7D-B522-45F9-BDA1-12C45D357490}">
          <x15:cacheHierarchy aggregatedColumn="455"/>
        </ext>
      </extLst>
    </cacheHierarchy>
    <cacheHierarchy uniqueName="[Measures].[Sum of Troligt år 13 3]" caption="Sum of Troligt år 13 3" measure="1" displayFolder="" measureGroup="Varderade_nyttor" count="0" hidden="1">
      <extLst>
        <ext xmlns:x15="http://schemas.microsoft.com/office/spreadsheetml/2010/11/main" uri="{B97F6D7D-B522-45F9-BDA1-12C45D357490}">
          <x15:cacheHierarchy aggregatedColumn="456"/>
        </ext>
      </extLst>
    </cacheHierarchy>
    <cacheHierarchy uniqueName="[Measures].[Sum of Troligt år 14 3]" caption="Sum of Troligt år 14 3" measure="1" displayFolder="" measureGroup="Varderade_nyttor" count="0" hidden="1">
      <extLst>
        <ext xmlns:x15="http://schemas.microsoft.com/office/spreadsheetml/2010/11/main" uri="{B97F6D7D-B522-45F9-BDA1-12C45D357490}">
          <x15:cacheHierarchy aggregatedColumn="457"/>
        </ext>
      </extLst>
    </cacheHierarchy>
    <cacheHierarchy uniqueName="[Measures].[Sum of Troligt år 15 3]" caption="Sum of Troligt år 15 3" measure="1" displayFolder="" measureGroup="Varderade_nyttor" count="0" hidden="1">
      <extLst>
        <ext xmlns:x15="http://schemas.microsoft.com/office/spreadsheetml/2010/11/main" uri="{B97F6D7D-B522-45F9-BDA1-12C45D357490}">
          <x15:cacheHierarchy aggregatedColumn="458"/>
        </ext>
      </extLst>
    </cacheHierarchy>
    <cacheHierarchy uniqueName="[Measures].[Sum of Troligt år 16 3]" caption="Sum of Troligt år 16 3" measure="1" displayFolder="" measureGroup="Varderade_nyttor" count="0" hidden="1">
      <extLst>
        <ext xmlns:x15="http://schemas.microsoft.com/office/spreadsheetml/2010/11/main" uri="{B97F6D7D-B522-45F9-BDA1-12C45D357490}">
          <x15:cacheHierarchy aggregatedColumn="459"/>
        </ext>
      </extLst>
    </cacheHierarchy>
    <cacheHierarchy uniqueName="[Measures].[Sum of Troligt år 17 3]" caption="Sum of Troligt år 17 3" measure="1" displayFolder="" measureGroup="Varderade_nyttor" count="0" hidden="1">
      <extLst>
        <ext xmlns:x15="http://schemas.microsoft.com/office/spreadsheetml/2010/11/main" uri="{B97F6D7D-B522-45F9-BDA1-12C45D357490}">
          <x15:cacheHierarchy aggregatedColumn="460"/>
        </ext>
      </extLst>
    </cacheHierarchy>
    <cacheHierarchy uniqueName="[Measures].[Sum of Troligt år 18 3]" caption="Sum of Troligt år 18 3" measure="1" displayFolder="" measureGroup="Varderade_nyttor" count="0" hidden="1">
      <extLst>
        <ext xmlns:x15="http://schemas.microsoft.com/office/spreadsheetml/2010/11/main" uri="{B97F6D7D-B522-45F9-BDA1-12C45D357490}">
          <x15:cacheHierarchy aggregatedColumn="461"/>
        </ext>
      </extLst>
    </cacheHierarchy>
    <cacheHierarchy uniqueName="[Measures].[Sum of Troligt år 19 3]" caption="Sum of Troligt år 19 3" measure="1" displayFolder="" measureGroup="Varderade_nyttor" count="0" hidden="1">
      <extLst>
        <ext xmlns:x15="http://schemas.microsoft.com/office/spreadsheetml/2010/11/main" uri="{B97F6D7D-B522-45F9-BDA1-12C45D357490}">
          <x15:cacheHierarchy aggregatedColumn="462"/>
        </ext>
      </extLst>
    </cacheHierarchy>
    <cacheHierarchy uniqueName="[Measures].[Sum of Troligt år 20 3]" caption="Sum of Troligt år 20 3" measure="1" displayFolder="" measureGroup="Varderade_nyttor" count="0" hidden="1">
      <extLst>
        <ext xmlns:x15="http://schemas.microsoft.com/office/spreadsheetml/2010/11/main" uri="{B97F6D7D-B522-45F9-BDA1-12C45D357490}">
          <x15:cacheHierarchy aggregatedColumn="463"/>
        </ext>
      </extLst>
    </cacheHierarchy>
    <cacheHierarchy uniqueName="[Measures].[Sum of Troligt år 21 3]" caption="Sum of Troligt år 21 3" measure="1" displayFolder="" measureGroup="Varderade_nyttor" count="0" hidden="1">
      <extLst>
        <ext xmlns:x15="http://schemas.microsoft.com/office/spreadsheetml/2010/11/main" uri="{B97F6D7D-B522-45F9-BDA1-12C45D357490}">
          <x15:cacheHierarchy aggregatedColumn="464"/>
        </ext>
      </extLst>
    </cacheHierarchy>
    <cacheHierarchy uniqueName="[Measures].[Sum of Troligt år 22 3]" caption="Sum of Troligt år 22 3" measure="1" displayFolder="" measureGroup="Varderade_nyttor" count="0" hidden="1">
      <extLst>
        <ext xmlns:x15="http://schemas.microsoft.com/office/spreadsheetml/2010/11/main" uri="{B97F6D7D-B522-45F9-BDA1-12C45D357490}">
          <x15:cacheHierarchy aggregatedColumn="465"/>
        </ext>
      </extLst>
    </cacheHierarchy>
    <cacheHierarchy uniqueName="[Measures].[Sum of Troligt år 23 3]" caption="Sum of Troligt år 23 3" measure="1" displayFolder="" measureGroup="Varderade_nyttor" count="0" hidden="1">
      <extLst>
        <ext xmlns:x15="http://schemas.microsoft.com/office/spreadsheetml/2010/11/main" uri="{B97F6D7D-B522-45F9-BDA1-12C45D357490}">
          <x15:cacheHierarchy aggregatedColumn="466"/>
        </ext>
      </extLst>
    </cacheHierarchy>
    <cacheHierarchy uniqueName="[Measures].[Sum of Troligt år 24 3]" caption="Sum of Troligt år 24 3" measure="1" displayFolder="" measureGroup="Varderade_nyttor" count="0" hidden="1">
      <extLst>
        <ext xmlns:x15="http://schemas.microsoft.com/office/spreadsheetml/2010/11/main" uri="{B97F6D7D-B522-45F9-BDA1-12C45D357490}">
          <x15:cacheHierarchy aggregatedColumn="467"/>
        </ext>
      </extLst>
    </cacheHierarchy>
    <cacheHierarchy uniqueName="[Measures].[Sum of Troligt år 25 3]" caption="Sum of Troligt år 25 3" measure="1" displayFolder="" measureGroup="Varderade_nyttor" count="0" hidden="1">
      <extLst>
        <ext xmlns:x15="http://schemas.microsoft.com/office/spreadsheetml/2010/11/main" uri="{B97F6D7D-B522-45F9-BDA1-12C45D357490}">
          <x15:cacheHierarchy aggregatedColumn="468"/>
        </ext>
      </extLst>
    </cacheHierarchy>
    <cacheHierarchy uniqueName="[Measures].[Sum of Summa 3]" caption="Sum of Summa 3" measure="1" displayFolder="" measureGroup="Varderade_nyttor" count="0" hidden="1">
      <extLst>
        <ext xmlns:x15="http://schemas.microsoft.com/office/spreadsheetml/2010/11/main" uri="{B97F6D7D-B522-45F9-BDA1-12C45D357490}">
          <x15:cacheHierarchy aggregatedColumn="469"/>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357"/>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358"/>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359"/>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360"/>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361"/>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362"/>
        </ext>
      </extLst>
    </cacheHierarchy>
    <cacheHierarchy uniqueName="[Measures].[Sum of Troligt år 8 4]" caption="Sum of Troligt år 8 4" measure="1" displayFolder="" measureGroup="Varderade_kostnader" count="0" hidden="1">
      <extLst>
        <ext xmlns:x15="http://schemas.microsoft.com/office/spreadsheetml/2010/11/main" uri="{B97F6D7D-B522-45F9-BDA1-12C45D357490}">
          <x15:cacheHierarchy aggregatedColumn="364"/>
        </ext>
      </extLst>
    </cacheHierarchy>
    <cacheHierarchy uniqueName="[Measures].[Sum of Troligt år 9 4]" caption="Sum of Troligt år 9 4" measure="1" displayFolder="" measureGroup="Varderade_kostnader" count="0" hidden="1">
      <extLst>
        <ext xmlns:x15="http://schemas.microsoft.com/office/spreadsheetml/2010/11/main" uri="{B97F6D7D-B522-45F9-BDA1-12C45D357490}">
          <x15:cacheHierarchy aggregatedColumn="365"/>
        </ext>
      </extLst>
    </cacheHierarchy>
    <cacheHierarchy uniqueName="[Measures].[Sum of Troligt år 7 4]" caption="Sum of Troligt år 7 4" measure="1" displayFolder="" measureGroup="Varderade_kostnader" count="0" hidden="1">
      <extLst>
        <ext xmlns:x15="http://schemas.microsoft.com/office/spreadsheetml/2010/11/main" uri="{B97F6D7D-B522-45F9-BDA1-12C45D357490}">
          <x15:cacheHierarchy aggregatedColumn="363"/>
        </ext>
      </extLst>
    </cacheHierarchy>
    <cacheHierarchy uniqueName="[Measures].[Sum of Troligt år 10 4]" caption="Sum of Troligt år 10 4" measure="1" displayFolder="" measureGroup="Varderade_kostnader" count="0" hidden="1">
      <extLst>
        <ext xmlns:x15="http://schemas.microsoft.com/office/spreadsheetml/2010/11/main" uri="{B97F6D7D-B522-45F9-BDA1-12C45D357490}">
          <x15:cacheHierarchy aggregatedColumn="366"/>
        </ext>
      </extLst>
    </cacheHierarchy>
    <cacheHierarchy uniqueName="[Measures].[Sum of Troligt år 11 4]" caption="Sum of Troligt år 11 4" measure="1" displayFolder="" measureGroup="Varderade_kostnader" count="0" hidden="1">
      <extLst>
        <ext xmlns:x15="http://schemas.microsoft.com/office/spreadsheetml/2010/11/main" uri="{B97F6D7D-B522-45F9-BDA1-12C45D357490}">
          <x15:cacheHierarchy aggregatedColumn="367"/>
        </ext>
      </extLst>
    </cacheHierarchy>
    <cacheHierarchy uniqueName="[Measures].[Sum of Troligt år 12 4]" caption="Sum of Troligt år 12 4" measure="1" displayFolder="" measureGroup="Varderade_kostnader" count="0" hidden="1">
      <extLst>
        <ext xmlns:x15="http://schemas.microsoft.com/office/spreadsheetml/2010/11/main" uri="{B97F6D7D-B522-45F9-BDA1-12C45D357490}">
          <x15:cacheHierarchy aggregatedColumn="368"/>
        </ext>
      </extLst>
    </cacheHierarchy>
    <cacheHierarchy uniqueName="[Measures].[Sum of Troligt år 13 4]" caption="Sum of Troligt år 13 4" measure="1" displayFolder="" measureGroup="Varderade_kostnader" count="0" hidden="1">
      <extLst>
        <ext xmlns:x15="http://schemas.microsoft.com/office/spreadsheetml/2010/11/main" uri="{B97F6D7D-B522-45F9-BDA1-12C45D357490}">
          <x15:cacheHierarchy aggregatedColumn="369"/>
        </ext>
      </extLst>
    </cacheHierarchy>
    <cacheHierarchy uniqueName="[Measures].[Sum of Troligt år 14 4]" caption="Sum of Troligt år 14 4" measure="1" displayFolder="" measureGroup="Varderade_kostnader" count="0" hidden="1">
      <extLst>
        <ext xmlns:x15="http://schemas.microsoft.com/office/spreadsheetml/2010/11/main" uri="{B97F6D7D-B522-45F9-BDA1-12C45D357490}">
          <x15:cacheHierarchy aggregatedColumn="370"/>
        </ext>
      </extLst>
    </cacheHierarchy>
    <cacheHierarchy uniqueName="[Measures].[Sum of Troligt år 15 4]" caption="Sum of Troligt år 15 4" measure="1" displayFolder="" measureGroup="Varderade_kostnader" count="0" hidden="1">
      <extLst>
        <ext xmlns:x15="http://schemas.microsoft.com/office/spreadsheetml/2010/11/main" uri="{B97F6D7D-B522-45F9-BDA1-12C45D357490}">
          <x15:cacheHierarchy aggregatedColumn="371"/>
        </ext>
      </extLst>
    </cacheHierarchy>
    <cacheHierarchy uniqueName="[Measures].[Sum of Troligt år 16 4]" caption="Sum of Troligt år 16 4" measure="1" displayFolder="" measureGroup="Varderade_kostnader" count="0" hidden="1">
      <extLst>
        <ext xmlns:x15="http://schemas.microsoft.com/office/spreadsheetml/2010/11/main" uri="{B97F6D7D-B522-45F9-BDA1-12C45D357490}">
          <x15:cacheHierarchy aggregatedColumn="372"/>
        </ext>
      </extLst>
    </cacheHierarchy>
    <cacheHierarchy uniqueName="[Measures].[Sum of Troligt år 17 4]" caption="Sum of Troligt år 17 4" measure="1" displayFolder="" measureGroup="Varderade_kostnader" count="0" hidden="1">
      <extLst>
        <ext xmlns:x15="http://schemas.microsoft.com/office/spreadsheetml/2010/11/main" uri="{B97F6D7D-B522-45F9-BDA1-12C45D357490}">
          <x15:cacheHierarchy aggregatedColumn="373"/>
        </ext>
      </extLst>
    </cacheHierarchy>
    <cacheHierarchy uniqueName="[Measures].[Sum of Troligt år 18 4]" caption="Sum of Troligt år 18 4" measure="1" displayFolder="" measureGroup="Varderade_kostnader" count="0" hidden="1">
      <extLst>
        <ext xmlns:x15="http://schemas.microsoft.com/office/spreadsheetml/2010/11/main" uri="{B97F6D7D-B522-45F9-BDA1-12C45D357490}">
          <x15:cacheHierarchy aggregatedColumn="374"/>
        </ext>
      </extLst>
    </cacheHierarchy>
    <cacheHierarchy uniqueName="[Measures].[Sum of Troligt år 19 4]" caption="Sum of Troligt år 19 4" measure="1" displayFolder="" measureGroup="Varderade_kostnader" count="0" hidden="1">
      <extLst>
        <ext xmlns:x15="http://schemas.microsoft.com/office/spreadsheetml/2010/11/main" uri="{B97F6D7D-B522-45F9-BDA1-12C45D357490}">
          <x15:cacheHierarchy aggregatedColumn="375"/>
        </ext>
      </extLst>
    </cacheHierarchy>
    <cacheHierarchy uniqueName="[Measures].[Sum of Troligt år 20 4]" caption="Sum of Troligt år 20 4" measure="1" displayFolder="" measureGroup="Varderade_kostnader" count="0" hidden="1">
      <extLst>
        <ext xmlns:x15="http://schemas.microsoft.com/office/spreadsheetml/2010/11/main" uri="{B97F6D7D-B522-45F9-BDA1-12C45D357490}">
          <x15:cacheHierarchy aggregatedColumn="376"/>
        </ext>
      </extLst>
    </cacheHierarchy>
    <cacheHierarchy uniqueName="[Measures].[Sum of Troligt år 21 4]" caption="Sum of Troligt år 21 4" measure="1" displayFolder="" measureGroup="Varderade_kostnader" count="0" hidden="1">
      <extLst>
        <ext xmlns:x15="http://schemas.microsoft.com/office/spreadsheetml/2010/11/main" uri="{B97F6D7D-B522-45F9-BDA1-12C45D357490}">
          <x15:cacheHierarchy aggregatedColumn="377"/>
        </ext>
      </extLst>
    </cacheHierarchy>
    <cacheHierarchy uniqueName="[Measures].[Sum of Troligt år 22 4]" caption="Sum of Troligt år 22 4" measure="1" displayFolder="" measureGroup="Varderade_kostnader" count="0" hidden="1">
      <extLst>
        <ext xmlns:x15="http://schemas.microsoft.com/office/spreadsheetml/2010/11/main" uri="{B97F6D7D-B522-45F9-BDA1-12C45D357490}">
          <x15:cacheHierarchy aggregatedColumn="378"/>
        </ext>
      </extLst>
    </cacheHierarchy>
    <cacheHierarchy uniqueName="[Measures].[Sum of Troligt år 23 4]" caption="Sum of Troligt år 23 4" measure="1" displayFolder="" measureGroup="Varderade_kostnader" count="0" hidden="1">
      <extLst>
        <ext xmlns:x15="http://schemas.microsoft.com/office/spreadsheetml/2010/11/main" uri="{B97F6D7D-B522-45F9-BDA1-12C45D357490}">
          <x15:cacheHierarchy aggregatedColumn="379"/>
        </ext>
      </extLst>
    </cacheHierarchy>
    <cacheHierarchy uniqueName="[Measures].[Sum of Troligt år 24 4]" caption="Sum of Troligt år 24 4" measure="1" displayFolder="" measureGroup="Varderade_kostnader" count="0" hidden="1">
      <extLst>
        <ext xmlns:x15="http://schemas.microsoft.com/office/spreadsheetml/2010/11/main" uri="{B97F6D7D-B522-45F9-BDA1-12C45D357490}">
          <x15:cacheHierarchy aggregatedColumn="380"/>
        </ext>
      </extLst>
    </cacheHierarchy>
    <cacheHierarchy uniqueName="[Measures].[Sum of Troligt år 25 4]" caption="Sum of Troligt år 25 4" measure="1" displayFolder="" measureGroup="Varderade_kostnader" count="0" hidden="1">
      <extLst>
        <ext xmlns:x15="http://schemas.microsoft.com/office/spreadsheetml/2010/11/main" uri="{B97F6D7D-B522-45F9-BDA1-12C45D357490}">
          <x15:cacheHierarchy aggregatedColumn="381"/>
        </ext>
      </extLst>
    </cacheHierarchy>
    <cacheHierarchy uniqueName="[Measures].[Sum of Summa 4]" caption="Sum of Summa 4" measure="1" displayFolder="" measureGroup="Varderade_kostnader" count="0" hidden="1">
      <extLst>
        <ext xmlns:x15="http://schemas.microsoft.com/office/spreadsheetml/2010/11/main" uri="{B97F6D7D-B522-45F9-BDA1-12C45D357490}">
          <x15:cacheHierarchy aggregatedColumn="382"/>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94"/>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495"/>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521"/>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408"/>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434"/>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382"/>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351"/>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1126942173"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658464930559" backgroundQuery="1" createdVersion="3" refreshedVersion="8" minRefreshableVersion="3" recordCount="0" supportSubquery="1" supportAdvancedDrill="1" xr:uid="{3BCFED65-6AE4-4335-ADC9-8B4E712AE29A}">
  <cacheSource type="external" connectionId="7">
    <extLst>
      <ext xmlns:x14="http://schemas.microsoft.com/office/spreadsheetml/2009/9/main" uri="{F057638F-6D5F-4e77-A914-E7F072B9BCA8}">
        <x14:sourceConnection name="ThisWorkbookDataModel"/>
      </ext>
    </extLst>
  </cacheSource>
  <cacheFields count="0"/>
  <cacheHierarchies count="646">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0" memberValueDatatype="130" unbalanced="0"/>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0"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Troligt år 7]" caption="Troligt år 7" attribute="1" defaultMemberUniqueName="[Ej_varderade_kostnader].[Troligt år 7].[All]" allUniqueName="[Ej_varderade_kostnader].[Troligt år 7].[All]" dimensionUniqueName="[Ej_varderade_kostnader]" displayFolder="" count="0" memberValueDatatype="5" unbalanced="0"/>
    <cacheHierarchy uniqueName="[Ej_varderade_kostnader].[Troligt år 8]" caption="Troligt år 8" attribute="1" defaultMemberUniqueName="[Ej_varderade_kostnader].[Troligt år 8].[All]" allUniqueName="[Ej_varderade_kostnader].[Troligt år 8].[All]" dimensionUniqueName="[Ej_varderade_kostnader]" displayFolder="" count="0" memberValueDatatype="5" unbalanced="0"/>
    <cacheHierarchy uniqueName="[Ej_varderade_kostnader].[Troligt år 9]" caption="Troligt år 9" attribute="1" defaultMemberUniqueName="[Ej_varderade_kostnader].[Troligt år 9].[All]" allUniqueName="[Ej_varderade_kostnader].[Troligt år 9].[All]" dimensionUniqueName="[Ej_varderade_kostnader]" displayFolder="" count="0" memberValueDatatype="5" unbalanced="0"/>
    <cacheHierarchy uniqueName="[Ej_varderade_kostnader].[Troligt år 10]" caption="Troligt år 10" attribute="1" defaultMemberUniqueName="[Ej_varderade_kostnader].[Troligt år 10].[All]" allUniqueName="[Ej_varderade_kostnader].[Troligt år 10].[All]" dimensionUniqueName="[Ej_varderade_kostnader]" displayFolder="" count="0" memberValueDatatype="5" unbalanced="0"/>
    <cacheHierarchy uniqueName="[Ej_varderade_kostnader].[Troligt år 11]" caption="Troligt år 11" attribute="1" defaultMemberUniqueName="[Ej_varderade_kostnader].[Troligt år 11].[All]" allUniqueName="[Ej_varderade_kostnader].[Troligt år 11].[All]" dimensionUniqueName="[Ej_varderade_kostnader]" displayFolder="" count="0" memberValueDatatype="5" unbalanced="0"/>
    <cacheHierarchy uniqueName="[Ej_varderade_kostnader].[Troligt år 12]" caption="Troligt år 12" attribute="1" defaultMemberUniqueName="[Ej_varderade_kostnader].[Troligt år 12].[All]" allUniqueName="[Ej_varderade_kostnader].[Troligt år 12].[All]" dimensionUniqueName="[Ej_varderade_kostnader]" displayFolder="" count="0" memberValueDatatype="5" unbalanced="0"/>
    <cacheHierarchy uniqueName="[Ej_varderade_kostnader].[Troligt år 13]" caption="Troligt år 13" attribute="1" defaultMemberUniqueName="[Ej_varderade_kostnader].[Troligt år 13].[All]" allUniqueName="[Ej_varderade_kostnader].[Troligt år 13].[All]" dimensionUniqueName="[Ej_varderade_kostnader]" displayFolder="" count="0" memberValueDatatype="5" unbalanced="0"/>
    <cacheHierarchy uniqueName="[Ej_varderade_kostnader].[Troligt år 14]" caption="Troligt år 14" attribute="1" defaultMemberUniqueName="[Ej_varderade_kostnader].[Troligt år 14].[All]" allUniqueName="[Ej_varderade_kostnader].[Troligt år 14].[All]" dimensionUniqueName="[Ej_varderade_kostnader]" displayFolder="" count="0" memberValueDatatype="5" unbalanced="0"/>
    <cacheHierarchy uniqueName="[Ej_varderade_kostnader].[Troligt år 15]" caption="Troligt år 15" attribute="1" defaultMemberUniqueName="[Ej_varderade_kostnader].[Troligt år 15].[All]" allUniqueName="[Ej_varderade_kostnader].[Troligt år 15].[All]" dimensionUniqueName="[Ej_varderade_kostnader]" displayFolder="" count="0" memberValueDatatype="5" unbalanced="0"/>
    <cacheHierarchy uniqueName="[Ej_varderade_kostnader].[Troligt år 16]" caption="Troligt år 16" attribute="1" defaultMemberUniqueName="[Ej_varderade_kostnader].[Troligt år 16].[All]" allUniqueName="[Ej_varderade_kostnader].[Troligt år 16].[All]" dimensionUniqueName="[Ej_varderade_kostnader]" displayFolder="" count="0" memberValueDatatype="5" unbalanced="0"/>
    <cacheHierarchy uniqueName="[Ej_varderade_kostnader].[Troligt år 17]" caption="Troligt år 17" attribute="1" defaultMemberUniqueName="[Ej_varderade_kostnader].[Troligt år 17].[All]" allUniqueName="[Ej_varderade_kostnader].[Troligt år 17].[All]" dimensionUniqueName="[Ej_varderade_kostnader]" displayFolder="" count="0" memberValueDatatype="5" unbalanced="0"/>
    <cacheHierarchy uniqueName="[Ej_varderade_kostnader].[Troligt år 18]" caption="Troligt år 18" attribute="1" defaultMemberUniqueName="[Ej_varderade_kostnader].[Troligt år 18].[All]" allUniqueName="[Ej_varderade_kostnader].[Troligt år 18].[All]" dimensionUniqueName="[Ej_varderade_kostnader]" displayFolder="" count="0" memberValueDatatype="5" unbalanced="0"/>
    <cacheHierarchy uniqueName="[Ej_varderade_kostnader].[Troligt år 19]" caption="Troligt år 19" attribute="1" defaultMemberUniqueName="[Ej_varderade_kostnader].[Troligt år 19].[All]" allUniqueName="[Ej_varderade_kostnader].[Troligt år 19].[All]" dimensionUniqueName="[Ej_varderade_kostnader]" displayFolder="" count="0" memberValueDatatype="5" unbalanced="0"/>
    <cacheHierarchy uniqueName="[Ej_varderade_kostnader].[Troligt år 20]" caption="Troligt år 20" attribute="1" defaultMemberUniqueName="[Ej_varderade_kostnader].[Troligt år 20].[All]" allUniqueName="[Ej_varderade_kostnader].[Troligt år 20].[All]" dimensionUniqueName="[Ej_varderade_kostnader]" displayFolder="" count="0" memberValueDatatype="5" unbalanced="0"/>
    <cacheHierarchy uniqueName="[Ej_varderade_kostnader].[Troligt år 21]" caption="Troligt år 21" attribute="1" defaultMemberUniqueName="[Ej_varderade_kostnader].[Troligt år 21].[All]" allUniqueName="[Ej_varderade_kostnader].[Troligt år 21].[All]" dimensionUniqueName="[Ej_varderade_kostnader]" displayFolder="" count="0" memberValueDatatype="5" unbalanced="0"/>
    <cacheHierarchy uniqueName="[Ej_varderade_kostnader].[Troligt år 22]" caption="Troligt år 22" attribute="1" defaultMemberUniqueName="[Ej_varderade_kostnader].[Troligt år 22].[All]" allUniqueName="[Ej_varderade_kostnader].[Troligt år 22].[All]" dimensionUniqueName="[Ej_varderade_kostnader]" displayFolder="" count="0" memberValueDatatype="5" unbalanced="0"/>
    <cacheHierarchy uniqueName="[Ej_varderade_kostnader].[Troligt år 23]" caption="Troligt år 23" attribute="1" defaultMemberUniqueName="[Ej_varderade_kostnader].[Troligt år 23].[All]" allUniqueName="[Ej_varderade_kostnader].[Troligt år 23].[All]" dimensionUniqueName="[Ej_varderade_kostnader]" displayFolder="" count="0" memberValueDatatype="5" unbalanced="0"/>
    <cacheHierarchy uniqueName="[Ej_varderade_kostnader].[Troligt år 24]" caption="Troligt år 24" attribute="1" defaultMemberUniqueName="[Ej_varderade_kostnader].[Troligt år 24].[All]" allUniqueName="[Ej_varderade_kostnader].[Troligt år 24].[All]" dimensionUniqueName="[Ej_varderade_kostnader]" displayFolder="" count="0" memberValueDatatype="5" unbalanced="0"/>
    <cacheHierarchy uniqueName="[Ej_varderade_kostnader].[Troligt år 25]" caption="Troligt år 25" attribute="1" defaultMemberUniqueName="[Ej_varderade_kostnader].[Troligt år 25].[All]" allUniqueName="[Ej_varderade_kostnader].[Troligt år 25].[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Min år 7]" caption="Min år 7" attribute="1" defaultMemberUniqueName="[Ej_varderade_kostnader].[Min år 7].[All]" allUniqueName="[Ej_varderade_kostnader].[Min år 7].[All]" dimensionUniqueName="[Ej_varderade_kostnader]" displayFolder="" count="0" memberValueDatatype="5" unbalanced="0"/>
    <cacheHierarchy uniqueName="[Ej_varderade_kostnader].[Min år 8]" caption="Min år 8" attribute="1" defaultMemberUniqueName="[Ej_varderade_kostnader].[Min år 8].[All]" allUniqueName="[Ej_varderade_kostnader].[Min år 8].[All]" dimensionUniqueName="[Ej_varderade_kostnader]" displayFolder="" count="0" memberValueDatatype="5" unbalanced="0"/>
    <cacheHierarchy uniqueName="[Ej_varderade_kostnader].[Min år 9]" caption="Min år 9" attribute="1" defaultMemberUniqueName="[Ej_varderade_kostnader].[Min år 9].[All]" allUniqueName="[Ej_varderade_kostnader].[Min år 9].[All]" dimensionUniqueName="[Ej_varderade_kostnader]" displayFolder="" count="0" memberValueDatatype="5" unbalanced="0"/>
    <cacheHierarchy uniqueName="[Ej_varderade_kostnader].[Min år 10]" caption="Min år 10" attribute="1" defaultMemberUniqueName="[Ej_varderade_kostnader].[Min år 10].[All]" allUniqueName="[Ej_varderade_kostnader].[Min år 10].[All]" dimensionUniqueName="[Ej_varderade_kostnader]" displayFolder="" count="0" memberValueDatatype="5" unbalanced="0"/>
    <cacheHierarchy uniqueName="[Ej_varderade_kostnader].[Min år 11]" caption="Min år 11" attribute="1" defaultMemberUniqueName="[Ej_varderade_kostnader].[Min år 11].[All]" allUniqueName="[Ej_varderade_kostnader].[Min år 11].[All]" dimensionUniqueName="[Ej_varderade_kostnader]" displayFolder="" count="0" memberValueDatatype="5" unbalanced="0"/>
    <cacheHierarchy uniqueName="[Ej_varderade_kostnader].[Min år 12]" caption="Min år 12" attribute="1" defaultMemberUniqueName="[Ej_varderade_kostnader].[Min år 12].[All]" allUniqueName="[Ej_varderade_kostnader].[Min år 12].[All]" dimensionUniqueName="[Ej_varderade_kostnader]" displayFolder="" count="0" memberValueDatatype="5" unbalanced="0"/>
    <cacheHierarchy uniqueName="[Ej_varderade_kostnader].[Min år 13]" caption="Min år 13" attribute="1" defaultMemberUniqueName="[Ej_varderade_kostnader].[Min år 13].[All]" allUniqueName="[Ej_varderade_kostnader].[Min år 13].[All]" dimensionUniqueName="[Ej_varderade_kostnader]" displayFolder="" count="0" memberValueDatatype="5" unbalanced="0"/>
    <cacheHierarchy uniqueName="[Ej_varderade_kostnader].[Min år 14]" caption="Min år 14" attribute="1" defaultMemberUniqueName="[Ej_varderade_kostnader].[Min år 14].[All]" allUniqueName="[Ej_varderade_kostnader].[Min år 14].[All]" dimensionUniqueName="[Ej_varderade_kostnader]" displayFolder="" count="0" memberValueDatatype="5" unbalanced="0"/>
    <cacheHierarchy uniqueName="[Ej_varderade_kostnader].[Min år 15]" caption="Min år 15" attribute="1" defaultMemberUniqueName="[Ej_varderade_kostnader].[Min år 15].[All]" allUniqueName="[Ej_varderade_kostnader].[Min år 15].[All]" dimensionUniqueName="[Ej_varderade_kostnader]" displayFolder="" count="0" memberValueDatatype="5" unbalanced="0"/>
    <cacheHierarchy uniqueName="[Ej_varderade_kostnader].[Min år 16]" caption="Min år 16" attribute="1" defaultMemberUniqueName="[Ej_varderade_kostnader].[Min år 16].[All]" allUniqueName="[Ej_varderade_kostnader].[Min år 16].[All]" dimensionUniqueName="[Ej_varderade_kostnader]" displayFolder="" count="0" memberValueDatatype="5" unbalanced="0"/>
    <cacheHierarchy uniqueName="[Ej_varderade_kostnader].[Min år 17]" caption="Min år 17" attribute="1" defaultMemberUniqueName="[Ej_varderade_kostnader].[Min år 17].[All]" allUniqueName="[Ej_varderade_kostnader].[Min år 17].[All]" dimensionUniqueName="[Ej_varderade_kostnader]" displayFolder="" count="0" memberValueDatatype="5" unbalanced="0"/>
    <cacheHierarchy uniqueName="[Ej_varderade_kostnader].[Min år 18]" caption="Min år 18" attribute="1" defaultMemberUniqueName="[Ej_varderade_kostnader].[Min år 18].[All]" allUniqueName="[Ej_varderade_kostnader].[Min år 18].[All]" dimensionUniqueName="[Ej_varderade_kostnader]" displayFolder="" count="0" memberValueDatatype="5" unbalanced="0"/>
    <cacheHierarchy uniqueName="[Ej_varderade_kostnader].[Min år 19]" caption="Min år 19" attribute="1" defaultMemberUniqueName="[Ej_varderade_kostnader].[Min år 19].[All]" allUniqueName="[Ej_varderade_kostnader].[Min år 19].[All]" dimensionUniqueName="[Ej_varderade_kostnader]" displayFolder="" count="0" memberValueDatatype="5" unbalanced="0"/>
    <cacheHierarchy uniqueName="[Ej_varderade_kostnader].[Min år 20]" caption="Min år 20" attribute="1" defaultMemberUniqueName="[Ej_varderade_kostnader].[Min år 20].[All]" allUniqueName="[Ej_varderade_kostnader].[Min år 20].[All]" dimensionUniqueName="[Ej_varderade_kostnader]" displayFolder="" count="0" memberValueDatatype="5" unbalanced="0"/>
    <cacheHierarchy uniqueName="[Ej_varderade_kostnader].[Min år 21]" caption="Min år 21" attribute="1" defaultMemberUniqueName="[Ej_varderade_kostnader].[Min år 21].[All]" allUniqueName="[Ej_varderade_kostnader].[Min år 21].[All]" dimensionUniqueName="[Ej_varderade_kostnader]" displayFolder="" count="0" memberValueDatatype="5" unbalanced="0"/>
    <cacheHierarchy uniqueName="[Ej_varderade_kostnader].[Min år 22]" caption="Min år 22" attribute="1" defaultMemberUniqueName="[Ej_varderade_kostnader].[Min år 22].[All]" allUniqueName="[Ej_varderade_kostnader].[Min år 22].[All]" dimensionUniqueName="[Ej_varderade_kostnader]" displayFolder="" count="0" memberValueDatatype="5" unbalanced="0"/>
    <cacheHierarchy uniqueName="[Ej_varderade_kostnader].[Min år 23]" caption="Min år 23" attribute="1" defaultMemberUniqueName="[Ej_varderade_kostnader].[Min år 23].[All]" allUniqueName="[Ej_varderade_kostnader].[Min år 23].[All]" dimensionUniqueName="[Ej_varderade_kostnader]" displayFolder="" count="0" memberValueDatatype="5" unbalanced="0"/>
    <cacheHierarchy uniqueName="[Ej_varderade_kostnader].[Min år 24]" caption="Min år 24" attribute="1" defaultMemberUniqueName="[Ej_varderade_kostnader].[Min år 24].[All]" allUniqueName="[Ej_varderade_kostnader].[Min år 24].[All]" dimensionUniqueName="[Ej_varderade_kostnader]" displayFolder="" count="0" memberValueDatatype="5" unbalanced="0"/>
    <cacheHierarchy uniqueName="[Ej_varderade_kostnader].[Min år 25]" caption="Min år 25" attribute="1" defaultMemberUniqueName="[Ej_varderade_kostnader].[Min år 25].[All]" allUniqueName="[Ej_varderade_kostnader].[Min år 25].[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Max år 7]" caption="Max år 7" attribute="1" defaultMemberUniqueName="[Ej_varderade_kostnader].[Max år 7].[All]" allUniqueName="[Ej_varderade_kostnader].[Max år 7].[All]" dimensionUniqueName="[Ej_varderade_kostnader]" displayFolder="" count="0" memberValueDatatype="5" unbalanced="0"/>
    <cacheHierarchy uniqueName="[Ej_varderade_kostnader].[Max år 8]" caption="Max år 8" attribute="1" defaultMemberUniqueName="[Ej_varderade_kostnader].[Max år 8].[All]" allUniqueName="[Ej_varderade_kostnader].[Max år 8].[All]" dimensionUniqueName="[Ej_varderade_kostnader]" displayFolder="" count="0" memberValueDatatype="5" unbalanced="0"/>
    <cacheHierarchy uniqueName="[Ej_varderade_kostnader].[Max år 9]" caption="Max år 9" attribute="1" defaultMemberUniqueName="[Ej_varderade_kostnader].[Max år 9].[All]" allUniqueName="[Ej_varderade_kostnader].[Max år 9].[All]" dimensionUniqueName="[Ej_varderade_kostnader]" displayFolder="" count="0" memberValueDatatype="5" unbalanced="0"/>
    <cacheHierarchy uniqueName="[Ej_varderade_kostnader].[Max år 10]" caption="Max år 10" attribute="1" defaultMemberUniqueName="[Ej_varderade_kostnader].[Max år 10].[All]" allUniqueName="[Ej_varderade_kostnader].[Max år 10].[All]" dimensionUniqueName="[Ej_varderade_kostnader]" displayFolder="" count="0" memberValueDatatype="5" unbalanced="0"/>
    <cacheHierarchy uniqueName="[Ej_varderade_kostnader].[Max år 11]" caption="Max år 11" attribute="1" defaultMemberUniqueName="[Ej_varderade_kostnader].[Max år 11].[All]" allUniqueName="[Ej_varderade_kostnader].[Max år 11].[All]" dimensionUniqueName="[Ej_varderade_kostnader]" displayFolder="" count="0" memberValueDatatype="5" unbalanced="0"/>
    <cacheHierarchy uniqueName="[Ej_varderade_kostnader].[Max år 12]" caption="Max år 12" attribute="1" defaultMemberUniqueName="[Ej_varderade_kostnader].[Max år 12].[All]" allUniqueName="[Ej_varderade_kostnader].[Max år 12].[All]" dimensionUniqueName="[Ej_varderade_kostnader]" displayFolder="" count="0" memberValueDatatype="5" unbalanced="0"/>
    <cacheHierarchy uniqueName="[Ej_varderade_kostnader].[Max år 13]" caption="Max år 13" attribute="1" defaultMemberUniqueName="[Ej_varderade_kostnader].[Max år 13].[All]" allUniqueName="[Ej_varderade_kostnader].[Max år 13].[All]" dimensionUniqueName="[Ej_varderade_kostnader]" displayFolder="" count="0" memberValueDatatype="5" unbalanced="0"/>
    <cacheHierarchy uniqueName="[Ej_varderade_kostnader].[Max år 14]" caption="Max år 14" attribute="1" defaultMemberUniqueName="[Ej_varderade_kostnader].[Max år 14].[All]" allUniqueName="[Ej_varderade_kostnader].[Max år 14].[All]" dimensionUniqueName="[Ej_varderade_kostnader]" displayFolder="" count="0" memberValueDatatype="5" unbalanced="0"/>
    <cacheHierarchy uniqueName="[Ej_varderade_kostnader].[Max år 15]" caption="Max år 15" attribute="1" defaultMemberUniqueName="[Ej_varderade_kostnader].[Max år 15].[All]" allUniqueName="[Ej_varderade_kostnader].[Max år 15].[All]" dimensionUniqueName="[Ej_varderade_kostnader]" displayFolder="" count="0" memberValueDatatype="5" unbalanced="0"/>
    <cacheHierarchy uniqueName="[Ej_varderade_kostnader].[Max år 16]" caption="Max år 16" attribute="1" defaultMemberUniqueName="[Ej_varderade_kostnader].[Max år 16].[All]" allUniqueName="[Ej_varderade_kostnader].[Max år 16].[All]" dimensionUniqueName="[Ej_varderade_kostnader]" displayFolder="" count="0" memberValueDatatype="5" unbalanced="0"/>
    <cacheHierarchy uniqueName="[Ej_varderade_kostnader].[Max år 17]" caption="Max år 17" attribute="1" defaultMemberUniqueName="[Ej_varderade_kostnader].[Max år 17].[All]" allUniqueName="[Ej_varderade_kostnader].[Max år 17].[All]" dimensionUniqueName="[Ej_varderade_kostnader]" displayFolder="" count="0" memberValueDatatype="5" unbalanced="0"/>
    <cacheHierarchy uniqueName="[Ej_varderade_kostnader].[Max år 18]" caption="Max år 18" attribute="1" defaultMemberUniqueName="[Ej_varderade_kostnader].[Max år 18].[All]" allUniqueName="[Ej_varderade_kostnader].[Max år 18].[All]" dimensionUniqueName="[Ej_varderade_kostnader]" displayFolder="" count="0" memberValueDatatype="5" unbalanced="0"/>
    <cacheHierarchy uniqueName="[Ej_varderade_kostnader].[Max år 19]" caption="Max år 19" attribute="1" defaultMemberUniqueName="[Ej_varderade_kostnader].[Max år 19].[All]" allUniqueName="[Ej_varderade_kostnader].[Max år 19].[All]" dimensionUniqueName="[Ej_varderade_kostnader]" displayFolder="" count="0" memberValueDatatype="5" unbalanced="0"/>
    <cacheHierarchy uniqueName="[Ej_varderade_kostnader].[Max år 20]" caption="Max år 20" attribute="1" defaultMemberUniqueName="[Ej_varderade_kostnader].[Max år 20].[All]" allUniqueName="[Ej_varderade_kostnader].[Max år 20].[All]" dimensionUniqueName="[Ej_varderade_kostnader]" displayFolder="" count="0" memberValueDatatype="5" unbalanced="0"/>
    <cacheHierarchy uniqueName="[Ej_varderade_kostnader].[Max år 21]" caption="Max år 21" attribute="1" defaultMemberUniqueName="[Ej_varderade_kostnader].[Max år 21].[All]" allUniqueName="[Ej_varderade_kostnader].[Max år 21].[All]" dimensionUniqueName="[Ej_varderade_kostnader]" displayFolder="" count="0" memberValueDatatype="5" unbalanced="0"/>
    <cacheHierarchy uniqueName="[Ej_varderade_kostnader].[Max år 22]" caption="Max år 22" attribute="1" defaultMemberUniqueName="[Ej_varderade_kostnader].[Max år 22].[All]" allUniqueName="[Ej_varderade_kostnader].[Max år 22].[All]" dimensionUniqueName="[Ej_varderade_kostnader]" displayFolder="" count="0" memberValueDatatype="5" unbalanced="0"/>
    <cacheHierarchy uniqueName="[Ej_varderade_kostnader].[Max år 23]" caption="Max år 23" attribute="1" defaultMemberUniqueName="[Ej_varderade_kostnader].[Max år 23].[All]" allUniqueName="[Ej_varderade_kostnader].[Max år 23].[All]" dimensionUniqueName="[Ej_varderade_kostnader]" displayFolder="" count="0" memberValueDatatype="5" unbalanced="0"/>
    <cacheHierarchy uniqueName="[Ej_varderade_kostnader].[Max år 24]" caption="Max år 24" attribute="1" defaultMemberUniqueName="[Ej_varderade_kostnader].[Max år 24].[All]" allUniqueName="[Ej_varderade_kostnader].[Max år 24].[All]" dimensionUniqueName="[Ej_varderade_kostnader]" displayFolder="" count="0" memberValueDatatype="5" unbalanced="0"/>
    <cacheHierarchy uniqueName="[Ej_varderade_kostnader].[Max år 25]" caption="Max år 25" attribute="1" defaultMemberUniqueName="[Ej_varderade_kostnader].[Max år 25].[All]" allUniqueName="[Ej_varderade_kostnader].[Max år 25].[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0"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0"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Troligt år 7]" caption="Troligt år 7" attribute="1" defaultMemberUniqueName="[Ej_varderade_nyttor].[Troligt år 7].[All]" allUniqueName="[Ej_varderade_nyttor].[Troligt år 7].[All]" dimensionUniqueName="[Ej_varderade_nyttor]" displayFolder="" count="0" memberValueDatatype="5" unbalanced="0"/>
    <cacheHierarchy uniqueName="[Ej_varderade_nyttor].[Troligt år 8]" caption="Troligt år 8" attribute="1" defaultMemberUniqueName="[Ej_varderade_nyttor].[Troligt år 8].[All]" allUniqueName="[Ej_varderade_nyttor].[Troligt år 8].[All]" dimensionUniqueName="[Ej_varderade_nyttor]" displayFolder="" count="0" memberValueDatatype="5" unbalanced="0"/>
    <cacheHierarchy uniqueName="[Ej_varderade_nyttor].[Troligt år 9]" caption="Troligt år 9" attribute="1" defaultMemberUniqueName="[Ej_varderade_nyttor].[Troligt år 9].[All]" allUniqueName="[Ej_varderade_nyttor].[Troligt år 9].[All]" dimensionUniqueName="[Ej_varderade_nyttor]" displayFolder="" count="0" memberValueDatatype="5" unbalanced="0"/>
    <cacheHierarchy uniqueName="[Ej_varderade_nyttor].[Troligt år 10]" caption="Troligt år 10" attribute="1" defaultMemberUniqueName="[Ej_varderade_nyttor].[Troligt år 10].[All]" allUniqueName="[Ej_varderade_nyttor].[Troligt år 10].[All]" dimensionUniqueName="[Ej_varderade_nyttor]" displayFolder="" count="0" memberValueDatatype="5" unbalanced="0"/>
    <cacheHierarchy uniqueName="[Ej_varderade_nyttor].[Troligt år 11]" caption="Troligt år 11" attribute="1" defaultMemberUniqueName="[Ej_varderade_nyttor].[Troligt år 11].[All]" allUniqueName="[Ej_varderade_nyttor].[Troligt år 11].[All]" dimensionUniqueName="[Ej_varderade_nyttor]" displayFolder="" count="0" memberValueDatatype="5" unbalanced="0"/>
    <cacheHierarchy uniqueName="[Ej_varderade_nyttor].[Troligt år 12]" caption="Troligt år 12" attribute="1" defaultMemberUniqueName="[Ej_varderade_nyttor].[Troligt år 12].[All]" allUniqueName="[Ej_varderade_nyttor].[Troligt år 12].[All]" dimensionUniqueName="[Ej_varderade_nyttor]" displayFolder="" count="0" memberValueDatatype="5" unbalanced="0"/>
    <cacheHierarchy uniqueName="[Ej_varderade_nyttor].[Troligt år 13]" caption="Troligt år 13" attribute="1" defaultMemberUniqueName="[Ej_varderade_nyttor].[Troligt år 13].[All]" allUniqueName="[Ej_varderade_nyttor].[Troligt år 13].[All]" dimensionUniqueName="[Ej_varderade_nyttor]" displayFolder="" count="0" memberValueDatatype="5" unbalanced="0"/>
    <cacheHierarchy uniqueName="[Ej_varderade_nyttor].[Troligt år 14]" caption="Troligt år 14" attribute="1" defaultMemberUniqueName="[Ej_varderade_nyttor].[Troligt år 14].[All]" allUniqueName="[Ej_varderade_nyttor].[Troligt år 14].[All]" dimensionUniqueName="[Ej_varderade_nyttor]" displayFolder="" count="0" memberValueDatatype="5" unbalanced="0"/>
    <cacheHierarchy uniqueName="[Ej_varderade_nyttor].[Troligt år 15]" caption="Troligt år 15" attribute="1" defaultMemberUniqueName="[Ej_varderade_nyttor].[Troligt år 15].[All]" allUniqueName="[Ej_varderade_nyttor].[Troligt år 15].[All]" dimensionUniqueName="[Ej_varderade_nyttor]" displayFolder="" count="0" memberValueDatatype="5" unbalanced="0"/>
    <cacheHierarchy uniqueName="[Ej_varderade_nyttor].[Troligt år 16]" caption="Troligt år 16" attribute="1" defaultMemberUniqueName="[Ej_varderade_nyttor].[Troligt år 16].[All]" allUniqueName="[Ej_varderade_nyttor].[Troligt år 16].[All]" dimensionUniqueName="[Ej_varderade_nyttor]" displayFolder="" count="0" memberValueDatatype="5" unbalanced="0"/>
    <cacheHierarchy uniqueName="[Ej_varderade_nyttor].[Troligt år 17]" caption="Troligt år 17" attribute="1" defaultMemberUniqueName="[Ej_varderade_nyttor].[Troligt år 17].[All]" allUniqueName="[Ej_varderade_nyttor].[Troligt år 17].[All]" dimensionUniqueName="[Ej_varderade_nyttor]" displayFolder="" count="0" memberValueDatatype="5" unbalanced="0"/>
    <cacheHierarchy uniqueName="[Ej_varderade_nyttor].[Troligt år 18]" caption="Troligt år 18" attribute="1" defaultMemberUniqueName="[Ej_varderade_nyttor].[Troligt år 18].[All]" allUniqueName="[Ej_varderade_nyttor].[Troligt år 18].[All]" dimensionUniqueName="[Ej_varderade_nyttor]" displayFolder="" count="0" memberValueDatatype="5" unbalanced="0"/>
    <cacheHierarchy uniqueName="[Ej_varderade_nyttor].[Troligt år 19]" caption="Troligt år 19" attribute="1" defaultMemberUniqueName="[Ej_varderade_nyttor].[Troligt år 19].[All]" allUniqueName="[Ej_varderade_nyttor].[Troligt år 19].[All]" dimensionUniqueName="[Ej_varderade_nyttor]" displayFolder="" count="0" memberValueDatatype="5" unbalanced="0"/>
    <cacheHierarchy uniqueName="[Ej_varderade_nyttor].[Troligt år 20]" caption="Troligt år 20" attribute="1" defaultMemberUniqueName="[Ej_varderade_nyttor].[Troligt år 20].[All]" allUniqueName="[Ej_varderade_nyttor].[Troligt år 20].[All]" dimensionUniqueName="[Ej_varderade_nyttor]" displayFolder="" count="0" memberValueDatatype="5" unbalanced="0"/>
    <cacheHierarchy uniqueName="[Ej_varderade_nyttor].[Troligt år 21]" caption="Troligt år 21" attribute="1" defaultMemberUniqueName="[Ej_varderade_nyttor].[Troligt år 21].[All]" allUniqueName="[Ej_varderade_nyttor].[Troligt år 21].[All]" dimensionUniqueName="[Ej_varderade_nyttor]" displayFolder="" count="0" memberValueDatatype="5" unbalanced="0"/>
    <cacheHierarchy uniqueName="[Ej_varderade_nyttor].[Troligt år 22]" caption="Troligt år 22" attribute="1" defaultMemberUniqueName="[Ej_varderade_nyttor].[Troligt år 22].[All]" allUniqueName="[Ej_varderade_nyttor].[Troligt år 22].[All]" dimensionUniqueName="[Ej_varderade_nyttor]" displayFolder="" count="0" memberValueDatatype="5" unbalanced="0"/>
    <cacheHierarchy uniqueName="[Ej_varderade_nyttor].[Troligt år 23]" caption="Troligt år 23" attribute="1" defaultMemberUniqueName="[Ej_varderade_nyttor].[Troligt år 23].[All]" allUniqueName="[Ej_varderade_nyttor].[Troligt år 23].[All]" dimensionUniqueName="[Ej_varderade_nyttor]" displayFolder="" count="0" memberValueDatatype="5" unbalanced="0"/>
    <cacheHierarchy uniqueName="[Ej_varderade_nyttor].[Troligt år 24]" caption="Troligt år 24" attribute="1" defaultMemberUniqueName="[Ej_varderade_nyttor].[Troligt år 24].[All]" allUniqueName="[Ej_varderade_nyttor].[Troligt år 24].[All]" dimensionUniqueName="[Ej_varderade_nyttor]" displayFolder="" count="0" memberValueDatatype="5" unbalanced="0"/>
    <cacheHierarchy uniqueName="[Ej_varderade_nyttor].[Troligt år 25]" caption="Troligt år 25" attribute="1" defaultMemberUniqueName="[Ej_varderade_nyttor].[Troligt år 25].[All]" allUniqueName="[Ej_varderade_nyttor].[Troligt år 25].[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Min år 7]" caption="Min år 7" attribute="1" defaultMemberUniqueName="[Ej_varderade_nyttor].[Min år 7].[All]" allUniqueName="[Ej_varderade_nyttor].[Min år 7].[All]" dimensionUniqueName="[Ej_varderade_nyttor]" displayFolder="" count="0" memberValueDatatype="5" unbalanced="0"/>
    <cacheHierarchy uniqueName="[Ej_varderade_nyttor].[Min år 8]" caption="Min år 8" attribute="1" defaultMemberUniqueName="[Ej_varderade_nyttor].[Min år 8].[All]" allUniqueName="[Ej_varderade_nyttor].[Min år 8].[All]" dimensionUniqueName="[Ej_varderade_nyttor]" displayFolder="" count="0" memberValueDatatype="5" unbalanced="0"/>
    <cacheHierarchy uniqueName="[Ej_varderade_nyttor].[Min år 9]" caption="Min år 9" attribute="1" defaultMemberUniqueName="[Ej_varderade_nyttor].[Min år 9].[All]" allUniqueName="[Ej_varderade_nyttor].[Min år 9].[All]" dimensionUniqueName="[Ej_varderade_nyttor]" displayFolder="" count="0" memberValueDatatype="5" unbalanced="0"/>
    <cacheHierarchy uniqueName="[Ej_varderade_nyttor].[Min år 10]" caption="Min år 10" attribute="1" defaultMemberUniqueName="[Ej_varderade_nyttor].[Min år 10].[All]" allUniqueName="[Ej_varderade_nyttor].[Min år 10].[All]" dimensionUniqueName="[Ej_varderade_nyttor]" displayFolder="" count="0" memberValueDatatype="5" unbalanced="0"/>
    <cacheHierarchy uniqueName="[Ej_varderade_nyttor].[Min år 11]" caption="Min år 11" attribute="1" defaultMemberUniqueName="[Ej_varderade_nyttor].[Min år 11].[All]" allUniqueName="[Ej_varderade_nyttor].[Min år 11].[All]" dimensionUniqueName="[Ej_varderade_nyttor]" displayFolder="" count="0" memberValueDatatype="5" unbalanced="0"/>
    <cacheHierarchy uniqueName="[Ej_varderade_nyttor].[Min år 12]" caption="Min år 12" attribute="1" defaultMemberUniqueName="[Ej_varderade_nyttor].[Min år 12].[All]" allUniqueName="[Ej_varderade_nyttor].[Min år 12].[All]" dimensionUniqueName="[Ej_varderade_nyttor]" displayFolder="" count="0" memberValueDatatype="5" unbalanced="0"/>
    <cacheHierarchy uniqueName="[Ej_varderade_nyttor].[Min år 13]" caption="Min år 13" attribute="1" defaultMemberUniqueName="[Ej_varderade_nyttor].[Min år 13].[All]" allUniqueName="[Ej_varderade_nyttor].[Min år 13].[All]" dimensionUniqueName="[Ej_varderade_nyttor]" displayFolder="" count="0" memberValueDatatype="5" unbalanced="0"/>
    <cacheHierarchy uniqueName="[Ej_varderade_nyttor].[Min år 14]" caption="Min år 14" attribute="1" defaultMemberUniqueName="[Ej_varderade_nyttor].[Min år 14].[All]" allUniqueName="[Ej_varderade_nyttor].[Min år 14].[All]" dimensionUniqueName="[Ej_varderade_nyttor]" displayFolder="" count="0" memberValueDatatype="5" unbalanced="0"/>
    <cacheHierarchy uniqueName="[Ej_varderade_nyttor].[Min år 15]" caption="Min år 15" attribute="1" defaultMemberUniqueName="[Ej_varderade_nyttor].[Min år 15].[All]" allUniqueName="[Ej_varderade_nyttor].[Min år 15].[All]" dimensionUniqueName="[Ej_varderade_nyttor]" displayFolder="" count="0" memberValueDatatype="5" unbalanced="0"/>
    <cacheHierarchy uniqueName="[Ej_varderade_nyttor].[Min år 16]" caption="Min år 16" attribute="1" defaultMemberUniqueName="[Ej_varderade_nyttor].[Min år 16].[All]" allUniqueName="[Ej_varderade_nyttor].[Min år 16].[All]" dimensionUniqueName="[Ej_varderade_nyttor]" displayFolder="" count="0" memberValueDatatype="5" unbalanced="0"/>
    <cacheHierarchy uniqueName="[Ej_varderade_nyttor].[Min år 17]" caption="Min år 17" attribute="1" defaultMemberUniqueName="[Ej_varderade_nyttor].[Min år 17].[All]" allUniqueName="[Ej_varderade_nyttor].[Min år 17].[All]" dimensionUniqueName="[Ej_varderade_nyttor]" displayFolder="" count="0" memberValueDatatype="5" unbalanced="0"/>
    <cacheHierarchy uniqueName="[Ej_varderade_nyttor].[Min år 18]" caption="Min år 18" attribute="1" defaultMemberUniqueName="[Ej_varderade_nyttor].[Min år 18].[All]" allUniqueName="[Ej_varderade_nyttor].[Min år 18].[All]" dimensionUniqueName="[Ej_varderade_nyttor]" displayFolder="" count="0" memberValueDatatype="5" unbalanced="0"/>
    <cacheHierarchy uniqueName="[Ej_varderade_nyttor].[Min år 19]" caption="Min år 19" attribute="1" defaultMemberUniqueName="[Ej_varderade_nyttor].[Min år 19].[All]" allUniqueName="[Ej_varderade_nyttor].[Min år 19].[All]" dimensionUniqueName="[Ej_varderade_nyttor]" displayFolder="" count="0" memberValueDatatype="5" unbalanced="0"/>
    <cacheHierarchy uniqueName="[Ej_varderade_nyttor].[Min år 20]" caption="Min år 20" attribute="1" defaultMemberUniqueName="[Ej_varderade_nyttor].[Min år 20].[All]" allUniqueName="[Ej_varderade_nyttor].[Min år 20].[All]" dimensionUniqueName="[Ej_varderade_nyttor]" displayFolder="" count="0" memberValueDatatype="5" unbalanced="0"/>
    <cacheHierarchy uniqueName="[Ej_varderade_nyttor].[Min år 21]" caption="Min år 21" attribute="1" defaultMemberUniqueName="[Ej_varderade_nyttor].[Min år 21].[All]" allUniqueName="[Ej_varderade_nyttor].[Min år 21].[All]" dimensionUniqueName="[Ej_varderade_nyttor]" displayFolder="" count="0" memberValueDatatype="5" unbalanced="0"/>
    <cacheHierarchy uniqueName="[Ej_varderade_nyttor].[Min år 22]" caption="Min år 22" attribute="1" defaultMemberUniqueName="[Ej_varderade_nyttor].[Min år 22].[All]" allUniqueName="[Ej_varderade_nyttor].[Min år 22].[All]" dimensionUniqueName="[Ej_varderade_nyttor]" displayFolder="" count="0" memberValueDatatype="5" unbalanced="0"/>
    <cacheHierarchy uniqueName="[Ej_varderade_nyttor].[Min år 23]" caption="Min år 23" attribute="1" defaultMemberUniqueName="[Ej_varderade_nyttor].[Min år 23].[All]" allUniqueName="[Ej_varderade_nyttor].[Min år 23].[All]" dimensionUniqueName="[Ej_varderade_nyttor]" displayFolder="" count="0" memberValueDatatype="5" unbalanced="0"/>
    <cacheHierarchy uniqueName="[Ej_varderade_nyttor].[Min år 24]" caption="Min år 24" attribute="1" defaultMemberUniqueName="[Ej_varderade_nyttor].[Min år 24].[All]" allUniqueName="[Ej_varderade_nyttor].[Min år 24].[All]" dimensionUniqueName="[Ej_varderade_nyttor]" displayFolder="" count="0" memberValueDatatype="5" unbalanced="0"/>
    <cacheHierarchy uniqueName="[Ej_varderade_nyttor].[Min år 25]" caption="Min år 25" attribute="1" defaultMemberUniqueName="[Ej_varderade_nyttor].[Min år 25].[All]" allUniqueName="[Ej_varderade_nyttor].[Min år 25].[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Max år 7]" caption="Max år 7" attribute="1" defaultMemberUniqueName="[Ej_varderade_nyttor].[Max år 7].[All]" allUniqueName="[Ej_varderade_nyttor].[Max år 7].[All]" dimensionUniqueName="[Ej_varderade_nyttor]" displayFolder="" count="0" memberValueDatatype="5" unbalanced="0"/>
    <cacheHierarchy uniqueName="[Ej_varderade_nyttor].[Max år 8]" caption="Max år 8" attribute="1" defaultMemberUniqueName="[Ej_varderade_nyttor].[Max år 8].[All]" allUniqueName="[Ej_varderade_nyttor].[Max år 8].[All]" dimensionUniqueName="[Ej_varderade_nyttor]" displayFolder="" count="0" memberValueDatatype="5" unbalanced="0"/>
    <cacheHierarchy uniqueName="[Ej_varderade_nyttor].[Max år 9]" caption="Max år 9" attribute="1" defaultMemberUniqueName="[Ej_varderade_nyttor].[Max år 9].[All]" allUniqueName="[Ej_varderade_nyttor].[Max år 9].[All]" dimensionUniqueName="[Ej_varderade_nyttor]" displayFolder="" count="0" memberValueDatatype="5" unbalanced="0"/>
    <cacheHierarchy uniqueName="[Ej_varderade_nyttor].[Max år 10]" caption="Max år 10" attribute="1" defaultMemberUniqueName="[Ej_varderade_nyttor].[Max år 10].[All]" allUniqueName="[Ej_varderade_nyttor].[Max år 10].[All]" dimensionUniqueName="[Ej_varderade_nyttor]" displayFolder="" count="0" memberValueDatatype="5" unbalanced="0"/>
    <cacheHierarchy uniqueName="[Ej_varderade_nyttor].[Max år 11]" caption="Max år 11" attribute="1" defaultMemberUniqueName="[Ej_varderade_nyttor].[Max år 11].[All]" allUniqueName="[Ej_varderade_nyttor].[Max år 11].[All]" dimensionUniqueName="[Ej_varderade_nyttor]" displayFolder="" count="0" memberValueDatatype="5" unbalanced="0"/>
    <cacheHierarchy uniqueName="[Ej_varderade_nyttor].[Max år 12]" caption="Max år 12" attribute="1" defaultMemberUniqueName="[Ej_varderade_nyttor].[Max år 12].[All]" allUniqueName="[Ej_varderade_nyttor].[Max år 12].[All]" dimensionUniqueName="[Ej_varderade_nyttor]" displayFolder="" count="0" memberValueDatatype="5" unbalanced="0"/>
    <cacheHierarchy uniqueName="[Ej_varderade_nyttor].[Max år 13]" caption="Max år 13" attribute="1" defaultMemberUniqueName="[Ej_varderade_nyttor].[Max år 13].[All]" allUniqueName="[Ej_varderade_nyttor].[Max år 13].[All]" dimensionUniqueName="[Ej_varderade_nyttor]" displayFolder="" count="0" memberValueDatatype="5" unbalanced="0"/>
    <cacheHierarchy uniqueName="[Ej_varderade_nyttor].[Max år 14]" caption="Max år 14" attribute="1" defaultMemberUniqueName="[Ej_varderade_nyttor].[Max år 14].[All]" allUniqueName="[Ej_varderade_nyttor].[Max år 14].[All]" dimensionUniqueName="[Ej_varderade_nyttor]" displayFolder="" count="0" memberValueDatatype="5" unbalanced="0"/>
    <cacheHierarchy uniqueName="[Ej_varderade_nyttor].[Max år 15]" caption="Max år 15" attribute="1" defaultMemberUniqueName="[Ej_varderade_nyttor].[Max år 15].[All]" allUniqueName="[Ej_varderade_nyttor].[Max år 15].[All]" dimensionUniqueName="[Ej_varderade_nyttor]" displayFolder="" count="0" memberValueDatatype="5" unbalanced="0"/>
    <cacheHierarchy uniqueName="[Ej_varderade_nyttor].[Max år 16]" caption="Max år 16" attribute="1" defaultMemberUniqueName="[Ej_varderade_nyttor].[Max år 16].[All]" allUniqueName="[Ej_varderade_nyttor].[Max år 16].[All]" dimensionUniqueName="[Ej_varderade_nyttor]" displayFolder="" count="0" memberValueDatatype="5" unbalanced="0"/>
    <cacheHierarchy uniqueName="[Ej_varderade_nyttor].[Max år 17]" caption="Max år 17" attribute="1" defaultMemberUniqueName="[Ej_varderade_nyttor].[Max år 17].[All]" allUniqueName="[Ej_varderade_nyttor].[Max år 17].[All]" dimensionUniqueName="[Ej_varderade_nyttor]" displayFolder="" count="0" memberValueDatatype="5" unbalanced="0"/>
    <cacheHierarchy uniqueName="[Ej_varderade_nyttor].[Max år 18]" caption="Max år 18" attribute="1" defaultMemberUniqueName="[Ej_varderade_nyttor].[Max år 18].[All]" allUniqueName="[Ej_varderade_nyttor].[Max år 18].[All]" dimensionUniqueName="[Ej_varderade_nyttor]" displayFolder="" count="0" memberValueDatatype="5" unbalanced="0"/>
    <cacheHierarchy uniqueName="[Ej_varderade_nyttor].[Max år 19]" caption="Max år 19" attribute="1" defaultMemberUniqueName="[Ej_varderade_nyttor].[Max år 19].[All]" allUniqueName="[Ej_varderade_nyttor].[Max år 19].[All]" dimensionUniqueName="[Ej_varderade_nyttor]" displayFolder="" count="0" memberValueDatatype="5" unbalanced="0"/>
    <cacheHierarchy uniqueName="[Ej_varderade_nyttor].[Max år 20]" caption="Max år 20" attribute="1" defaultMemberUniqueName="[Ej_varderade_nyttor].[Max år 20].[All]" allUniqueName="[Ej_varderade_nyttor].[Max år 20].[All]" dimensionUniqueName="[Ej_varderade_nyttor]" displayFolder="" count="0" memberValueDatatype="5" unbalanced="0"/>
    <cacheHierarchy uniqueName="[Ej_varderade_nyttor].[Max år 21]" caption="Max år 21" attribute="1" defaultMemberUniqueName="[Ej_varderade_nyttor].[Max år 21].[All]" allUniqueName="[Ej_varderade_nyttor].[Max år 21].[All]" dimensionUniqueName="[Ej_varderade_nyttor]" displayFolder="" count="0" memberValueDatatype="5" unbalanced="0"/>
    <cacheHierarchy uniqueName="[Ej_varderade_nyttor].[Max år 22]" caption="Max år 22" attribute="1" defaultMemberUniqueName="[Ej_varderade_nyttor].[Max år 22].[All]" allUniqueName="[Ej_varderade_nyttor].[Max år 22].[All]" dimensionUniqueName="[Ej_varderade_nyttor]" displayFolder="" count="0" memberValueDatatype="5" unbalanced="0"/>
    <cacheHierarchy uniqueName="[Ej_varderade_nyttor].[Max år 23]" caption="Max år 23" attribute="1" defaultMemberUniqueName="[Ej_varderade_nyttor].[Max år 23].[All]" allUniqueName="[Ej_varderade_nyttor].[Max år 23].[All]" dimensionUniqueName="[Ej_varderade_nyttor]" displayFolder="" count="0" memberValueDatatype="5" unbalanced="0"/>
    <cacheHierarchy uniqueName="[Ej_varderade_nyttor].[Max år 24]" caption="Max år 24" attribute="1" defaultMemberUniqueName="[Ej_varderade_nyttor].[Max år 24].[All]" allUniqueName="[Ej_varderade_nyttor].[Max år 24].[All]" dimensionUniqueName="[Ej_varderade_nyttor]" displayFolder="" count="0" memberValueDatatype="5" unbalanced="0"/>
    <cacheHierarchy uniqueName="[Ej_varderade_nyttor].[Max år 25]" caption="Max år 25" attribute="1" defaultMemberUniqueName="[Ej_varderade_nyttor].[Max år 25].[All]" allUniqueName="[Ej_varderade_nyttor].[Max år 25].[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0" memberValueDatatype="130" unbalanced="0"/>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Troligt år 7]" caption="Troligt år 7" attribute="1" defaultMemberUniqueName="[Kostnader].[Troligt år 7].[All]" allUniqueName="[Kostnader].[Troligt år 7].[All]" dimensionUniqueName="[Kostnader]" displayFolder="" count="0" memberValueDatatype="5" unbalanced="0"/>
    <cacheHierarchy uniqueName="[Kostnader].[Troligt år 8]" caption="Troligt år 8" attribute="1" defaultMemberUniqueName="[Kostnader].[Troligt år 8].[All]" allUniqueName="[Kostnader].[Troligt år 8].[All]" dimensionUniqueName="[Kostnader]" displayFolder="" count="0" memberValueDatatype="5" unbalanced="0"/>
    <cacheHierarchy uniqueName="[Kostnader].[Troligt år 9]" caption="Troligt år 9" attribute="1" defaultMemberUniqueName="[Kostnader].[Troligt år 9].[All]" allUniqueName="[Kostnader].[Troligt år 9].[All]" dimensionUniqueName="[Kostnader]" displayFolder="" count="0" memberValueDatatype="5" unbalanced="0"/>
    <cacheHierarchy uniqueName="[Kostnader].[Troligt år 10]" caption="Troligt år 10" attribute="1" defaultMemberUniqueName="[Kostnader].[Troligt år 10].[All]" allUniqueName="[Kostnader].[Troligt år 10].[All]" dimensionUniqueName="[Kostnader]" displayFolder="" count="0" memberValueDatatype="5" unbalanced="0"/>
    <cacheHierarchy uniqueName="[Kostnader].[Troligt år 11]" caption="Troligt år 11" attribute="1" defaultMemberUniqueName="[Kostnader].[Troligt år 11].[All]" allUniqueName="[Kostnader].[Troligt år 11].[All]" dimensionUniqueName="[Kostnader]" displayFolder="" count="0" memberValueDatatype="5" unbalanced="0"/>
    <cacheHierarchy uniqueName="[Kostnader].[Troligt år 12]" caption="Troligt år 12" attribute="1" defaultMemberUniqueName="[Kostnader].[Troligt år 12].[All]" allUniqueName="[Kostnader].[Troligt år 12].[All]" dimensionUniqueName="[Kostnader]" displayFolder="" count="0" memberValueDatatype="5" unbalanced="0"/>
    <cacheHierarchy uniqueName="[Kostnader].[Troligt år 13]" caption="Troligt år 13" attribute="1" defaultMemberUniqueName="[Kostnader].[Troligt år 13].[All]" allUniqueName="[Kostnader].[Troligt år 13].[All]" dimensionUniqueName="[Kostnader]" displayFolder="" count="0" memberValueDatatype="5" unbalanced="0"/>
    <cacheHierarchy uniqueName="[Kostnader].[Troligt år 14]" caption="Troligt år 14" attribute="1" defaultMemberUniqueName="[Kostnader].[Troligt år 14].[All]" allUniqueName="[Kostnader].[Troligt år 14].[All]" dimensionUniqueName="[Kostnader]" displayFolder="" count="0" memberValueDatatype="5" unbalanced="0"/>
    <cacheHierarchy uniqueName="[Kostnader].[Troligt år 15]" caption="Troligt år 15" attribute="1" defaultMemberUniqueName="[Kostnader].[Troligt år 15].[All]" allUniqueName="[Kostnader].[Troligt år 15].[All]" dimensionUniqueName="[Kostnader]" displayFolder="" count="0" memberValueDatatype="5" unbalanced="0"/>
    <cacheHierarchy uniqueName="[Kostnader].[Troligt år 16]" caption="Troligt år 16" attribute="1" defaultMemberUniqueName="[Kostnader].[Troligt år 16].[All]" allUniqueName="[Kostnader].[Troligt år 16].[All]" dimensionUniqueName="[Kostnader]" displayFolder="" count="0" memberValueDatatype="5" unbalanced="0"/>
    <cacheHierarchy uniqueName="[Kostnader].[Troligt år 17]" caption="Troligt år 17" attribute="1" defaultMemberUniqueName="[Kostnader].[Troligt år 17].[All]" allUniqueName="[Kostnader].[Troligt år 17].[All]" dimensionUniqueName="[Kostnader]" displayFolder="" count="0" memberValueDatatype="5" unbalanced="0"/>
    <cacheHierarchy uniqueName="[Kostnader].[Troligt år 18]" caption="Troligt år 18" attribute="1" defaultMemberUniqueName="[Kostnader].[Troligt år 18].[All]" allUniqueName="[Kostnader].[Troligt år 18].[All]" dimensionUniqueName="[Kostnader]" displayFolder="" count="0" memberValueDatatype="5" unbalanced="0"/>
    <cacheHierarchy uniqueName="[Kostnader].[Troligt år 19]" caption="Troligt år 19" attribute="1" defaultMemberUniqueName="[Kostnader].[Troligt år 19].[All]" allUniqueName="[Kostnader].[Troligt år 19].[All]" dimensionUniqueName="[Kostnader]" displayFolder="" count="0" memberValueDatatype="5" unbalanced="0"/>
    <cacheHierarchy uniqueName="[Kostnader].[Troligt år 20]" caption="Troligt år 20" attribute="1" defaultMemberUniqueName="[Kostnader].[Troligt år 20].[All]" allUniqueName="[Kostnader].[Troligt år 20].[All]" dimensionUniqueName="[Kostnader]" displayFolder="" count="0" memberValueDatatype="5" unbalanced="0"/>
    <cacheHierarchy uniqueName="[Kostnader].[Troligt år 21]" caption="Troligt år 21" attribute="1" defaultMemberUniqueName="[Kostnader].[Troligt år 21].[All]" allUniqueName="[Kostnader].[Troligt år 21].[All]" dimensionUniqueName="[Kostnader]" displayFolder="" count="0" memberValueDatatype="5" unbalanced="0"/>
    <cacheHierarchy uniqueName="[Kostnader].[Troligt år 22]" caption="Troligt år 22" attribute="1" defaultMemberUniqueName="[Kostnader].[Troligt år 22].[All]" allUniqueName="[Kostnader].[Troligt år 22].[All]" dimensionUniqueName="[Kostnader]" displayFolder="" count="0" memberValueDatatype="5" unbalanced="0"/>
    <cacheHierarchy uniqueName="[Kostnader].[Troligt år 23]" caption="Troligt år 23" attribute="1" defaultMemberUniqueName="[Kostnader].[Troligt år 23].[All]" allUniqueName="[Kostnader].[Troligt år 23].[All]" dimensionUniqueName="[Kostnader]" displayFolder="" count="0" memberValueDatatype="5" unbalanced="0"/>
    <cacheHierarchy uniqueName="[Kostnader].[Troligt år 24]" caption="Troligt år 24" attribute="1" defaultMemberUniqueName="[Kostnader].[Troligt år 24].[All]" allUniqueName="[Kostnader].[Troligt år 24].[All]" dimensionUniqueName="[Kostnader]" displayFolder="" count="0" memberValueDatatype="5" unbalanced="0"/>
    <cacheHierarchy uniqueName="[Kostnader].[Troligt år 25]" caption="Troligt år 25" attribute="1" defaultMemberUniqueName="[Kostnader].[Troligt år 25].[All]" allUniqueName="[Kostnader].[Troligt år 25].[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Min år 7]" caption="Min år 7" attribute="1" defaultMemberUniqueName="[Kostnader].[Min år 7].[All]" allUniqueName="[Kostnader].[Min år 7].[All]" dimensionUniqueName="[Kostnader]" displayFolder="" count="0" memberValueDatatype="5" unbalanced="0"/>
    <cacheHierarchy uniqueName="[Kostnader].[Min år 8]" caption="Min år 8" attribute="1" defaultMemberUniqueName="[Kostnader].[Min år 8].[All]" allUniqueName="[Kostnader].[Min år 8].[All]" dimensionUniqueName="[Kostnader]" displayFolder="" count="0" memberValueDatatype="5" unbalanced="0"/>
    <cacheHierarchy uniqueName="[Kostnader].[Min år 9]" caption="Min år 9" attribute="1" defaultMemberUniqueName="[Kostnader].[Min år 9].[All]" allUniqueName="[Kostnader].[Min år 9].[All]" dimensionUniqueName="[Kostnader]" displayFolder="" count="0" memberValueDatatype="5" unbalanced="0"/>
    <cacheHierarchy uniqueName="[Kostnader].[Min år 10]" caption="Min år 10" attribute="1" defaultMemberUniqueName="[Kostnader].[Min år 10].[All]" allUniqueName="[Kostnader].[Min år 10].[All]" dimensionUniqueName="[Kostnader]" displayFolder="" count="0" memberValueDatatype="5" unbalanced="0"/>
    <cacheHierarchy uniqueName="[Kostnader].[Min år 11]" caption="Min år 11" attribute="1" defaultMemberUniqueName="[Kostnader].[Min år 11].[All]" allUniqueName="[Kostnader].[Min år 11].[All]" dimensionUniqueName="[Kostnader]" displayFolder="" count="0" memberValueDatatype="5" unbalanced="0"/>
    <cacheHierarchy uniqueName="[Kostnader].[Min år 12]" caption="Min år 12" attribute="1" defaultMemberUniqueName="[Kostnader].[Min år 12].[All]" allUniqueName="[Kostnader].[Min år 12].[All]" dimensionUniqueName="[Kostnader]" displayFolder="" count="0" memberValueDatatype="5" unbalanced="0"/>
    <cacheHierarchy uniqueName="[Kostnader].[Min år 13]" caption="Min år 13" attribute="1" defaultMemberUniqueName="[Kostnader].[Min år 13].[All]" allUniqueName="[Kostnader].[Min år 13].[All]" dimensionUniqueName="[Kostnader]" displayFolder="" count="0" memberValueDatatype="5" unbalanced="0"/>
    <cacheHierarchy uniqueName="[Kostnader].[Min år 14]" caption="Min år 14" attribute="1" defaultMemberUniqueName="[Kostnader].[Min år 14].[All]" allUniqueName="[Kostnader].[Min år 14].[All]" dimensionUniqueName="[Kostnader]" displayFolder="" count="0" memberValueDatatype="5" unbalanced="0"/>
    <cacheHierarchy uniqueName="[Kostnader].[Min år 15]" caption="Min år 15" attribute="1" defaultMemberUniqueName="[Kostnader].[Min år 15].[All]" allUniqueName="[Kostnader].[Min år 15].[All]" dimensionUniqueName="[Kostnader]" displayFolder="" count="0" memberValueDatatype="5" unbalanced="0"/>
    <cacheHierarchy uniqueName="[Kostnader].[Min år 16]" caption="Min år 16" attribute="1" defaultMemberUniqueName="[Kostnader].[Min år 16].[All]" allUniqueName="[Kostnader].[Min år 16].[All]" dimensionUniqueName="[Kostnader]" displayFolder="" count="0" memberValueDatatype="5" unbalanced="0"/>
    <cacheHierarchy uniqueName="[Kostnader].[Min år 17]" caption="Min år 17" attribute="1" defaultMemberUniqueName="[Kostnader].[Min år 17].[All]" allUniqueName="[Kostnader].[Min år 17].[All]" dimensionUniqueName="[Kostnader]" displayFolder="" count="0" memberValueDatatype="5" unbalanced="0"/>
    <cacheHierarchy uniqueName="[Kostnader].[Min år 18]" caption="Min år 18" attribute="1" defaultMemberUniqueName="[Kostnader].[Min år 18].[All]" allUniqueName="[Kostnader].[Min år 18].[All]" dimensionUniqueName="[Kostnader]" displayFolder="" count="0" memberValueDatatype="5" unbalanced="0"/>
    <cacheHierarchy uniqueName="[Kostnader].[Min år 19]" caption="Min år 19" attribute="1" defaultMemberUniqueName="[Kostnader].[Min år 19].[All]" allUniqueName="[Kostnader].[Min år 19].[All]" dimensionUniqueName="[Kostnader]" displayFolder="" count="0" memberValueDatatype="5" unbalanced="0"/>
    <cacheHierarchy uniqueName="[Kostnader].[Min år 20]" caption="Min år 20" attribute="1" defaultMemberUniqueName="[Kostnader].[Min år 20].[All]" allUniqueName="[Kostnader].[Min år 20].[All]" dimensionUniqueName="[Kostnader]" displayFolder="" count="0" memberValueDatatype="5" unbalanced="0"/>
    <cacheHierarchy uniqueName="[Kostnader].[Min år 21]" caption="Min år 21" attribute="1" defaultMemberUniqueName="[Kostnader].[Min år 21].[All]" allUniqueName="[Kostnader].[Min år 21].[All]" dimensionUniqueName="[Kostnader]" displayFolder="" count="0" memberValueDatatype="5" unbalanced="0"/>
    <cacheHierarchy uniqueName="[Kostnader].[Min år 22]" caption="Min år 22" attribute="1" defaultMemberUniqueName="[Kostnader].[Min år 22].[All]" allUniqueName="[Kostnader].[Min år 22].[All]" dimensionUniqueName="[Kostnader]" displayFolder="" count="0" memberValueDatatype="5" unbalanced="0"/>
    <cacheHierarchy uniqueName="[Kostnader].[Min år 23]" caption="Min år 23" attribute="1" defaultMemberUniqueName="[Kostnader].[Min år 23].[All]" allUniqueName="[Kostnader].[Min år 23].[All]" dimensionUniqueName="[Kostnader]" displayFolder="" count="0" memberValueDatatype="5" unbalanced="0"/>
    <cacheHierarchy uniqueName="[Kostnader].[Min år 24]" caption="Min år 24" attribute="1" defaultMemberUniqueName="[Kostnader].[Min år 24].[All]" allUniqueName="[Kostnader].[Min år 24].[All]" dimensionUniqueName="[Kostnader]" displayFolder="" count="0" memberValueDatatype="5" unbalanced="0"/>
    <cacheHierarchy uniqueName="[Kostnader].[Min år 25]" caption="Min år 25" attribute="1" defaultMemberUniqueName="[Kostnader].[Min år 25].[All]" allUniqueName="[Kostnader].[Min år 25].[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Max år 7]" caption="Max år 7" attribute="1" defaultMemberUniqueName="[Kostnader].[Max år 7].[All]" allUniqueName="[Kostnader].[Max år 7].[All]" dimensionUniqueName="[Kostnader]" displayFolder="" count="0" memberValueDatatype="5" unbalanced="0"/>
    <cacheHierarchy uniqueName="[Kostnader].[Max år 8]" caption="Max år 8" attribute="1" defaultMemberUniqueName="[Kostnader].[Max år 8].[All]" allUniqueName="[Kostnader].[Max år 8].[All]" dimensionUniqueName="[Kostnader]" displayFolder="" count="0" memberValueDatatype="5" unbalanced="0"/>
    <cacheHierarchy uniqueName="[Kostnader].[Max år 9]" caption="Max år 9" attribute="1" defaultMemberUniqueName="[Kostnader].[Max år 9].[All]" allUniqueName="[Kostnader].[Max år 9].[All]" dimensionUniqueName="[Kostnader]" displayFolder="" count="0" memberValueDatatype="5" unbalanced="0"/>
    <cacheHierarchy uniqueName="[Kostnader].[Max år 10]" caption="Max år 10" attribute="1" defaultMemberUniqueName="[Kostnader].[Max år 10].[All]" allUniqueName="[Kostnader].[Max år 10].[All]" dimensionUniqueName="[Kostnader]" displayFolder="" count="0" memberValueDatatype="5" unbalanced="0"/>
    <cacheHierarchy uniqueName="[Kostnader].[Max år 11]" caption="Max år 11" attribute="1" defaultMemberUniqueName="[Kostnader].[Max år 11].[All]" allUniqueName="[Kostnader].[Max år 11].[All]" dimensionUniqueName="[Kostnader]" displayFolder="" count="0" memberValueDatatype="5" unbalanced="0"/>
    <cacheHierarchy uniqueName="[Kostnader].[Max år 12]" caption="Max år 12" attribute="1" defaultMemberUniqueName="[Kostnader].[Max år 12].[All]" allUniqueName="[Kostnader].[Max år 12].[All]" dimensionUniqueName="[Kostnader]" displayFolder="" count="0" memberValueDatatype="5" unbalanced="0"/>
    <cacheHierarchy uniqueName="[Kostnader].[Max år 13]" caption="Max år 13" attribute="1" defaultMemberUniqueName="[Kostnader].[Max år 13].[All]" allUniqueName="[Kostnader].[Max år 13].[All]" dimensionUniqueName="[Kostnader]" displayFolder="" count="0" memberValueDatatype="5" unbalanced="0"/>
    <cacheHierarchy uniqueName="[Kostnader].[Max år 14]" caption="Max år 14" attribute="1" defaultMemberUniqueName="[Kostnader].[Max år 14].[All]" allUniqueName="[Kostnader].[Max år 14].[All]" dimensionUniqueName="[Kostnader]" displayFolder="" count="0" memberValueDatatype="5" unbalanced="0"/>
    <cacheHierarchy uniqueName="[Kostnader].[Max år 15]" caption="Max år 15" attribute="1" defaultMemberUniqueName="[Kostnader].[Max år 15].[All]" allUniqueName="[Kostnader].[Max år 15].[All]" dimensionUniqueName="[Kostnader]" displayFolder="" count="0" memberValueDatatype="5" unbalanced="0"/>
    <cacheHierarchy uniqueName="[Kostnader].[Max år 16]" caption="Max år 16" attribute="1" defaultMemberUniqueName="[Kostnader].[Max år 16].[All]" allUniqueName="[Kostnader].[Max år 16].[All]" dimensionUniqueName="[Kostnader]" displayFolder="" count="0" memberValueDatatype="5" unbalanced="0"/>
    <cacheHierarchy uniqueName="[Kostnader].[Max år 17]" caption="Max år 17" attribute="1" defaultMemberUniqueName="[Kostnader].[Max år 17].[All]" allUniqueName="[Kostnader].[Max år 17].[All]" dimensionUniqueName="[Kostnader]" displayFolder="" count="0" memberValueDatatype="5" unbalanced="0"/>
    <cacheHierarchy uniqueName="[Kostnader].[Max år 18]" caption="Max år 18" attribute="1" defaultMemberUniqueName="[Kostnader].[Max år 18].[All]" allUniqueName="[Kostnader].[Max år 18].[All]" dimensionUniqueName="[Kostnader]" displayFolder="" count="0" memberValueDatatype="5" unbalanced="0"/>
    <cacheHierarchy uniqueName="[Kostnader].[Max år 19]" caption="Max år 19" attribute="1" defaultMemberUniqueName="[Kostnader].[Max år 19].[All]" allUniqueName="[Kostnader].[Max år 19].[All]" dimensionUniqueName="[Kostnader]" displayFolder="" count="0" memberValueDatatype="5" unbalanced="0"/>
    <cacheHierarchy uniqueName="[Kostnader].[Max år 20]" caption="Max år 20" attribute="1" defaultMemberUniqueName="[Kostnader].[Max år 20].[All]" allUniqueName="[Kostnader].[Max år 20].[All]" dimensionUniqueName="[Kostnader]" displayFolder="" count="0" memberValueDatatype="5" unbalanced="0"/>
    <cacheHierarchy uniqueName="[Kostnader].[Max år 21]" caption="Max år 21" attribute="1" defaultMemberUniqueName="[Kostnader].[Max år 21].[All]" allUniqueName="[Kostnader].[Max år 21].[All]" dimensionUniqueName="[Kostnader]" displayFolder="" count="0" memberValueDatatype="5" unbalanced="0"/>
    <cacheHierarchy uniqueName="[Kostnader].[Max år 22]" caption="Max år 22" attribute="1" defaultMemberUniqueName="[Kostnader].[Max år 22].[All]" allUniqueName="[Kostnader].[Max år 22].[All]" dimensionUniqueName="[Kostnader]" displayFolder="" count="0" memberValueDatatype="5" unbalanced="0"/>
    <cacheHierarchy uniqueName="[Kostnader].[Max år 23]" caption="Max år 23" attribute="1" defaultMemberUniqueName="[Kostnader].[Max år 23].[All]" allUniqueName="[Kostnader].[Max år 23].[All]" dimensionUniqueName="[Kostnader]" displayFolder="" count="0" memberValueDatatype="5" unbalanced="0"/>
    <cacheHierarchy uniqueName="[Kostnader].[Max år 24]" caption="Max år 24" attribute="1" defaultMemberUniqueName="[Kostnader].[Max år 24].[All]" allUniqueName="[Kostnader].[Max år 24].[All]" dimensionUniqueName="[Kostnader]" displayFolder="" count="0" memberValueDatatype="5" unbalanced="0"/>
    <cacheHierarchy uniqueName="[Kostnader].[Max år 25]" caption="Max år 25" attribute="1" defaultMemberUniqueName="[Kostnader].[Max år 25].[All]" allUniqueName="[Kostnader].[Max år 25].[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0" memberValueDatatype="130" unbalanced="0"/>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0" memberValueDatatype="130" unbalanced="0"/>
    <cacheHierarchy uniqueName="[Nyttor].[Bedömning]" caption="Bedömning" attribute="1" defaultMemberUniqueName="[Nyttor].[Bedömning].[All]" allUniqueName="[Nyttor].[Bedömning].[All]" dimensionUniqueName="[Nyttor]" displayFolder="" count="0" memberValueDatatype="130" unbalanced="0"/>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Troligt år 7]" caption="Troligt år 7" attribute="1" defaultMemberUniqueName="[Nyttor].[Troligt år 7].[All]" allUniqueName="[Nyttor].[Troligt år 7].[All]" dimensionUniqueName="[Nyttor]" displayFolder="" count="0" memberValueDatatype="5" unbalanced="0"/>
    <cacheHierarchy uniqueName="[Nyttor].[Troligt år 8]" caption="Troligt år 8" attribute="1" defaultMemberUniqueName="[Nyttor].[Troligt år 8].[All]" allUniqueName="[Nyttor].[Troligt år 8].[All]" dimensionUniqueName="[Nyttor]" displayFolder="" count="0" memberValueDatatype="5" unbalanced="0"/>
    <cacheHierarchy uniqueName="[Nyttor].[Troligt år 9]" caption="Troligt år 9" attribute="1" defaultMemberUniqueName="[Nyttor].[Troligt år 9].[All]" allUniqueName="[Nyttor].[Troligt år 9].[All]" dimensionUniqueName="[Nyttor]" displayFolder="" count="0" memberValueDatatype="5" unbalanced="0"/>
    <cacheHierarchy uniqueName="[Nyttor].[Troligt år 10]" caption="Troligt år 10" attribute="1" defaultMemberUniqueName="[Nyttor].[Troligt år 10].[All]" allUniqueName="[Nyttor].[Troligt år 10].[All]" dimensionUniqueName="[Nyttor]" displayFolder="" count="0" memberValueDatatype="5" unbalanced="0"/>
    <cacheHierarchy uniqueName="[Nyttor].[Troligt år 11]" caption="Troligt år 11" attribute="1" defaultMemberUniqueName="[Nyttor].[Troligt år 11].[All]" allUniqueName="[Nyttor].[Troligt år 11].[All]" dimensionUniqueName="[Nyttor]" displayFolder="" count="0" memberValueDatatype="5" unbalanced="0"/>
    <cacheHierarchy uniqueName="[Nyttor].[Troligt år 12]" caption="Troligt år 12" attribute="1" defaultMemberUniqueName="[Nyttor].[Troligt år 12].[All]" allUniqueName="[Nyttor].[Troligt år 12].[All]" dimensionUniqueName="[Nyttor]" displayFolder="" count="0" memberValueDatatype="5" unbalanced="0"/>
    <cacheHierarchy uniqueName="[Nyttor].[Troligt år 13]" caption="Troligt år 13" attribute="1" defaultMemberUniqueName="[Nyttor].[Troligt år 13].[All]" allUniqueName="[Nyttor].[Troligt år 13].[All]" dimensionUniqueName="[Nyttor]" displayFolder="" count="0" memberValueDatatype="5" unbalanced="0"/>
    <cacheHierarchy uniqueName="[Nyttor].[Troligt år 14]" caption="Troligt år 14" attribute="1" defaultMemberUniqueName="[Nyttor].[Troligt år 14].[All]" allUniqueName="[Nyttor].[Troligt år 14].[All]" dimensionUniqueName="[Nyttor]" displayFolder="" count="0" memberValueDatatype="5" unbalanced="0"/>
    <cacheHierarchy uniqueName="[Nyttor].[Troligt år 15]" caption="Troligt år 15" attribute="1" defaultMemberUniqueName="[Nyttor].[Troligt år 15].[All]" allUniqueName="[Nyttor].[Troligt år 15].[All]" dimensionUniqueName="[Nyttor]" displayFolder="" count="0" memberValueDatatype="5" unbalanced="0"/>
    <cacheHierarchy uniqueName="[Nyttor].[Troligt år 16]" caption="Troligt år 16" attribute="1" defaultMemberUniqueName="[Nyttor].[Troligt år 16].[All]" allUniqueName="[Nyttor].[Troligt år 16].[All]" dimensionUniqueName="[Nyttor]" displayFolder="" count="0" memberValueDatatype="5" unbalanced="0"/>
    <cacheHierarchy uniqueName="[Nyttor].[Troligt år 17]" caption="Troligt år 17" attribute="1" defaultMemberUniqueName="[Nyttor].[Troligt år 17].[All]" allUniqueName="[Nyttor].[Troligt år 17].[All]" dimensionUniqueName="[Nyttor]" displayFolder="" count="0" memberValueDatatype="5" unbalanced="0"/>
    <cacheHierarchy uniqueName="[Nyttor].[Troligt år 18]" caption="Troligt år 18" attribute="1" defaultMemberUniqueName="[Nyttor].[Troligt år 18].[All]" allUniqueName="[Nyttor].[Troligt år 18].[All]" dimensionUniqueName="[Nyttor]" displayFolder="" count="0" memberValueDatatype="5" unbalanced="0"/>
    <cacheHierarchy uniqueName="[Nyttor].[Troligt år 19]" caption="Troligt år 19" attribute="1" defaultMemberUniqueName="[Nyttor].[Troligt år 19].[All]" allUniqueName="[Nyttor].[Troligt år 19].[All]" dimensionUniqueName="[Nyttor]" displayFolder="" count="0" memberValueDatatype="5" unbalanced="0"/>
    <cacheHierarchy uniqueName="[Nyttor].[Troligt år 20]" caption="Troligt år 20" attribute="1" defaultMemberUniqueName="[Nyttor].[Troligt år 20].[All]" allUniqueName="[Nyttor].[Troligt år 20].[All]" dimensionUniqueName="[Nyttor]" displayFolder="" count="0" memberValueDatatype="5" unbalanced="0"/>
    <cacheHierarchy uniqueName="[Nyttor].[Troligt år 21]" caption="Troligt år 21" attribute="1" defaultMemberUniqueName="[Nyttor].[Troligt år 21].[All]" allUniqueName="[Nyttor].[Troligt år 21].[All]" dimensionUniqueName="[Nyttor]" displayFolder="" count="0" memberValueDatatype="5" unbalanced="0"/>
    <cacheHierarchy uniqueName="[Nyttor].[Troligt år 22]" caption="Troligt år 22" attribute="1" defaultMemberUniqueName="[Nyttor].[Troligt år 22].[All]" allUniqueName="[Nyttor].[Troligt år 22].[All]" dimensionUniqueName="[Nyttor]" displayFolder="" count="0" memberValueDatatype="5" unbalanced="0"/>
    <cacheHierarchy uniqueName="[Nyttor].[Troligt år 23]" caption="Troligt år 23" attribute="1" defaultMemberUniqueName="[Nyttor].[Troligt år 23].[All]" allUniqueName="[Nyttor].[Troligt år 23].[All]" dimensionUniqueName="[Nyttor]" displayFolder="" count="0" memberValueDatatype="5" unbalanced="0"/>
    <cacheHierarchy uniqueName="[Nyttor].[Troligt år 24]" caption="Troligt år 24" attribute="1" defaultMemberUniqueName="[Nyttor].[Troligt år 24].[All]" allUniqueName="[Nyttor].[Troligt år 24].[All]" dimensionUniqueName="[Nyttor]" displayFolder="" count="0" memberValueDatatype="5" unbalanced="0"/>
    <cacheHierarchy uniqueName="[Nyttor].[Troligt år 25]" caption="Troligt år 25" attribute="1" defaultMemberUniqueName="[Nyttor].[Troligt år 25].[All]" allUniqueName="[Nyttor].[Troligt år 25].[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Min år 7]" caption="Min år 7" attribute="1" defaultMemberUniqueName="[Nyttor].[Min år 7].[All]" allUniqueName="[Nyttor].[Min år 7].[All]" dimensionUniqueName="[Nyttor]" displayFolder="" count="0" memberValueDatatype="5" unbalanced="0"/>
    <cacheHierarchy uniqueName="[Nyttor].[Min år 8]" caption="Min år 8" attribute="1" defaultMemberUniqueName="[Nyttor].[Min år 8].[All]" allUniqueName="[Nyttor].[Min år 8].[All]" dimensionUniqueName="[Nyttor]" displayFolder="" count="0" memberValueDatatype="5" unbalanced="0"/>
    <cacheHierarchy uniqueName="[Nyttor].[Min år 9]" caption="Min år 9" attribute="1" defaultMemberUniqueName="[Nyttor].[Min år 9].[All]" allUniqueName="[Nyttor].[Min år 9].[All]" dimensionUniqueName="[Nyttor]" displayFolder="" count="0" memberValueDatatype="5" unbalanced="0"/>
    <cacheHierarchy uniqueName="[Nyttor].[Min år 10]" caption="Min år 10" attribute="1" defaultMemberUniqueName="[Nyttor].[Min år 10].[All]" allUniqueName="[Nyttor].[Min år 10].[All]" dimensionUniqueName="[Nyttor]" displayFolder="" count="0" memberValueDatatype="5" unbalanced="0"/>
    <cacheHierarchy uniqueName="[Nyttor].[Min år 11]" caption="Min år 11" attribute="1" defaultMemberUniqueName="[Nyttor].[Min år 11].[All]" allUniqueName="[Nyttor].[Min år 11].[All]" dimensionUniqueName="[Nyttor]" displayFolder="" count="0" memberValueDatatype="5" unbalanced="0"/>
    <cacheHierarchy uniqueName="[Nyttor].[Min år 12]" caption="Min år 12" attribute="1" defaultMemberUniqueName="[Nyttor].[Min år 12].[All]" allUniqueName="[Nyttor].[Min år 12].[All]" dimensionUniqueName="[Nyttor]" displayFolder="" count="0" memberValueDatatype="5" unbalanced="0"/>
    <cacheHierarchy uniqueName="[Nyttor].[Min år 13]" caption="Min år 13" attribute="1" defaultMemberUniqueName="[Nyttor].[Min år 13].[All]" allUniqueName="[Nyttor].[Min år 13].[All]" dimensionUniqueName="[Nyttor]" displayFolder="" count="0" memberValueDatatype="5" unbalanced="0"/>
    <cacheHierarchy uniqueName="[Nyttor].[Min år 14]" caption="Min år 14" attribute="1" defaultMemberUniqueName="[Nyttor].[Min år 14].[All]" allUniqueName="[Nyttor].[Min år 14].[All]" dimensionUniqueName="[Nyttor]" displayFolder="" count="0" memberValueDatatype="5" unbalanced="0"/>
    <cacheHierarchy uniqueName="[Nyttor].[Min år 15]" caption="Min år 15" attribute="1" defaultMemberUniqueName="[Nyttor].[Min år 15].[All]" allUniqueName="[Nyttor].[Min år 15].[All]" dimensionUniqueName="[Nyttor]" displayFolder="" count="0" memberValueDatatype="5" unbalanced="0"/>
    <cacheHierarchy uniqueName="[Nyttor].[Min år 16]" caption="Min år 16" attribute="1" defaultMemberUniqueName="[Nyttor].[Min år 16].[All]" allUniqueName="[Nyttor].[Min år 16].[All]" dimensionUniqueName="[Nyttor]" displayFolder="" count="0" memberValueDatatype="5" unbalanced="0"/>
    <cacheHierarchy uniqueName="[Nyttor].[Min år 17]" caption="Min år 17" attribute="1" defaultMemberUniqueName="[Nyttor].[Min år 17].[All]" allUniqueName="[Nyttor].[Min år 17].[All]" dimensionUniqueName="[Nyttor]" displayFolder="" count="0" memberValueDatatype="5" unbalanced="0"/>
    <cacheHierarchy uniqueName="[Nyttor].[Min år 18]" caption="Min år 18" attribute="1" defaultMemberUniqueName="[Nyttor].[Min år 18].[All]" allUniqueName="[Nyttor].[Min år 18].[All]" dimensionUniqueName="[Nyttor]" displayFolder="" count="0" memberValueDatatype="5" unbalanced="0"/>
    <cacheHierarchy uniqueName="[Nyttor].[Min år 19]" caption="Min år 19" attribute="1" defaultMemberUniqueName="[Nyttor].[Min år 19].[All]" allUniqueName="[Nyttor].[Min år 19].[All]" dimensionUniqueName="[Nyttor]" displayFolder="" count="0" memberValueDatatype="5" unbalanced="0"/>
    <cacheHierarchy uniqueName="[Nyttor].[Min år 20]" caption="Min år 20" attribute="1" defaultMemberUniqueName="[Nyttor].[Min år 20].[All]" allUniqueName="[Nyttor].[Min år 20].[All]" dimensionUniqueName="[Nyttor]" displayFolder="" count="0" memberValueDatatype="5" unbalanced="0"/>
    <cacheHierarchy uniqueName="[Nyttor].[Min år 21]" caption="Min år 21" attribute="1" defaultMemberUniqueName="[Nyttor].[Min år 21].[All]" allUniqueName="[Nyttor].[Min år 21].[All]" dimensionUniqueName="[Nyttor]" displayFolder="" count="0" memberValueDatatype="5" unbalanced="0"/>
    <cacheHierarchy uniqueName="[Nyttor].[Min år 22]" caption="Min år 22" attribute="1" defaultMemberUniqueName="[Nyttor].[Min år 22].[All]" allUniqueName="[Nyttor].[Min år 22].[All]" dimensionUniqueName="[Nyttor]" displayFolder="" count="0" memberValueDatatype="5" unbalanced="0"/>
    <cacheHierarchy uniqueName="[Nyttor].[Min år 23]" caption="Min år 23" attribute="1" defaultMemberUniqueName="[Nyttor].[Min år 23].[All]" allUniqueName="[Nyttor].[Min år 23].[All]" dimensionUniqueName="[Nyttor]" displayFolder="" count="0" memberValueDatatype="5" unbalanced="0"/>
    <cacheHierarchy uniqueName="[Nyttor].[Min år 24]" caption="Min år 24" attribute="1" defaultMemberUniqueName="[Nyttor].[Min år 24].[All]" allUniqueName="[Nyttor].[Min år 24].[All]" dimensionUniqueName="[Nyttor]" displayFolder="" count="0" memberValueDatatype="5" unbalanced="0"/>
    <cacheHierarchy uniqueName="[Nyttor].[Min år 25]" caption="Min år 25" attribute="1" defaultMemberUniqueName="[Nyttor].[Min år 25].[All]" allUniqueName="[Nyttor].[Min år 25].[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Max år 7]" caption="Max år 7" attribute="1" defaultMemberUniqueName="[Nyttor].[Max år 7].[All]" allUniqueName="[Nyttor].[Max år 7].[All]" dimensionUniqueName="[Nyttor]" displayFolder="" count="0" memberValueDatatype="5" unbalanced="0"/>
    <cacheHierarchy uniqueName="[Nyttor].[Max år 8]" caption="Max år 8" attribute="1" defaultMemberUniqueName="[Nyttor].[Max år 8].[All]" allUniqueName="[Nyttor].[Max år 8].[All]" dimensionUniqueName="[Nyttor]" displayFolder="" count="0" memberValueDatatype="5" unbalanced="0"/>
    <cacheHierarchy uniqueName="[Nyttor].[Max år 9]" caption="Max år 9" attribute="1" defaultMemberUniqueName="[Nyttor].[Max år 9].[All]" allUniqueName="[Nyttor].[Max år 9].[All]" dimensionUniqueName="[Nyttor]" displayFolder="" count="0" memberValueDatatype="5" unbalanced="0"/>
    <cacheHierarchy uniqueName="[Nyttor].[Max år 10]" caption="Max år 10" attribute="1" defaultMemberUniqueName="[Nyttor].[Max år 10].[All]" allUniqueName="[Nyttor].[Max år 10].[All]" dimensionUniqueName="[Nyttor]" displayFolder="" count="0" memberValueDatatype="5" unbalanced="0"/>
    <cacheHierarchy uniqueName="[Nyttor].[Max år 11]" caption="Max år 11" attribute="1" defaultMemberUniqueName="[Nyttor].[Max år 11].[All]" allUniqueName="[Nyttor].[Max år 11].[All]" dimensionUniqueName="[Nyttor]" displayFolder="" count="0" memberValueDatatype="5" unbalanced="0"/>
    <cacheHierarchy uniqueName="[Nyttor].[Max år 12]" caption="Max år 12" attribute="1" defaultMemberUniqueName="[Nyttor].[Max år 12].[All]" allUniqueName="[Nyttor].[Max år 12].[All]" dimensionUniqueName="[Nyttor]" displayFolder="" count="0" memberValueDatatype="5" unbalanced="0"/>
    <cacheHierarchy uniqueName="[Nyttor].[Max år 13]" caption="Max år 13" attribute="1" defaultMemberUniqueName="[Nyttor].[Max år 13].[All]" allUniqueName="[Nyttor].[Max år 13].[All]" dimensionUniqueName="[Nyttor]" displayFolder="" count="0" memberValueDatatype="5" unbalanced="0"/>
    <cacheHierarchy uniqueName="[Nyttor].[Max år 14]" caption="Max år 14" attribute="1" defaultMemberUniqueName="[Nyttor].[Max år 14].[All]" allUniqueName="[Nyttor].[Max år 14].[All]" dimensionUniqueName="[Nyttor]" displayFolder="" count="0" memberValueDatatype="5" unbalanced="0"/>
    <cacheHierarchy uniqueName="[Nyttor].[Max år 15]" caption="Max år 15" attribute="1" defaultMemberUniqueName="[Nyttor].[Max år 15].[All]" allUniqueName="[Nyttor].[Max år 15].[All]" dimensionUniqueName="[Nyttor]" displayFolder="" count="0" memberValueDatatype="5" unbalanced="0"/>
    <cacheHierarchy uniqueName="[Nyttor].[Max år 16]" caption="Max år 16" attribute="1" defaultMemberUniqueName="[Nyttor].[Max år 16].[All]" allUniqueName="[Nyttor].[Max år 16].[All]" dimensionUniqueName="[Nyttor]" displayFolder="" count="0" memberValueDatatype="5" unbalanced="0"/>
    <cacheHierarchy uniqueName="[Nyttor].[Max år 17]" caption="Max år 17" attribute="1" defaultMemberUniqueName="[Nyttor].[Max år 17].[All]" allUniqueName="[Nyttor].[Max år 17].[All]" dimensionUniqueName="[Nyttor]" displayFolder="" count="0" memberValueDatatype="5" unbalanced="0"/>
    <cacheHierarchy uniqueName="[Nyttor].[Max år 18]" caption="Max år 18" attribute="1" defaultMemberUniqueName="[Nyttor].[Max år 18].[All]" allUniqueName="[Nyttor].[Max år 18].[All]" dimensionUniqueName="[Nyttor]" displayFolder="" count="0" memberValueDatatype="5" unbalanced="0"/>
    <cacheHierarchy uniqueName="[Nyttor].[Max år 19]" caption="Max år 19" attribute="1" defaultMemberUniqueName="[Nyttor].[Max år 19].[All]" allUniqueName="[Nyttor].[Max år 19].[All]" dimensionUniqueName="[Nyttor]" displayFolder="" count="0" memberValueDatatype="5" unbalanced="0"/>
    <cacheHierarchy uniqueName="[Nyttor].[Max år 20]" caption="Max år 20" attribute="1" defaultMemberUniqueName="[Nyttor].[Max år 20].[All]" allUniqueName="[Nyttor].[Max år 20].[All]" dimensionUniqueName="[Nyttor]" displayFolder="" count="0" memberValueDatatype="5" unbalanced="0"/>
    <cacheHierarchy uniqueName="[Nyttor].[Max år 21]" caption="Max år 21" attribute="1" defaultMemberUniqueName="[Nyttor].[Max år 21].[All]" allUniqueName="[Nyttor].[Max år 21].[All]" dimensionUniqueName="[Nyttor]" displayFolder="" count="0" memberValueDatatype="5" unbalanced="0"/>
    <cacheHierarchy uniqueName="[Nyttor].[Max år 22]" caption="Max år 22" attribute="1" defaultMemberUniqueName="[Nyttor].[Max år 22].[All]" allUniqueName="[Nyttor].[Max år 22].[All]" dimensionUniqueName="[Nyttor]" displayFolder="" count="0" memberValueDatatype="5" unbalanced="0"/>
    <cacheHierarchy uniqueName="[Nyttor].[Max år 23]" caption="Max år 23" attribute="1" defaultMemberUniqueName="[Nyttor].[Max år 23].[All]" allUniqueName="[Nyttor].[Max år 23].[All]" dimensionUniqueName="[Nyttor]" displayFolder="" count="0" memberValueDatatype="5" unbalanced="0"/>
    <cacheHierarchy uniqueName="[Nyttor].[Max år 24]" caption="Max år 24" attribute="1" defaultMemberUniqueName="[Nyttor].[Max år 24].[All]" allUniqueName="[Nyttor].[Max år 24].[All]" dimensionUniqueName="[Nyttor]" displayFolder="" count="0" memberValueDatatype="5" unbalanced="0"/>
    <cacheHierarchy uniqueName="[Nyttor].[Max år 25]" caption="Max år 25" attribute="1" defaultMemberUniqueName="[Nyttor].[Max år 25].[All]" allUniqueName="[Nyttor].[Max år 25].[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2" memberValueDatatype="130" unbalanced="0"/>
    <cacheHierarchy uniqueName="[Varderade_kostnader].[Kategori]" caption="Kategori" attribute="1" defaultMemberUniqueName="[Varderade_kostnader].[Kategori].[All]" allUniqueName="[Varderade_kostnader].[Kategori].[All]" dimensionUniqueName="[Varderade_kostnader]" displayFolder="" count="2" memberValueDatatype="130" unbalanced="0"/>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Troligt år 7]" caption="Troligt år 7" attribute="1" defaultMemberUniqueName="[Varderade_kostnader].[Troligt år 7].[All]" allUniqueName="[Varderade_kostnader].[Troligt år 7].[All]" dimensionUniqueName="[Varderade_kostnader]" displayFolder="" count="0" memberValueDatatype="5" unbalanced="0"/>
    <cacheHierarchy uniqueName="[Varderade_kostnader].[Troligt år 8]" caption="Troligt år 8" attribute="1" defaultMemberUniqueName="[Varderade_kostnader].[Troligt år 8].[All]" allUniqueName="[Varderade_kostnader].[Troligt år 8].[All]" dimensionUniqueName="[Varderade_kostnader]" displayFolder="" count="0" memberValueDatatype="5" unbalanced="0"/>
    <cacheHierarchy uniqueName="[Varderade_kostnader].[Troligt år 9]" caption="Troligt år 9" attribute="1" defaultMemberUniqueName="[Varderade_kostnader].[Troligt år 9].[All]" allUniqueName="[Varderade_kostnader].[Troligt år 9].[All]" dimensionUniqueName="[Varderade_kostnader]" displayFolder="" count="0" memberValueDatatype="5" unbalanced="0"/>
    <cacheHierarchy uniqueName="[Varderade_kostnader].[Troligt år 10]" caption="Troligt år 10" attribute="1" defaultMemberUniqueName="[Varderade_kostnader].[Troligt år 10].[All]" allUniqueName="[Varderade_kostnader].[Troligt år 10].[All]" dimensionUniqueName="[Varderade_kostnader]" displayFolder="" count="0" memberValueDatatype="5" unbalanced="0"/>
    <cacheHierarchy uniqueName="[Varderade_kostnader].[Troligt år 11]" caption="Troligt år 11" attribute="1" defaultMemberUniqueName="[Varderade_kostnader].[Troligt år 11].[All]" allUniqueName="[Varderade_kostnader].[Troligt år 11].[All]" dimensionUniqueName="[Varderade_kostnader]" displayFolder="" count="0" memberValueDatatype="5" unbalanced="0"/>
    <cacheHierarchy uniqueName="[Varderade_kostnader].[Troligt år 12]" caption="Troligt år 12" attribute="1" defaultMemberUniqueName="[Varderade_kostnader].[Troligt år 12].[All]" allUniqueName="[Varderade_kostnader].[Troligt år 12].[All]" dimensionUniqueName="[Varderade_kostnader]" displayFolder="" count="0" memberValueDatatype="5" unbalanced="0"/>
    <cacheHierarchy uniqueName="[Varderade_kostnader].[Troligt år 13]" caption="Troligt år 13" attribute="1" defaultMemberUniqueName="[Varderade_kostnader].[Troligt år 13].[All]" allUniqueName="[Varderade_kostnader].[Troligt år 13].[All]" dimensionUniqueName="[Varderade_kostnader]" displayFolder="" count="0" memberValueDatatype="5" unbalanced="0"/>
    <cacheHierarchy uniqueName="[Varderade_kostnader].[Troligt år 14]" caption="Troligt år 14" attribute="1" defaultMemberUniqueName="[Varderade_kostnader].[Troligt år 14].[All]" allUniqueName="[Varderade_kostnader].[Troligt år 14].[All]" dimensionUniqueName="[Varderade_kostnader]" displayFolder="" count="0" memberValueDatatype="5" unbalanced="0"/>
    <cacheHierarchy uniqueName="[Varderade_kostnader].[Troligt år 15]" caption="Troligt år 15" attribute="1" defaultMemberUniqueName="[Varderade_kostnader].[Troligt år 15].[All]" allUniqueName="[Varderade_kostnader].[Troligt år 15].[All]" dimensionUniqueName="[Varderade_kostnader]" displayFolder="" count="0" memberValueDatatype="5" unbalanced="0"/>
    <cacheHierarchy uniqueName="[Varderade_kostnader].[Troligt år 16]" caption="Troligt år 16" attribute="1" defaultMemberUniqueName="[Varderade_kostnader].[Troligt år 16].[All]" allUniqueName="[Varderade_kostnader].[Troligt år 16].[All]" dimensionUniqueName="[Varderade_kostnader]" displayFolder="" count="0" memberValueDatatype="5" unbalanced="0"/>
    <cacheHierarchy uniqueName="[Varderade_kostnader].[Troligt år 17]" caption="Troligt år 17" attribute="1" defaultMemberUniqueName="[Varderade_kostnader].[Troligt år 17].[All]" allUniqueName="[Varderade_kostnader].[Troligt år 17].[All]" dimensionUniqueName="[Varderade_kostnader]" displayFolder="" count="0" memberValueDatatype="5" unbalanced="0"/>
    <cacheHierarchy uniqueName="[Varderade_kostnader].[Troligt år 18]" caption="Troligt år 18" attribute="1" defaultMemberUniqueName="[Varderade_kostnader].[Troligt år 18].[All]" allUniqueName="[Varderade_kostnader].[Troligt år 18].[All]" dimensionUniqueName="[Varderade_kostnader]" displayFolder="" count="0" memberValueDatatype="5" unbalanced="0"/>
    <cacheHierarchy uniqueName="[Varderade_kostnader].[Troligt år 19]" caption="Troligt år 19" attribute="1" defaultMemberUniqueName="[Varderade_kostnader].[Troligt år 19].[All]" allUniqueName="[Varderade_kostnader].[Troligt år 19].[All]" dimensionUniqueName="[Varderade_kostnader]" displayFolder="" count="0" memberValueDatatype="5" unbalanced="0"/>
    <cacheHierarchy uniqueName="[Varderade_kostnader].[Troligt år 20]" caption="Troligt år 20" attribute="1" defaultMemberUniqueName="[Varderade_kostnader].[Troligt år 20].[All]" allUniqueName="[Varderade_kostnader].[Troligt år 20].[All]" dimensionUniqueName="[Varderade_kostnader]" displayFolder="" count="0" memberValueDatatype="5" unbalanced="0"/>
    <cacheHierarchy uniqueName="[Varderade_kostnader].[Troligt år 21]" caption="Troligt år 21" attribute="1" defaultMemberUniqueName="[Varderade_kostnader].[Troligt år 21].[All]" allUniqueName="[Varderade_kostnader].[Troligt år 21].[All]" dimensionUniqueName="[Varderade_kostnader]" displayFolder="" count="0" memberValueDatatype="5" unbalanced="0"/>
    <cacheHierarchy uniqueName="[Varderade_kostnader].[Troligt år 22]" caption="Troligt år 22" attribute="1" defaultMemberUniqueName="[Varderade_kostnader].[Troligt år 22].[All]" allUniqueName="[Varderade_kostnader].[Troligt år 22].[All]" dimensionUniqueName="[Varderade_kostnader]" displayFolder="" count="0" memberValueDatatype="5" unbalanced="0"/>
    <cacheHierarchy uniqueName="[Varderade_kostnader].[Troligt år 23]" caption="Troligt år 23" attribute="1" defaultMemberUniqueName="[Varderade_kostnader].[Troligt år 23].[All]" allUniqueName="[Varderade_kostnader].[Troligt år 23].[All]" dimensionUniqueName="[Varderade_kostnader]" displayFolder="" count="0" memberValueDatatype="5" unbalanced="0"/>
    <cacheHierarchy uniqueName="[Varderade_kostnader].[Troligt år 24]" caption="Troligt år 24" attribute="1" defaultMemberUniqueName="[Varderade_kostnader].[Troligt år 24].[All]" allUniqueName="[Varderade_kostnader].[Troligt år 24].[All]" dimensionUniqueName="[Varderade_kostnader]" displayFolder="" count="0" memberValueDatatype="5" unbalanced="0"/>
    <cacheHierarchy uniqueName="[Varderade_kostnader].[Troligt år 25]" caption="Troligt år 25" attribute="1" defaultMemberUniqueName="[Varderade_kostnader].[Troligt år 25].[All]" allUniqueName="[Varderade_kostnader].[Troligt år 25].[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Min år 7]" caption="Min år 7" attribute="1" defaultMemberUniqueName="[Varderade_kostnader].[Min år 7].[All]" allUniqueName="[Varderade_kostnader].[Min år 7].[All]" dimensionUniqueName="[Varderade_kostnader]" displayFolder="" count="0" memberValueDatatype="5" unbalanced="0"/>
    <cacheHierarchy uniqueName="[Varderade_kostnader].[Min år 8]" caption="Min år 8" attribute="1" defaultMemberUniqueName="[Varderade_kostnader].[Min år 8].[All]" allUniqueName="[Varderade_kostnader].[Min år 8].[All]" dimensionUniqueName="[Varderade_kostnader]" displayFolder="" count="0" memberValueDatatype="5" unbalanced="0"/>
    <cacheHierarchy uniqueName="[Varderade_kostnader].[Min år 9]" caption="Min år 9" attribute="1" defaultMemberUniqueName="[Varderade_kostnader].[Min år 9].[All]" allUniqueName="[Varderade_kostnader].[Min år 9].[All]" dimensionUniqueName="[Varderade_kostnader]" displayFolder="" count="0" memberValueDatatype="5" unbalanced="0"/>
    <cacheHierarchy uniqueName="[Varderade_kostnader].[Min år 10]" caption="Min år 10" attribute="1" defaultMemberUniqueName="[Varderade_kostnader].[Min år 10].[All]" allUniqueName="[Varderade_kostnader].[Min år 10].[All]" dimensionUniqueName="[Varderade_kostnader]" displayFolder="" count="0" memberValueDatatype="5" unbalanced="0"/>
    <cacheHierarchy uniqueName="[Varderade_kostnader].[Min år 11]" caption="Min år 11" attribute="1" defaultMemberUniqueName="[Varderade_kostnader].[Min år 11].[All]" allUniqueName="[Varderade_kostnader].[Min år 11].[All]" dimensionUniqueName="[Varderade_kostnader]" displayFolder="" count="0" memberValueDatatype="5" unbalanced="0"/>
    <cacheHierarchy uniqueName="[Varderade_kostnader].[Min år 12]" caption="Min år 12" attribute="1" defaultMemberUniqueName="[Varderade_kostnader].[Min år 12].[All]" allUniqueName="[Varderade_kostnader].[Min år 12].[All]" dimensionUniqueName="[Varderade_kostnader]" displayFolder="" count="0" memberValueDatatype="5" unbalanced="0"/>
    <cacheHierarchy uniqueName="[Varderade_kostnader].[Min år 13]" caption="Min år 13" attribute="1" defaultMemberUniqueName="[Varderade_kostnader].[Min år 13].[All]" allUniqueName="[Varderade_kostnader].[Min år 13].[All]" dimensionUniqueName="[Varderade_kostnader]" displayFolder="" count="0" memberValueDatatype="5" unbalanced="0"/>
    <cacheHierarchy uniqueName="[Varderade_kostnader].[Min år 14]" caption="Min år 14" attribute="1" defaultMemberUniqueName="[Varderade_kostnader].[Min år 14].[All]" allUniqueName="[Varderade_kostnader].[Min år 14].[All]" dimensionUniqueName="[Varderade_kostnader]" displayFolder="" count="0" memberValueDatatype="5" unbalanced="0"/>
    <cacheHierarchy uniqueName="[Varderade_kostnader].[Min år 15]" caption="Min år 15" attribute="1" defaultMemberUniqueName="[Varderade_kostnader].[Min år 15].[All]" allUniqueName="[Varderade_kostnader].[Min år 15].[All]" dimensionUniqueName="[Varderade_kostnader]" displayFolder="" count="0" memberValueDatatype="5" unbalanced="0"/>
    <cacheHierarchy uniqueName="[Varderade_kostnader].[Min år 16]" caption="Min år 16" attribute="1" defaultMemberUniqueName="[Varderade_kostnader].[Min år 16].[All]" allUniqueName="[Varderade_kostnader].[Min år 16].[All]" dimensionUniqueName="[Varderade_kostnader]" displayFolder="" count="0" memberValueDatatype="5" unbalanced="0"/>
    <cacheHierarchy uniqueName="[Varderade_kostnader].[Min år 17]" caption="Min år 17" attribute="1" defaultMemberUniqueName="[Varderade_kostnader].[Min år 17].[All]" allUniqueName="[Varderade_kostnader].[Min år 17].[All]" dimensionUniqueName="[Varderade_kostnader]" displayFolder="" count="0" memberValueDatatype="5" unbalanced="0"/>
    <cacheHierarchy uniqueName="[Varderade_kostnader].[Min år 18]" caption="Min år 18" attribute="1" defaultMemberUniqueName="[Varderade_kostnader].[Min år 18].[All]" allUniqueName="[Varderade_kostnader].[Min år 18].[All]" dimensionUniqueName="[Varderade_kostnader]" displayFolder="" count="0" memberValueDatatype="5" unbalanced="0"/>
    <cacheHierarchy uniqueName="[Varderade_kostnader].[Min år 19]" caption="Min år 19" attribute="1" defaultMemberUniqueName="[Varderade_kostnader].[Min år 19].[All]" allUniqueName="[Varderade_kostnader].[Min år 19].[All]" dimensionUniqueName="[Varderade_kostnader]" displayFolder="" count="0" memberValueDatatype="5" unbalanced="0"/>
    <cacheHierarchy uniqueName="[Varderade_kostnader].[Min år 20]" caption="Min år 20" attribute="1" defaultMemberUniqueName="[Varderade_kostnader].[Min år 20].[All]" allUniqueName="[Varderade_kostnader].[Min år 20].[All]" dimensionUniqueName="[Varderade_kostnader]" displayFolder="" count="0" memberValueDatatype="5" unbalanced="0"/>
    <cacheHierarchy uniqueName="[Varderade_kostnader].[Min år 21]" caption="Min år 21" attribute="1" defaultMemberUniqueName="[Varderade_kostnader].[Min år 21].[All]" allUniqueName="[Varderade_kostnader].[Min år 21].[All]" dimensionUniqueName="[Varderade_kostnader]" displayFolder="" count="0" memberValueDatatype="5" unbalanced="0"/>
    <cacheHierarchy uniqueName="[Varderade_kostnader].[Min år 22]" caption="Min år 22" attribute="1" defaultMemberUniqueName="[Varderade_kostnader].[Min år 22].[All]" allUniqueName="[Varderade_kostnader].[Min år 22].[All]" dimensionUniqueName="[Varderade_kostnader]" displayFolder="" count="0" memberValueDatatype="5" unbalanced="0"/>
    <cacheHierarchy uniqueName="[Varderade_kostnader].[Min år 23]" caption="Min år 23" attribute="1" defaultMemberUniqueName="[Varderade_kostnader].[Min år 23].[All]" allUniqueName="[Varderade_kostnader].[Min år 23].[All]" dimensionUniqueName="[Varderade_kostnader]" displayFolder="" count="0" memberValueDatatype="5" unbalanced="0"/>
    <cacheHierarchy uniqueName="[Varderade_kostnader].[Min år 24]" caption="Min år 24" attribute="1" defaultMemberUniqueName="[Varderade_kostnader].[Min år 24].[All]" allUniqueName="[Varderade_kostnader].[Min år 24].[All]" dimensionUniqueName="[Varderade_kostnader]" displayFolder="" count="0" memberValueDatatype="5" unbalanced="0"/>
    <cacheHierarchy uniqueName="[Varderade_kostnader].[Min år 25]" caption="Min år 25" attribute="1" defaultMemberUniqueName="[Varderade_kostnader].[Min år 25].[All]" allUniqueName="[Varderade_kostnader].[Min år 25].[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Max år 7]" caption="Max år 7" attribute="1" defaultMemberUniqueName="[Varderade_kostnader].[Max år 7].[All]" allUniqueName="[Varderade_kostnader].[Max år 7].[All]" dimensionUniqueName="[Varderade_kostnader]" displayFolder="" count="0" memberValueDatatype="5" unbalanced="0"/>
    <cacheHierarchy uniqueName="[Varderade_kostnader].[Max år 8]" caption="Max år 8" attribute="1" defaultMemberUniqueName="[Varderade_kostnader].[Max år 8].[All]" allUniqueName="[Varderade_kostnader].[Max år 8].[All]" dimensionUniqueName="[Varderade_kostnader]" displayFolder="" count="0" memberValueDatatype="5" unbalanced="0"/>
    <cacheHierarchy uniqueName="[Varderade_kostnader].[Max år 9]" caption="Max år 9" attribute="1" defaultMemberUniqueName="[Varderade_kostnader].[Max år 9].[All]" allUniqueName="[Varderade_kostnader].[Max år 9].[All]" dimensionUniqueName="[Varderade_kostnader]" displayFolder="" count="0" memberValueDatatype="5" unbalanced="0"/>
    <cacheHierarchy uniqueName="[Varderade_kostnader].[Max år 10]" caption="Max år 10" attribute="1" defaultMemberUniqueName="[Varderade_kostnader].[Max år 10].[All]" allUniqueName="[Varderade_kostnader].[Max år 10].[All]" dimensionUniqueName="[Varderade_kostnader]" displayFolder="" count="0" memberValueDatatype="5" unbalanced="0"/>
    <cacheHierarchy uniqueName="[Varderade_kostnader].[Max år 11]" caption="Max år 11" attribute="1" defaultMemberUniqueName="[Varderade_kostnader].[Max år 11].[All]" allUniqueName="[Varderade_kostnader].[Max år 11].[All]" dimensionUniqueName="[Varderade_kostnader]" displayFolder="" count="0" memberValueDatatype="5" unbalanced="0"/>
    <cacheHierarchy uniqueName="[Varderade_kostnader].[Max år 12]" caption="Max år 12" attribute="1" defaultMemberUniqueName="[Varderade_kostnader].[Max år 12].[All]" allUniqueName="[Varderade_kostnader].[Max år 12].[All]" dimensionUniqueName="[Varderade_kostnader]" displayFolder="" count="0" memberValueDatatype="5" unbalanced="0"/>
    <cacheHierarchy uniqueName="[Varderade_kostnader].[Max år 13]" caption="Max år 13" attribute="1" defaultMemberUniqueName="[Varderade_kostnader].[Max år 13].[All]" allUniqueName="[Varderade_kostnader].[Max år 13].[All]" dimensionUniqueName="[Varderade_kostnader]" displayFolder="" count="0" memberValueDatatype="5" unbalanced="0"/>
    <cacheHierarchy uniqueName="[Varderade_kostnader].[Max år 14]" caption="Max år 14" attribute="1" defaultMemberUniqueName="[Varderade_kostnader].[Max år 14].[All]" allUniqueName="[Varderade_kostnader].[Max år 14].[All]" dimensionUniqueName="[Varderade_kostnader]" displayFolder="" count="0" memberValueDatatype="5" unbalanced="0"/>
    <cacheHierarchy uniqueName="[Varderade_kostnader].[Max år 15]" caption="Max år 15" attribute="1" defaultMemberUniqueName="[Varderade_kostnader].[Max år 15].[All]" allUniqueName="[Varderade_kostnader].[Max år 15].[All]" dimensionUniqueName="[Varderade_kostnader]" displayFolder="" count="0" memberValueDatatype="5" unbalanced="0"/>
    <cacheHierarchy uniqueName="[Varderade_kostnader].[Max år 16]" caption="Max år 16" attribute="1" defaultMemberUniqueName="[Varderade_kostnader].[Max år 16].[All]" allUniqueName="[Varderade_kostnader].[Max år 16].[All]" dimensionUniqueName="[Varderade_kostnader]" displayFolder="" count="0" memberValueDatatype="5" unbalanced="0"/>
    <cacheHierarchy uniqueName="[Varderade_kostnader].[Max år 17]" caption="Max år 17" attribute="1" defaultMemberUniqueName="[Varderade_kostnader].[Max år 17].[All]" allUniqueName="[Varderade_kostnader].[Max år 17].[All]" dimensionUniqueName="[Varderade_kostnader]" displayFolder="" count="0" memberValueDatatype="5" unbalanced="0"/>
    <cacheHierarchy uniqueName="[Varderade_kostnader].[Max år 18]" caption="Max år 18" attribute="1" defaultMemberUniqueName="[Varderade_kostnader].[Max år 18].[All]" allUniqueName="[Varderade_kostnader].[Max år 18].[All]" dimensionUniqueName="[Varderade_kostnader]" displayFolder="" count="0" memberValueDatatype="5" unbalanced="0"/>
    <cacheHierarchy uniqueName="[Varderade_kostnader].[Max år 19]" caption="Max år 19" attribute="1" defaultMemberUniqueName="[Varderade_kostnader].[Max år 19].[All]" allUniqueName="[Varderade_kostnader].[Max år 19].[All]" dimensionUniqueName="[Varderade_kostnader]" displayFolder="" count="0" memberValueDatatype="5" unbalanced="0"/>
    <cacheHierarchy uniqueName="[Varderade_kostnader].[Max år 20]" caption="Max år 20" attribute="1" defaultMemberUniqueName="[Varderade_kostnader].[Max år 20].[All]" allUniqueName="[Varderade_kostnader].[Max år 20].[All]" dimensionUniqueName="[Varderade_kostnader]" displayFolder="" count="0" memberValueDatatype="5" unbalanced="0"/>
    <cacheHierarchy uniqueName="[Varderade_kostnader].[Max år 21]" caption="Max år 21" attribute="1" defaultMemberUniqueName="[Varderade_kostnader].[Max år 21].[All]" allUniqueName="[Varderade_kostnader].[Max år 21].[All]" dimensionUniqueName="[Varderade_kostnader]" displayFolder="" count="0" memberValueDatatype="5" unbalanced="0"/>
    <cacheHierarchy uniqueName="[Varderade_kostnader].[Max år 22]" caption="Max år 22" attribute="1" defaultMemberUniqueName="[Varderade_kostnader].[Max år 22].[All]" allUniqueName="[Varderade_kostnader].[Max år 22].[All]" dimensionUniqueName="[Varderade_kostnader]" displayFolder="" count="0" memberValueDatatype="5" unbalanced="0"/>
    <cacheHierarchy uniqueName="[Varderade_kostnader].[Max år 23]" caption="Max år 23" attribute="1" defaultMemberUniqueName="[Varderade_kostnader].[Max år 23].[All]" allUniqueName="[Varderade_kostnader].[Max år 23].[All]" dimensionUniqueName="[Varderade_kostnader]" displayFolder="" count="0" memberValueDatatype="5" unbalanced="0"/>
    <cacheHierarchy uniqueName="[Varderade_kostnader].[Max år 24]" caption="Max år 24" attribute="1" defaultMemberUniqueName="[Varderade_kostnader].[Max år 24].[All]" allUniqueName="[Varderade_kostnader].[Max år 24].[All]" dimensionUniqueName="[Varderade_kostnader]" displayFolder="" count="0" memberValueDatatype="5" unbalanced="0"/>
    <cacheHierarchy uniqueName="[Varderade_kostnader].[Max år 25]" caption="Max år 25" attribute="1" defaultMemberUniqueName="[Varderade_kostnader].[Max år 25].[All]" allUniqueName="[Varderade_kostnader].[Max år 25].[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0" memberValueDatatype="130" unbalanced="0"/>
    <cacheHierarchy uniqueName="[Varderade_nyttor].[Kategori]" caption="Kategori" attribute="1" defaultMemberUniqueName="[Varderade_nyttor].[Kategori].[All]" allUniqueName="[Varderade_nyttor].[Kategori].[All]" dimensionUniqueName="[Varderade_nyttor]" displayFolder="" count="0" memberValueDatatype="130" unbalanced="0"/>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Troligt år 7]" caption="Troligt år 7" attribute="1" defaultMemberUniqueName="[Varderade_nyttor].[Troligt år 7].[All]" allUniqueName="[Varderade_nyttor].[Troligt år 7].[All]" dimensionUniqueName="[Varderade_nyttor]" displayFolder="" count="0" memberValueDatatype="5" unbalanced="0"/>
    <cacheHierarchy uniqueName="[Varderade_nyttor].[Troligt år 8]" caption="Troligt år 8" attribute="1" defaultMemberUniqueName="[Varderade_nyttor].[Troligt år 8].[All]" allUniqueName="[Varderade_nyttor].[Troligt år 8].[All]" dimensionUniqueName="[Varderade_nyttor]" displayFolder="" count="0" memberValueDatatype="5" unbalanced="0"/>
    <cacheHierarchy uniqueName="[Varderade_nyttor].[Troligt år 9]" caption="Troligt år 9" attribute="1" defaultMemberUniqueName="[Varderade_nyttor].[Troligt år 9].[All]" allUniqueName="[Varderade_nyttor].[Troligt år 9].[All]" dimensionUniqueName="[Varderade_nyttor]" displayFolder="" count="0" memberValueDatatype="5" unbalanced="0"/>
    <cacheHierarchy uniqueName="[Varderade_nyttor].[Troligt år 10]" caption="Troligt år 10" attribute="1" defaultMemberUniqueName="[Varderade_nyttor].[Troligt år 10].[All]" allUniqueName="[Varderade_nyttor].[Troligt år 10].[All]" dimensionUniqueName="[Varderade_nyttor]" displayFolder="" count="0" memberValueDatatype="5" unbalanced="0"/>
    <cacheHierarchy uniqueName="[Varderade_nyttor].[Troligt år 11]" caption="Troligt år 11" attribute="1" defaultMemberUniqueName="[Varderade_nyttor].[Troligt år 11].[All]" allUniqueName="[Varderade_nyttor].[Troligt år 11].[All]" dimensionUniqueName="[Varderade_nyttor]" displayFolder="" count="0" memberValueDatatype="5" unbalanced="0"/>
    <cacheHierarchy uniqueName="[Varderade_nyttor].[Troligt år 12]" caption="Troligt år 12" attribute="1" defaultMemberUniqueName="[Varderade_nyttor].[Troligt år 12].[All]" allUniqueName="[Varderade_nyttor].[Troligt år 12].[All]" dimensionUniqueName="[Varderade_nyttor]" displayFolder="" count="0" memberValueDatatype="5" unbalanced="0"/>
    <cacheHierarchy uniqueName="[Varderade_nyttor].[Troligt år 13]" caption="Troligt år 13" attribute="1" defaultMemberUniqueName="[Varderade_nyttor].[Troligt år 13].[All]" allUniqueName="[Varderade_nyttor].[Troligt år 13].[All]" dimensionUniqueName="[Varderade_nyttor]" displayFolder="" count="0" memberValueDatatype="5" unbalanced="0"/>
    <cacheHierarchy uniqueName="[Varderade_nyttor].[Troligt år 14]" caption="Troligt år 14" attribute="1" defaultMemberUniqueName="[Varderade_nyttor].[Troligt år 14].[All]" allUniqueName="[Varderade_nyttor].[Troligt år 14].[All]" dimensionUniqueName="[Varderade_nyttor]" displayFolder="" count="0" memberValueDatatype="5" unbalanced="0"/>
    <cacheHierarchy uniqueName="[Varderade_nyttor].[Troligt år 15]" caption="Troligt år 15" attribute="1" defaultMemberUniqueName="[Varderade_nyttor].[Troligt år 15].[All]" allUniqueName="[Varderade_nyttor].[Troligt år 15].[All]" dimensionUniqueName="[Varderade_nyttor]" displayFolder="" count="0" memberValueDatatype="5" unbalanced="0"/>
    <cacheHierarchy uniqueName="[Varderade_nyttor].[Troligt år 16]" caption="Troligt år 16" attribute="1" defaultMemberUniqueName="[Varderade_nyttor].[Troligt år 16].[All]" allUniqueName="[Varderade_nyttor].[Troligt år 16].[All]" dimensionUniqueName="[Varderade_nyttor]" displayFolder="" count="0" memberValueDatatype="5" unbalanced="0"/>
    <cacheHierarchy uniqueName="[Varderade_nyttor].[Troligt år 17]" caption="Troligt år 17" attribute="1" defaultMemberUniqueName="[Varderade_nyttor].[Troligt år 17].[All]" allUniqueName="[Varderade_nyttor].[Troligt år 17].[All]" dimensionUniqueName="[Varderade_nyttor]" displayFolder="" count="0" memberValueDatatype="5" unbalanced="0"/>
    <cacheHierarchy uniqueName="[Varderade_nyttor].[Troligt år 18]" caption="Troligt år 18" attribute="1" defaultMemberUniqueName="[Varderade_nyttor].[Troligt år 18].[All]" allUniqueName="[Varderade_nyttor].[Troligt år 18].[All]" dimensionUniqueName="[Varderade_nyttor]" displayFolder="" count="0" memberValueDatatype="5" unbalanced="0"/>
    <cacheHierarchy uniqueName="[Varderade_nyttor].[Troligt år 19]" caption="Troligt år 19" attribute="1" defaultMemberUniqueName="[Varderade_nyttor].[Troligt år 19].[All]" allUniqueName="[Varderade_nyttor].[Troligt år 19].[All]" dimensionUniqueName="[Varderade_nyttor]" displayFolder="" count="0" memberValueDatatype="5" unbalanced="0"/>
    <cacheHierarchy uniqueName="[Varderade_nyttor].[Troligt år 20]" caption="Troligt år 20" attribute="1" defaultMemberUniqueName="[Varderade_nyttor].[Troligt år 20].[All]" allUniqueName="[Varderade_nyttor].[Troligt år 20].[All]" dimensionUniqueName="[Varderade_nyttor]" displayFolder="" count="0" memberValueDatatype="5" unbalanced="0"/>
    <cacheHierarchy uniqueName="[Varderade_nyttor].[Troligt år 21]" caption="Troligt år 21" attribute="1" defaultMemberUniqueName="[Varderade_nyttor].[Troligt år 21].[All]" allUniqueName="[Varderade_nyttor].[Troligt år 21].[All]" dimensionUniqueName="[Varderade_nyttor]" displayFolder="" count="0" memberValueDatatype="5" unbalanced="0"/>
    <cacheHierarchy uniqueName="[Varderade_nyttor].[Troligt år 22]" caption="Troligt år 22" attribute="1" defaultMemberUniqueName="[Varderade_nyttor].[Troligt år 22].[All]" allUniqueName="[Varderade_nyttor].[Troligt år 22].[All]" dimensionUniqueName="[Varderade_nyttor]" displayFolder="" count="0" memberValueDatatype="5" unbalanced="0"/>
    <cacheHierarchy uniqueName="[Varderade_nyttor].[Troligt år 23]" caption="Troligt år 23" attribute="1" defaultMemberUniqueName="[Varderade_nyttor].[Troligt år 23].[All]" allUniqueName="[Varderade_nyttor].[Troligt år 23].[All]" dimensionUniqueName="[Varderade_nyttor]" displayFolder="" count="0" memberValueDatatype="5" unbalanced="0"/>
    <cacheHierarchy uniqueName="[Varderade_nyttor].[Troligt år 24]" caption="Troligt år 24" attribute="1" defaultMemberUniqueName="[Varderade_nyttor].[Troligt år 24].[All]" allUniqueName="[Varderade_nyttor].[Troligt år 24].[All]" dimensionUniqueName="[Varderade_nyttor]" displayFolder="" count="0" memberValueDatatype="5" unbalanced="0"/>
    <cacheHierarchy uniqueName="[Varderade_nyttor].[Troligt år 25]" caption="Troligt år 25" attribute="1" defaultMemberUniqueName="[Varderade_nyttor].[Troligt år 25].[All]" allUniqueName="[Varderade_nyttor].[Troligt år 25].[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Min år 7]" caption="Min år 7" attribute="1" defaultMemberUniqueName="[Varderade_nyttor].[Min år 7].[All]" allUniqueName="[Varderade_nyttor].[Min år 7].[All]" dimensionUniqueName="[Varderade_nyttor]" displayFolder="" count="0" memberValueDatatype="5" unbalanced="0"/>
    <cacheHierarchy uniqueName="[Varderade_nyttor].[Min år 8]" caption="Min år 8" attribute="1" defaultMemberUniqueName="[Varderade_nyttor].[Min år 8].[All]" allUniqueName="[Varderade_nyttor].[Min år 8].[All]" dimensionUniqueName="[Varderade_nyttor]" displayFolder="" count="0" memberValueDatatype="5" unbalanced="0"/>
    <cacheHierarchy uniqueName="[Varderade_nyttor].[Min år 9]" caption="Min år 9" attribute="1" defaultMemberUniqueName="[Varderade_nyttor].[Min år 9].[All]" allUniqueName="[Varderade_nyttor].[Min år 9].[All]" dimensionUniqueName="[Varderade_nyttor]" displayFolder="" count="0" memberValueDatatype="5" unbalanced="0"/>
    <cacheHierarchy uniqueName="[Varderade_nyttor].[Min år 10]" caption="Min år 10" attribute="1" defaultMemberUniqueName="[Varderade_nyttor].[Min år 10].[All]" allUniqueName="[Varderade_nyttor].[Min år 10].[All]" dimensionUniqueName="[Varderade_nyttor]" displayFolder="" count="0" memberValueDatatype="5" unbalanced="0"/>
    <cacheHierarchy uniqueName="[Varderade_nyttor].[Min år 11]" caption="Min år 11" attribute="1" defaultMemberUniqueName="[Varderade_nyttor].[Min år 11].[All]" allUniqueName="[Varderade_nyttor].[Min år 11].[All]" dimensionUniqueName="[Varderade_nyttor]" displayFolder="" count="0" memberValueDatatype="5" unbalanced="0"/>
    <cacheHierarchy uniqueName="[Varderade_nyttor].[Min år 12]" caption="Min år 12" attribute="1" defaultMemberUniqueName="[Varderade_nyttor].[Min år 12].[All]" allUniqueName="[Varderade_nyttor].[Min år 12].[All]" dimensionUniqueName="[Varderade_nyttor]" displayFolder="" count="0" memberValueDatatype="5" unbalanced="0"/>
    <cacheHierarchy uniqueName="[Varderade_nyttor].[Min år 13]" caption="Min år 13" attribute="1" defaultMemberUniqueName="[Varderade_nyttor].[Min år 13].[All]" allUniqueName="[Varderade_nyttor].[Min år 13].[All]" dimensionUniqueName="[Varderade_nyttor]" displayFolder="" count="0" memberValueDatatype="5" unbalanced="0"/>
    <cacheHierarchy uniqueName="[Varderade_nyttor].[Min år 14]" caption="Min år 14" attribute="1" defaultMemberUniqueName="[Varderade_nyttor].[Min år 14].[All]" allUniqueName="[Varderade_nyttor].[Min år 14].[All]" dimensionUniqueName="[Varderade_nyttor]" displayFolder="" count="0" memberValueDatatype="5" unbalanced="0"/>
    <cacheHierarchy uniqueName="[Varderade_nyttor].[Min år 15]" caption="Min år 15" attribute="1" defaultMemberUniqueName="[Varderade_nyttor].[Min år 15].[All]" allUniqueName="[Varderade_nyttor].[Min år 15].[All]" dimensionUniqueName="[Varderade_nyttor]" displayFolder="" count="0" memberValueDatatype="5" unbalanced="0"/>
    <cacheHierarchy uniqueName="[Varderade_nyttor].[Min år 16]" caption="Min år 16" attribute="1" defaultMemberUniqueName="[Varderade_nyttor].[Min år 16].[All]" allUniqueName="[Varderade_nyttor].[Min år 16].[All]" dimensionUniqueName="[Varderade_nyttor]" displayFolder="" count="0" memberValueDatatype="5" unbalanced="0"/>
    <cacheHierarchy uniqueName="[Varderade_nyttor].[Min år 17]" caption="Min år 17" attribute="1" defaultMemberUniqueName="[Varderade_nyttor].[Min år 17].[All]" allUniqueName="[Varderade_nyttor].[Min år 17].[All]" dimensionUniqueName="[Varderade_nyttor]" displayFolder="" count="0" memberValueDatatype="5" unbalanced="0"/>
    <cacheHierarchy uniqueName="[Varderade_nyttor].[Min år 18]" caption="Min år 18" attribute="1" defaultMemberUniqueName="[Varderade_nyttor].[Min år 18].[All]" allUniqueName="[Varderade_nyttor].[Min år 18].[All]" dimensionUniqueName="[Varderade_nyttor]" displayFolder="" count="0" memberValueDatatype="5" unbalanced="0"/>
    <cacheHierarchy uniqueName="[Varderade_nyttor].[Min år 19]" caption="Min år 19" attribute="1" defaultMemberUniqueName="[Varderade_nyttor].[Min år 19].[All]" allUniqueName="[Varderade_nyttor].[Min år 19].[All]" dimensionUniqueName="[Varderade_nyttor]" displayFolder="" count="0" memberValueDatatype="5" unbalanced="0"/>
    <cacheHierarchy uniqueName="[Varderade_nyttor].[Min år 20]" caption="Min år 20" attribute="1" defaultMemberUniqueName="[Varderade_nyttor].[Min år 20].[All]" allUniqueName="[Varderade_nyttor].[Min år 20].[All]" dimensionUniqueName="[Varderade_nyttor]" displayFolder="" count="0" memberValueDatatype="5" unbalanced="0"/>
    <cacheHierarchy uniqueName="[Varderade_nyttor].[Min år 21]" caption="Min år 21" attribute="1" defaultMemberUniqueName="[Varderade_nyttor].[Min år 21].[All]" allUniqueName="[Varderade_nyttor].[Min år 21].[All]" dimensionUniqueName="[Varderade_nyttor]" displayFolder="" count="0" memberValueDatatype="5" unbalanced="0"/>
    <cacheHierarchy uniqueName="[Varderade_nyttor].[Min år 22]" caption="Min år 22" attribute="1" defaultMemberUniqueName="[Varderade_nyttor].[Min år 22].[All]" allUniqueName="[Varderade_nyttor].[Min år 22].[All]" dimensionUniqueName="[Varderade_nyttor]" displayFolder="" count="0" memberValueDatatype="5" unbalanced="0"/>
    <cacheHierarchy uniqueName="[Varderade_nyttor].[Min år 23]" caption="Min år 23" attribute="1" defaultMemberUniqueName="[Varderade_nyttor].[Min år 23].[All]" allUniqueName="[Varderade_nyttor].[Min år 23].[All]" dimensionUniqueName="[Varderade_nyttor]" displayFolder="" count="0" memberValueDatatype="5" unbalanced="0"/>
    <cacheHierarchy uniqueName="[Varderade_nyttor].[Min år 24]" caption="Min år 24" attribute="1" defaultMemberUniqueName="[Varderade_nyttor].[Min år 24].[All]" allUniqueName="[Varderade_nyttor].[Min år 24].[All]" dimensionUniqueName="[Varderade_nyttor]" displayFolder="" count="0" memberValueDatatype="5" unbalanced="0"/>
    <cacheHierarchy uniqueName="[Varderade_nyttor].[Min år 25]" caption="Min år 25" attribute="1" defaultMemberUniqueName="[Varderade_nyttor].[Min år 25].[All]" allUniqueName="[Varderade_nyttor].[Min år 25].[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Max år 7]" caption="Max år 7" attribute="1" defaultMemberUniqueName="[Varderade_nyttor].[Max år 7].[All]" allUniqueName="[Varderade_nyttor].[Max år 7].[All]" dimensionUniqueName="[Varderade_nyttor]" displayFolder="" count="0" memberValueDatatype="5" unbalanced="0"/>
    <cacheHierarchy uniqueName="[Varderade_nyttor].[Max år 8]" caption="Max år 8" attribute="1" defaultMemberUniqueName="[Varderade_nyttor].[Max år 8].[All]" allUniqueName="[Varderade_nyttor].[Max år 8].[All]" dimensionUniqueName="[Varderade_nyttor]" displayFolder="" count="0" memberValueDatatype="5" unbalanced="0"/>
    <cacheHierarchy uniqueName="[Varderade_nyttor].[Max år 9]" caption="Max år 9" attribute="1" defaultMemberUniqueName="[Varderade_nyttor].[Max år 9].[All]" allUniqueName="[Varderade_nyttor].[Max år 9].[All]" dimensionUniqueName="[Varderade_nyttor]" displayFolder="" count="0" memberValueDatatype="5" unbalanced="0"/>
    <cacheHierarchy uniqueName="[Varderade_nyttor].[Max år 10]" caption="Max år 10" attribute="1" defaultMemberUniqueName="[Varderade_nyttor].[Max år 10].[All]" allUniqueName="[Varderade_nyttor].[Max år 10].[All]" dimensionUniqueName="[Varderade_nyttor]" displayFolder="" count="0" memberValueDatatype="5" unbalanced="0"/>
    <cacheHierarchy uniqueName="[Varderade_nyttor].[Max år 11]" caption="Max år 11" attribute="1" defaultMemberUniqueName="[Varderade_nyttor].[Max år 11].[All]" allUniqueName="[Varderade_nyttor].[Max år 11].[All]" dimensionUniqueName="[Varderade_nyttor]" displayFolder="" count="0" memberValueDatatype="5" unbalanced="0"/>
    <cacheHierarchy uniqueName="[Varderade_nyttor].[Max år 12]" caption="Max år 12" attribute="1" defaultMemberUniqueName="[Varderade_nyttor].[Max år 12].[All]" allUniqueName="[Varderade_nyttor].[Max år 12].[All]" dimensionUniqueName="[Varderade_nyttor]" displayFolder="" count="0" memberValueDatatype="5" unbalanced="0"/>
    <cacheHierarchy uniqueName="[Varderade_nyttor].[Max år 13]" caption="Max år 13" attribute="1" defaultMemberUniqueName="[Varderade_nyttor].[Max år 13].[All]" allUniqueName="[Varderade_nyttor].[Max år 13].[All]" dimensionUniqueName="[Varderade_nyttor]" displayFolder="" count="0" memberValueDatatype="5" unbalanced="0"/>
    <cacheHierarchy uniqueName="[Varderade_nyttor].[Max år 14]" caption="Max år 14" attribute="1" defaultMemberUniqueName="[Varderade_nyttor].[Max år 14].[All]" allUniqueName="[Varderade_nyttor].[Max år 14].[All]" dimensionUniqueName="[Varderade_nyttor]" displayFolder="" count="0" memberValueDatatype="5" unbalanced="0"/>
    <cacheHierarchy uniqueName="[Varderade_nyttor].[Max år 15]" caption="Max år 15" attribute="1" defaultMemberUniqueName="[Varderade_nyttor].[Max år 15].[All]" allUniqueName="[Varderade_nyttor].[Max år 15].[All]" dimensionUniqueName="[Varderade_nyttor]" displayFolder="" count="0" memberValueDatatype="5" unbalanced="0"/>
    <cacheHierarchy uniqueName="[Varderade_nyttor].[Max år 16]" caption="Max år 16" attribute="1" defaultMemberUniqueName="[Varderade_nyttor].[Max år 16].[All]" allUniqueName="[Varderade_nyttor].[Max år 16].[All]" dimensionUniqueName="[Varderade_nyttor]" displayFolder="" count="0" memberValueDatatype="5" unbalanced="0"/>
    <cacheHierarchy uniqueName="[Varderade_nyttor].[Max år 17]" caption="Max år 17" attribute="1" defaultMemberUniqueName="[Varderade_nyttor].[Max år 17].[All]" allUniqueName="[Varderade_nyttor].[Max år 17].[All]" dimensionUniqueName="[Varderade_nyttor]" displayFolder="" count="0" memberValueDatatype="5" unbalanced="0"/>
    <cacheHierarchy uniqueName="[Varderade_nyttor].[Max år 18]" caption="Max år 18" attribute="1" defaultMemberUniqueName="[Varderade_nyttor].[Max år 18].[All]" allUniqueName="[Varderade_nyttor].[Max år 18].[All]" dimensionUniqueName="[Varderade_nyttor]" displayFolder="" count="0" memberValueDatatype="5" unbalanced="0"/>
    <cacheHierarchy uniqueName="[Varderade_nyttor].[Max år 19]" caption="Max år 19" attribute="1" defaultMemberUniqueName="[Varderade_nyttor].[Max år 19].[All]" allUniqueName="[Varderade_nyttor].[Max år 19].[All]" dimensionUniqueName="[Varderade_nyttor]" displayFolder="" count="0" memberValueDatatype="5" unbalanced="0"/>
    <cacheHierarchy uniqueName="[Varderade_nyttor].[Max år 20]" caption="Max år 20" attribute="1" defaultMemberUniqueName="[Varderade_nyttor].[Max år 20].[All]" allUniqueName="[Varderade_nyttor].[Max år 20].[All]" dimensionUniqueName="[Varderade_nyttor]" displayFolder="" count="0" memberValueDatatype="5" unbalanced="0"/>
    <cacheHierarchy uniqueName="[Varderade_nyttor].[Max år 21]" caption="Max år 21" attribute="1" defaultMemberUniqueName="[Varderade_nyttor].[Max år 21].[All]" allUniqueName="[Varderade_nyttor].[Max år 21].[All]" dimensionUniqueName="[Varderade_nyttor]" displayFolder="" count="0" memberValueDatatype="5" unbalanced="0"/>
    <cacheHierarchy uniqueName="[Varderade_nyttor].[Max år 22]" caption="Max år 22" attribute="1" defaultMemberUniqueName="[Varderade_nyttor].[Max år 22].[All]" allUniqueName="[Varderade_nyttor].[Max år 22].[All]" dimensionUniqueName="[Varderade_nyttor]" displayFolder="" count="0" memberValueDatatype="5" unbalanced="0"/>
    <cacheHierarchy uniqueName="[Varderade_nyttor].[Max år 23]" caption="Max år 23" attribute="1" defaultMemberUniqueName="[Varderade_nyttor].[Max år 23].[All]" allUniqueName="[Varderade_nyttor].[Max år 23].[All]" dimensionUniqueName="[Varderade_nyttor]" displayFolder="" count="0" memberValueDatatype="5" unbalanced="0"/>
    <cacheHierarchy uniqueName="[Varderade_nyttor].[Max år 24]" caption="Max år 24" attribute="1" defaultMemberUniqueName="[Varderade_nyttor].[Max år 24].[All]" allUniqueName="[Varderade_nyttor].[Max år 24].[All]" dimensionUniqueName="[Varderade_nyttor]" displayFolder="" count="0" memberValueDatatype="5" unbalanced="0"/>
    <cacheHierarchy uniqueName="[Varderade_nyttor].[Max år 25]" caption="Max år 25" attribute="1" defaultMemberUniqueName="[Varderade_nyttor].[Max år 25].[All]" allUniqueName="[Varderade_nyttor].[Max år 25].[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270"/>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271"/>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27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270"/>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271"/>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272"/>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273"/>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274"/>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275"/>
        </ext>
      </extLst>
    </cacheHierarchy>
    <cacheHierarchy uniqueName="[Measures].[Sum of Troligt år 7]" caption="Sum of Troligt år 7" measure="1" displayFolder="" measureGroup="Nyttor" count="0" hidden="1">
      <extLst>
        <ext xmlns:x15="http://schemas.microsoft.com/office/spreadsheetml/2010/11/main" uri="{B97F6D7D-B522-45F9-BDA1-12C45D357490}">
          <x15:cacheHierarchy aggregatedColumn="276"/>
        </ext>
      </extLst>
    </cacheHierarchy>
    <cacheHierarchy uniqueName="[Measures].[Sum of Troligt år 8]" caption="Sum of Troligt år 8" measure="1" displayFolder="" measureGroup="Nyttor" count="0" hidden="1">
      <extLst>
        <ext xmlns:x15="http://schemas.microsoft.com/office/spreadsheetml/2010/11/main" uri="{B97F6D7D-B522-45F9-BDA1-12C45D357490}">
          <x15:cacheHierarchy aggregatedColumn="277"/>
        </ext>
      </extLst>
    </cacheHierarchy>
    <cacheHierarchy uniqueName="[Measures].[Sum of Troligt år 9]" caption="Sum of Troligt år 9" measure="1" displayFolder="" measureGroup="Nyttor" count="0" hidden="1">
      <extLst>
        <ext xmlns:x15="http://schemas.microsoft.com/office/spreadsheetml/2010/11/main" uri="{B97F6D7D-B522-45F9-BDA1-12C45D357490}">
          <x15:cacheHierarchy aggregatedColumn="278"/>
        </ext>
      </extLst>
    </cacheHierarchy>
    <cacheHierarchy uniqueName="[Measures].[Sum of Troligt år 10]" caption="Sum of Troligt år 10" measure="1" displayFolder="" measureGroup="Nyttor" count="0" hidden="1">
      <extLst>
        <ext xmlns:x15="http://schemas.microsoft.com/office/spreadsheetml/2010/11/main" uri="{B97F6D7D-B522-45F9-BDA1-12C45D357490}">
          <x15:cacheHierarchy aggregatedColumn="279"/>
        </ext>
      </extLst>
    </cacheHierarchy>
    <cacheHierarchy uniqueName="[Measures].[Sum of Troligt år 11]" caption="Sum of Troligt år 11" measure="1" displayFolder="" measureGroup="Nyttor" count="0" hidden="1">
      <extLst>
        <ext xmlns:x15="http://schemas.microsoft.com/office/spreadsheetml/2010/11/main" uri="{B97F6D7D-B522-45F9-BDA1-12C45D357490}">
          <x15:cacheHierarchy aggregatedColumn="280"/>
        </ext>
      </extLst>
    </cacheHierarchy>
    <cacheHierarchy uniqueName="[Measures].[Sum of Troligt år 12]" caption="Sum of Troligt år 12" measure="1" displayFolder="" measureGroup="Nyttor" count="0" hidden="1">
      <extLst>
        <ext xmlns:x15="http://schemas.microsoft.com/office/spreadsheetml/2010/11/main" uri="{B97F6D7D-B522-45F9-BDA1-12C45D357490}">
          <x15:cacheHierarchy aggregatedColumn="281"/>
        </ext>
      </extLst>
    </cacheHierarchy>
    <cacheHierarchy uniqueName="[Measures].[Sum of Troligt år 13]" caption="Sum of Troligt år 13" measure="1" displayFolder="" measureGroup="Nyttor" count="0" hidden="1">
      <extLst>
        <ext xmlns:x15="http://schemas.microsoft.com/office/spreadsheetml/2010/11/main" uri="{B97F6D7D-B522-45F9-BDA1-12C45D357490}">
          <x15:cacheHierarchy aggregatedColumn="282"/>
        </ext>
      </extLst>
    </cacheHierarchy>
    <cacheHierarchy uniqueName="[Measures].[Sum of Troligt år 14]" caption="Sum of Troligt år 14" measure="1" displayFolder="" measureGroup="Nyttor" count="0" hidden="1">
      <extLst>
        <ext xmlns:x15="http://schemas.microsoft.com/office/spreadsheetml/2010/11/main" uri="{B97F6D7D-B522-45F9-BDA1-12C45D357490}">
          <x15:cacheHierarchy aggregatedColumn="283"/>
        </ext>
      </extLst>
    </cacheHierarchy>
    <cacheHierarchy uniqueName="[Measures].[Sum of Troligt år 15]" caption="Sum of Troligt år 15" measure="1" displayFolder="" measureGroup="Nyttor" count="0" hidden="1">
      <extLst>
        <ext xmlns:x15="http://schemas.microsoft.com/office/spreadsheetml/2010/11/main" uri="{B97F6D7D-B522-45F9-BDA1-12C45D357490}">
          <x15:cacheHierarchy aggregatedColumn="284"/>
        </ext>
      </extLst>
    </cacheHierarchy>
    <cacheHierarchy uniqueName="[Measures].[Sum of Troligt år 16]" caption="Sum of Troligt år 16" measure="1" displayFolder="" measureGroup="Nyttor" count="0" hidden="1">
      <extLst>
        <ext xmlns:x15="http://schemas.microsoft.com/office/spreadsheetml/2010/11/main" uri="{B97F6D7D-B522-45F9-BDA1-12C45D357490}">
          <x15:cacheHierarchy aggregatedColumn="285"/>
        </ext>
      </extLst>
    </cacheHierarchy>
    <cacheHierarchy uniqueName="[Measures].[Sum of Troligt år 17]" caption="Sum of Troligt år 17" measure="1" displayFolder="" measureGroup="Nyttor" count="0" hidden="1">
      <extLst>
        <ext xmlns:x15="http://schemas.microsoft.com/office/spreadsheetml/2010/11/main" uri="{B97F6D7D-B522-45F9-BDA1-12C45D357490}">
          <x15:cacheHierarchy aggregatedColumn="286"/>
        </ext>
      </extLst>
    </cacheHierarchy>
    <cacheHierarchy uniqueName="[Measures].[Sum of Troligt år 18]" caption="Sum of Troligt år 18" measure="1" displayFolder="" measureGroup="Nyttor" count="0" hidden="1">
      <extLst>
        <ext xmlns:x15="http://schemas.microsoft.com/office/spreadsheetml/2010/11/main" uri="{B97F6D7D-B522-45F9-BDA1-12C45D357490}">
          <x15:cacheHierarchy aggregatedColumn="287"/>
        </ext>
      </extLst>
    </cacheHierarchy>
    <cacheHierarchy uniqueName="[Measures].[Sum of Troligt år 19]" caption="Sum of Troligt år 19" measure="1" displayFolder="" measureGroup="Nyttor" count="0" hidden="1">
      <extLst>
        <ext xmlns:x15="http://schemas.microsoft.com/office/spreadsheetml/2010/11/main" uri="{B97F6D7D-B522-45F9-BDA1-12C45D357490}">
          <x15:cacheHierarchy aggregatedColumn="288"/>
        </ext>
      </extLst>
    </cacheHierarchy>
    <cacheHierarchy uniqueName="[Measures].[Sum of Troligt år 20]" caption="Sum of Troligt år 20" measure="1" displayFolder="" measureGroup="Nyttor" count="0" hidden="1">
      <extLst>
        <ext xmlns:x15="http://schemas.microsoft.com/office/spreadsheetml/2010/11/main" uri="{B97F6D7D-B522-45F9-BDA1-12C45D357490}">
          <x15:cacheHierarchy aggregatedColumn="289"/>
        </ext>
      </extLst>
    </cacheHierarchy>
    <cacheHierarchy uniqueName="[Measures].[Sum of Troligt år 21]" caption="Sum of Troligt år 21" measure="1" displayFolder="" measureGroup="Nyttor" count="0" hidden="1">
      <extLst>
        <ext xmlns:x15="http://schemas.microsoft.com/office/spreadsheetml/2010/11/main" uri="{B97F6D7D-B522-45F9-BDA1-12C45D357490}">
          <x15:cacheHierarchy aggregatedColumn="290"/>
        </ext>
      </extLst>
    </cacheHierarchy>
    <cacheHierarchy uniqueName="[Measures].[Sum of Troligt år 22]" caption="Sum of Troligt år 22" measure="1" displayFolder="" measureGroup="Nyttor" count="0" hidden="1">
      <extLst>
        <ext xmlns:x15="http://schemas.microsoft.com/office/spreadsheetml/2010/11/main" uri="{B97F6D7D-B522-45F9-BDA1-12C45D357490}">
          <x15:cacheHierarchy aggregatedColumn="291"/>
        </ext>
      </extLst>
    </cacheHierarchy>
    <cacheHierarchy uniqueName="[Measures].[Sum of Troligt år 23]" caption="Sum of Troligt år 23" measure="1" displayFolder="" measureGroup="Nyttor" count="0" hidden="1">
      <extLst>
        <ext xmlns:x15="http://schemas.microsoft.com/office/spreadsheetml/2010/11/main" uri="{B97F6D7D-B522-45F9-BDA1-12C45D357490}">
          <x15:cacheHierarchy aggregatedColumn="292"/>
        </ext>
      </extLst>
    </cacheHierarchy>
    <cacheHierarchy uniqueName="[Measures].[Sum of Troligt år 24]" caption="Sum of Troligt år 24" measure="1" displayFolder="" measureGroup="Nyttor" count="0" hidden="1">
      <extLst>
        <ext xmlns:x15="http://schemas.microsoft.com/office/spreadsheetml/2010/11/main" uri="{B97F6D7D-B522-45F9-BDA1-12C45D357490}">
          <x15:cacheHierarchy aggregatedColumn="293"/>
        </ext>
      </extLst>
    </cacheHierarchy>
    <cacheHierarchy uniqueName="[Measures].[Sum of Troligt år 25]" caption="Sum of Troligt år 25" measure="1" displayFolder="" measureGroup="Nyttor" count="0" hidden="1">
      <extLst>
        <ext xmlns:x15="http://schemas.microsoft.com/office/spreadsheetml/2010/11/main" uri="{B97F6D7D-B522-45F9-BDA1-12C45D357490}">
          <x15:cacheHierarchy aggregatedColumn="29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183"/>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84"/>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185"/>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186"/>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187"/>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188"/>
        </ext>
      </extLst>
    </cacheHierarchy>
    <cacheHierarchy uniqueName="[Measures].[Sum of Troligt år 7 2]" caption="Sum of Troligt år 7 2" measure="1" displayFolder="" measureGroup="Kostnader" count="0" hidden="1">
      <extLst>
        <ext xmlns:x15="http://schemas.microsoft.com/office/spreadsheetml/2010/11/main" uri="{B97F6D7D-B522-45F9-BDA1-12C45D357490}">
          <x15:cacheHierarchy aggregatedColumn="189"/>
        </ext>
      </extLst>
    </cacheHierarchy>
    <cacheHierarchy uniqueName="[Measures].[Sum of Troligt år 8 2]" caption="Sum of Troligt år 8 2" measure="1" displayFolder="" measureGroup="Kostnader" count="0" hidden="1">
      <extLst>
        <ext xmlns:x15="http://schemas.microsoft.com/office/spreadsheetml/2010/11/main" uri="{B97F6D7D-B522-45F9-BDA1-12C45D357490}">
          <x15:cacheHierarchy aggregatedColumn="190"/>
        </ext>
      </extLst>
    </cacheHierarchy>
    <cacheHierarchy uniqueName="[Measures].[Sum of Troligt år 9 2]" caption="Sum of Troligt år 9 2" measure="1" displayFolder="" measureGroup="Kostnader" count="0" hidden="1">
      <extLst>
        <ext xmlns:x15="http://schemas.microsoft.com/office/spreadsheetml/2010/11/main" uri="{B97F6D7D-B522-45F9-BDA1-12C45D357490}">
          <x15:cacheHierarchy aggregatedColumn="191"/>
        </ext>
      </extLst>
    </cacheHierarchy>
    <cacheHierarchy uniqueName="[Measures].[Sum of Troligt år 10 2]" caption="Sum of Troligt år 10 2" measure="1" displayFolder="" measureGroup="Kostnader" count="0" hidden="1">
      <extLst>
        <ext xmlns:x15="http://schemas.microsoft.com/office/spreadsheetml/2010/11/main" uri="{B97F6D7D-B522-45F9-BDA1-12C45D357490}">
          <x15:cacheHierarchy aggregatedColumn="192"/>
        </ext>
      </extLst>
    </cacheHierarchy>
    <cacheHierarchy uniqueName="[Measures].[Sum of Troligt år 11 2]" caption="Sum of Troligt år 11 2" measure="1" displayFolder="" measureGroup="Kostnader" count="0" hidden="1">
      <extLst>
        <ext xmlns:x15="http://schemas.microsoft.com/office/spreadsheetml/2010/11/main" uri="{B97F6D7D-B522-45F9-BDA1-12C45D357490}">
          <x15:cacheHierarchy aggregatedColumn="193"/>
        </ext>
      </extLst>
    </cacheHierarchy>
    <cacheHierarchy uniqueName="[Measures].[Sum of Troligt år 12 2]" caption="Sum of Troligt år 12 2" measure="1" displayFolder="" measureGroup="Kostnader" count="0" hidden="1">
      <extLst>
        <ext xmlns:x15="http://schemas.microsoft.com/office/spreadsheetml/2010/11/main" uri="{B97F6D7D-B522-45F9-BDA1-12C45D357490}">
          <x15:cacheHierarchy aggregatedColumn="194"/>
        </ext>
      </extLst>
    </cacheHierarchy>
    <cacheHierarchy uniqueName="[Measures].[Sum of Troligt år 13 2]" caption="Sum of Troligt år 13 2" measure="1" displayFolder="" measureGroup="Kostnader" count="0" hidden="1">
      <extLst>
        <ext xmlns:x15="http://schemas.microsoft.com/office/spreadsheetml/2010/11/main" uri="{B97F6D7D-B522-45F9-BDA1-12C45D357490}">
          <x15:cacheHierarchy aggregatedColumn="195"/>
        </ext>
      </extLst>
    </cacheHierarchy>
    <cacheHierarchy uniqueName="[Measures].[Sum of Troligt år 14 2]" caption="Sum of Troligt år 14 2" measure="1" displayFolder="" measureGroup="Kostnader" count="0" hidden="1">
      <extLst>
        <ext xmlns:x15="http://schemas.microsoft.com/office/spreadsheetml/2010/11/main" uri="{B97F6D7D-B522-45F9-BDA1-12C45D357490}">
          <x15:cacheHierarchy aggregatedColumn="196"/>
        </ext>
      </extLst>
    </cacheHierarchy>
    <cacheHierarchy uniqueName="[Measures].[Sum of Troligt år 15 2]" caption="Sum of Troligt år 15 2" measure="1" displayFolder="" measureGroup="Kostnader" count="0" hidden="1">
      <extLst>
        <ext xmlns:x15="http://schemas.microsoft.com/office/spreadsheetml/2010/11/main" uri="{B97F6D7D-B522-45F9-BDA1-12C45D357490}">
          <x15:cacheHierarchy aggregatedColumn="197"/>
        </ext>
      </extLst>
    </cacheHierarchy>
    <cacheHierarchy uniqueName="[Measures].[Sum of Troligt år 16 2]" caption="Sum of Troligt år 16 2" measure="1" displayFolder="" measureGroup="Kostnader" count="0" hidden="1">
      <extLst>
        <ext xmlns:x15="http://schemas.microsoft.com/office/spreadsheetml/2010/11/main" uri="{B97F6D7D-B522-45F9-BDA1-12C45D357490}">
          <x15:cacheHierarchy aggregatedColumn="198"/>
        </ext>
      </extLst>
    </cacheHierarchy>
    <cacheHierarchy uniqueName="[Measures].[Sum of Troligt år 17 2]" caption="Sum of Troligt år 17 2" measure="1" displayFolder="" measureGroup="Kostnader" count="0" hidden="1">
      <extLst>
        <ext xmlns:x15="http://schemas.microsoft.com/office/spreadsheetml/2010/11/main" uri="{B97F6D7D-B522-45F9-BDA1-12C45D357490}">
          <x15:cacheHierarchy aggregatedColumn="199"/>
        </ext>
      </extLst>
    </cacheHierarchy>
    <cacheHierarchy uniqueName="[Measures].[Sum of Troligt år 18 2]" caption="Sum of Troligt år 18 2" measure="1" displayFolder="" measureGroup="Kostnader" count="0" hidden="1">
      <extLst>
        <ext xmlns:x15="http://schemas.microsoft.com/office/spreadsheetml/2010/11/main" uri="{B97F6D7D-B522-45F9-BDA1-12C45D357490}">
          <x15:cacheHierarchy aggregatedColumn="200"/>
        </ext>
      </extLst>
    </cacheHierarchy>
    <cacheHierarchy uniqueName="[Measures].[Sum of Troligt år 19 2]" caption="Sum of Troligt år 19 2" measure="1" displayFolder="" measureGroup="Kostnader" count="0" hidden="1">
      <extLst>
        <ext xmlns:x15="http://schemas.microsoft.com/office/spreadsheetml/2010/11/main" uri="{B97F6D7D-B522-45F9-BDA1-12C45D357490}">
          <x15:cacheHierarchy aggregatedColumn="201"/>
        </ext>
      </extLst>
    </cacheHierarchy>
    <cacheHierarchy uniqueName="[Measures].[Sum of Troligt år 20 2]" caption="Sum of Troligt år 20 2" measure="1" displayFolder="" measureGroup="Kostnader" count="0" hidden="1">
      <extLst>
        <ext xmlns:x15="http://schemas.microsoft.com/office/spreadsheetml/2010/11/main" uri="{B97F6D7D-B522-45F9-BDA1-12C45D357490}">
          <x15:cacheHierarchy aggregatedColumn="202"/>
        </ext>
      </extLst>
    </cacheHierarchy>
    <cacheHierarchy uniqueName="[Measures].[Sum of Troligt år 21 2]" caption="Sum of Troligt år 21 2" measure="1" displayFolder="" measureGroup="Kostnader" count="0" hidden="1">
      <extLst>
        <ext xmlns:x15="http://schemas.microsoft.com/office/spreadsheetml/2010/11/main" uri="{B97F6D7D-B522-45F9-BDA1-12C45D357490}">
          <x15:cacheHierarchy aggregatedColumn="203"/>
        </ext>
      </extLst>
    </cacheHierarchy>
    <cacheHierarchy uniqueName="[Measures].[Sum of Troligt år 22 2]" caption="Sum of Troligt år 22 2" measure="1" displayFolder="" measureGroup="Kostnader" count="0" hidden="1">
      <extLst>
        <ext xmlns:x15="http://schemas.microsoft.com/office/spreadsheetml/2010/11/main" uri="{B97F6D7D-B522-45F9-BDA1-12C45D357490}">
          <x15:cacheHierarchy aggregatedColumn="204"/>
        </ext>
      </extLst>
    </cacheHierarchy>
    <cacheHierarchy uniqueName="[Measures].[Sum of Troligt år 23 2]" caption="Sum of Troligt år 23 2" measure="1" displayFolder="" measureGroup="Kostnader" count="0" hidden="1">
      <extLst>
        <ext xmlns:x15="http://schemas.microsoft.com/office/spreadsheetml/2010/11/main" uri="{B97F6D7D-B522-45F9-BDA1-12C45D357490}">
          <x15:cacheHierarchy aggregatedColumn="205"/>
        </ext>
      </extLst>
    </cacheHierarchy>
    <cacheHierarchy uniqueName="[Measures].[Sum of Troligt år 24 2]" caption="Sum of Troligt år 24 2" measure="1" displayFolder="" measureGroup="Kostnader" count="0" hidden="1">
      <extLst>
        <ext xmlns:x15="http://schemas.microsoft.com/office/spreadsheetml/2010/11/main" uri="{B97F6D7D-B522-45F9-BDA1-12C45D357490}">
          <x15:cacheHierarchy aggregatedColumn="206"/>
        </ext>
      </extLst>
    </cacheHierarchy>
    <cacheHierarchy uniqueName="[Measures].[Sum of Troligt år 25 2]" caption="Sum of Troligt år 25 2" measure="1" displayFolder="" measureGroup="Kostnader" count="0" hidden="1">
      <extLst>
        <ext xmlns:x15="http://schemas.microsoft.com/office/spreadsheetml/2010/11/main" uri="{B97F6D7D-B522-45F9-BDA1-12C45D357490}">
          <x15:cacheHierarchy aggregatedColumn="207"/>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29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208"/>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264"/>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177"/>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444"/>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445"/>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446"/>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447"/>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448"/>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449"/>
        </ext>
      </extLst>
    </cacheHierarchy>
    <cacheHierarchy uniqueName="[Measures].[Sum of Troligt år 7 3]" caption="Sum of Troligt år 7 3" measure="1" displayFolder="" measureGroup="Varderade_nyttor" count="0" hidden="1">
      <extLst>
        <ext xmlns:x15="http://schemas.microsoft.com/office/spreadsheetml/2010/11/main" uri="{B97F6D7D-B522-45F9-BDA1-12C45D357490}">
          <x15:cacheHierarchy aggregatedColumn="450"/>
        </ext>
      </extLst>
    </cacheHierarchy>
    <cacheHierarchy uniqueName="[Measures].[Sum of Troligt år 8 3]" caption="Sum of Troligt år 8 3" measure="1" displayFolder="" measureGroup="Varderade_nyttor" count="0" hidden="1">
      <extLst>
        <ext xmlns:x15="http://schemas.microsoft.com/office/spreadsheetml/2010/11/main" uri="{B97F6D7D-B522-45F9-BDA1-12C45D357490}">
          <x15:cacheHierarchy aggregatedColumn="451"/>
        </ext>
      </extLst>
    </cacheHierarchy>
    <cacheHierarchy uniqueName="[Measures].[Sum of Troligt år 9 3]" caption="Sum of Troligt år 9 3" measure="1" displayFolder="" measureGroup="Varderade_nyttor" count="0" hidden="1">
      <extLst>
        <ext xmlns:x15="http://schemas.microsoft.com/office/spreadsheetml/2010/11/main" uri="{B97F6D7D-B522-45F9-BDA1-12C45D357490}">
          <x15:cacheHierarchy aggregatedColumn="452"/>
        </ext>
      </extLst>
    </cacheHierarchy>
    <cacheHierarchy uniqueName="[Measures].[Sum of Troligt år 10 3]" caption="Sum of Troligt år 10 3" measure="1" displayFolder="" measureGroup="Varderade_nyttor" count="0" hidden="1">
      <extLst>
        <ext xmlns:x15="http://schemas.microsoft.com/office/spreadsheetml/2010/11/main" uri="{B97F6D7D-B522-45F9-BDA1-12C45D357490}">
          <x15:cacheHierarchy aggregatedColumn="453"/>
        </ext>
      </extLst>
    </cacheHierarchy>
    <cacheHierarchy uniqueName="[Measures].[Sum of Troligt år 11 3]" caption="Sum of Troligt år 11 3" measure="1" displayFolder="" measureGroup="Varderade_nyttor" count="0" hidden="1">
      <extLst>
        <ext xmlns:x15="http://schemas.microsoft.com/office/spreadsheetml/2010/11/main" uri="{B97F6D7D-B522-45F9-BDA1-12C45D357490}">
          <x15:cacheHierarchy aggregatedColumn="454"/>
        </ext>
      </extLst>
    </cacheHierarchy>
    <cacheHierarchy uniqueName="[Measures].[Sum of Troligt år 12 3]" caption="Sum of Troligt år 12 3" measure="1" displayFolder="" measureGroup="Varderade_nyttor" count="0" hidden="1">
      <extLst>
        <ext xmlns:x15="http://schemas.microsoft.com/office/spreadsheetml/2010/11/main" uri="{B97F6D7D-B522-45F9-BDA1-12C45D357490}">
          <x15:cacheHierarchy aggregatedColumn="455"/>
        </ext>
      </extLst>
    </cacheHierarchy>
    <cacheHierarchy uniqueName="[Measures].[Sum of Troligt år 13 3]" caption="Sum of Troligt år 13 3" measure="1" displayFolder="" measureGroup="Varderade_nyttor" count="0" hidden="1">
      <extLst>
        <ext xmlns:x15="http://schemas.microsoft.com/office/spreadsheetml/2010/11/main" uri="{B97F6D7D-B522-45F9-BDA1-12C45D357490}">
          <x15:cacheHierarchy aggregatedColumn="456"/>
        </ext>
      </extLst>
    </cacheHierarchy>
    <cacheHierarchy uniqueName="[Measures].[Sum of Troligt år 14 3]" caption="Sum of Troligt år 14 3" measure="1" displayFolder="" measureGroup="Varderade_nyttor" count="0" hidden="1">
      <extLst>
        <ext xmlns:x15="http://schemas.microsoft.com/office/spreadsheetml/2010/11/main" uri="{B97F6D7D-B522-45F9-BDA1-12C45D357490}">
          <x15:cacheHierarchy aggregatedColumn="457"/>
        </ext>
      </extLst>
    </cacheHierarchy>
    <cacheHierarchy uniqueName="[Measures].[Sum of Troligt år 15 3]" caption="Sum of Troligt år 15 3" measure="1" displayFolder="" measureGroup="Varderade_nyttor" count="0" hidden="1">
      <extLst>
        <ext xmlns:x15="http://schemas.microsoft.com/office/spreadsheetml/2010/11/main" uri="{B97F6D7D-B522-45F9-BDA1-12C45D357490}">
          <x15:cacheHierarchy aggregatedColumn="458"/>
        </ext>
      </extLst>
    </cacheHierarchy>
    <cacheHierarchy uniqueName="[Measures].[Sum of Troligt år 16 3]" caption="Sum of Troligt år 16 3" measure="1" displayFolder="" measureGroup="Varderade_nyttor" count="0" hidden="1">
      <extLst>
        <ext xmlns:x15="http://schemas.microsoft.com/office/spreadsheetml/2010/11/main" uri="{B97F6D7D-B522-45F9-BDA1-12C45D357490}">
          <x15:cacheHierarchy aggregatedColumn="459"/>
        </ext>
      </extLst>
    </cacheHierarchy>
    <cacheHierarchy uniqueName="[Measures].[Sum of Troligt år 17 3]" caption="Sum of Troligt år 17 3" measure="1" displayFolder="" measureGroup="Varderade_nyttor" count="0" hidden="1">
      <extLst>
        <ext xmlns:x15="http://schemas.microsoft.com/office/spreadsheetml/2010/11/main" uri="{B97F6D7D-B522-45F9-BDA1-12C45D357490}">
          <x15:cacheHierarchy aggregatedColumn="460"/>
        </ext>
      </extLst>
    </cacheHierarchy>
    <cacheHierarchy uniqueName="[Measures].[Sum of Troligt år 18 3]" caption="Sum of Troligt år 18 3" measure="1" displayFolder="" measureGroup="Varderade_nyttor" count="0" hidden="1">
      <extLst>
        <ext xmlns:x15="http://schemas.microsoft.com/office/spreadsheetml/2010/11/main" uri="{B97F6D7D-B522-45F9-BDA1-12C45D357490}">
          <x15:cacheHierarchy aggregatedColumn="461"/>
        </ext>
      </extLst>
    </cacheHierarchy>
    <cacheHierarchy uniqueName="[Measures].[Sum of Troligt år 19 3]" caption="Sum of Troligt år 19 3" measure="1" displayFolder="" measureGroup="Varderade_nyttor" count="0" hidden="1">
      <extLst>
        <ext xmlns:x15="http://schemas.microsoft.com/office/spreadsheetml/2010/11/main" uri="{B97F6D7D-B522-45F9-BDA1-12C45D357490}">
          <x15:cacheHierarchy aggregatedColumn="462"/>
        </ext>
      </extLst>
    </cacheHierarchy>
    <cacheHierarchy uniqueName="[Measures].[Sum of Troligt år 20 3]" caption="Sum of Troligt år 20 3" measure="1" displayFolder="" measureGroup="Varderade_nyttor" count="0" hidden="1">
      <extLst>
        <ext xmlns:x15="http://schemas.microsoft.com/office/spreadsheetml/2010/11/main" uri="{B97F6D7D-B522-45F9-BDA1-12C45D357490}">
          <x15:cacheHierarchy aggregatedColumn="463"/>
        </ext>
      </extLst>
    </cacheHierarchy>
    <cacheHierarchy uniqueName="[Measures].[Sum of Troligt år 21 3]" caption="Sum of Troligt år 21 3" measure="1" displayFolder="" measureGroup="Varderade_nyttor" count="0" hidden="1">
      <extLst>
        <ext xmlns:x15="http://schemas.microsoft.com/office/spreadsheetml/2010/11/main" uri="{B97F6D7D-B522-45F9-BDA1-12C45D357490}">
          <x15:cacheHierarchy aggregatedColumn="464"/>
        </ext>
      </extLst>
    </cacheHierarchy>
    <cacheHierarchy uniqueName="[Measures].[Sum of Troligt år 22 3]" caption="Sum of Troligt år 22 3" measure="1" displayFolder="" measureGroup="Varderade_nyttor" count="0" hidden="1">
      <extLst>
        <ext xmlns:x15="http://schemas.microsoft.com/office/spreadsheetml/2010/11/main" uri="{B97F6D7D-B522-45F9-BDA1-12C45D357490}">
          <x15:cacheHierarchy aggregatedColumn="465"/>
        </ext>
      </extLst>
    </cacheHierarchy>
    <cacheHierarchy uniqueName="[Measures].[Sum of Troligt år 23 3]" caption="Sum of Troligt år 23 3" measure="1" displayFolder="" measureGroup="Varderade_nyttor" count="0" hidden="1">
      <extLst>
        <ext xmlns:x15="http://schemas.microsoft.com/office/spreadsheetml/2010/11/main" uri="{B97F6D7D-B522-45F9-BDA1-12C45D357490}">
          <x15:cacheHierarchy aggregatedColumn="466"/>
        </ext>
      </extLst>
    </cacheHierarchy>
    <cacheHierarchy uniqueName="[Measures].[Sum of Troligt år 24 3]" caption="Sum of Troligt år 24 3" measure="1" displayFolder="" measureGroup="Varderade_nyttor" count="0" hidden="1">
      <extLst>
        <ext xmlns:x15="http://schemas.microsoft.com/office/spreadsheetml/2010/11/main" uri="{B97F6D7D-B522-45F9-BDA1-12C45D357490}">
          <x15:cacheHierarchy aggregatedColumn="467"/>
        </ext>
      </extLst>
    </cacheHierarchy>
    <cacheHierarchy uniqueName="[Measures].[Sum of Troligt år 25 3]" caption="Sum of Troligt år 25 3" measure="1" displayFolder="" measureGroup="Varderade_nyttor" count="0" hidden="1">
      <extLst>
        <ext xmlns:x15="http://schemas.microsoft.com/office/spreadsheetml/2010/11/main" uri="{B97F6D7D-B522-45F9-BDA1-12C45D357490}">
          <x15:cacheHierarchy aggregatedColumn="468"/>
        </ext>
      </extLst>
    </cacheHierarchy>
    <cacheHierarchy uniqueName="[Measures].[Sum of Summa 3]" caption="Sum of Summa 3" measure="1" displayFolder="" measureGroup="Varderade_nyttor" count="0" hidden="1">
      <extLst>
        <ext xmlns:x15="http://schemas.microsoft.com/office/spreadsheetml/2010/11/main" uri="{B97F6D7D-B522-45F9-BDA1-12C45D357490}">
          <x15:cacheHierarchy aggregatedColumn="469"/>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357"/>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358"/>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359"/>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360"/>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361"/>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362"/>
        </ext>
      </extLst>
    </cacheHierarchy>
    <cacheHierarchy uniqueName="[Measures].[Sum of Troligt år 8 4]" caption="Sum of Troligt år 8 4" measure="1" displayFolder="" measureGroup="Varderade_kostnader" count="0" hidden="1">
      <extLst>
        <ext xmlns:x15="http://schemas.microsoft.com/office/spreadsheetml/2010/11/main" uri="{B97F6D7D-B522-45F9-BDA1-12C45D357490}">
          <x15:cacheHierarchy aggregatedColumn="364"/>
        </ext>
      </extLst>
    </cacheHierarchy>
    <cacheHierarchy uniqueName="[Measures].[Sum of Troligt år 9 4]" caption="Sum of Troligt år 9 4" measure="1" displayFolder="" measureGroup="Varderade_kostnader" count="0" hidden="1">
      <extLst>
        <ext xmlns:x15="http://schemas.microsoft.com/office/spreadsheetml/2010/11/main" uri="{B97F6D7D-B522-45F9-BDA1-12C45D357490}">
          <x15:cacheHierarchy aggregatedColumn="365"/>
        </ext>
      </extLst>
    </cacheHierarchy>
    <cacheHierarchy uniqueName="[Measures].[Sum of Troligt år 7 4]" caption="Sum of Troligt år 7 4" measure="1" displayFolder="" measureGroup="Varderade_kostnader" count="0" hidden="1">
      <extLst>
        <ext xmlns:x15="http://schemas.microsoft.com/office/spreadsheetml/2010/11/main" uri="{B97F6D7D-B522-45F9-BDA1-12C45D357490}">
          <x15:cacheHierarchy aggregatedColumn="363"/>
        </ext>
      </extLst>
    </cacheHierarchy>
    <cacheHierarchy uniqueName="[Measures].[Sum of Troligt år 10 4]" caption="Sum of Troligt år 10 4" measure="1" displayFolder="" measureGroup="Varderade_kostnader" count="0" hidden="1">
      <extLst>
        <ext xmlns:x15="http://schemas.microsoft.com/office/spreadsheetml/2010/11/main" uri="{B97F6D7D-B522-45F9-BDA1-12C45D357490}">
          <x15:cacheHierarchy aggregatedColumn="366"/>
        </ext>
      </extLst>
    </cacheHierarchy>
    <cacheHierarchy uniqueName="[Measures].[Sum of Troligt år 11 4]" caption="Sum of Troligt år 11 4" measure="1" displayFolder="" measureGroup="Varderade_kostnader" count="0" hidden="1">
      <extLst>
        <ext xmlns:x15="http://schemas.microsoft.com/office/spreadsheetml/2010/11/main" uri="{B97F6D7D-B522-45F9-BDA1-12C45D357490}">
          <x15:cacheHierarchy aggregatedColumn="367"/>
        </ext>
      </extLst>
    </cacheHierarchy>
    <cacheHierarchy uniqueName="[Measures].[Sum of Troligt år 12 4]" caption="Sum of Troligt år 12 4" measure="1" displayFolder="" measureGroup="Varderade_kostnader" count="0" hidden="1">
      <extLst>
        <ext xmlns:x15="http://schemas.microsoft.com/office/spreadsheetml/2010/11/main" uri="{B97F6D7D-B522-45F9-BDA1-12C45D357490}">
          <x15:cacheHierarchy aggregatedColumn="368"/>
        </ext>
      </extLst>
    </cacheHierarchy>
    <cacheHierarchy uniqueName="[Measures].[Sum of Troligt år 13 4]" caption="Sum of Troligt år 13 4" measure="1" displayFolder="" measureGroup="Varderade_kostnader" count="0" hidden="1">
      <extLst>
        <ext xmlns:x15="http://schemas.microsoft.com/office/spreadsheetml/2010/11/main" uri="{B97F6D7D-B522-45F9-BDA1-12C45D357490}">
          <x15:cacheHierarchy aggregatedColumn="369"/>
        </ext>
      </extLst>
    </cacheHierarchy>
    <cacheHierarchy uniqueName="[Measures].[Sum of Troligt år 14 4]" caption="Sum of Troligt år 14 4" measure="1" displayFolder="" measureGroup="Varderade_kostnader" count="0" hidden="1">
      <extLst>
        <ext xmlns:x15="http://schemas.microsoft.com/office/spreadsheetml/2010/11/main" uri="{B97F6D7D-B522-45F9-BDA1-12C45D357490}">
          <x15:cacheHierarchy aggregatedColumn="370"/>
        </ext>
      </extLst>
    </cacheHierarchy>
    <cacheHierarchy uniqueName="[Measures].[Sum of Troligt år 15 4]" caption="Sum of Troligt år 15 4" measure="1" displayFolder="" measureGroup="Varderade_kostnader" count="0" hidden="1">
      <extLst>
        <ext xmlns:x15="http://schemas.microsoft.com/office/spreadsheetml/2010/11/main" uri="{B97F6D7D-B522-45F9-BDA1-12C45D357490}">
          <x15:cacheHierarchy aggregatedColumn="371"/>
        </ext>
      </extLst>
    </cacheHierarchy>
    <cacheHierarchy uniqueName="[Measures].[Sum of Troligt år 16 4]" caption="Sum of Troligt år 16 4" measure="1" displayFolder="" measureGroup="Varderade_kostnader" count="0" hidden="1">
      <extLst>
        <ext xmlns:x15="http://schemas.microsoft.com/office/spreadsheetml/2010/11/main" uri="{B97F6D7D-B522-45F9-BDA1-12C45D357490}">
          <x15:cacheHierarchy aggregatedColumn="372"/>
        </ext>
      </extLst>
    </cacheHierarchy>
    <cacheHierarchy uniqueName="[Measures].[Sum of Troligt år 17 4]" caption="Sum of Troligt år 17 4" measure="1" displayFolder="" measureGroup="Varderade_kostnader" count="0" hidden="1">
      <extLst>
        <ext xmlns:x15="http://schemas.microsoft.com/office/spreadsheetml/2010/11/main" uri="{B97F6D7D-B522-45F9-BDA1-12C45D357490}">
          <x15:cacheHierarchy aggregatedColumn="373"/>
        </ext>
      </extLst>
    </cacheHierarchy>
    <cacheHierarchy uniqueName="[Measures].[Sum of Troligt år 18 4]" caption="Sum of Troligt år 18 4" measure="1" displayFolder="" measureGroup="Varderade_kostnader" count="0" hidden="1">
      <extLst>
        <ext xmlns:x15="http://schemas.microsoft.com/office/spreadsheetml/2010/11/main" uri="{B97F6D7D-B522-45F9-BDA1-12C45D357490}">
          <x15:cacheHierarchy aggregatedColumn="374"/>
        </ext>
      </extLst>
    </cacheHierarchy>
    <cacheHierarchy uniqueName="[Measures].[Sum of Troligt år 19 4]" caption="Sum of Troligt år 19 4" measure="1" displayFolder="" measureGroup="Varderade_kostnader" count="0" hidden="1">
      <extLst>
        <ext xmlns:x15="http://schemas.microsoft.com/office/spreadsheetml/2010/11/main" uri="{B97F6D7D-B522-45F9-BDA1-12C45D357490}">
          <x15:cacheHierarchy aggregatedColumn="375"/>
        </ext>
      </extLst>
    </cacheHierarchy>
    <cacheHierarchy uniqueName="[Measures].[Sum of Troligt år 20 4]" caption="Sum of Troligt år 20 4" measure="1" displayFolder="" measureGroup="Varderade_kostnader" count="0" hidden="1">
      <extLst>
        <ext xmlns:x15="http://schemas.microsoft.com/office/spreadsheetml/2010/11/main" uri="{B97F6D7D-B522-45F9-BDA1-12C45D357490}">
          <x15:cacheHierarchy aggregatedColumn="376"/>
        </ext>
      </extLst>
    </cacheHierarchy>
    <cacheHierarchy uniqueName="[Measures].[Sum of Troligt år 21 4]" caption="Sum of Troligt år 21 4" measure="1" displayFolder="" measureGroup="Varderade_kostnader" count="0" hidden="1">
      <extLst>
        <ext xmlns:x15="http://schemas.microsoft.com/office/spreadsheetml/2010/11/main" uri="{B97F6D7D-B522-45F9-BDA1-12C45D357490}">
          <x15:cacheHierarchy aggregatedColumn="377"/>
        </ext>
      </extLst>
    </cacheHierarchy>
    <cacheHierarchy uniqueName="[Measures].[Sum of Troligt år 22 4]" caption="Sum of Troligt år 22 4" measure="1" displayFolder="" measureGroup="Varderade_kostnader" count="0" hidden="1">
      <extLst>
        <ext xmlns:x15="http://schemas.microsoft.com/office/spreadsheetml/2010/11/main" uri="{B97F6D7D-B522-45F9-BDA1-12C45D357490}">
          <x15:cacheHierarchy aggregatedColumn="378"/>
        </ext>
      </extLst>
    </cacheHierarchy>
    <cacheHierarchy uniqueName="[Measures].[Sum of Troligt år 23 4]" caption="Sum of Troligt år 23 4" measure="1" displayFolder="" measureGroup="Varderade_kostnader" count="0" hidden="1">
      <extLst>
        <ext xmlns:x15="http://schemas.microsoft.com/office/spreadsheetml/2010/11/main" uri="{B97F6D7D-B522-45F9-BDA1-12C45D357490}">
          <x15:cacheHierarchy aggregatedColumn="379"/>
        </ext>
      </extLst>
    </cacheHierarchy>
    <cacheHierarchy uniqueName="[Measures].[Sum of Troligt år 24 4]" caption="Sum of Troligt år 24 4" measure="1" displayFolder="" measureGroup="Varderade_kostnader" count="0" hidden="1">
      <extLst>
        <ext xmlns:x15="http://schemas.microsoft.com/office/spreadsheetml/2010/11/main" uri="{B97F6D7D-B522-45F9-BDA1-12C45D357490}">
          <x15:cacheHierarchy aggregatedColumn="380"/>
        </ext>
      </extLst>
    </cacheHierarchy>
    <cacheHierarchy uniqueName="[Measures].[Sum of Troligt år 25 4]" caption="Sum of Troligt år 25 4" measure="1" displayFolder="" measureGroup="Varderade_kostnader" count="0" hidden="1">
      <extLst>
        <ext xmlns:x15="http://schemas.microsoft.com/office/spreadsheetml/2010/11/main" uri="{B97F6D7D-B522-45F9-BDA1-12C45D357490}">
          <x15:cacheHierarchy aggregatedColumn="381"/>
        </ext>
      </extLst>
    </cacheHierarchy>
    <cacheHierarchy uniqueName="[Measures].[Sum of Summa 4]" caption="Sum of Summa 4" measure="1" displayFolder="" measureGroup="Varderade_kostnader" count="0" hidden="1">
      <extLst>
        <ext xmlns:x15="http://schemas.microsoft.com/office/spreadsheetml/2010/11/main" uri="{B97F6D7D-B522-45F9-BDA1-12C45D357490}">
          <x15:cacheHierarchy aggregatedColumn="382"/>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94"/>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495"/>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521"/>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408"/>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434"/>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382"/>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351"/>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662600663"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658470023147" backgroundQuery="1" createdVersion="3" refreshedVersion="8" minRefreshableVersion="3" recordCount="0" supportSubquery="1" supportAdvancedDrill="1" xr:uid="{2FA703A8-B66C-4585-9EFB-7593567284E8}">
  <cacheSource type="external" connectionId="7">
    <extLst>
      <ext xmlns:x14="http://schemas.microsoft.com/office/spreadsheetml/2009/9/main" uri="{F057638F-6D5F-4e77-A914-E7F072B9BCA8}">
        <x14:sourceConnection name="ThisWorkbookDataModel"/>
      </ext>
    </extLst>
  </cacheSource>
  <cacheFields count="0"/>
  <cacheHierarchies count="646">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0" memberValueDatatype="130" unbalanced="0"/>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0"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Troligt år 7]" caption="Troligt år 7" attribute="1" defaultMemberUniqueName="[Ej_varderade_kostnader].[Troligt år 7].[All]" allUniqueName="[Ej_varderade_kostnader].[Troligt år 7].[All]" dimensionUniqueName="[Ej_varderade_kostnader]" displayFolder="" count="0" memberValueDatatype="5" unbalanced="0"/>
    <cacheHierarchy uniqueName="[Ej_varderade_kostnader].[Troligt år 8]" caption="Troligt år 8" attribute="1" defaultMemberUniqueName="[Ej_varderade_kostnader].[Troligt år 8].[All]" allUniqueName="[Ej_varderade_kostnader].[Troligt år 8].[All]" dimensionUniqueName="[Ej_varderade_kostnader]" displayFolder="" count="0" memberValueDatatype="5" unbalanced="0"/>
    <cacheHierarchy uniqueName="[Ej_varderade_kostnader].[Troligt år 9]" caption="Troligt år 9" attribute="1" defaultMemberUniqueName="[Ej_varderade_kostnader].[Troligt år 9].[All]" allUniqueName="[Ej_varderade_kostnader].[Troligt år 9].[All]" dimensionUniqueName="[Ej_varderade_kostnader]" displayFolder="" count="0" memberValueDatatype="5" unbalanced="0"/>
    <cacheHierarchy uniqueName="[Ej_varderade_kostnader].[Troligt år 10]" caption="Troligt år 10" attribute="1" defaultMemberUniqueName="[Ej_varderade_kostnader].[Troligt år 10].[All]" allUniqueName="[Ej_varderade_kostnader].[Troligt år 10].[All]" dimensionUniqueName="[Ej_varderade_kostnader]" displayFolder="" count="0" memberValueDatatype="5" unbalanced="0"/>
    <cacheHierarchy uniqueName="[Ej_varderade_kostnader].[Troligt år 11]" caption="Troligt år 11" attribute="1" defaultMemberUniqueName="[Ej_varderade_kostnader].[Troligt år 11].[All]" allUniqueName="[Ej_varderade_kostnader].[Troligt år 11].[All]" dimensionUniqueName="[Ej_varderade_kostnader]" displayFolder="" count="0" memberValueDatatype="5" unbalanced="0"/>
    <cacheHierarchy uniqueName="[Ej_varderade_kostnader].[Troligt år 12]" caption="Troligt år 12" attribute="1" defaultMemberUniqueName="[Ej_varderade_kostnader].[Troligt år 12].[All]" allUniqueName="[Ej_varderade_kostnader].[Troligt år 12].[All]" dimensionUniqueName="[Ej_varderade_kostnader]" displayFolder="" count="0" memberValueDatatype="5" unbalanced="0"/>
    <cacheHierarchy uniqueName="[Ej_varderade_kostnader].[Troligt år 13]" caption="Troligt år 13" attribute="1" defaultMemberUniqueName="[Ej_varderade_kostnader].[Troligt år 13].[All]" allUniqueName="[Ej_varderade_kostnader].[Troligt år 13].[All]" dimensionUniqueName="[Ej_varderade_kostnader]" displayFolder="" count="0" memberValueDatatype="5" unbalanced="0"/>
    <cacheHierarchy uniqueName="[Ej_varderade_kostnader].[Troligt år 14]" caption="Troligt år 14" attribute="1" defaultMemberUniqueName="[Ej_varderade_kostnader].[Troligt år 14].[All]" allUniqueName="[Ej_varderade_kostnader].[Troligt år 14].[All]" dimensionUniqueName="[Ej_varderade_kostnader]" displayFolder="" count="0" memberValueDatatype="5" unbalanced="0"/>
    <cacheHierarchy uniqueName="[Ej_varderade_kostnader].[Troligt år 15]" caption="Troligt år 15" attribute="1" defaultMemberUniqueName="[Ej_varderade_kostnader].[Troligt år 15].[All]" allUniqueName="[Ej_varderade_kostnader].[Troligt år 15].[All]" dimensionUniqueName="[Ej_varderade_kostnader]" displayFolder="" count="0" memberValueDatatype="5" unbalanced="0"/>
    <cacheHierarchy uniqueName="[Ej_varderade_kostnader].[Troligt år 16]" caption="Troligt år 16" attribute="1" defaultMemberUniqueName="[Ej_varderade_kostnader].[Troligt år 16].[All]" allUniqueName="[Ej_varderade_kostnader].[Troligt år 16].[All]" dimensionUniqueName="[Ej_varderade_kostnader]" displayFolder="" count="0" memberValueDatatype="5" unbalanced="0"/>
    <cacheHierarchy uniqueName="[Ej_varderade_kostnader].[Troligt år 17]" caption="Troligt år 17" attribute="1" defaultMemberUniqueName="[Ej_varderade_kostnader].[Troligt år 17].[All]" allUniqueName="[Ej_varderade_kostnader].[Troligt år 17].[All]" dimensionUniqueName="[Ej_varderade_kostnader]" displayFolder="" count="0" memberValueDatatype="5" unbalanced="0"/>
    <cacheHierarchy uniqueName="[Ej_varderade_kostnader].[Troligt år 18]" caption="Troligt år 18" attribute="1" defaultMemberUniqueName="[Ej_varderade_kostnader].[Troligt år 18].[All]" allUniqueName="[Ej_varderade_kostnader].[Troligt år 18].[All]" dimensionUniqueName="[Ej_varderade_kostnader]" displayFolder="" count="0" memberValueDatatype="5" unbalanced="0"/>
    <cacheHierarchy uniqueName="[Ej_varderade_kostnader].[Troligt år 19]" caption="Troligt år 19" attribute="1" defaultMemberUniqueName="[Ej_varderade_kostnader].[Troligt år 19].[All]" allUniqueName="[Ej_varderade_kostnader].[Troligt år 19].[All]" dimensionUniqueName="[Ej_varderade_kostnader]" displayFolder="" count="0" memberValueDatatype="5" unbalanced="0"/>
    <cacheHierarchy uniqueName="[Ej_varderade_kostnader].[Troligt år 20]" caption="Troligt år 20" attribute="1" defaultMemberUniqueName="[Ej_varderade_kostnader].[Troligt år 20].[All]" allUniqueName="[Ej_varderade_kostnader].[Troligt år 20].[All]" dimensionUniqueName="[Ej_varderade_kostnader]" displayFolder="" count="0" memberValueDatatype="5" unbalanced="0"/>
    <cacheHierarchy uniqueName="[Ej_varderade_kostnader].[Troligt år 21]" caption="Troligt år 21" attribute="1" defaultMemberUniqueName="[Ej_varderade_kostnader].[Troligt år 21].[All]" allUniqueName="[Ej_varderade_kostnader].[Troligt år 21].[All]" dimensionUniqueName="[Ej_varderade_kostnader]" displayFolder="" count="0" memberValueDatatype="5" unbalanced="0"/>
    <cacheHierarchy uniqueName="[Ej_varderade_kostnader].[Troligt år 22]" caption="Troligt år 22" attribute="1" defaultMemberUniqueName="[Ej_varderade_kostnader].[Troligt år 22].[All]" allUniqueName="[Ej_varderade_kostnader].[Troligt år 22].[All]" dimensionUniqueName="[Ej_varderade_kostnader]" displayFolder="" count="0" memberValueDatatype="5" unbalanced="0"/>
    <cacheHierarchy uniqueName="[Ej_varderade_kostnader].[Troligt år 23]" caption="Troligt år 23" attribute="1" defaultMemberUniqueName="[Ej_varderade_kostnader].[Troligt år 23].[All]" allUniqueName="[Ej_varderade_kostnader].[Troligt år 23].[All]" dimensionUniqueName="[Ej_varderade_kostnader]" displayFolder="" count="0" memberValueDatatype="5" unbalanced="0"/>
    <cacheHierarchy uniqueName="[Ej_varderade_kostnader].[Troligt år 24]" caption="Troligt år 24" attribute="1" defaultMemberUniqueName="[Ej_varderade_kostnader].[Troligt år 24].[All]" allUniqueName="[Ej_varderade_kostnader].[Troligt år 24].[All]" dimensionUniqueName="[Ej_varderade_kostnader]" displayFolder="" count="0" memberValueDatatype="5" unbalanced="0"/>
    <cacheHierarchy uniqueName="[Ej_varderade_kostnader].[Troligt år 25]" caption="Troligt år 25" attribute="1" defaultMemberUniqueName="[Ej_varderade_kostnader].[Troligt år 25].[All]" allUniqueName="[Ej_varderade_kostnader].[Troligt år 25].[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Min år 7]" caption="Min år 7" attribute="1" defaultMemberUniqueName="[Ej_varderade_kostnader].[Min år 7].[All]" allUniqueName="[Ej_varderade_kostnader].[Min år 7].[All]" dimensionUniqueName="[Ej_varderade_kostnader]" displayFolder="" count="0" memberValueDatatype="5" unbalanced="0"/>
    <cacheHierarchy uniqueName="[Ej_varderade_kostnader].[Min år 8]" caption="Min år 8" attribute="1" defaultMemberUniqueName="[Ej_varderade_kostnader].[Min år 8].[All]" allUniqueName="[Ej_varderade_kostnader].[Min år 8].[All]" dimensionUniqueName="[Ej_varderade_kostnader]" displayFolder="" count="0" memberValueDatatype="5" unbalanced="0"/>
    <cacheHierarchy uniqueName="[Ej_varderade_kostnader].[Min år 9]" caption="Min år 9" attribute="1" defaultMemberUniqueName="[Ej_varderade_kostnader].[Min år 9].[All]" allUniqueName="[Ej_varderade_kostnader].[Min år 9].[All]" dimensionUniqueName="[Ej_varderade_kostnader]" displayFolder="" count="0" memberValueDatatype="5" unbalanced="0"/>
    <cacheHierarchy uniqueName="[Ej_varderade_kostnader].[Min år 10]" caption="Min år 10" attribute="1" defaultMemberUniqueName="[Ej_varderade_kostnader].[Min år 10].[All]" allUniqueName="[Ej_varderade_kostnader].[Min år 10].[All]" dimensionUniqueName="[Ej_varderade_kostnader]" displayFolder="" count="0" memberValueDatatype="5" unbalanced="0"/>
    <cacheHierarchy uniqueName="[Ej_varderade_kostnader].[Min år 11]" caption="Min år 11" attribute="1" defaultMemberUniqueName="[Ej_varderade_kostnader].[Min år 11].[All]" allUniqueName="[Ej_varderade_kostnader].[Min år 11].[All]" dimensionUniqueName="[Ej_varderade_kostnader]" displayFolder="" count="0" memberValueDatatype="5" unbalanced="0"/>
    <cacheHierarchy uniqueName="[Ej_varderade_kostnader].[Min år 12]" caption="Min år 12" attribute="1" defaultMemberUniqueName="[Ej_varderade_kostnader].[Min år 12].[All]" allUniqueName="[Ej_varderade_kostnader].[Min år 12].[All]" dimensionUniqueName="[Ej_varderade_kostnader]" displayFolder="" count="0" memberValueDatatype="5" unbalanced="0"/>
    <cacheHierarchy uniqueName="[Ej_varderade_kostnader].[Min år 13]" caption="Min år 13" attribute="1" defaultMemberUniqueName="[Ej_varderade_kostnader].[Min år 13].[All]" allUniqueName="[Ej_varderade_kostnader].[Min år 13].[All]" dimensionUniqueName="[Ej_varderade_kostnader]" displayFolder="" count="0" memberValueDatatype="5" unbalanced="0"/>
    <cacheHierarchy uniqueName="[Ej_varderade_kostnader].[Min år 14]" caption="Min år 14" attribute="1" defaultMemberUniqueName="[Ej_varderade_kostnader].[Min år 14].[All]" allUniqueName="[Ej_varderade_kostnader].[Min år 14].[All]" dimensionUniqueName="[Ej_varderade_kostnader]" displayFolder="" count="0" memberValueDatatype="5" unbalanced="0"/>
    <cacheHierarchy uniqueName="[Ej_varderade_kostnader].[Min år 15]" caption="Min år 15" attribute="1" defaultMemberUniqueName="[Ej_varderade_kostnader].[Min år 15].[All]" allUniqueName="[Ej_varderade_kostnader].[Min år 15].[All]" dimensionUniqueName="[Ej_varderade_kostnader]" displayFolder="" count="0" memberValueDatatype="5" unbalanced="0"/>
    <cacheHierarchy uniqueName="[Ej_varderade_kostnader].[Min år 16]" caption="Min år 16" attribute="1" defaultMemberUniqueName="[Ej_varderade_kostnader].[Min år 16].[All]" allUniqueName="[Ej_varderade_kostnader].[Min år 16].[All]" dimensionUniqueName="[Ej_varderade_kostnader]" displayFolder="" count="0" memberValueDatatype="5" unbalanced="0"/>
    <cacheHierarchy uniqueName="[Ej_varderade_kostnader].[Min år 17]" caption="Min år 17" attribute="1" defaultMemberUniqueName="[Ej_varderade_kostnader].[Min år 17].[All]" allUniqueName="[Ej_varderade_kostnader].[Min år 17].[All]" dimensionUniqueName="[Ej_varderade_kostnader]" displayFolder="" count="0" memberValueDatatype="5" unbalanced="0"/>
    <cacheHierarchy uniqueName="[Ej_varderade_kostnader].[Min år 18]" caption="Min år 18" attribute="1" defaultMemberUniqueName="[Ej_varderade_kostnader].[Min år 18].[All]" allUniqueName="[Ej_varderade_kostnader].[Min år 18].[All]" dimensionUniqueName="[Ej_varderade_kostnader]" displayFolder="" count="0" memberValueDatatype="5" unbalanced="0"/>
    <cacheHierarchy uniqueName="[Ej_varderade_kostnader].[Min år 19]" caption="Min år 19" attribute="1" defaultMemberUniqueName="[Ej_varderade_kostnader].[Min år 19].[All]" allUniqueName="[Ej_varderade_kostnader].[Min år 19].[All]" dimensionUniqueName="[Ej_varderade_kostnader]" displayFolder="" count="0" memberValueDatatype="5" unbalanced="0"/>
    <cacheHierarchy uniqueName="[Ej_varderade_kostnader].[Min år 20]" caption="Min år 20" attribute="1" defaultMemberUniqueName="[Ej_varderade_kostnader].[Min år 20].[All]" allUniqueName="[Ej_varderade_kostnader].[Min år 20].[All]" dimensionUniqueName="[Ej_varderade_kostnader]" displayFolder="" count="0" memberValueDatatype="5" unbalanced="0"/>
    <cacheHierarchy uniqueName="[Ej_varderade_kostnader].[Min år 21]" caption="Min år 21" attribute="1" defaultMemberUniqueName="[Ej_varderade_kostnader].[Min år 21].[All]" allUniqueName="[Ej_varderade_kostnader].[Min år 21].[All]" dimensionUniqueName="[Ej_varderade_kostnader]" displayFolder="" count="0" memberValueDatatype="5" unbalanced="0"/>
    <cacheHierarchy uniqueName="[Ej_varderade_kostnader].[Min år 22]" caption="Min år 22" attribute="1" defaultMemberUniqueName="[Ej_varderade_kostnader].[Min år 22].[All]" allUniqueName="[Ej_varderade_kostnader].[Min år 22].[All]" dimensionUniqueName="[Ej_varderade_kostnader]" displayFolder="" count="0" memberValueDatatype="5" unbalanced="0"/>
    <cacheHierarchy uniqueName="[Ej_varderade_kostnader].[Min år 23]" caption="Min år 23" attribute="1" defaultMemberUniqueName="[Ej_varderade_kostnader].[Min år 23].[All]" allUniqueName="[Ej_varderade_kostnader].[Min år 23].[All]" dimensionUniqueName="[Ej_varderade_kostnader]" displayFolder="" count="0" memberValueDatatype="5" unbalanced="0"/>
    <cacheHierarchy uniqueName="[Ej_varderade_kostnader].[Min år 24]" caption="Min år 24" attribute="1" defaultMemberUniqueName="[Ej_varderade_kostnader].[Min år 24].[All]" allUniqueName="[Ej_varderade_kostnader].[Min år 24].[All]" dimensionUniqueName="[Ej_varderade_kostnader]" displayFolder="" count="0" memberValueDatatype="5" unbalanced="0"/>
    <cacheHierarchy uniqueName="[Ej_varderade_kostnader].[Min år 25]" caption="Min år 25" attribute="1" defaultMemberUniqueName="[Ej_varderade_kostnader].[Min år 25].[All]" allUniqueName="[Ej_varderade_kostnader].[Min år 25].[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Max år 7]" caption="Max år 7" attribute="1" defaultMemberUniqueName="[Ej_varderade_kostnader].[Max år 7].[All]" allUniqueName="[Ej_varderade_kostnader].[Max år 7].[All]" dimensionUniqueName="[Ej_varderade_kostnader]" displayFolder="" count="0" memberValueDatatype="5" unbalanced="0"/>
    <cacheHierarchy uniqueName="[Ej_varderade_kostnader].[Max år 8]" caption="Max år 8" attribute="1" defaultMemberUniqueName="[Ej_varderade_kostnader].[Max år 8].[All]" allUniqueName="[Ej_varderade_kostnader].[Max år 8].[All]" dimensionUniqueName="[Ej_varderade_kostnader]" displayFolder="" count="0" memberValueDatatype="5" unbalanced="0"/>
    <cacheHierarchy uniqueName="[Ej_varderade_kostnader].[Max år 9]" caption="Max år 9" attribute="1" defaultMemberUniqueName="[Ej_varderade_kostnader].[Max år 9].[All]" allUniqueName="[Ej_varderade_kostnader].[Max år 9].[All]" dimensionUniqueName="[Ej_varderade_kostnader]" displayFolder="" count="0" memberValueDatatype="5" unbalanced="0"/>
    <cacheHierarchy uniqueName="[Ej_varderade_kostnader].[Max år 10]" caption="Max år 10" attribute="1" defaultMemberUniqueName="[Ej_varderade_kostnader].[Max år 10].[All]" allUniqueName="[Ej_varderade_kostnader].[Max år 10].[All]" dimensionUniqueName="[Ej_varderade_kostnader]" displayFolder="" count="0" memberValueDatatype="5" unbalanced="0"/>
    <cacheHierarchy uniqueName="[Ej_varderade_kostnader].[Max år 11]" caption="Max år 11" attribute="1" defaultMemberUniqueName="[Ej_varderade_kostnader].[Max år 11].[All]" allUniqueName="[Ej_varderade_kostnader].[Max år 11].[All]" dimensionUniqueName="[Ej_varderade_kostnader]" displayFolder="" count="0" memberValueDatatype="5" unbalanced="0"/>
    <cacheHierarchy uniqueName="[Ej_varderade_kostnader].[Max år 12]" caption="Max år 12" attribute="1" defaultMemberUniqueName="[Ej_varderade_kostnader].[Max år 12].[All]" allUniqueName="[Ej_varderade_kostnader].[Max år 12].[All]" dimensionUniqueName="[Ej_varderade_kostnader]" displayFolder="" count="0" memberValueDatatype="5" unbalanced="0"/>
    <cacheHierarchy uniqueName="[Ej_varderade_kostnader].[Max år 13]" caption="Max år 13" attribute="1" defaultMemberUniqueName="[Ej_varderade_kostnader].[Max år 13].[All]" allUniqueName="[Ej_varderade_kostnader].[Max år 13].[All]" dimensionUniqueName="[Ej_varderade_kostnader]" displayFolder="" count="0" memberValueDatatype="5" unbalanced="0"/>
    <cacheHierarchy uniqueName="[Ej_varderade_kostnader].[Max år 14]" caption="Max år 14" attribute="1" defaultMemberUniqueName="[Ej_varderade_kostnader].[Max år 14].[All]" allUniqueName="[Ej_varderade_kostnader].[Max år 14].[All]" dimensionUniqueName="[Ej_varderade_kostnader]" displayFolder="" count="0" memberValueDatatype="5" unbalanced="0"/>
    <cacheHierarchy uniqueName="[Ej_varderade_kostnader].[Max år 15]" caption="Max år 15" attribute="1" defaultMemberUniqueName="[Ej_varderade_kostnader].[Max år 15].[All]" allUniqueName="[Ej_varderade_kostnader].[Max år 15].[All]" dimensionUniqueName="[Ej_varderade_kostnader]" displayFolder="" count="0" memberValueDatatype="5" unbalanced="0"/>
    <cacheHierarchy uniqueName="[Ej_varderade_kostnader].[Max år 16]" caption="Max år 16" attribute="1" defaultMemberUniqueName="[Ej_varderade_kostnader].[Max år 16].[All]" allUniqueName="[Ej_varderade_kostnader].[Max år 16].[All]" dimensionUniqueName="[Ej_varderade_kostnader]" displayFolder="" count="0" memberValueDatatype="5" unbalanced="0"/>
    <cacheHierarchy uniqueName="[Ej_varderade_kostnader].[Max år 17]" caption="Max år 17" attribute="1" defaultMemberUniqueName="[Ej_varderade_kostnader].[Max år 17].[All]" allUniqueName="[Ej_varderade_kostnader].[Max år 17].[All]" dimensionUniqueName="[Ej_varderade_kostnader]" displayFolder="" count="0" memberValueDatatype="5" unbalanced="0"/>
    <cacheHierarchy uniqueName="[Ej_varderade_kostnader].[Max år 18]" caption="Max år 18" attribute="1" defaultMemberUniqueName="[Ej_varderade_kostnader].[Max år 18].[All]" allUniqueName="[Ej_varderade_kostnader].[Max år 18].[All]" dimensionUniqueName="[Ej_varderade_kostnader]" displayFolder="" count="0" memberValueDatatype="5" unbalanced="0"/>
    <cacheHierarchy uniqueName="[Ej_varderade_kostnader].[Max år 19]" caption="Max år 19" attribute="1" defaultMemberUniqueName="[Ej_varderade_kostnader].[Max år 19].[All]" allUniqueName="[Ej_varderade_kostnader].[Max år 19].[All]" dimensionUniqueName="[Ej_varderade_kostnader]" displayFolder="" count="0" memberValueDatatype="5" unbalanced="0"/>
    <cacheHierarchy uniqueName="[Ej_varderade_kostnader].[Max år 20]" caption="Max år 20" attribute="1" defaultMemberUniqueName="[Ej_varderade_kostnader].[Max år 20].[All]" allUniqueName="[Ej_varderade_kostnader].[Max år 20].[All]" dimensionUniqueName="[Ej_varderade_kostnader]" displayFolder="" count="0" memberValueDatatype="5" unbalanced="0"/>
    <cacheHierarchy uniqueName="[Ej_varderade_kostnader].[Max år 21]" caption="Max år 21" attribute="1" defaultMemberUniqueName="[Ej_varderade_kostnader].[Max år 21].[All]" allUniqueName="[Ej_varderade_kostnader].[Max år 21].[All]" dimensionUniqueName="[Ej_varderade_kostnader]" displayFolder="" count="0" memberValueDatatype="5" unbalanced="0"/>
    <cacheHierarchy uniqueName="[Ej_varderade_kostnader].[Max år 22]" caption="Max år 22" attribute="1" defaultMemberUniqueName="[Ej_varderade_kostnader].[Max år 22].[All]" allUniqueName="[Ej_varderade_kostnader].[Max år 22].[All]" dimensionUniqueName="[Ej_varderade_kostnader]" displayFolder="" count="0" memberValueDatatype="5" unbalanced="0"/>
    <cacheHierarchy uniqueName="[Ej_varderade_kostnader].[Max år 23]" caption="Max år 23" attribute="1" defaultMemberUniqueName="[Ej_varderade_kostnader].[Max år 23].[All]" allUniqueName="[Ej_varderade_kostnader].[Max år 23].[All]" dimensionUniqueName="[Ej_varderade_kostnader]" displayFolder="" count="0" memberValueDatatype="5" unbalanced="0"/>
    <cacheHierarchy uniqueName="[Ej_varderade_kostnader].[Max år 24]" caption="Max år 24" attribute="1" defaultMemberUniqueName="[Ej_varderade_kostnader].[Max år 24].[All]" allUniqueName="[Ej_varderade_kostnader].[Max år 24].[All]" dimensionUniqueName="[Ej_varderade_kostnader]" displayFolder="" count="0" memberValueDatatype="5" unbalanced="0"/>
    <cacheHierarchy uniqueName="[Ej_varderade_kostnader].[Max år 25]" caption="Max år 25" attribute="1" defaultMemberUniqueName="[Ej_varderade_kostnader].[Max år 25].[All]" allUniqueName="[Ej_varderade_kostnader].[Max år 25].[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0"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0"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Troligt år 7]" caption="Troligt år 7" attribute="1" defaultMemberUniqueName="[Ej_varderade_nyttor].[Troligt år 7].[All]" allUniqueName="[Ej_varderade_nyttor].[Troligt år 7].[All]" dimensionUniqueName="[Ej_varderade_nyttor]" displayFolder="" count="0" memberValueDatatype="5" unbalanced="0"/>
    <cacheHierarchy uniqueName="[Ej_varderade_nyttor].[Troligt år 8]" caption="Troligt år 8" attribute="1" defaultMemberUniqueName="[Ej_varderade_nyttor].[Troligt år 8].[All]" allUniqueName="[Ej_varderade_nyttor].[Troligt år 8].[All]" dimensionUniqueName="[Ej_varderade_nyttor]" displayFolder="" count="0" memberValueDatatype="5" unbalanced="0"/>
    <cacheHierarchy uniqueName="[Ej_varderade_nyttor].[Troligt år 9]" caption="Troligt år 9" attribute="1" defaultMemberUniqueName="[Ej_varderade_nyttor].[Troligt år 9].[All]" allUniqueName="[Ej_varderade_nyttor].[Troligt år 9].[All]" dimensionUniqueName="[Ej_varderade_nyttor]" displayFolder="" count="0" memberValueDatatype="5" unbalanced="0"/>
    <cacheHierarchy uniqueName="[Ej_varderade_nyttor].[Troligt år 10]" caption="Troligt år 10" attribute="1" defaultMemberUniqueName="[Ej_varderade_nyttor].[Troligt år 10].[All]" allUniqueName="[Ej_varderade_nyttor].[Troligt år 10].[All]" dimensionUniqueName="[Ej_varderade_nyttor]" displayFolder="" count="0" memberValueDatatype="5" unbalanced="0"/>
    <cacheHierarchy uniqueName="[Ej_varderade_nyttor].[Troligt år 11]" caption="Troligt år 11" attribute="1" defaultMemberUniqueName="[Ej_varderade_nyttor].[Troligt år 11].[All]" allUniqueName="[Ej_varderade_nyttor].[Troligt år 11].[All]" dimensionUniqueName="[Ej_varderade_nyttor]" displayFolder="" count="0" memberValueDatatype="5" unbalanced="0"/>
    <cacheHierarchy uniqueName="[Ej_varderade_nyttor].[Troligt år 12]" caption="Troligt år 12" attribute="1" defaultMemberUniqueName="[Ej_varderade_nyttor].[Troligt år 12].[All]" allUniqueName="[Ej_varderade_nyttor].[Troligt år 12].[All]" dimensionUniqueName="[Ej_varderade_nyttor]" displayFolder="" count="0" memberValueDatatype="5" unbalanced="0"/>
    <cacheHierarchy uniqueName="[Ej_varderade_nyttor].[Troligt år 13]" caption="Troligt år 13" attribute="1" defaultMemberUniqueName="[Ej_varderade_nyttor].[Troligt år 13].[All]" allUniqueName="[Ej_varderade_nyttor].[Troligt år 13].[All]" dimensionUniqueName="[Ej_varderade_nyttor]" displayFolder="" count="0" memberValueDatatype="5" unbalanced="0"/>
    <cacheHierarchy uniqueName="[Ej_varderade_nyttor].[Troligt år 14]" caption="Troligt år 14" attribute="1" defaultMemberUniqueName="[Ej_varderade_nyttor].[Troligt år 14].[All]" allUniqueName="[Ej_varderade_nyttor].[Troligt år 14].[All]" dimensionUniqueName="[Ej_varderade_nyttor]" displayFolder="" count="0" memberValueDatatype="5" unbalanced="0"/>
    <cacheHierarchy uniqueName="[Ej_varderade_nyttor].[Troligt år 15]" caption="Troligt år 15" attribute="1" defaultMemberUniqueName="[Ej_varderade_nyttor].[Troligt år 15].[All]" allUniqueName="[Ej_varderade_nyttor].[Troligt år 15].[All]" dimensionUniqueName="[Ej_varderade_nyttor]" displayFolder="" count="0" memberValueDatatype="5" unbalanced="0"/>
    <cacheHierarchy uniqueName="[Ej_varderade_nyttor].[Troligt år 16]" caption="Troligt år 16" attribute="1" defaultMemberUniqueName="[Ej_varderade_nyttor].[Troligt år 16].[All]" allUniqueName="[Ej_varderade_nyttor].[Troligt år 16].[All]" dimensionUniqueName="[Ej_varderade_nyttor]" displayFolder="" count="0" memberValueDatatype="5" unbalanced="0"/>
    <cacheHierarchy uniqueName="[Ej_varderade_nyttor].[Troligt år 17]" caption="Troligt år 17" attribute="1" defaultMemberUniqueName="[Ej_varderade_nyttor].[Troligt år 17].[All]" allUniqueName="[Ej_varderade_nyttor].[Troligt år 17].[All]" dimensionUniqueName="[Ej_varderade_nyttor]" displayFolder="" count="0" memberValueDatatype="5" unbalanced="0"/>
    <cacheHierarchy uniqueName="[Ej_varderade_nyttor].[Troligt år 18]" caption="Troligt år 18" attribute="1" defaultMemberUniqueName="[Ej_varderade_nyttor].[Troligt år 18].[All]" allUniqueName="[Ej_varderade_nyttor].[Troligt år 18].[All]" dimensionUniqueName="[Ej_varderade_nyttor]" displayFolder="" count="0" memberValueDatatype="5" unbalanced="0"/>
    <cacheHierarchy uniqueName="[Ej_varderade_nyttor].[Troligt år 19]" caption="Troligt år 19" attribute="1" defaultMemberUniqueName="[Ej_varderade_nyttor].[Troligt år 19].[All]" allUniqueName="[Ej_varderade_nyttor].[Troligt år 19].[All]" dimensionUniqueName="[Ej_varderade_nyttor]" displayFolder="" count="0" memberValueDatatype="5" unbalanced="0"/>
    <cacheHierarchy uniqueName="[Ej_varderade_nyttor].[Troligt år 20]" caption="Troligt år 20" attribute="1" defaultMemberUniqueName="[Ej_varderade_nyttor].[Troligt år 20].[All]" allUniqueName="[Ej_varderade_nyttor].[Troligt år 20].[All]" dimensionUniqueName="[Ej_varderade_nyttor]" displayFolder="" count="0" memberValueDatatype="5" unbalanced="0"/>
    <cacheHierarchy uniqueName="[Ej_varderade_nyttor].[Troligt år 21]" caption="Troligt år 21" attribute="1" defaultMemberUniqueName="[Ej_varderade_nyttor].[Troligt år 21].[All]" allUniqueName="[Ej_varderade_nyttor].[Troligt år 21].[All]" dimensionUniqueName="[Ej_varderade_nyttor]" displayFolder="" count="0" memberValueDatatype="5" unbalanced="0"/>
    <cacheHierarchy uniqueName="[Ej_varderade_nyttor].[Troligt år 22]" caption="Troligt år 22" attribute="1" defaultMemberUniqueName="[Ej_varderade_nyttor].[Troligt år 22].[All]" allUniqueName="[Ej_varderade_nyttor].[Troligt år 22].[All]" dimensionUniqueName="[Ej_varderade_nyttor]" displayFolder="" count="0" memberValueDatatype="5" unbalanced="0"/>
    <cacheHierarchy uniqueName="[Ej_varderade_nyttor].[Troligt år 23]" caption="Troligt år 23" attribute="1" defaultMemberUniqueName="[Ej_varderade_nyttor].[Troligt år 23].[All]" allUniqueName="[Ej_varderade_nyttor].[Troligt år 23].[All]" dimensionUniqueName="[Ej_varderade_nyttor]" displayFolder="" count="0" memberValueDatatype="5" unbalanced="0"/>
    <cacheHierarchy uniqueName="[Ej_varderade_nyttor].[Troligt år 24]" caption="Troligt år 24" attribute="1" defaultMemberUniqueName="[Ej_varderade_nyttor].[Troligt år 24].[All]" allUniqueName="[Ej_varderade_nyttor].[Troligt år 24].[All]" dimensionUniqueName="[Ej_varderade_nyttor]" displayFolder="" count="0" memberValueDatatype="5" unbalanced="0"/>
    <cacheHierarchy uniqueName="[Ej_varderade_nyttor].[Troligt år 25]" caption="Troligt år 25" attribute="1" defaultMemberUniqueName="[Ej_varderade_nyttor].[Troligt år 25].[All]" allUniqueName="[Ej_varderade_nyttor].[Troligt år 25].[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Min år 7]" caption="Min år 7" attribute="1" defaultMemberUniqueName="[Ej_varderade_nyttor].[Min år 7].[All]" allUniqueName="[Ej_varderade_nyttor].[Min år 7].[All]" dimensionUniqueName="[Ej_varderade_nyttor]" displayFolder="" count="0" memberValueDatatype="5" unbalanced="0"/>
    <cacheHierarchy uniqueName="[Ej_varderade_nyttor].[Min år 8]" caption="Min år 8" attribute="1" defaultMemberUniqueName="[Ej_varderade_nyttor].[Min år 8].[All]" allUniqueName="[Ej_varderade_nyttor].[Min år 8].[All]" dimensionUniqueName="[Ej_varderade_nyttor]" displayFolder="" count="0" memberValueDatatype="5" unbalanced="0"/>
    <cacheHierarchy uniqueName="[Ej_varderade_nyttor].[Min år 9]" caption="Min år 9" attribute="1" defaultMemberUniqueName="[Ej_varderade_nyttor].[Min år 9].[All]" allUniqueName="[Ej_varderade_nyttor].[Min år 9].[All]" dimensionUniqueName="[Ej_varderade_nyttor]" displayFolder="" count="0" memberValueDatatype="5" unbalanced="0"/>
    <cacheHierarchy uniqueName="[Ej_varderade_nyttor].[Min år 10]" caption="Min år 10" attribute="1" defaultMemberUniqueName="[Ej_varderade_nyttor].[Min år 10].[All]" allUniqueName="[Ej_varderade_nyttor].[Min år 10].[All]" dimensionUniqueName="[Ej_varderade_nyttor]" displayFolder="" count="0" memberValueDatatype="5" unbalanced="0"/>
    <cacheHierarchy uniqueName="[Ej_varderade_nyttor].[Min år 11]" caption="Min år 11" attribute="1" defaultMemberUniqueName="[Ej_varderade_nyttor].[Min år 11].[All]" allUniqueName="[Ej_varderade_nyttor].[Min år 11].[All]" dimensionUniqueName="[Ej_varderade_nyttor]" displayFolder="" count="0" memberValueDatatype="5" unbalanced="0"/>
    <cacheHierarchy uniqueName="[Ej_varderade_nyttor].[Min år 12]" caption="Min år 12" attribute="1" defaultMemberUniqueName="[Ej_varderade_nyttor].[Min år 12].[All]" allUniqueName="[Ej_varderade_nyttor].[Min år 12].[All]" dimensionUniqueName="[Ej_varderade_nyttor]" displayFolder="" count="0" memberValueDatatype="5" unbalanced="0"/>
    <cacheHierarchy uniqueName="[Ej_varderade_nyttor].[Min år 13]" caption="Min år 13" attribute="1" defaultMemberUniqueName="[Ej_varderade_nyttor].[Min år 13].[All]" allUniqueName="[Ej_varderade_nyttor].[Min år 13].[All]" dimensionUniqueName="[Ej_varderade_nyttor]" displayFolder="" count="0" memberValueDatatype="5" unbalanced="0"/>
    <cacheHierarchy uniqueName="[Ej_varderade_nyttor].[Min år 14]" caption="Min år 14" attribute="1" defaultMemberUniqueName="[Ej_varderade_nyttor].[Min år 14].[All]" allUniqueName="[Ej_varderade_nyttor].[Min år 14].[All]" dimensionUniqueName="[Ej_varderade_nyttor]" displayFolder="" count="0" memberValueDatatype="5" unbalanced="0"/>
    <cacheHierarchy uniqueName="[Ej_varderade_nyttor].[Min år 15]" caption="Min år 15" attribute="1" defaultMemberUniqueName="[Ej_varderade_nyttor].[Min år 15].[All]" allUniqueName="[Ej_varderade_nyttor].[Min år 15].[All]" dimensionUniqueName="[Ej_varderade_nyttor]" displayFolder="" count="0" memberValueDatatype="5" unbalanced="0"/>
    <cacheHierarchy uniqueName="[Ej_varderade_nyttor].[Min år 16]" caption="Min år 16" attribute="1" defaultMemberUniqueName="[Ej_varderade_nyttor].[Min år 16].[All]" allUniqueName="[Ej_varderade_nyttor].[Min år 16].[All]" dimensionUniqueName="[Ej_varderade_nyttor]" displayFolder="" count="0" memberValueDatatype="5" unbalanced="0"/>
    <cacheHierarchy uniqueName="[Ej_varderade_nyttor].[Min år 17]" caption="Min år 17" attribute="1" defaultMemberUniqueName="[Ej_varderade_nyttor].[Min år 17].[All]" allUniqueName="[Ej_varderade_nyttor].[Min år 17].[All]" dimensionUniqueName="[Ej_varderade_nyttor]" displayFolder="" count="0" memberValueDatatype="5" unbalanced="0"/>
    <cacheHierarchy uniqueName="[Ej_varderade_nyttor].[Min år 18]" caption="Min år 18" attribute="1" defaultMemberUniqueName="[Ej_varderade_nyttor].[Min år 18].[All]" allUniqueName="[Ej_varderade_nyttor].[Min år 18].[All]" dimensionUniqueName="[Ej_varderade_nyttor]" displayFolder="" count="0" memberValueDatatype="5" unbalanced="0"/>
    <cacheHierarchy uniqueName="[Ej_varderade_nyttor].[Min år 19]" caption="Min år 19" attribute="1" defaultMemberUniqueName="[Ej_varderade_nyttor].[Min år 19].[All]" allUniqueName="[Ej_varderade_nyttor].[Min år 19].[All]" dimensionUniqueName="[Ej_varderade_nyttor]" displayFolder="" count="0" memberValueDatatype="5" unbalanced="0"/>
    <cacheHierarchy uniqueName="[Ej_varderade_nyttor].[Min år 20]" caption="Min år 20" attribute="1" defaultMemberUniqueName="[Ej_varderade_nyttor].[Min år 20].[All]" allUniqueName="[Ej_varderade_nyttor].[Min år 20].[All]" dimensionUniqueName="[Ej_varderade_nyttor]" displayFolder="" count="0" memberValueDatatype="5" unbalanced="0"/>
    <cacheHierarchy uniqueName="[Ej_varderade_nyttor].[Min år 21]" caption="Min år 21" attribute="1" defaultMemberUniqueName="[Ej_varderade_nyttor].[Min år 21].[All]" allUniqueName="[Ej_varderade_nyttor].[Min år 21].[All]" dimensionUniqueName="[Ej_varderade_nyttor]" displayFolder="" count="0" memberValueDatatype="5" unbalanced="0"/>
    <cacheHierarchy uniqueName="[Ej_varderade_nyttor].[Min år 22]" caption="Min år 22" attribute="1" defaultMemberUniqueName="[Ej_varderade_nyttor].[Min år 22].[All]" allUniqueName="[Ej_varderade_nyttor].[Min år 22].[All]" dimensionUniqueName="[Ej_varderade_nyttor]" displayFolder="" count="0" memberValueDatatype="5" unbalanced="0"/>
    <cacheHierarchy uniqueName="[Ej_varderade_nyttor].[Min år 23]" caption="Min år 23" attribute="1" defaultMemberUniqueName="[Ej_varderade_nyttor].[Min år 23].[All]" allUniqueName="[Ej_varderade_nyttor].[Min år 23].[All]" dimensionUniqueName="[Ej_varderade_nyttor]" displayFolder="" count="0" memberValueDatatype="5" unbalanced="0"/>
    <cacheHierarchy uniqueName="[Ej_varderade_nyttor].[Min år 24]" caption="Min år 24" attribute="1" defaultMemberUniqueName="[Ej_varderade_nyttor].[Min år 24].[All]" allUniqueName="[Ej_varderade_nyttor].[Min år 24].[All]" dimensionUniqueName="[Ej_varderade_nyttor]" displayFolder="" count="0" memberValueDatatype="5" unbalanced="0"/>
    <cacheHierarchy uniqueName="[Ej_varderade_nyttor].[Min år 25]" caption="Min år 25" attribute="1" defaultMemberUniqueName="[Ej_varderade_nyttor].[Min år 25].[All]" allUniqueName="[Ej_varderade_nyttor].[Min år 25].[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Max år 7]" caption="Max år 7" attribute="1" defaultMemberUniqueName="[Ej_varderade_nyttor].[Max år 7].[All]" allUniqueName="[Ej_varderade_nyttor].[Max år 7].[All]" dimensionUniqueName="[Ej_varderade_nyttor]" displayFolder="" count="0" memberValueDatatype="5" unbalanced="0"/>
    <cacheHierarchy uniqueName="[Ej_varderade_nyttor].[Max år 8]" caption="Max år 8" attribute="1" defaultMemberUniqueName="[Ej_varderade_nyttor].[Max år 8].[All]" allUniqueName="[Ej_varderade_nyttor].[Max år 8].[All]" dimensionUniqueName="[Ej_varderade_nyttor]" displayFolder="" count="0" memberValueDatatype="5" unbalanced="0"/>
    <cacheHierarchy uniqueName="[Ej_varderade_nyttor].[Max år 9]" caption="Max år 9" attribute="1" defaultMemberUniqueName="[Ej_varderade_nyttor].[Max år 9].[All]" allUniqueName="[Ej_varderade_nyttor].[Max år 9].[All]" dimensionUniqueName="[Ej_varderade_nyttor]" displayFolder="" count="0" memberValueDatatype="5" unbalanced="0"/>
    <cacheHierarchy uniqueName="[Ej_varderade_nyttor].[Max år 10]" caption="Max år 10" attribute="1" defaultMemberUniqueName="[Ej_varderade_nyttor].[Max år 10].[All]" allUniqueName="[Ej_varderade_nyttor].[Max år 10].[All]" dimensionUniqueName="[Ej_varderade_nyttor]" displayFolder="" count="0" memberValueDatatype="5" unbalanced="0"/>
    <cacheHierarchy uniqueName="[Ej_varderade_nyttor].[Max år 11]" caption="Max år 11" attribute="1" defaultMemberUniqueName="[Ej_varderade_nyttor].[Max år 11].[All]" allUniqueName="[Ej_varderade_nyttor].[Max år 11].[All]" dimensionUniqueName="[Ej_varderade_nyttor]" displayFolder="" count="0" memberValueDatatype="5" unbalanced="0"/>
    <cacheHierarchy uniqueName="[Ej_varderade_nyttor].[Max år 12]" caption="Max år 12" attribute="1" defaultMemberUniqueName="[Ej_varderade_nyttor].[Max år 12].[All]" allUniqueName="[Ej_varderade_nyttor].[Max år 12].[All]" dimensionUniqueName="[Ej_varderade_nyttor]" displayFolder="" count="0" memberValueDatatype="5" unbalanced="0"/>
    <cacheHierarchy uniqueName="[Ej_varderade_nyttor].[Max år 13]" caption="Max år 13" attribute="1" defaultMemberUniqueName="[Ej_varderade_nyttor].[Max år 13].[All]" allUniqueName="[Ej_varderade_nyttor].[Max år 13].[All]" dimensionUniqueName="[Ej_varderade_nyttor]" displayFolder="" count="0" memberValueDatatype="5" unbalanced="0"/>
    <cacheHierarchy uniqueName="[Ej_varderade_nyttor].[Max år 14]" caption="Max år 14" attribute="1" defaultMemberUniqueName="[Ej_varderade_nyttor].[Max år 14].[All]" allUniqueName="[Ej_varderade_nyttor].[Max år 14].[All]" dimensionUniqueName="[Ej_varderade_nyttor]" displayFolder="" count="0" memberValueDatatype="5" unbalanced="0"/>
    <cacheHierarchy uniqueName="[Ej_varderade_nyttor].[Max år 15]" caption="Max år 15" attribute="1" defaultMemberUniqueName="[Ej_varderade_nyttor].[Max år 15].[All]" allUniqueName="[Ej_varderade_nyttor].[Max år 15].[All]" dimensionUniqueName="[Ej_varderade_nyttor]" displayFolder="" count="0" memberValueDatatype="5" unbalanced="0"/>
    <cacheHierarchy uniqueName="[Ej_varderade_nyttor].[Max år 16]" caption="Max år 16" attribute="1" defaultMemberUniqueName="[Ej_varderade_nyttor].[Max år 16].[All]" allUniqueName="[Ej_varderade_nyttor].[Max år 16].[All]" dimensionUniqueName="[Ej_varderade_nyttor]" displayFolder="" count="0" memberValueDatatype="5" unbalanced="0"/>
    <cacheHierarchy uniqueName="[Ej_varderade_nyttor].[Max år 17]" caption="Max år 17" attribute="1" defaultMemberUniqueName="[Ej_varderade_nyttor].[Max år 17].[All]" allUniqueName="[Ej_varderade_nyttor].[Max år 17].[All]" dimensionUniqueName="[Ej_varderade_nyttor]" displayFolder="" count="0" memberValueDatatype="5" unbalanced="0"/>
    <cacheHierarchy uniqueName="[Ej_varderade_nyttor].[Max år 18]" caption="Max år 18" attribute="1" defaultMemberUniqueName="[Ej_varderade_nyttor].[Max år 18].[All]" allUniqueName="[Ej_varderade_nyttor].[Max år 18].[All]" dimensionUniqueName="[Ej_varderade_nyttor]" displayFolder="" count="0" memberValueDatatype="5" unbalanced="0"/>
    <cacheHierarchy uniqueName="[Ej_varderade_nyttor].[Max år 19]" caption="Max år 19" attribute="1" defaultMemberUniqueName="[Ej_varderade_nyttor].[Max år 19].[All]" allUniqueName="[Ej_varderade_nyttor].[Max år 19].[All]" dimensionUniqueName="[Ej_varderade_nyttor]" displayFolder="" count="0" memberValueDatatype="5" unbalanced="0"/>
    <cacheHierarchy uniqueName="[Ej_varderade_nyttor].[Max år 20]" caption="Max år 20" attribute="1" defaultMemberUniqueName="[Ej_varderade_nyttor].[Max år 20].[All]" allUniqueName="[Ej_varderade_nyttor].[Max år 20].[All]" dimensionUniqueName="[Ej_varderade_nyttor]" displayFolder="" count="0" memberValueDatatype="5" unbalanced="0"/>
    <cacheHierarchy uniqueName="[Ej_varderade_nyttor].[Max år 21]" caption="Max år 21" attribute="1" defaultMemberUniqueName="[Ej_varderade_nyttor].[Max år 21].[All]" allUniqueName="[Ej_varderade_nyttor].[Max år 21].[All]" dimensionUniqueName="[Ej_varderade_nyttor]" displayFolder="" count="0" memberValueDatatype="5" unbalanced="0"/>
    <cacheHierarchy uniqueName="[Ej_varderade_nyttor].[Max år 22]" caption="Max år 22" attribute="1" defaultMemberUniqueName="[Ej_varderade_nyttor].[Max år 22].[All]" allUniqueName="[Ej_varderade_nyttor].[Max år 22].[All]" dimensionUniqueName="[Ej_varderade_nyttor]" displayFolder="" count="0" memberValueDatatype="5" unbalanced="0"/>
    <cacheHierarchy uniqueName="[Ej_varderade_nyttor].[Max år 23]" caption="Max år 23" attribute="1" defaultMemberUniqueName="[Ej_varderade_nyttor].[Max år 23].[All]" allUniqueName="[Ej_varderade_nyttor].[Max år 23].[All]" dimensionUniqueName="[Ej_varderade_nyttor]" displayFolder="" count="0" memberValueDatatype="5" unbalanced="0"/>
    <cacheHierarchy uniqueName="[Ej_varderade_nyttor].[Max år 24]" caption="Max år 24" attribute="1" defaultMemberUniqueName="[Ej_varderade_nyttor].[Max år 24].[All]" allUniqueName="[Ej_varderade_nyttor].[Max år 24].[All]" dimensionUniqueName="[Ej_varderade_nyttor]" displayFolder="" count="0" memberValueDatatype="5" unbalanced="0"/>
    <cacheHierarchy uniqueName="[Ej_varderade_nyttor].[Max år 25]" caption="Max år 25" attribute="1" defaultMemberUniqueName="[Ej_varderade_nyttor].[Max år 25].[All]" allUniqueName="[Ej_varderade_nyttor].[Max år 25].[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0" memberValueDatatype="130" unbalanced="0"/>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Troligt år 7]" caption="Troligt år 7" attribute="1" defaultMemberUniqueName="[Kostnader].[Troligt år 7].[All]" allUniqueName="[Kostnader].[Troligt år 7].[All]" dimensionUniqueName="[Kostnader]" displayFolder="" count="0" memberValueDatatype="5" unbalanced="0"/>
    <cacheHierarchy uniqueName="[Kostnader].[Troligt år 8]" caption="Troligt år 8" attribute="1" defaultMemberUniqueName="[Kostnader].[Troligt år 8].[All]" allUniqueName="[Kostnader].[Troligt år 8].[All]" dimensionUniqueName="[Kostnader]" displayFolder="" count="0" memberValueDatatype="5" unbalanced="0"/>
    <cacheHierarchy uniqueName="[Kostnader].[Troligt år 9]" caption="Troligt år 9" attribute="1" defaultMemberUniqueName="[Kostnader].[Troligt år 9].[All]" allUniqueName="[Kostnader].[Troligt år 9].[All]" dimensionUniqueName="[Kostnader]" displayFolder="" count="0" memberValueDatatype="5" unbalanced="0"/>
    <cacheHierarchy uniqueName="[Kostnader].[Troligt år 10]" caption="Troligt år 10" attribute="1" defaultMemberUniqueName="[Kostnader].[Troligt år 10].[All]" allUniqueName="[Kostnader].[Troligt år 10].[All]" dimensionUniqueName="[Kostnader]" displayFolder="" count="0" memberValueDatatype="5" unbalanced="0"/>
    <cacheHierarchy uniqueName="[Kostnader].[Troligt år 11]" caption="Troligt år 11" attribute="1" defaultMemberUniqueName="[Kostnader].[Troligt år 11].[All]" allUniqueName="[Kostnader].[Troligt år 11].[All]" dimensionUniqueName="[Kostnader]" displayFolder="" count="0" memberValueDatatype="5" unbalanced="0"/>
    <cacheHierarchy uniqueName="[Kostnader].[Troligt år 12]" caption="Troligt år 12" attribute="1" defaultMemberUniqueName="[Kostnader].[Troligt år 12].[All]" allUniqueName="[Kostnader].[Troligt år 12].[All]" dimensionUniqueName="[Kostnader]" displayFolder="" count="0" memberValueDatatype="5" unbalanced="0"/>
    <cacheHierarchy uniqueName="[Kostnader].[Troligt år 13]" caption="Troligt år 13" attribute="1" defaultMemberUniqueName="[Kostnader].[Troligt år 13].[All]" allUniqueName="[Kostnader].[Troligt år 13].[All]" dimensionUniqueName="[Kostnader]" displayFolder="" count="0" memberValueDatatype="5" unbalanced="0"/>
    <cacheHierarchy uniqueName="[Kostnader].[Troligt år 14]" caption="Troligt år 14" attribute="1" defaultMemberUniqueName="[Kostnader].[Troligt år 14].[All]" allUniqueName="[Kostnader].[Troligt år 14].[All]" dimensionUniqueName="[Kostnader]" displayFolder="" count="0" memberValueDatatype="5" unbalanced="0"/>
    <cacheHierarchy uniqueName="[Kostnader].[Troligt år 15]" caption="Troligt år 15" attribute="1" defaultMemberUniqueName="[Kostnader].[Troligt år 15].[All]" allUniqueName="[Kostnader].[Troligt år 15].[All]" dimensionUniqueName="[Kostnader]" displayFolder="" count="0" memberValueDatatype="5" unbalanced="0"/>
    <cacheHierarchy uniqueName="[Kostnader].[Troligt år 16]" caption="Troligt år 16" attribute="1" defaultMemberUniqueName="[Kostnader].[Troligt år 16].[All]" allUniqueName="[Kostnader].[Troligt år 16].[All]" dimensionUniqueName="[Kostnader]" displayFolder="" count="0" memberValueDatatype="5" unbalanced="0"/>
    <cacheHierarchy uniqueName="[Kostnader].[Troligt år 17]" caption="Troligt år 17" attribute="1" defaultMemberUniqueName="[Kostnader].[Troligt år 17].[All]" allUniqueName="[Kostnader].[Troligt år 17].[All]" dimensionUniqueName="[Kostnader]" displayFolder="" count="0" memberValueDatatype="5" unbalanced="0"/>
    <cacheHierarchy uniqueName="[Kostnader].[Troligt år 18]" caption="Troligt år 18" attribute="1" defaultMemberUniqueName="[Kostnader].[Troligt år 18].[All]" allUniqueName="[Kostnader].[Troligt år 18].[All]" dimensionUniqueName="[Kostnader]" displayFolder="" count="0" memberValueDatatype="5" unbalanced="0"/>
    <cacheHierarchy uniqueName="[Kostnader].[Troligt år 19]" caption="Troligt år 19" attribute="1" defaultMemberUniqueName="[Kostnader].[Troligt år 19].[All]" allUniqueName="[Kostnader].[Troligt år 19].[All]" dimensionUniqueName="[Kostnader]" displayFolder="" count="0" memberValueDatatype="5" unbalanced="0"/>
    <cacheHierarchy uniqueName="[Kostnader].[Troligt år 20]" caption="Troligt år 20" attribute="1" defaultMemberUniqueName="[Kostnader].[Troligt år 20].[All]" allUniqueName="[Kostnader].[Troligt år 20].[All]" dimensionUniqueName="[Kostnader]" displayFolder="" count="0" memberValueDatatype="5" unbalanced="0"/>
    <cacheHierarchy uniqueName="[Kostnader].[Troligt år 21]" caption="Troligt år 21" attribute="1" defaultMemberUniqueName="[Kostnader].[Troligt år 21].[All]" allUniqueName="[Kostnader].[Troligt år 21].[All]" dimensionUniqueName="[Kostnader]" displayFolder="" count="0" memberValueDatatype="5" unbalanced="0"/>
    <cacheHierarchy uniqueName="[Kostnader].[Troligt år 22]" caption="Troligt år 22" attribute="1" defaultMemberUniqueName="[Kostnader].[Troligt år 22].[All]" allUniqueName="[Kostnader].[Troligt år 22].[All]" dimensionUniqueName="[Kostnader]" displayFolder="" count="0" memberValueDatatype="5" unbalanced="0"/>
    <cacheHierarchy uniqueName="[Kostnader].[Troligt år 23]" caption="Troligt år 23" attribute="1" defaultMemberUniqueName="[Kostnader].[Troligt år 23].[All]" allUniqueName="[Kostnader].[Troligt år 23].[All]" dimensionUniqueName="[Kostnader]" displayFolder="" count="0" memberValueDatatype="5" unbalanced="0"/>
    <cacheHierarchy uniqueName="[Kostnader].[Troligt år 24]" caption="Troligt år 24" attribute="1" defaultMemberUniqueName="[Kostnader].[Troligt år 24].[All]" allUniqueName="[Kostnader].[Troligt år 24].[All]" dimensionUniqueName="[Kostnader]" displayFolder="" count="0" memberValueDatatype="5" unbalanced="0"/>
    <cacheHierarchy uniqueName="[Kostnader].[Troligt år 25]" caption="Troligt år 25" attribute="1" defaultMemberUniqueName="[Kostnader].[Troligt år 25].[All]" allUniqueName="[Kostnader].[Troligt år 25].[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Min år 7]" caption="Min år 7" attribute="1" defaultMemberUniqueName="[Kostnader].[Min år 7].[All]" allUniqueName="[Kostnader].[Min år 7].[All]" dimensionUniqueName="[Kostnader]" displayFolder="" count="0" memberValueDatatype="5" unbalanced="0"/>
    <cacheHierarchy uniqueName="[Kostnader].[Min år 8]" caption="Min år 8" attribute="1" defaultMemberUniqueName="[Kostnader].[Min år 8].[All]" allUniqueName="[Kostnader].[Min år 8].[All]" dimensionUniqueName="[Kostnader]" displayFolder="" count="0" memberValueDatatype="5" unbalanced="0"/>
    <cacheHierarchy uniqueName="[Kostnader].[Min år 9]" caption="Min år 9" attribute="1" defaultMemberUniqueName="[Kostnader].[Min år 9].[All]" allUniqueName="[Kostnader].[Min år 9].[All]" dimensionUniqueName="[Kostnader]" displayFolder="" count="0" memberValueDatatype="5" unbalanced="0"/>
    <cacheHierarchy uniqueName="[Kostnader].[Min år 10]" caption="Min år 10" attribute="1" defaultMemberUniqueName="[Kostnader].[Min år 10].[All]" allUniqueName="[Kostnader].[Min år 10].[All]" dimensionUniqueName="[Kostnader]" displayFolder="" count="0" memberValueDatatype="5" unbalanced="0"/>
    <cacheHierarchy uniqueName="[Kostnader].[Min år 11]" caption="Min år 11" attribute="1" defaultMemberUniqueName="[Kostnader].[Min år 11].[All]" allUniqueName="[Kostnader].[Min år 11].[All]" dimensionUniqueName="[Kostnader]" displayFolder="" count="0" memberValueDatatype="5" unbalanced="0"/>
    <cacheHierarchy uniqueName="[Kostnader].[Min år 12]" caption="Min år 12" attribute="1" defaultMemberUniqueName="[Kostnader].[Min år 12].[All]" allUniqueName="[Kostnader].[Min år 12].[All]" dimensionUniqueName="[Kostnader]" displayFolder="" count="0" memberValueDatatype="5" unbalanced="0"/>
    <cacheHierarchy uniqueName="[Kostnader].[Min år 13]" caption="Min år 13" attribute="1" defaultMemberUniqueName="[Kostnader].[Min år 13].[All]" allUniqueName="[Kostnader].[Min år 13].[All]" dimensionUniqueName="[Kostnader]" displayFolder="" count="0" memberValueDatatype="5" unbalanced="0"/>
    <cacheHierarchy uniqueName="[Kostnader].[Min år 14]" caption="Min år 14" attribute="1" defaultMemberUniqueName="[Kostnader].[Min år 14].[All]" allUniqueName="[Kostnader].[Min år 14].[All]" dimensionUniqueName="[Kostnader]" displayFolder="" count="0" memberValueDatatype="5" unbalanced="0"/>
    <cacheHierarchy uniqueName="[Kostnader].[Min år 15]" caption="Min år 15" attribute="1" defaultMemberUniqueName="[Kostnader].[Min år 15].[All]" allUniqueName="[Kostnader].[Min år 15].[All]" dimensionUniqueName="[Kostnader]" displayFolder="" count="0" memberValueDatatype="5" unbalanced="0"/>
    <cacheHierarchy uniqueName="[Kostnader].[Min år 16]" caption="Min år 16" attribute="1" defaultMemberUniqueName="[Kostnader].[Min år 16].[All]" allUniqueName="[Kostnader].[Min år 16].[All]" dimensionUniqueName="[Kostnader]" displayFolder="" count="0" memberValueDatatype="5" unbalanced="0"/>
    <cacheHierarchy uniqueName="[Kostnader].[Min år 17]" caption="Min år 17" attribute="1" defaultMemberUniqueName="[Kostnader].[Min år 17].[All]" allUniqueName="[Kostnader].[Min år 17].[All]" dimensionUniqueName="[Kostnader]" displayFolder="" count="0" memberValueDatatype="5" unbalanced="0"/>
    <cacheHierarchy uniqueName="[Kostnader].[Min år 18]" caption="Min år 18" attribute="1" defaultMemberUniqueName="[Kostnader].[Min år 18].[All]" allUniqueName="[Kostnader].[Min år 18].[All]" dimensionUniqueName="[Kostnader]" displayFolder="" count="0" memberValueDatatype="5" unbalanced="0"/>
    <cacheHierarchy uniqueName="[Kostnader].[Min år 19]" caption="Min år 19" attribute="1" defaultMemberUniqueName="[Kostnader].[Min år 19].[All]" allUniqueName="[Kostnader].[Min år 19].[All]" dimensionUniqueName="[Kostnader]" displayFolder="" count="0" memberValueDatatype="5" unbalanced="0"/>
    <cacheHierarchy uniqueName="[Kostnader].[Min år 20]" caption="Min år 20" attribute="1" defaultMemberUniqueName="[Kostnader].[Min år 20].[All]" allUniqueName="[Kostnader].[Min år 20].[All]" dimensionUniqueName="[Kostnader]" displayFolder="" count="0" memberValueDatatype="5" unbalanced="0"/>
    <cacheHierarchy uniqueName="[Kostnader].[Min år 21]" caption="Min år 21" attribute="1" defaultMemberUniqueName="[Kostnader].[Min år 21].[All]" allUniqueName="[Kostnader].[Min år 21].[All]" dimensionUniqueName="[Kostnader]" displayFolder="" count="0" memberValueDatatype="5" unbalanced="0"/>
    <cacheHierarchy uniqueName="[Kostnader].[Min år 22]" caption="Min år 22" attribute="1" defaultMemberUniqueName="[Kostnader].[Min år 22].[All]" allUniqueName="[Kostnader].[Min år 22].[All]" dimensionUniqueName="[Kostnader]" displayFolder="" count="0" memberValueDatatype="5" unbalanced="0"/>
    <cacheHierarchy uniqueName="[Kostnader].[Min år 23]" caption="Min år 23" attribute="1" defaultMemberUniqueName="[Kostnader].[Min år 23].[All]" allUniqueName="[Kostnader].[Min år 23].[All]" dimensionUniqueName="[Kostnader]" displayFolder="" count="0" memberValueDatatype="5" unbalanced="0"/>
    <cacheHierarchy uniqueName="[Kostnader].[Min år 24]" caption="Min år 24" attribute="1" defaultMemberUniqueName="[Kostnader].[Min år 24].[All]" allUniqueName="[Kostnader].[Min år 24].[All]" dimensionUniqueName="[Kostnader]" displayFolder="" count="0" memberValueDatatype="5" unbalanced="0"/>
    <cacheHierarchy uniqueName="[Kostnader].[Min år 25]" caption="Min år 25" attribute="1" defaultMemberUniqueName="[Kostnader].[Min år 25].[All]" allUniqueName="[Kostnader].[Min år 25].[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Max år 7]" caption="Max år 7" attribute="1" defaultMemberUniqueName="[Kostnader].[Max år 7].[All]" allUniqueName="[Kostnader].[Max år 7].[All]" dimensionUniqueName="[Kostnader]" displayFolder="" count="0" memberValueDatatype="5" unbalanced="0"/>
    <cacheHierarchy uniqueName="[Kostnader].[Max år 8]" caption="Max år 8" attribute="1" defaultMemberUniqueName="[Kostnader].[Max år 8].[All]" allUniqueName="[Kostnader].[Max år 8].[All]" dimensionUniqueName="[Kostnader]" displayFolder="" count="0" memberValueDatatype="5" unbalanced="0"/>
    <cacheHierarchy uniqueName="[Kostnader].[Max år 9]" caption="Max år 9" attribute="1" defaultMemberUniqueName="[Kostnader].[Max år 9].[All]" allUniqueName="[Kostnader].[Max år 9].[All]" dimensionUniqueName="[Kostnader]" displayFolder="" count="0" memberValueDatatype="5" unbalanced="0"/>
    <cacheHierarchy uniqueName="[Kostnader].[Max år 10]" caption="Max år 10" attribute="1" defaultMemberUniqueName="[Kostnader].[Max år 10].[All]" allUniqueName="[Kostnader].[Max år 10].[All]" dimensionUniqueName="[Kostnader]" displayFolder="" count="0" memberValueDatatype="5" unbalanced="0"/>
    <cacheHierarchy uniqueName="[Kostnader].[Max år 11]" caption="Max år 11" attribute="1" defaultMemberUniqueName="[Kostnader].[Max år 11].[All]" allUniqueName="[Kostnader].[Max år 11].[All]" dimensionUniqueName="[Kostnader]" displayFolder="" count="0" memberValueDatatype="5" unbalanced="0"/>
    <cacheHierarchy uniqueName="[Kostnader].[Max år 12]" caption="Max år 12" attribute="1" defaultMemberUniqueName="[Kostnader].[Max år 12].[All]" allUniqueName="[Kostnader].[Max år 12].[All]" dimensionUniqueName="[Kostnader]" displayFolder="" count="0" memberValueDatatype="5" unbalanced="0"/>
    <cacheHierarchy uniqueName="[Kostnader].[Max år 13]" caption="Max år 13" attribute="1" defaultMemberUniqueName="[Kostnader].[Max år 13].[All]" allUniqueName="[Kostnader].[Max år 13].[All]" dimensionUniqueName="[Kostnader]" displayFolder="" count="0" memberValueDatatype="5" unbalanced="0"/>
    <cacheHierarchy uniqueName="[Kostnader].[Max år 14]" caption="Max år 14" attribute="1" defaultMemberUniqueName="[Kostnader].[Max år 14].[All]" allUniqueName="[Kostnader].[Max år 14].[All]" dimensionUniqueName="[Kostnader]" displayFolder="" count="0" memberValueDatatype="5" unbalanced="0"/>
    <cacheHierarchy uniqueName="[Kostnader].[Max år 15]" caption="Max år 15" attribute="1" defaultMemberUniqueName="[Kostnader].[Max år 15].[All]" allUniqueName="[Kostnader].[Max år 15].[All]" dimensionUniqueName="[Kostnader]" displayFolder="" count="0" memberValueDatatype="5" unbalanced="0"/>
    <cacheHierarchy uniqueName="[Kostnader].[Max år 16]" caption="Max år 16" attribute="1" defaultMemberUniqueName="[Kostnader].[Max år 16].[All]" allUniqueName="[Kostnader].[Max år 16].[All]" dimensionUniqueName="[Kostnader]" displayFolder="" count="0" memberValueDatatype="5" unbalanced="0"/>
    <cacheHierarchy uniqueName="[Kostnader].[Max år 17]" caption="Max år 17" attribute="1" defaultMemberUniqueName="[Kostnader].[Max år 17].[All]" allUniqueName="[Kostnader].[Max år 17].[All]" dimensionUniqueName="[Kostnader]" displayFolder="" count="0" memberValueDatatype="5" unbalanced="0"/>
    <cacheHierarchy uniqueName="[Kostnader].[Max år 18]" caption="Max år 18" attribute="1" defaultMemberUniqueName="[Kostnader].[Max år 18].[All]" allUniqueName="[Kostnader].[Max år 18].[All]" dimensionUniqueName="[Kostnader]" displayFolder="" count="0" memberValueDatatype="5" unbalanced="0"/>
    <cacheHierarchy uniqueName="[Kostnader].[Max år 19]" caption="Max år 19" attribute="1" defaultMemberUniqueName="[Kostnader].[Max år 19].[All]" allUniqueName="[Kostnader].[Max år 19].[All]" dimensionUniqueName="[Kostnader]" displayFolder="" count="0" memberValueDatatype="5" unbalanced="0"/>
    <cacheHierarchy uniqueName="[Kostnader].[Max år 20]" caption="Max år 20" attribute="1" defaultMemberUniqueName="[Kostnader].[Max år 20].[All]" allUniqueName="[Kostnader].[Max år 20].[All]" dimensionUniqueName="[Kostnader]" displayFolder="" count="0" memberValueDatatype="5" unbalanced="0"/>
    <cacheHierarchy uniqueName="[Kostnader].[Max år 21]" caption="Max år 21" attribute="1" defaultMemberUniqueName="[Kostnader].[Max år 21].[All]" allUniqueName="[Kostnader].[Max år 21].[All]" dimensionUniqueName="[Kostnader]" displayFolder="" count="0" memberValueDatatype="5" unbalanced="0"/>
    <cacheHierarchy uniqueName="[Kostnader].[Max år 22]" caption="Max år 22" attribute="1" defaultMemberUniqueName="[Kostnader].[Max år 22].[All]" allUniqueName="[Kostnader].[Max år 22].[All]" dimensionUniqueName="[Kostnader]" displayFolder="" count="0" memberValueDatatype="5" unbalanced="0"/>
    <cacheHierarchy uniqueName="[Kostnader].[Max år 23]" caption="Max år 23" attribute="1" defaultMemberUniqueName="[Kostnader].[Max år 23].[All]" allUniqueName="[Kostnader].[Max år 23].[All]" dimensionUniqueName="[Kostnader]" displayFolder="" count="0" memberValueDatatype="5" unbalanced="0"/>
    <cacheHierarchy uniqueName="[Kostnader].[Max år 24]" caption="Max år 24" attribute="1" defaultMemberUniqueName="[Kostnader].[Max år 24].[All]" allUniqueName="[Kostnader].[Max år 24].[All]" dimensionUniqueName="[Kostnader]" displayFolder="" count="0" memberValueDatatype="5" unbalanced="0"/>
    <cacheHierarchy uniqueName="[Kostnader].[Max år 25]" caption="Max år 25" attribute="1" defaultMemberUniqueName="[Kostnader].[Max år 25].[All]" allUniqueName="[Kostnader].[Max år 25].[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0" memberValueDatatype="130" unbalanced="0"/>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0" memberValueDatatype="130" unbalanced="0"/>
    <cacheHierarchy uniqueName="[Nyttor].[Bedömning]" caption="Bedömning" attribute="1" defaultMemberUniqueName="[Nyttor].[Bedömning].[All]" allUniqueName="[Nyttor].[Bedömning].[All]" dimensionUniqueName="[Nyttor]" displayFolder="" count="0" memberValueDatatype="130" unbalanced="0"/>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Troligt år 7]" caption="Troligt år 7" attribute="1" defaultMemberUniqueName="[Nyttor].[Troligt år 7].[All]" allUniqueName="[Nyttor].[Troligt år 7].[All]" dimensionUniqueName="[Nyttor]" displayFolder="" count="0" memberValueDatatype="5" unbalanced="0"/>
    <cacheHierarchy uniqueName="[Nyttor].[Troligt år 8]" caption="Troligt år 8" attribute="1" defaultMemberUniqueName="[Nyttor].[Troligt år 8].[All]" allUniqueName="[Nyttor].[Troligt år 8].[All]" dimensionUniqueName="[Nyttor]" displayFolder="" count="0" memberValueDatatype="5" unbalanced="0"/>
    <cacheHierarchy uniqueName="[Nyttor].[Troligt år 9]" caption="Troligt år 9" attribute="1" defaultMemberUniqueName="[Nyttor].[Troligt år 9].[All]" allUniqueName="[Nyttor].[Troligt år 9].[All]" dimensionUniqueName="[Nyttor]" displayFolder="" count="0" memberValueDatatype="5" unbalanced="0"/>
    <cacheHierarchy uniqueName="[Nyttor].[Troligt år 10]" caption="Troligt år 10" attribute="1" defaultMemberUniqueName="[Nyttor].[Troligt år 10].[All]" allUniqueName="[Nyttor].[Troligt år 10].[All]" dimensionUniqueName="[Nyttor]" displayFolder="" count="0" memberValueDatatype="5" unbalanced="0"/>
    <cacheHierarchy uniqueName="[Nyttor].[Troligt år 11]" caption="Troligt år 11" attribute="1" defaultMemberUniqueName="[Nyttor].[Troligt år 11].[All]" allUniqueName="[Nyttor].[Troligt år 11].[All]" dimensionUniqueName="[Nyttor]" displayFolder="" count="0" memberValueDatatype="5" unbalanced="0"/>
    <cacheHierarchy uniqueName="[Nyttor].[Troligt år 12]" caption="Troligt år 12" attribute="1" defaultMemberUniqueName="[Nyttor].[Troligt år 12].[All]" allUniqueName="[Nyttor].[Troligt år 12].[All]" dimensionUniqueName="[Nyttor]" displayFolder="" count="0" memberValueDatatype="5" unbalanced="0"/>
    <cacheHierarchy uniqueName="[Nyttor].[Troligt år 13]" caption="Troligt år 13" attribute="1" defaultMemberUniqueName="[Nyttor].[Troligt år 13].[All]" allUniqueName="[Nyttor].[Troligt år 13].[All]" dimensionUniqueName="[Nyttor]" displayFolder="" count="0" memberValueDatatype="5" unbalanced="0"/>
    <cacheHierarchy uniqueName="[Nyttor].[Troligt år 14]" caption="Troligt år 14" attribute="1" defaultMemberUniqueName="[Nyttor].[Troligt år 14].[All]" allUniqueName="[Nyttor].[Troligt år 14].[All]" dimensionUniqueName="[Nyttor]" displayFolder="" count="0" memberValueDatatype="5" unbalanced="0"/>
    <cacheHierarchy uniqueName="[Nyttor].[Troligt år 15]" caption="Troligt år 15" attribute="1" defaultMemberUniqueName="[Nyttor].[Troligt år 15].[All]" allUniqueName="[Nyttor].[Troligt år 15].[All]" dimensionUniqueName="[Nyttor]" displayFolder="" count="0" memberValueDatatype="5" unbalanced="0"/>
    <cacheHierarchy uniqueName="[Nyttor].[Troligt år 16]" caption="Troligt år 16" attribute="1" defaultMemberUniqueName="[Nyttor].[Troligt år 16].[All]" allUniqueName="[Nyttor].[Troligt år 16].[All]" dimensionUniqueName="[Nyttor]" displayFolder="" count="0" memberValueDatatype="5" unbalanced="0"/>
    <cacheHierarchy uniqueName="[Nyttor].[Troligt år 17]" caption="Troligt år 17" attribute="1" defaultMemberUniqueName="[Nyttor].[Troligt år 17].[All]" allUniqueName="[Nyttor].[Troligt år 17].[All]" dimensionUniqueName="[Nyttor]" displayFolder="" count="0" memberValueDatatype="5" unbalanced="0"/>
    <cacheHierarchy uniqueName="[Nyttor].[Troligt år 18]" caption="Troligt år 18" attribute="1" defaultMemberUniqueName="[Nyttor].[Troligt år 18].[All]" allUniqueName="[Nyttor].[Troligt år 18].[All]" dimensionUniqueName="[Nyttor]" displayFolder="" count="0" memberValueDatatype="5" unbalanced="0"/>
    <cacheHierarchy uniqueName="[Nyttor].[Troligt år 19]" caption="Troligt år 19" attribute="1" defaultMemberUniqueName="[Nyttor].[Troligt år 19].[All]" allUniqueName="[Nyttor].[Troligt år 19].[All]" dimensionUniqueName="[Nyttor]" displayFolder="" count="0" memberValueDatatype="5" unbalanced="0"/>
    <cacheHierarchy uniqueName="[Nyttor].[Troligt år 20]" caption="Troligt år 20" attribute="1" defaultMemberUniqueName="[Nyttor].[Troligt år 20].[All]" allUniqueName="[Nyttor].[Troligt år 20].[All]" dimensionUniqueName="[Nyttor]" displayFolder="" count="0" memberValueDatatype="5" unbalanced="0"/>
    <cacheHierarchy uniqueName="[Nyttor].[Troligt år 21]" caption="Troligt år 21" attribute="1" defaultMemberUniqueName="[Nyttor].[Troligt år 21].[All]" allUniqueName="[Nyttor].[Troligt år 21].[All]" dimensionUniqueName="[Nyttor]" displayFolder="" count="0" memberValueDatatype="5" unbalanced="0"/>
    <cacheHierarchy uniqueName="[Nyttor].[Troligt år 22]" caption="Troligt år 22" attribute="1" defaultMemberUniqueName="[Nyttor].[Troligt år 22].[All]" allUniqueName="[Nyttor].[Troligt år 22].[All]" dimensionUniqueName="[Nyttor]" displayFolder="" count="0" memberValueDatatype="5" unbalanced="0"/>
    <cacheHierarchy uniqueName="[Nyttor].[Troligt år 23]" caption="Troligt år 23" attribute="1" defaultMemberUniqueName="[Nyttor].[Troligt år 23].[All]" allUniqueName="[Nyttor].[Troligt år 23].[All]" dimensionUniqueName="[Nyttor]" displayFolder="" count="0" memberValueDatatype="5" unbalanced="0"/>
    <cacheHierarchy uniqueName="[Nyttor].[Troligt år 24]" caption="Troligt år 24" attribute="1" defaultMemberUniqueName="[Nyttor].[Troligt år 24].[All]" allUniqueName="[Nyttor].[Troligt år 24].[All]" dimensionUniqueName="[Nyttor]" displayFolder="" count="0" memberValueDatatype="5" unbalanced="0"/>
    <cacheHierarchy uniqueName="[Nyttor].[Troligt år 25]" caption="Troligt år 25" attribute="1" defaultMemberUniqueName="[Nyttor].[Troligt år 25].[All]" allUniqueName="[Nyttor].[Troligt år 25].[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Min år 7]" caption="Min år 7" attribute="1" defaultMemberUniqueName="[Nyttor].[Min år 7].[All]" allUniqueName="[Nyttor].[Min år 7].[All]" dimensionUniqueName="[Nyttor]" displayFolder="" count="0" memberValueDatatype="5" unbalanced="0"/>
    <cacheHierarchy uniqueName="[Nyttor].[Min år 8]" caption="Min år 8" attribute="1" defaultMemberUniqueName="[Nyttor].[Min år 8].[All]" allUniqueName="[Nyttor].[Min år 8].[All]" dimensionUniqueName="[Nyttor]" displayFolder="" count="0" memberValueDatatype="5" unbalanced="0"/>
    <cacheHierarchy uniqueName="[Nyttor].[Min år 9]" caption="Min år 9" attribute="1" defaultMemberUniqueName="[Nyttor].[Min år 9].[All]" allUniqueName="[Nyttor].[Min år 9].[All]" dimensionUniqueName="[Nyttor]" displayFolder="" count="0" memberValueDatatype="5" unbalanced="0"/>
    <cacheHierarchy uniqueName="[Nyttor].[Min år 10]" caption="Min år 10" attribute="1" defaultMemberUniqueName="[Nyttor].[Min år 10].[All]" allUniqueName="[Nyttor].[Min år 10].[All]" dimensionUniqueName="[Nyttor]" displayFolder="" count="0" memberValueDatatype="5" unbalanced="0"/>
    <cacheHierarchy uniqueName="[Nyttor].[Min år 11]" caption="Min år 11" attribute="1" defaultMemberUniqueName="[Nyttor].[Min år 11].[All]" allUniqueName="[Nyttor].[Min år 11].[All]" dimensionUniqueName="[Nyttor]" displayFolder="" count="0" memberValueDatatype="5" unbalanced="0"/>
    <cacheHierarchy uniqueName="[Nyttor].[Min år 12]" caption="Min år 12" attribute="1" defaultMemberUniqueName="[Nyttor].[Min år 12].[All]" allUniqueName="[Nyttor].[Min år 12].[All]" dimensionUniqueName="[Nyttor]" displayFolder="" count="0" memberValueDatatype="5" unbalanced="0"/>
    <cacheHierarchy uniqueName="[Nyttor].[Min år 13]" caption="Min år 13" attribute="1" defaultMemberUniqueName="[Nyttor].[Min år 13].[All]" allUniqueName="[Nyttor].[Min år 13].[All]" dimensionUniqueName="[Nyttor]" displayFolder="" count="0" memberValueDatatype="5" unbalanced="0"/>
    <cacheHierarchy uniqueName="[Nyttor].[Min år 14]" caption="Min år 14" attribute="1" defaultMemberUniqueName="[Nyttor].[Min år 14].[All]" allUniqueName="[Nyttor].[Min år 14].[All]" dimensionUniqueName="[Nyttor]" displayFolder="" count="0" memberValueDatatype="5" unbalanced="0"/>
    <cacheHierarchy uniqueName="[Nyttor].[Min år 15]" caption="Min år 15" attribute="1" defaultMemberUniqueName="[Nyttor].[Min år 15].[All]" allUniqueName="[Nyttor].[Min år 15].[All]" dimensionUniqueName="[Nyttor]" displayFolder="" count="0" memberValueDatatype="5" unbalanced="0"/>
    <cacheHierarchy uniqueName="[Nyttor].[Min år 16]" caption="Min år 16" attribute="1" defaultMemberUniqueName="[Nyttor].[Min år 16].[All]" allUniqueName="[Nyttor].[Min år 16].[All]" dimensionUniqueName="[Nyttor]" displayFolder="" count="0" memberValueDatatype="5" unbalanced="0"/>
    <cacheHierarchy uniqueName="[Nyttor].[Min år 17]" caption="Min år 17" attribute="1" defaultMemberUniqueName="[Nyttor].[Min år 17].[All]" allUniqueName="[Nyttor].[Min år 17].[All]" dimensionUniqueName="[Nyttor]" displayFolder="" count="0" memberValueDatatype="5" unbalanced="0"/>
    <cacheHierarchy uniqueName="[Nyttor].[Min år 18]" caption="Min år 18" attribute="1" defaultMemberUniqueName="[Nyttor].[Min år 18].[All]" allUniqueName="[Nyttor].[Min år 18].[All]" dimensionUniqueName="[Nyttor]" displayFolder="" count="0" memberValueDatatype="5" unbalanced="0"/>
    <cacheHierarchy uniqueName="[Nyttor].[Min år 19]" caption="Min år 19" attribute="1" defaultMemberUniqueName="[Nyttor].[Min år 19].[All]" allUniqueName="[Nyttor].[Min år 19].[All]" dimensionUniqueName="[Nyttor]" displayFolder="" count="0" memberValueDatatype="5" unbalanced="0"/>
    <cacheHierarchy uniqueName="[Nyttor].[Min år 20]" caption="Min år 20" attribute="1" defaultMemberUniqueName="[Nyttor].[Min år 20].[All]" allUniqueName="[Nyttor].[Min år 20].[All]" dimensionUniqueName="[Nyttor]" displayFolder="" count="0" memberValueDatatype="5" unbalanced="0"/>
    <cacheHierarchy uniqueName="[Nyttor].[Min år 21]" caption="Min år 21" attribute="1" defaultMemberUniqueName="[Nyttor].[Min år 21].[All]" allUniqueName="[Nyttor].[Min år 21].[All]" dimensionUniqueName="[Nyttor]" displayFolder="" count="0" memberValueDatatype="5" unbalanced="0"/>
    <cacheHierarchy uniqueName="[Nyttor].[Min år 22]" caption="Min år 22" attribute="1" defaultMemberUniqueName="[Nyttor].[Min år 22].[All]" allUniqueName="[Nyttor].[Min år 22].[All]" dimensionUniqueName="[Nyttor]" displayFolder="" count="0" memberValueDatatype="5" unbalanced="0"/>
    <cacheHierarchy uniqueName="[Nyttor].[Min år 23]" caption="Min år 23" attribute="1" defaultMemberUniqueName="[Nyttor].[Min år 23].[All]" allUniqueName="[Nyttor].[Min år 23].[All]" dimensionUniqueName="[Nyttor]" displayFolder="" count="0" memberValueDatatype="5" unbalanced="0"/>
    <cacheHierarchy uniqueName="[Nyttor].[Min år 24]" caption="Min år 24" attribute="1" defaultMemberUniqueName="[Nyttor].[Min år 24].[All]" allUniqueName="[Nyttor].[Min år 24].[All]" dimensionUniqueName="[Nyttor]" displayFolder="" count="0" memberValueDatatype="5" unbalanced="0"/>
    <cacheHierarchy uniqueName="[Nyttor].[Min år 25]" caption="Min år 25" attribute="1" defaultMemberUniqueName="[Nyttor].[Min år 25].[All]" allUniqueName="[Nyttor].[Min år 25].[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Max år 7]" caption="Max år 7" attribute="1" defaultMemberUniqueName="[Nyttor].[Max år 7].[All]" allUniqueName="[Nyttor].[Max år 7].[All]" dimensionUniqueName="[Nyttor]" displayFolder="" count="0" memberValueDatatype="5" unbalanced="0"/>
    <cacheHierarchy uniqueName="[Nyttor].[Max år 8]" caption="Max år 8" attribute="1" defaultMemberUniqueName="[Nyttor].[Max år 8].[All]" allUniqueName="[Nyttor].[Max år 8].[All]" dimensionUniqueName="[Nyttor]" displayFolder="" count="0" memberValueDatatype="5" unbalanced="0"/>
    <cacheHierarchy uniqueName="[Nyttor].[Max år 9]" caption="Max år 9" attribute="1" defaultMemberUniqueName="[Nyttor].[Max år 9].[All]" allUniqueName="[Nyttor].[Max år 9].[All]" dimensionUniqueName="[Nyttor]" displayFolder="" count="0" memberValueDatatype="5" unbalanced="0"/>
    <cacheHierarchy uniqueName="[Nyttor].[Max år 10]" caption="Max år 10" attribute="1" defaultMemberUniqueName="[Nyttor].[Max år 10].[All]" allUniqueName="[Nyttor].[Max år 10].[All]" dimensionUniqueName="[Nyttor]" displayFolder="" count="0" memberValueDatatype="5" unbalanced="0"/>
    <cacheHierarchy uniqueName="[Nyttor].[Max år 11]" caption="Max år 11" attribute="1" defaultMemberUniqueName="[Nyttor].[Max år 11].[All]" allUniqueName="[Nyttor].[Max år 11].[All]" dimensionUniqueName="[Nyttor]" displayFolder="" count="0" memberValueDatatype="5" unbalanced="0"/>
    <cacheHierarchy uniqueName="[Nyttor].[Max år 12]" caption="Max år 12" attribute="1" defaultMemberUniqueName="[Nyttor].[Max år 12].[All]" allUniqueName="[Nyttor].[Max år 12].[All]" dimensionUniqueName="[Nyttor]" displayFolder="" count="0" memberValueDatatype="5" unbalanced="0"/>
    <cacheHierarchy uniqueName="[Nyttor].[Max år 13]" caption="Max år 13" attribute="1" defaultMemberUniqueName="[Nyttor].[Max år 13].[All]" allUniqueName="[Nyttor].[Max år 13].[All]" dimensionUniqueName="[Nyttor]" displayFolder="" count="0" memberValueDatatype="5" unbalanced="0"/>
    <cacheHierarchy uniqueName="[Nyttor].[Max år 14]" caption="Max år 14" attribute="1" defaultMemberUniqueName="[Nyttor].[Max år 14].[All]" allUniqueName="[Nyttor].[Max år 14].[All]" dimensionUniqueName="[Nyttor]" displayFolder="" count="0" memberValueDatatype="5" unbalanced="0"/>
    <cacheHierarchy uniqueName="[Nyttor].[Max år 15]" caption="Max år 15" attribute="1" defaultMemberUniqueName="[Nyttor].[Max år 15].[All]" allUniqueName="[Nyttor].[Max år 15].[All]" dimensionUniqueName="[Nyttor]" displayFolder="" count="0" memberValueDatatype="5" unbalanced="0"/>
    <cacheHierarchy uniqueName="[Nyttor].[Max år 16]" caption="Max år 16" attribute="1" defaultMemberUniqueName="[Nyttor].[Max år 16].[All]" allUniqueName="[Nyttor].[Max år 16].[All]" dimensionUniqueName="[Nyttor]" displayFolder="" count="0" memberValueDatatype="5" unbalanced="0"/>
    <cacheHierarchy uniqueName="[Nyttor].[Max år 17]" caption="Max år 17" attribute="1" defaultMemberUniqueName="[Nyttor].[Max år 17].[All]" allUniqueName="[Nyttor].[Max år 17].[All]" dimensionUniqueName="[Nyttor]" displayFolder="" count="0" memberValueDatatype="5" unbalanced="0"/>
    <cacheHierarchy uniqueName="[Nyttor].[Max år 18]" caption="Max år 18" attribute="1" defaultMemberUniqueName="[Nyttor].[Max år 18].[All]" allUniqueName="[Nyttor].[Max år 18].[All]" dimensionUniqueName="[Nyttor]" displayFolder="" count="0" memberValueDatatype="5" unbalanced="0"/>
    <cacheHierarchy uniqueName="[Nyttor].[Max år 19]" caption="Max år 19" attribute="1" defaultMemberUniqueName="[Nyttor].[Max år 19].[All]" allUniqueName="[Nyttor].[Max år 19].[All]" dimensionUniqueName="[Nyttor]" displayFolder="" count="0" memberValueDatatype="5" unbalanced="0"/>
    <cacheHierarchy uniqueName="[Nyttor].[Max år 20]" caption="Max år 20" attribute="1" defaultMemberUniqueName="[Nyttor].[Max år 20].[All]" allUniqueName="[Nyttor].[Max år 20].[All]" dimensionUniqueName="[Nyttor]" displayFolder="" count="0" memberValueDatatype="5" unbalanced="0"/>
    <cacheHierarchy uniqueName="[Nyttor].[Max år 21]" caption="Max år 21" attribute="1" defaultMemberUniqueName="[Nyttor].[Max år 21].[All]" allUniqueName="[Nyttor].[Max år 21].[All]" dimensionUniqueName="[Nyttor]" displayFolder="" count="0" memberValueDatatype="5" unbalanced="0"/>
    <cacheHierarchy uniqueName="[Nyttor].[Max år 22]" caption="Max år 22" attribute="1" defaultMemberUniqueName="[Nyttor].[Max år 22].[All]" allUniqueName="[Nyttor].[Max år 22].[All]" dimensionUniqueName="[Nyttor]" displayFolder="" count="0" memberValueDatatype="5" unbalanced="0"/>
    <cacheHierarchy uniqueName="[Nyttor].[Max år 23]" caption="Max år 23" attribute="1" defaultMemberUniqueName="[Nyttor].[Max år 23].[All]" allUniqueName="[Nyttor].[Max år 23].[All]" dimensionUniqueName="[Nyttor]" displayFolder="" count="0" memberValueDatatype="5" unbalanced="0"/>
    <cacheHierarchy uniqueName="[Nyttor].[Max år 24]" caption="Max år 24" attribute="1" defaultMemberUniqueName="[Nyttor].[Max år 24].[All]" allUniqueName="[Nyttor].[Max år 24].[All]" dimensionUniqueName="[Nyttor]" displayFolder="" count="0" memberValueDatatype="5" unbalanced="0"/>
    <cacheHierarchy uniqueName="[Nyttor].[Max år 25]" caption="Max år 25" attribute="1" defaultMemberUniqueName="[Nyttor].[Max år 25].[All]" allUniqueName="[Nyttor].[Max år 25].[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2" memberValueDatatype="130" unbalanced="0"/>
    <cacheHierarchy uniqueName="[Varderade_kostnader].[Kategori]" caption="Kategori" attribute="1" defaultMemberUniqueName="[Varderade_kostnader].[Kategori].[All]" allUniqueName="[Varderade_kostnader].[Kategori].[All]" dimensionUniqueName="[Varderade_kostnader]" displayFolder="" count="2" memberValueDatatype="130" unbalanced="0"/>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Troligt år 7]" caption="Troligt år 7" attribute="1" defaultMemberUniqueName="[Varderade_kostnader].[Troligt år 7].[All]" allUniqueName="[Varderade_kostnader].[Troligt år 7].[All]" dimensionUniqueName="[Varderade_kostnader]" displayFolder="" count="0" memberValueDatatype="5" unbalanced="0"/>
    <cacheHierarchy uniqueName="[Varderade_kostnader].[Troligt år 8]" caption="Troligt år 8" attribute="1" defaultMemberUniqueName="[Varderade_kostnader].[Troligt år 8].[All]" allUniqueName="[Varderade_kostnader].[Troligt år 8].[All]" dimensionUniqueName="[Varderade_kostnader]" displayFolder="" count="0" memberValueDatatype="5" unbalanced="0"/>
    <cacheHierarchy uniqueName="[Varderade_kostnader].[Troligt år 9]" caption="Troligt år 9" attribute="1" defaultMemberUniqueName="[Varderade_kostnader].[Troligt år 9].[All]" allUniqueName="[Varderade_kostnader].[Troligt år 9].[All]" dimensionUniqueName="[Varderade_kostnader]" displayFolder="" count="0" memberValueDatatype="5" unbalanced="0"/>
    <cacheHierarchy uniqueName="[Varderade_kostnader].[Troligt år 10]" caption="Troligt år 10" attribute="1" defaultMemberUniqueName="[Varderade_kostnader].[Troligt år 10].[All]" allUniqueName="[Varderade_kostnader].[Troligt år 10].[All]" dimensionUniqueName="[Varderade_kostnader]" displayFolder="" count="0" memberValueDatatype="5" unbalanced="0"/>
    <cacheHierarchy uniqueName="[Varderade_kostnader].[Troligt år 11]" caption="Troligt år 11" attribute="1" defaultMemberUniqueName="[Varderade_kostnader].[Troligt år 11].[All]" allUniqueName="[Varderade_kostnader].[Troligt år 11].[All]" dimensionUniqueName="[Varderade_kostnader]" displayFolder="" count="0" memberValueDatatype="5" unbalanced="0"/>
    <cacheHierarchy uniqueName="[Varderade_kostnader].[Troligt år 12]" caption="Troligt år 12" attribute="1" defaultMemberUniqueName="[Varderade_kostnader].[Troligt år 12].[All]" allUniqueName="[Varderade_kostnader].[Troligt år 12].[All]" dimensionUniqueName="[Varderade_kostnader]" displayFolder="" count="0" memberValueDatatype="5" unbalanced="0"/>
    <cacheHierarchy uniqueName="[Varderade_kostnader].[Troligt år 13]" caption="Troligt år 13" attribute="1" defaultMemberUniqueName="[Varderade_kostnader].[Troligt år 13].[All]" allUniqueName="[Varderade_kostnader].[Troligt år 13].[All]" dimensionUniqueName="[Varderade_kostnader]" displayFolder="" count="0" memberValueDatatype="5" unbalanced="0"/>
    <cacheHierarchy uniqueName="[Varderade_kostnader].[Troligt år 14]" caption="Troligt år 14" attribute="1" defaultMemberUniqueName="[Varderade_kostnader].[Troligt år 14].[All]" allUniqueName="[Varderade_kostnader].[Troligt år 14].[All]" dimensionUniqueName="[Varderade_kostnader]" displayFolder="" count="0" memberValueDatatype="5" unbalanced="0"/>
    <cacheHierarchy uniqueName="[Varderade_kostnader].[Troligt år 15]" caption="Troligt år 15" attribute="1" defaultMemberUniqueName="[Varderade_kostnader].[Troligt år 15].[All]" allUniqueName="[Varderade_kostnader].[Troligt år 15].[All]" dimensionUniqueName="[Varderade_kostnader]" displayFolder="" count="0" memberValueDatatype="5" unbalanced="0"/>
    <cacheHierarchy uniqueName="[Varderade_kostnader].[Troligt år 16]" caption="Troligt år 16" attribute="1" defaultMemberUniqueName="[Varderade_kostnader].[Troligt år 16].[All]" allUniqueName="[Varderade_kostnader].[Troligt år 16].[All]" dimensionUniqueName="[Varderade_kostnader]" displayFolder="" count="0" memberValueDatatype="5" unbalanced="0"/>
    <cacheHierarchy uniqueName="[Varderade_kostnader].[Troligt år 17]" caption="Troligt år 17" attribute="1" defaultMemberUniqueName="[Varderade_kostnader].[Troligt år 17].[All]" allUniqueName="[Varderade_kostnader].[Troligt år 17].[All]" dimensionUniqueName="[Varderade_kostnader]" displayFolder="" count="0" memberValueDatatype="5" unbalanced="0"/>
    <cacheHierarchy uniqueName="[Varderade_kostnader].[Troligt år 18]" caption="Troligt år 18" attribute="1" defaultMemberUniqueName="[Varderade_kostnader].[Troligt år 18].[All]" allUniqueName="[Varderade_kostnader].[Troligt år 18].[All]" dimensionUniqueName="[Varderade_kostnader]" displayFolder="" count="0" memberValueDatatype="5" unbalanced="0"/>
    <cacheHierarchy uniqueName="[Varderade_kostnader].[Troligt år 19]" caption="Troligt år 19" attribute="1" defaultMemberUniqueName="[Varderade_kostnader].[Troligt år 19].[All]" allUniqueName="[Varderade_kostnader].[Troligt år 19].[All]" dimensionUniqueName="[Varderade_kostnader]" displayFolder="" count="0" memberValueDatatype="5" unbalanced="0"/>
    <cacheHierarchy uniqueName="[Varderade_kostnader].[Troligt år 20]" caption="Troligt år 20" attribute="1" defaultMemberUniqueName="[Varderade_kostnader].[Troligt år 20].[All]" allUniqueName="[Varderade_kostnader].[Troligt år 20].[All]" dimensionUniqueName="[Varderade_kostnader]" displayFolder="" count="0" memberValueDatatype="5" unbalanced="0"/>
    <cacheHierarchy uniqueName="[Varderade_kostnader].[Troligt år 21]" caption="Troligt år 21" attribute="1" defaultMemberUniqueName="[Varderade_kostnader].[Troligt år 21].[All]" allUniqueName="[Varderade_kostnader].[Troligt år 21].[All]" dimensionUniqueName="[Varderade_kostnader]" displayFolder="" count="0" memberValueDatatype="5" unbalanced="0"/>
    <cacheHierarchy uniqueName="[Varderade_kostnader].[Troligt år 22]" caption="Troligt år 22" attribute="1" defaultMemberUniqueName="[Varderade_kostnader].[Troligt år 22].[All]" allUniqueName="[Varderade_kostnader].[Troligt år 22].[All]" dimensionUniqueName="[Varderade_kostnader]" displayFolder="" count="0" memberValueDatatype="5" unbalanced="0"/>
    <cacheHierarchy uniqueName="[Varderade_kostnader].[Troligt år 23]" caption="Troligt år 23" attribute="1" defaultMemberUniqueName="[Varderade_kostnader].[Troligt år 23].[All]" allUniqueName="[Varderade_kostnader].[Troligt år 23].[All]" dimensionUniqueName="[Varderade_kostnader]" displayFolder="" count="0" memberValueDatatype="5" unbalanced="0"/>
    <cacheHierarchy uniqueName="[Varderade_kostnader].[Troligt år 24]" caption="Troligt år 24" attribute="1" defaultMemberUniqueName="[Varderade_kostnader].[Troligt år 24].[All]" allUniqueName="[Varderade_kostnader].[Troligt år 24].[All]" dimensionUniqueName="[Varderade_kostnader]" displayFolder="" count="0" memberValueDatatype="5" unbalanced="0"/>
    <cacheHierarchy uniqueName="[Varderade_kostnader].[Troligt år 25]" caption="Troligt år 25" attribute="1" defaultMemberUniqueName="[Varderade_kostnader].[Troligt år 25].[All]" allUniqueName="[Varderade_kostnader].[Troligt år 25].[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Min år 7]" caption="Min år 7" attribute="1" defaultMemberUniqueName="[Varderade_kostnader].[Min år 7].[All]" allUniqueName="[Varderade_kostnader].[Min år 7].[All]" dimensionUniqueName="[Varderade_kostnader]" displayFolder="" count="0" memberValueDatatype="5" unbalanced="0"/>
    <cacheHierarchy uniqueName="[Varderade_kostnader].[Min år 8]" caption="Min år 8" attribute="1" defaultMemberUniqueName="[Varderade_kostnader].[Min år 8].[All]" allUniqueName="[Varderade_kostnader].[Min år 8].[All]" dimensionUniqueName="[Varderade_kostnader]" displayFolder="" count="0" memberValueDatatype="5" unbalanced="0"/>
    <cacheHierarchy uniqueName="[Varderade_kostnader].[Min år 9]" caption="Min år 9" attribute="1" defaultMemberUniqueName="[Varderade_kostnader].[Min år 9].[All]" allUniqueName="[Varderade_kostnader].[Min år 9].[All]" dimensionUniqueName="[Varderade_kostnader]" displayFolder="" count="0" memberValueDatatype="5" unbalanced="0"/>
    <cacheHierarchy uniqueName="[Varderade_kostnader].[Min år 10]" caption="Min år 10" attribute="1" defaultMemberUniqueName="[Varderade_kostnader].[Min år 10].[All]" allUniqueName="[Varderade_kostnader].[Min år 10].[All]" dimensionUniqueName="[Varderade_kostnader]" displayFolder="" count="0" memberValueDatatype="5" unbalanced="0"/>
    <cacheHierarchy uniqueName="[Varderade_kostnader].[Min år 11]" caption="Min år 11" attribute="1" defaultMemberUniqueName="[Varderade_kostnader].[Min år 11].[All]" allUniqueName="[Varderade_kostnader].[Min år 11].[All]" dimensionUniqueName="[Varderade_kostnader]" displayFolder="" count="0" memberValueDatatype="5" unbalanced="0"/>
    <cacheHierarchy uniqueName="[Varderade_kostnader].[Min år 12]" caption="Min år 12" attribute="1" defaultMemberUniqueName="[Varderade_kostnader].[Min år 12].[All]" allUniqueName="[Varderade_kostnader].[Min år 12].[All]" dimensionUniqueName="[Varderade_kostnader]" displayFolder="" count="0" memberValueDatatype="5" unbalanced="0"/>
    <cacheHierarchy uniqueName="[Varderade_kostnader].[Min år 13]" caption="Min år 13" attribute="1" defaultMemberUniqueName="[Varderade_kostnader].[Min år 13].[All]" allUniqueName="[Varderade_kostnader].[Min år 13].[All]" dimensionUniqueName="[Varderade_kostnader]" displayFolder="" count="0" memberValueDatatype="5" unbalanced="0"/>
    <cacheHierarchy uniqueName="[Varderade_kostnader].[Min år 14]" caption="Min år 14" attribute="1" defaultMemberUniqueName="[Varderade_kostnader].[Min år 14].[All]" allUniqueName="[Varderade_kostnader].[Min år 14].[All]" dimensionUniqueName="[Varderade_kostnader]" displayFolder="" count="0" memberValueDatatype="5" unbalanced="0"/>
    <cacheHierarchy uniqueName="[Varderade_kostnader].[Min år 15]" caption="Min år 15" attribute="1" defaultMemberUniqueName="[Varderade_kostnader].[Min år 15].[All]" allUniqueName="[Varderade_kostnader].[Min år 15].[All]" dimensionUniqueName="[Varderade_kostnader]" displayFolder="" count="0" memberValueDatatype="5" unbalanced="0"/>
    <cacheHierarchy uniqueName="[Varderade_kostnader].[Min år 16]" caption="Min år 16" attribute="1" defaultMemberUniqueName="[Varderade_kostnader].[Min år 16].[All]" allUniqueName="[Varderade_kostnader].[Min år 16].[All]" dimensionUniqueName="[Varderade_kostnader]" displayFolder="" count="0" memberValueDatatype="5" unbalanced="0"/>
    <cacheHierarchy uniqueName="[Varderade_kostnader].[Min år 17]" caption="Min år 17" attribute="1" defaultMemberUniqueName="[Varderade_kostnader].[Min år 17].[All]" allUniqueName="[Varderade_kostnader].[Min år 17].[All]" dimensionUniqueName="[Varderade_kostnader]" displayFolder="" count="0" memberValueDatatype="5" unbalanced="0"/>
    <cacheHierarchy uniqueName="[Varderade_kostnader].[Min år 18]" caption="Min år 18" attribute="1" defaultMemberUniqueName="[Varderade_kostnader].[Min år 18].[All]" allUniqueName="[Varderade_kostnader].[Min år 18].[All]" dimensionUniqueName="[Varderade_kostnader]" displayFolder="" count="0" memberValueDatatype="5" unbalanced="0"/>
    <cacheHierarchy uniqueName="[Varderade_kostnader].[Min år 19]" caption="Min år 19" attribute="1" defaultMemberUniqueName="[Varderade_kostnader].[Min år 19].[All]" allUniqueName="[Varderade_kostnader].[Min år 19].[All]" dimensionUniqueName="[Varderade_kostnader]" displayFolder="" count="0" memberValueDatatype="5" unbalanced="0"/>
    <cacheHierarchy uniqueName="[Varderade_kostnader].[Min år 20]" caption="Min år 20" attribute="1" defaultMemberUniqueName="[Varderade_kostnader].[Min år 20].[All]" allUniqueName="[Varderade_kostnader].[Min år 20].[All]" dimensionUniqueName="[Varderade_kostnader]" displayFolder="" count="0" memberValueDatatype="5" unbalanced="0"/>
    <cacheHierarchy uniqueName="[Varderade_kostnader].[Min år 21]" caption="Min år 21" attribute="1" defaultMemberUniqueName="[Varderade_kostnader].[Min år 21].[All]" allUniqueName="[Varderade_kostnader].[Min år 21].[All]" dimensionUniqueName="[Varderade_kostnader]" displayFolder="" count="0" memberValueDatatype="5" unbalanced="0"/>
    <cacheHierarchy uniqueName="[Varderade_kostnader].[Min år 22]" caption="Min år 22" attribute="1" defaultMemberUniqueName="[Varderade_kostnader].[Min år 22].[All]" allUniqueName="[Varderade_kostnader].[Min år 22].[All]" dimensionUniqueName="[Varderade_kostnader]" displayFolder="" count="0" memberValueDatatype="5" unbalanced="0"/>
    <cacheHierarchy uniqueName="[Varderade_kostnader].[Min år 23]" caption="Min år 23" attribute="1" defaultMemberUniqueName="[Varderade_kostnader].[Min år 23].[All]" allUniqueName="[Varderade_kostnader].[Min år 23].[All]" dimensionUniqueName="[Varderade_kostnader]" displayFolder="" count="0" memberValueDatatype="5" unbalanced="0"/>
    <cacheHierarchy uniqueName="[Varderade_kostnader].[Min år 24]" caption="Min år 24" attribute="1" defaultMemberUniqueName="[Varderade_kostnader].[Min år 24].[All]" allUniqueName="[Varderade_kostnader].[Min år 24].[All]" dimensionUniqueName="[Varderade_kostnader]" displayFolder="" count="0" memberValueDatatype="5" unbalanced="0"/>
    <cacheHierarchy uniqueName="[Varderade_kostnader].[Min år 25]" caption="Min år 25" attribute="1" defaultMemberUniqueName="[Varderade_kostnader].[Min år 25].[All]" allUniqueName="[Varderade_kostnader].[Min år 25].[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Max år 7]" caption="Max år 7" attribute="1" defaultMemberUniqueName="[Varderade_kostnader].[Max år 7].[All]" allUniqueName="[Varderade_kostnader].[Max år 7].[All]" dimensionUniqueName="[Varderade_kostnader]" displayFolder="" count="0" memberValueDatatype="5" unbalanced="0"/>
    <cacheHierarchy uniqueName="[Varderade_kostnader].[Max år 8]" caption="Max år 8" attribute="1" defaultMemberUniqueName="[Varderade_kostnader].[Max år 8].[All]" allUniqueName="[Varderade_kostnader].[Max år 8].[All]" dimensionUniqueName="[Varderade_kostnader]" displayFolder="" count="0" memberValueDatatype="5" unbalanced="0"/>
    <cacheHierarchy uniqueName="[Varderade_kostnader].[Max år 9]" caption="Max år 9" attribute="1" defaultMemberUniqueName="[Varderade_kostnader].[Max år 9].[All]" allUniqueName="[Varderade_kostnader].[Max år 9].[All]" dimensionUniqueName="[Varderade_kostnader]" displayFolder="" count="0" memberValueDatatype="5" unbalanced="0"/>
    <cacheHierarchy uniqueName="[Varderade_kostnader].[Max år 10]" caption="Max år 10" attribute="1" defaultMemberUniqueName="[Varderade_kostnader].[Max år 10].[All]" allUniqueName="[Varderade_kostnader].[Max år 10].[All]" dimensionUniqueName="[Varderade_kostnader]" displayFolder="" count="0" memberValueDatatype="5" unbalanced="0"/>
    <cacheHierarchy uniqueName="[Varderade_kostnader].[Max år 11]" caption="Max år 11" attribute="1" defaultMemberUniqueName="[Varderade_kostnader].[Max år 11].[All]" allUniqueName="[Varderade_kostnader].[Max år 11].[All]" dimensionUniqueName="[Varderade_kostnader]" displayFolder="" count="0" memberValueDatatype="5" unbalanced="0"/>
    <cacheHierarchy uniqueName="[Varderade_kostnader].[Max år 12]" caption="Max år 12" attribute="1" defaultMemberUniqueName="[Varderade_kostnader].[Max år 12].[All]" allUniqueName="[Varderade_kostnader].[Max år 12].[All]" dimensionUniqueName="[Varderade_kostnader]" displayFolder="" count="0" memberValueDatatype="5" unbalanced="0"/>
    <cacheHierarchy uniqueName="[Varderade_kostnader].[Max år 13]" caption="Max år 13" attribute="1" defaultMemberUniqueName="[Varderade_kostnader].[Max år 13].[All]" allUniqueName="[Varderade_kostnader].[Max år 13].[All]" dimensionUniqueName="[Varderade_kostnader]" displayFolder="" count="0" memberValueDatatype="5" unbalanced="0"/>
    <cacheHierarchy uniqueName="[Varderade_kostnader].[Max år 14]" caption="Max år 14" attribute="1" defaultMemberUniqueName="[Varderade_kostnader].[Max år 14].[All]" allUniqueName="[Varderade_kostnader].[Max år 14].[All]" dimensionUniqueName="[Varderade_kostnader]" displayFolder="" count="0" memberValueDatatype="5" unbalanced="0"/>
    <cacheHierarchy uniqueName="[Varderade_kostnader].[Max år 15]" caption="Max år 15" attribute="1" defaultMemberUniqueName="[Varderade_kostnader].[Max år 15].[All]" allUniqueName="[Varderade_kostnader].[Max år 15].[All]" dimensionUniqueName="[Varderade_kostnader]" displayFolder="" count="0" memberValueDatatype="5" unbalanced="0"/>
    <cacheHierarchy uniqueName="[Varderade_kostnader].[Max år 16]" caption="Max år 16" attribute="1" defaultMemberUniqueName="[Varderade_kostnader].[Max år 16].[All]" allUniqueName="[Varderade_kostnader].[Max år 16].[All]" dimensionUniqueName="[Varderade_kostnader]" displayFolder="" count="0" memberValueDatatype="5" unbalanced="0"/>
    <cacheHierarchy uniqueName="[Varderade_kostnader].[Max år 17]" caption="Max år 17" attribute="1" defaultMemberUniqueName="[Varderade_kostnader].[Max år 17].[All]" allUniqueName="[Varderade_kostnader].[Max år 17].[All]" dimensionUniqueName="[Varderade_kostnader]" displayFolder="" count="0" memberValueDatatype="5" unbalanced="0"/>
    <cacheHierarchy uniqueName="[Varderade_kostnader].[Max år 18]" caption="Max år 18" attribute="1" defaultMemberUniqueName="[Varderade_kostnader].[Max år 18].[All]" allUniqueName="[Varderade_kostnader].[Max år 18].[All]" dimensionUniqueName="[Varderade_kostnader]" displayFolder="" count="0" memberValueDatatype="5" unbalanced="0"/>
    <cacheHierarchy uniqueName="[Varderade_kostnader].[Max år 19]" caption="Max år 19" attribute="1" defaultMemberUniqueName="[Varderade_kostnader].[Max år 19].[All]" allUniqueName="[Varderade_kostnader].[Max år 19].[All]" dimensionUniqueName="[Varderade_kostnader]" displayFolder="" count="0" memberValueDatatype="5" unbalanced="0"/>
    <cacheHierarchy uniqueName="[Varderade_kostnader].[Max år 20]" caption="Max år 20" attribute="1" defaultMemberUniqueName="[Varderade_kostnader].[Max år 20].[All]" allUniqueName="[Varderade_kostnader].[Max år 20].[All]" dimensionUniqueName="[Varderade_kostnader]" displayFolder="" count="0" memberValueDatatype="5" unbalanced="0"/>
    <cacheHierarchy uniqueName="[Varderade_kostnader].[Max år 21]" caption="Max år 21" attribute="1" defaultMemberUniqueName="[Varderade_kostnader].[Max år 21].[All]" allUniqueName="[Varderade_kostnader].[Max år 21].[All]" dimensionUniqueName="[Varderade_kostnader]" displayFolder="" count="0" memberValueDatatype="5" unbalanced="0"/>
    <cacheHierarchy uniqueName="[Varderade_kostnader].[Max år 22]" caption="Max år 22" attribute="1" defaultMemberUniqueName="[Varderade_kostnader].[Max år 22].[All]" allUniqueName="[Varderade_kostnader].[Max år 22].[All]" dimensionUniqueName="[Varderade_kostnader]" displayFolder="" count="0" memberValueDatatype="5" unbalanced="0"/>
    <cacheHierarchy uniqueName="[Varderade_kostnader].[Max år 23]" caption="Max år 23" attribute="1" defaultMemberUniqueName="[Varderade_kostnader].[Max år 23].[All]" allUniqueName="[Varderade_kostnader].[Max år 23].[All]" dimensionUniqueName="[Varderade_kostnader]" displayFolder="" count="0" memberValueDatatype="5" unbalanced="0"/>
    <cacheHierarchy uniqueName="[Varderade_kostnader].[Max år 24]" caption="Max år 24" attribute="1" defaultMemberUniqueName="[Varderade_kostnader].[Max år 24].[All]" allUniqueName="[Varderade_kostnader].[Max år 24].[All]" dimensionUniqueName="[Varderade_kostnader]" displayFolder="" count="0" memberValueDatatype="5" unbalanced="0"/>
    <cacheHierarchy uniqueName="[Varderade_kostnader].[Max år 25]" caption="Max år 25" attribute="1" defaultMemberUniqueName="[Varderade_kostnader].[Max år 25].[All]" allUniqueName="[Varderade_kostnader].[Max år 25].[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0" memberValueDatatype="130" unbalanced="0"/>
    <cacheHierarchy uniqueName="[Varderade_nyttor].[Kategori]" caption="Kategori" attribute="1" defaultMemberUniqueName="[Varderade_nyttor].[Kategori].[All]" allUniqueName="[Varderade_nyttor].[Kategori].[All]" dimensionUniqueName="[Varderade_nyttor]" displayFolder="" count="0" memberValueDatatype="130" unbalanced="0"/>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Troligt år 7]" caption="Troligt år 7" attribute="1" defaultMemberUniqueName="[Varderade_nyttor].[Troligt år 7].[All]" allUniqueName="[Varderade_nyttor].[Troligt år 7].[All]" dimensionUniqueName="[Varderade_nyttor]" displayFolder="" count="0" memberValueDatatype="5" unbalanced="0"/>
    <cacheHierarchy uniqueName="[Varderade_nyttor].[Troligt år 8]" caption="Troligt år 8" attribute="1" defaultMemberUniqueName="[Varderade_nyttor].[Troligt år 8].[All]" allUniqueName="[Varderade_nyttor].[Troligt år 8].[All]" dimensionUniqueName="[Varderade_nyttor]" displayFolder="" count="0" memberValueDatatype="5" unbalanced="0"/>
    <cacheHierarchy uniqueName="[Varderade_nyttor].[Troligt år 9]" caption="Troligt år 9" attribute="1" defaultMemberUniqueName="[Varderade_nyttor].[Troligt år 9].[All]" allUniqueName="[Varderade_nyttor].[Troligt år 9].[All]" dimensionUniqueName="[Varderade_nyttor]" displayFolder="" count="0" memberValueDatatype="5" unbalanced="0"/>
    <cacheHierarchy uniqueName="[Varderade_nyttor].[Troligt år 10]" caption="Troligt år 10" attribute="1" defaultMemberUniqueName="[Varderade_nyttor].[Troligt år 10].[All]" allUniqueName="[Varderade_nyttor].[Troligt år 10].[All]" dimensionUniqueName="[Varderade_nyttor]" displayFolder="" count="0" memberValueDatatype="5" unbalanced="0"/>
    <cacheHierarchy uniqueName="[Varderade_nyttor].[Troligt år 11]" caption="Troligt år 11" attribute="1" defaultMemberUniqueName="[Varderade_nyttor].[Troligt år 11].[All]" allUniqueName="[Varderade_nyttor].[Troligt år 11].[All]" dimensionUniqueName="[Varderade_nyttor]" displayFolder="" count="0" memberValueDatatype="5" unbalanced="0"/>
    <cacheHierarchy uniqueName="[Varderade_nyttor].[Troligt år 12]" caption="Troligt år 12" attribute="1" defaultMemberUniqueName="[Varderade_nyttor].[Troligt år 12].[All]" allUniqueName="[Varderade_nyttor].[Troligt år 12].[All]" dimensionUniqueName="[Varderade_nyttor]" displayFolder="" count="0" memberValueDatatype="5" unbalanced="0"/>
    <cacheHierarchy uniqueName="[Varderade_nyttor].[Troligt år 13]" caption="Troligt år 13" attribute="1" defaultMemberUniqueName="[Varderade_nyttor].[Troligt år 13].[All]" allUniqueName="[Varderade_nyttor].[Troligt år 13].[All]" dimensionUniqueName="[Varderade_nyttor]" displayFolder="" count="0" memberValueDatatype="5" unbalanced="0"/>
    <cacheHierarchy uniqueName="[Varderade_nyttor].[Troligt år 14]" caption="Troligt år 14" attribute="1" defaultMemberUniqueName="[Varderade_nyttor].[Troligt år 14].[All]" allUniqueName="[Varderade_nyttor].[Troligt år 14].[All]" dimensionUniqueName="[Varderade_nyttor]" displayFolder="" count="0" memberValueDatatype="5" unbalanced="0"/>
    <cacheHierarchy uniqueName="[Varderade_nyttor].[Troligt år 15]" caption="Troligt år 15" attribute="1" defaultMemberUniqueName="[Varderade_nyttor].[Troligt år 15].[All]" allUniqueName="[Varderade_nyttor].[Troligt år 15].[All]" dimensionUniqueName="[Varderade_nyttor]" displayFolder="" count="0" memberValueDatatype="5" unbalanced="0"/>
    <cacheHierarchy uniqueName="[Varderade_nyttor].[Troligt år 16]" caption="Troligt år 16" attribute="1" defaultMemberUniqueName="[Varderade_nyttor].[Troligt år 16].[All]" allUniqueName="[Varderade_nyttor].[Troligt år 16].[All]" dimensionUniqueName="[Varderade_nyttor]" displayFolder="" count="0" memberValueDatatype="5" unbalanced="0"/>
    <cacheHierarchy uniqueName="[Varderade_nyttor].[Troligt år 17]" caption="Troligt år 17" attribute="1" defaultMemberUniqueName="[Varderade_nyttor].[Troligt år 17].[All]" allUniqueName="[Varderade_nyttor].[Troligt år 17].[All]" dimensionUniqueName="[Varderade_nyttor]" displayFolder="" count="0" memberValueDatatype="5" unbalanced="0"/>
    <cacheHierarchy uniqueName="[Varderade_nyttor].[Troligt år 18]" caption="Troligt år 18" attribute="1" defaultMemberUniqueName="[Varderade_nyttor].[Troligt år 18].[All]" allUniqueName="[Varderade_nyttor].[Troligt år 18].[All]" dimensionUniqueName="[Varderade_nyttor]" displayFolder="" count="0" memberValueDatatype="5" unbalanced="0"/>
    <cacheHierarchy uniqueName="[Varderade_nyttor].[Troligt år 19]" caption="Troligt år 19" attribute="1" defaultMemberUniqueName="[Varderade_nyttor].[Troligt år 19].[All]" allUniqueName="[Varderade_nyttor].[Troligt år 19].[All]" dimensionUniqueName="[Varderade_nyttor]" displayFolder="" count="0" memberValueDatatype="5" unbalanced="0"/>
    <cacheHierarchy uniqueName="[Varderade_nyttor].[Troligt år 20]" caption="Troligt år 20" attribute="1" defaultMemberUniqueName="[Varderade_nyttor].[Troligt år 20].[All]" allUniqueName="[Varderade_nyttor].[Troligt år 20].[All]" dimensionUniqueName="[Varderade_nyttor]" displayFolder="" count="0" memberValueDatatype="5" unbalanced="0"/>
    <cacheHierarchy uniqueName="[Varderade_nyttor].[Troligt år 21]" caption="Troligt år 21" attribute="1" defaultMemberUniqueName="[Varderade_nyttor].[Troligt år 21].[All]" allUniqueName="[Varderade_nyttor].[Troligt år 21].[All]" dimensionUniqueName="[Varderade_nyttor]" displayFolder="" count="0" memberValueDatatype="5" unbalanced="0"/>
    <cacheHierarchy uniqueName="[Varderade_nyttor].[Troligt år 22]" caption="Troligt år 22" attribute="1" defaultMemberUniqueName="[Varderade_nyttor].[Troligt år 22].[All]" allUniqueName="[Varderade_nyttor].[Troligt år 22].[All]" dimensionUniqueName="[Varderade_nyttor]" displayFolder="" count="0" memberValueDatatype="5" unbalanced="0"/>
    <cacheHierarchy uniqueName="[Varderade_nyttor].[Troligt år 23]" caption="Troligt år 23" attribute="1" defaultMemberUniqueName="[Varderade_nyttor].[Troligt år 23].[All]" allUniqueName="[Varderade_nyttor].[Troligt år 23].[All]" dimensionUniqueName="[Varderade_nyttor]" displayFolder="" count="0" memberValueDatatype="5" unbalanced="0"/>
    <cacheHierarchy uniqueName="[Varderade_nyttor].[Troligt år 24]" caption="Troligt år 24" attribute="1" defaultMemberUniqueName="[Varderade_nyttor].[Troligt år 24].[All]" allUniqueName="[Varderade_nyttor].[Troligt år 24].[All]" dimensionUniqueName="[Varderade_nyttor]" displayFolder="" count="0" memberValueDatatype="5" unbalanced="0"/>
    <cacheHierarchy uniqueName="[Varderade_nyttor].[Troligt år 25]" caption="Troligt år 25" attribute="1" defaultMemberUniqueName="[Varderade_nyttor].[Troligt år 25].[All]" allUniqueName="[Varderade_nyttor].[Troligt år 25].[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Min år 7]" caption="Min år 7" attribute="1" defaultMemberUniqueName="[Varderade_nyttor].[Min år 7].[All]" allUniqueName="[Varderade_nyttor].[Min år 7].[All]" dimensionUniqueName="[Varderade_nyttor]" displayFolder="" count="0" memberValueDatatype="5" unbalanced="0"/>
    <cacheHierarchy uniqueName="[Varderade_nyttor].[Min år 8]" caption="Min år 8" attribute="1" defaultMemberUniqueName="[Varderade_nyttor].[Min år 8].[All]" allUniqueName="[Varderade_nyttor].[Min år 8].[All]" dimensionUniqueName="[Varderade_nyttor]" displayFolder="" count="0" memberValueDatatype="5" unbalanced="0"/>
    <cacheHierarchy uniqueName="[Varderade_nyttor].[Min år 9]" caption="Min år 9" attribute="1" defaultMemberUniqueName="[Varderade_nyttor].[Min år 9].[All]" allUniqueName="[Varderade_nyttor].[Min år 9].[All]" dimensionUniqueName="[Varderade_nyttor]" displayFolder="" count="0" memberValueDatatype="5" unbalanced="0"/>
    <cacheHierarchy uniqueName="[Varderade_nyttor].[Min år 10]" caption="Min år 10" attribute="1" defaultMemberUniqueName="[Varderade_nyttor].[Min år 10].[All]" allUniqueName="[Varderade_nyttor].[Min år 10].[All]" dimensionUniqueName="[Varderade_nyttor]" displayFolder="" count="0" memberValueDatatype="5" unbalanced="0"/>
    <cacheHierarchy uniqueName="[Varderade_nyttor].[Min år 11]" caption="Min år 11" attribute="1" defaultMemberUniqueName="[Varderade_nyttor].[Min år 11].[All]" allUniqueName="[Varderade_nyttor].[Min år 11].[All]" dimensionUniqueName="[Varderade_nyttor]" displayFolder="" count="0" memberValueDatatype="5" unbalanced="0"/>
    <cacheHierarchy uniqueName="[Varderade_nyttor].[Min år 12]" caption="Min år 12" attribute="1" defaultMemberUniqueName="[Varderade_nyttor].[Min år 12].[All]" allUniqueName="[Varderade_nyttor].[Min år 12].[All]" dimensionUniqueName="[Varderade_nyttor]" displayFolder="" count="0" memberValueDatatype="5" unbalanced="0"/>
    <cacheHierarchy uniqueName="[Varderade_nyttor].[Min år 13]" caption="Min år 13" attribute="1" defaultMemberUniqueName="[Varderade_nyttor].[Min år 13].[All]" allUniqueName="[Varderade_nyttor].[Min år 13].[All]" dimensionUniqueName="[Varderade_nyttor]" displayFolder="" count="0" memberValueDatatype="5" unbalanced="0"/>
    <cacheHierarchy uniqueName="[Varderade_nyttor].[Min år 14]" caption="Min år 14" attribute="1" defaultMemberUniqueName="[Varderade_nyttor].[Min år 14].[All]" allUniqueName="[Varderade_nyttor].[Min år 14].[All]" dimensionUniqueName="[Varderade_nyttor]" displayFolder="" count="0" memberValueDatatype="5" unbalanced="0"/>
    <cacheHierarchy uniqueName="[Varderade_nyttor].[Min år 15]" caption="Min år 15" attribute="1" defaultMemberUniqueName="[Varderade_nyttor].[Min år 15].[All]" allUniqueName="[Varderade_nyttor].[Min år 15].[All]" dimensionUniqueName="[Varderade_nyttor]" displayFolder="" count="0" memberValueDatatype="5" unbalanced="0"/>
    <cacheHierarchy uniqueName="[Varderade_nyttor].[Min år 16]" caption="Min år 16" attribute="1" defaultMemberUniqueName="[Varderade_nyttor].[Min år 16].[All]" allUniqueName="[Varderade_nyttor].[Min år 16].[All]" dimensionUniqueName="[Varderade_nyttor]" displayFolder="" count="0" memberValueDatatype="5" unbalanced="0"/>
    <cacheHierarchy uniqueName="[Varderade_nyttor].[Min år 17]" caption="Min år 17" attribute="1" defaultMemberUniqueName="[Varderade_nyttor].[Min år 17].[All]" allUniqueName="[Varderade_nyttor].[Min år 17].[All]" dimensionUniqueName="[Varderade_nyttor]" displayFolder="" count="0" memberValueDatatype="5" unbalanced="0"/>
    <cacheHierarchy uniqueName="[Varderade_nyttor].[Min år 18]" caption="Min år 18" attribute="1" defaultMemberUniqueName="[Varderade_nyttor].[Min år 18].[All]" allUniqueName="[Varderade_nyttor].[Min år 18].[All]" dimensionUniqueName="[Varderade_nyttor]" displayFolder="" count="0" memberValueDatatype="5" unbalanced="0"/>
    <cacheHierarchy uniqueName="[Varderade_nyttor].[Min år 19]" caption="Min år 19" attribute="1" defaultMemberUniqueName="[Varderade_nyttor].[Min år 19].[All]" allUniqueName="[Varderade_nyttor].[Min år 19].[All]" dimensionUniqueName="[Varderade_nyttor]" displayFolder="" count="0" memberValueDatatype="5" unbalanced="0"/>
    <cacheHierarchy uniqueName="[Varderade_nyttor].[Min år 20]" caption="Min år 20" attribute="1" defaultMemberUniqueName="[Varderade_nyttor].[Min år 20].[All]" allUniqueName="[Varderade_nyttor].[Min år 20].[All]" dimensionUniqueName="[Varderade_nyttor]" displayFolder="" count="0" memberValueDatatype="5" unbalanced="0"/>
    <cacheHierarchy uniqueName="[Varderade_nyttor].[Min år 21]" caption="Min år 21" attribute="1" defaultMemberUniqueName="[Varderade_nyttor].[Min år 21].[All]" allUniqueName="[Varderade_nyttor].[Min år 21].[All]" dimensionUniqueName="[Varderade_nyttor]" displayFolder="" count="0" memberValueDatatype="5" unbalanced="0"/>
    <cacheHierarchy uniqueName="[Varderade_nyttor].[Min år 22]" caption="Min år 22" attribute="1" defaultMemberUniqueName="[Varderade_nyttor].[Min år 22].[All]" allUniqueName="[Varderade_nyttor].[Min år 22].[All]" dimensionUniqueName="[Varderade_nyttor]" displayFolder="" count="0" memberValueDatatype="5" unbalanced="0"/>
    <cacheHierarchy uniqueName="[Varderade_nyttor].[Min år 23]" caption="Min år 23" attribute="1" defaultMemberUniqueName="[Varderade_nyttor].[Min år 23].[All]" allUniqueName="[Varderade_nyttor].[Min år 23].[All]" dimensionUniqueName="[Varderade_nyttor]" displayFolder="" count="0" memberValueDatatype="5" unbalanced="0"/>
    <cacheHierarchy uniqueName="[Varderade_nyttor].[Min år 24]" caption="Min år 24" attribute="1" defaultMemberUniqueName="[Varderade_nyttor].[Min år 24].[All]" allUniqueName="[Varderade_nyttor].[Min år 24].[All]" dimensionUniqueName="[Varderade_nyttor]" displayFolder="" count="0" memberValueDatatype="5" unbalanced="0"/>
    <cacheHierarchy uniqueName="[Varderade_nyttor].[Min år 25]" caption="Min år 25" attribute="1" defaultMemberUniqueName="[Varderade_nyttor].[Min år 25].[All]" allUniqueName="[Varderade_nyttor].[Min år 25].[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Max år 7]" caption="Max år 7" attribute="1" defaultMemberUniqueName="[Varderade_nyttor].[Max år 7].[All]" allUniqueName="[Varderade_nyttor].[Max år 7].[All]" dimensionUniqueName="[Varderade_nyttor]" displayFolder="" count="0" memberValueDatatype="5" unbalanced="0"/>
    <cacheHierarchy uniqueName="[Varderade_nyttor].[Max år 8]" caption="Max år 8" attribute="1" defaultMemberUniqueName="[Varderade_nyttor].[Max år 8].[All]" allUniqueName="[Varderade_nyttor].[Max år 8].[All]" dimensionUniqueName="[Varderade_nyttor]" displayFolder="" count="0" memberValueDatatype="5" unbalanced="0"/>
    <cacheHierarchy uniqueName="[Varderade_nyttor].[Max år 9]" caption="Max år 9" attribute="1" defaultMemberUniqueName="[Varderade_nyttor].[Max år 9].[All]" allUniqueName="[Varderade_nyttor].[Max år 9].[All]" dimensionUniqueName="[Varderade_nyttor]" displayFolder="" count="0" memberValueDatatype="5" unbalanced="0"/>
    <cacheHierarchy uniqueName="[Varderade_nyttor].[Max år 10]" caption="Max år 10" attribute="1" defaultMemberUniqueName="[Varderade_nyttor].[Max år 10].[All]" allUniqueName="[Varderade_nyttor].[Max år 10].[All]" dimensionUniqueName="[Varderade_nyttor]" displayFolder="" count="0" memberValueDatatype="5" unbalanced="0"/>
    <cacheHierarchy uniqueName="[Varderade_nyttor].[Max år 11]" caption="Max år 11" attribute="1" defaultMemberUniqueName="[Varderade_nyttor].[Max år 11].[All]" allUniqueName="[Varderade_nyttor].[Max år 11].[All]" dimensionUniqueName="[Varderade_nyttor]" displayFolder="" count="0" memberValueDatatype="5" unbalanced="0"/>
    <cacheHierarchy uniqueName="[Varderade_nyttor].[Max år 12]" caption="Max år 12" attribute="1" defaultMemberUniqueName="[Varderade_nyttor].[Max år 12].[All]" allUniqueName="[Varderade_nyttor].[Max år 12].[All]" dimensionUniqueName="[Varderade_nyttor]" displayFolder="" count="0" memberValueDatatype="5" unbalanced="0"/>
    <cacheHierarchy uniqueName="[Varderade_nyttor].[Max år 13]" caption="Max år 13" attribute="1" defaultMemberUniqueName="[Varderade_nyttor].[Max år 13].[All]" allUniqueName="[Varderade_nyttor].[Max år 13].[All]" dimensionUniqueName="[Varderade_nyttor]" displayFolder="" count="0" memberValueDatatype="5" unbalanced="0"/>
    <cacheHierarchy uniqueName="[Varderade_nyttor].[Max år 14]" caption="Max år 14" attribute="1" defaultMemberUniqueName="[Varderade_nyttor].[Max år 14].[All]" allUniqueName="[Varderade_nyttor].[Max år 14].[All]" dimensionUniqueName="[Varderade_nyttor]" displayFolder="" count="0" memberValueDatatype="5" unbalanced="0"/>
    <cacheHierarchy uniqueName="[Varderade_nyttor].[Max år 15]" caption="Max år 15" attribute="1" defaultMemberUniqueName="[Varderade_nyttor].[Max år 15].[All]" allUniqueName="[Varderade_nyttor].[Max år 15].[All]" dimensionUniqueName="[Varderade_nyttor]" displayFolder="" count="0" memberValueDatatype="5" unbalanced="0"/>
    <cacheHierarchy uniqueName="[Varderade_nyttor].[Max år 16]" caption="Max år 16" attribute="1" defaultMemberUniqueName="[Varderade_nyttor].[Max år 16].[All]" allUniqueName="[Varderade_nyttor].[Max år 16].[All]" dimensionUniqueName="[Varderade_nyttor]" displayFolder="" count="0" memberValueDatatype="5" unbalanced="0"/>
    <cacheHierarchy uniqueName="[Varderade_nyttor].[Max år 17]" caption="Max år 17" attribute="1" defaultMemberUniqueName="[Varderade_nyttor].[Max år 17].[All]" allUniqueName="[Varderade_nyttor].[Max år 17].[All]" dimensionUniqueName="[Varderade_nyttor]" displayFolder="" count="0" memberValueDatatype="5" unbalanced="0"/>
    <cacheHierarchy uniqueName="[Varderade_nyttor].[Max år 18]" caption="Max år 18" attribute="1" defaultMemberUniqueName="[Varderade_nyttor].[Max år 18].[All]" allUniqueName="[Varderade_nyttor].[Max år 18].[All]" dimensionUniqueName="[Varderade_nyttor]" displayFolder="" count="0" memberValueDatatype="5" unbalanced="0"/>
    <cacheHierarchy uniqueName="[Varderade_nyttor].[Max år 19]" caption="Max år 19" attribute="1" defaultMemberUniqueName="[Varderade_nyttor].[Max år 19].[All]" allUniqueName="[Varderade_nyttor].[Max år 19].[All]" dimensionUniqueName="[Varderade_nyttor]" displayFolder="" count="0" memberValueDatatype="5" unbalanced="0"/>
    <cacheHierarchy uniqueName="[Varderade_nyttor].[Max år 20]" caption="Max år 20" attribute="1" defaultMemberUniqueName="[Varderade_nyttor].[Max år 20].[All]" allUniqueName="[Varderade_nyttor].[Max år 20].[All]" dimensionUniqueName="[Varderade_nyttor]" displayFolder="" count="0" memberValueDatatype="5" unbalanced="0"/>
    <cacheHierarchy uniqueName="[Varderade_nyttor].[Max år 21]" caption="Max år 21" attribute="1" defaultMemberUniqueName="[Varderade_nyttor].[Max år 21].[All]" allUniqueName="[Varderade_nyttor].[Max år 21].[All]" dimensionUniqueName="[Varderade_nyttor]" displayFolder="" count="0" memberValueDatatype="5" unbalanced="0"/>
    <cacheHierarchy uniqueName="[Varderade_nyttor].[Max år 22]" caption="Max år 22" attribute="1" defaultMemberUniqueName="[Varderade_nyttor].[Max år 22].[All]" allUniqueName="[Varderade_nyttor].[Max år 22].[All]" dimensionUniqueName="[Varderade_nyttor]" displayFolder="" count="0" memberValueDatatype="5" unbalanced="0"/>
    <cacheHierarchy uniqueName="[Varderade_nyttor].[Max år 23]" caption="Max år 23" attribute="1" defaultMemberUniqueName="[Varderade_nyttor].[Max år 23].[All]" allUniqueName="[Varderade_nyttor].[Max år 23].[All]" dimensionUniqueName="[Varderade_nyttor]" displayFolder="" count="0" memberValueDatatype="5" unbalanced="0"/>
    <cacheHierarchy uniqueName="[Varderade_nyttor].[Max år 24]" caption="Max år 24" attribute="1" defaultMemberUniqueName="[Varderade_nyttor].[Max år 24].[All]" allUniqueName="[Varderade_nyttor].[Max år 24].[All]" dimensionUniqueName="[Varderade_nyttor]" displayFolder="" count="0" memberValueDatatype="5" unbalanced="0"/>
    <cacheHierarchy uniqueName="[Varderade_nyttor].[Max år 25]" caption="Max år 25" attribute="1" defaultMemberUniqueName="[Varderade_nyttor].[Max år 25].[All]" allUniqueName="[Varderade_nyttor].[Max år 25].[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270"/>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271"/>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27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270"/>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271"/>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272"/>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273"/>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274"/>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275"/>
        </ext>
      </extLst>
    </cacheHierarchy>
    <cacheHierarchy uniqueName="[Measures].[Sum of Troligt år 7]" caption="Sum of Troligt år 7" measure="1" displayFolder="" measureGroup="Nyttor" count="0" hidden="1">
      <extLst>
        <ext xmlns:x15="http://schemas.microsoft.com/office/spreadsheetml/2010/11/main" uri="{B97F6D7D-B522-45F9-BDA1-12C45D357490}">
          <x15:cacheHierarchy aggregatedColumn="276"/>
        </ext>
      </extLst>
    </cacheHierarchy>
    <cacheHierarchy uniqueName="[Measures].[Sum of Troligt år 8]" caption="Sum of Troligt år 8" measure="1" displayFolder="" measureGroup="Nyttor" count="0" hidden="1">
      <extLst>
        <ext xmlns:x15="http://schemas.microsoft.com/office/spreadsheetml/2010/11/main" uri="{B97F6D7D-B522-45F9-BDA1-12C45D357490}">
          <x15:cacheHierarchy aggregatedColumn="277"/>
        </ext>
      </extLst>
    </cacheHierarchy>
    <cacheHierarchy uniqueName="[Measures].[Sum of Troligt år 9]" caption="Sum of Troligt år 9" measure="1" displayFolder="" measureGroup="Nyttor" count="0" hidden="1">
      <extLst>
        <ext xmlns:x15="http://schemas.microsoft.com/office/spreadsheetml/2010/11/main" uri="{B97F6D7D-B522-45F9-BDA1-12C45D357490}">
          <x15:cacheHierarchy aggregatedColumn="278"/>
        </ext>
      </extLst>
    </cacheHierarchy>
    <cacheHierarchy uniqueName="[Measures].[Sum of Troligt år 10]" caption="Sum of Troligt år 10" measure="1" displayFolder="" measureGroup="Nyttor" count="0" hidden="1">
      <extLst>
        <ext xmlns:x15="http://schemas.microsoft.com/office/spreadsheetml/2010/11/main" uri="{B97F6D7D-B522-45F9-BDA1-12C45D357490}">
          <x15:cacheHierarchy aggregatedColumn="279"/>
        </ext>
      </extLst>
    </cacheHierarchy>
    <cacheHierarchy uniqueName="[Measures].[Sum of Troligt år 11]" caption="Sum of Troligt år 11" measure="1" displayFolder="" measureGroup="Nyttor" count="0" hidden="1">
      <extLst>
        <ext xmlns:x15="http://schemas.microsoft.com/office/spreadsheetml/2010/11/main" uri="{B97F6D7D-B522-45F9-BDA1-12C45D357490}">
          <x15:cacheHierarchy aggregatedColumn="280"/>
        </ext>
      </extLst>
    </cacheHierarchy>
    <cacheHierarchy uniqueName="[Measures].[Sum of Troligt år 12]" caption="Sum of Troligt år 12" measure="1" displayFolder="" measureGroup="Nyttor" count="0" hidden="1">
      <extLst>
        <ext xmlns:x15="http://schemas.microsoft.com/office/spreadsheetml/2010/11/main" uri="{B97F6D7D-B522-45F9-BDA1-12C45D357490}">
          <x15:cacheHierarchy aggregatedColumn="281"/>
        </ext>
      </extLst>
    </cacheHierarchy>
    <cacheHierarchy uniqueName="[Measures].[Sum of Troligt år 13]" caption="Sum of Troligt år 13" measure="1" displayFolder="" measureGroup="Nyttor" count="0" hidden="1">
      <extLst>
        <ext xmlns:x15="http://schemas.microsoft.com/office/spreadsheetml/2010/11/main" uri="{B97F6D7D-B522-45F9-BDA1-12C45D357490}">
          <x15:cacheHierarchy aggregatedColumn="282"/>
        </ext>
      </extLst>
    </cacheHierarchy>
    <cacheHierarchy uniqueName="[Measures].[Sum of Troligt år 14]" caption="Sum of Troligt år 14" measure="1" displayFolder="" measureGroup="Nyttor" count="0" hidden="1">
      <extLst>
        <ext xmlns:x15="http://schemas.microsoft.com/office/spreadsheetml/2010/11/main" uri="{B97F6D7D-B522-45F9-BDA1-12C45D357490}">
          <x15:cacheHierarchy aggregatedColumn="283"/>
        </ext>
      </extLst>
    </cacheHierarchy>
    <cacheHierarchy uniqueName="[Measures].[Sum of Troligt år 15]" caption="Sum of Troligt år 15" measure="1" displayFolder="" measureGroup="Nyttor" count="0" hidden="1">
      <extLst>
        <ext xmlns:x15="http://schemas.microsoft.com/office/spreadsheetml/2010/11/main" uri="{B97F6D7D-B522-45F9-BDA1-12C45D357490}">
          <x15:cacheHierarchy aggregatedColumn="284"/>
        </ext>
      </extLst>
    </cacheHierarchy>
    <cacheHierarchy uniqueName="[Measures].[Sum of Troligt år 16]" caption="Sum of Troligt år 16" measure="1" displayFolder="" measureGroup="Nyttor" count="0" hidden="1">
      <extLst>
        <ext xmlns:x15="http://schemas.microsoft.com/office/spreadsheetml/2010/11/main" uri="{B97F6D7D-B522-45F9-BDA1-12C45D357490}">
          <x15:cacheHierarchy aggregatedColumn="285"/>
        </ext>
      </extLst>
    </cacheHierarchy>
    <cacheHierarchy uniqueName="[Measures].[Sum of Troligt år 17]" caption="Sum of Troligt år 17" measure="1" displayFolder="" measureGroup="Nyttor" count="0" hidden="1">
      <extLst>
        <ext xmlns:x15="http://schemas.microsoft.com/office/spreadsheetml/2010/11/main" uri="{B97F6D7D-B522-45F9-BDA1-12C45D357490}">
          <x15:cacheHierarchy aggregatedColumn="286"/>
        </ext>
      </extLst>
    </cacheHierarchy>
    <cacheHierarchy uniqueName="[Measures].[Sum of Troligt år 18]" caption="Sum of Troligt år 18" measure="1" displayFolder="" measureGroup="Nyttor" count="0" hidden="1">
      <extLst>
        <ext xmlns:x15="http://schemas.microsoft.com/office/spreadsheetml/2010/11/main" uri="{B97F6D7D-B522-45F9-BDA1-12C45D357490}">
          <x15:cacheHierarchy aggregatedColumn="287"/>
        </ext>
      </extLst>
    </cacheHierarchy>
    <cacheHierarchy uniqueName="[Measures].[Sum of Troligt år 19]" caption="Sum of Troligt år 19" measure="1" displayFolder="" measureGroup="Nyttor" count="0" hidden="1">
      <extLst>
        <ext xmlns:x15="http://schemas.microsoft.com/office/spreadsheetml/2010/11/main" uri="{B97F6D7D-B522-45F9-BDA1-12C45D357490}">
          <x15:cacheHierarchy aggregatedColumn="288"/>
        </ext>
      </extLst>
    </cacheHierarchy>
    <cacheHierarchy uniqueName="[Measures].[Sum of Troligt år 20]" caption="Sum of Troligt år 20" measure="1" displayFolder="" measureGroup="Nyttor" count="0" hidden="1">
      <extLst>
        <ext xmlns:x15="http://schemas.microsoft.com/office/spreadsheetml/2010/11/main" uri="{B97F6D7D-B522-45F9-BDA1-12C45D357490}">
          <x15:cacheHierarchy aggregatedColumn="289"/>
        </ext>
      </extLst>
    </cacheHierarchy>
    <cacheHierarchy uniqueName="[Measures].[Sum of Troligt år 21]" caption="Sum of Troligt år 21" measure="1" displayFolder="" measureGroup="Nyttor" count="0" hidden="1">
      <extLst>
        <ext xmlns:x15="http://schemas.microsoft.com/office/spreadsheetml/2010/11/main" uri="{B97F6D7D-B522-45F9-BDA1-12C45D357490}">
          <x15:cacheHierarchy aggregatedColumn="290"/>
        </ext>
      </extLst>
    </cacheHierarchy>
    <cacheHierarchy uniqueName="[Measures].[Sum of Troligt år 22]" caption="Sum of Troligt år 22" measure="1" displayFolder="" measureGroup="Nyttor" count="0" hidden="1">
      <extLst>
        <ext xmlns:x15="http://schemas.microsoft.com/office/spreadsheetml/2010/11/main" uri="{B97F6D7D-B522-45F9-BDA1-12C45D357490}">
          <x15:cacheHierarchy aggregatedColumn="291"/>
        </ext>
      </extLst>
    </cacheHierarchy>
    <cacheHierarchy uniqueName="[Measures].[Sum of Troligt år 23]" caption="Sum of Troligt år 23" measure="1" displayFolder="" measureGroup="Nyttor" count="0" hidden="1">
      <extLst>
        <ext xmlns:x15="http://schemas.microsoft.com/office/spreadsheetml/2010/11/main" uri="{B97F6D7D-B522-45F9-BDA1-12C45D357490}">
          <x15:cacheHierarchy aggregatedColumn="292"/>
        </ext>
      </extLst>
    </cacheHierarchy>
    <cacheHierarchy uniqueName="[Measures].[Sum of Troligt år 24]" caption="Sum of Troligt år 24" measure="1" displayFolder="" measureGroup="Nyttor" count="0" hidden="1">
      <extLst>
        <ext xmlns:x15="http://schemas.microsoft.com/office/spreadsheetml/2010/11/main" uri="{B97F6D7D-B522-45F9-BDA1-12C45D357490}">
          <x15:cacheHierarchy aggregatedColumn="293"/>
        </ext>
      </extLst>
    </cacheHierarchy>
    <cacheHierarchy uniqueName="[Measures].[Sum of Troligt år 25]" caption="Sum of Troligt år 25" measure="1" displayFolder="" measureGroup="Nyttor" count="0" hidden="1">
      <extLst>
        <ext xmlns:x15="http://schemas.microsoft.com/office/spreadsheetml/2010/11/main" uri="{B97F6D7D-B522-45F9-BDA1-12C45D357490}">
          <x15:cacheHierarchy aggregatedColumn="29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183"/>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84"/>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185"/>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186"/>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187"/>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188"/>
        </ext>
      </extLst>
    </cacheHierarchy>
    <cacheHierarchy uniqueName="[Measures].[Sum of Troligt år 7 2]" caption="Sum of Troligt år 7 2" measure="1" displayFolder="" measureGroup="Kostnader" count="0" hidden="1">
      <extLst>
        <ext xmlns:x15="http://schemas.microsoft.com/office/spreadsheetml/2010/11/main" uri="{B97F6D7D-B522-45F9-BDA1-12C45D357490}">
          <x15:cacheHierarchy aggregatedColumn="189"/>
        </ext>
      </extLst>
    </cacheHierarchy>
    <cacheHierarchy uniqueName="[Measures].[Sum of Troligt år 8 2]" caption="Sum of Troligt år 8 2" measure="1" displayFolder="" measureGroup="Kostnader" count="0" hidden="1">
      <extLst>
        <ext xmlns:x15="http://schemas.microsoft.com/office/spreadsheetml/2010/11/main" uri="{B97F6D7D-B522-45F9-BDA1-12C45D357490}">
          <x15:cacheHierarchy aggregatedColumn="190"/>
        </ext>
      </extLst>
    </cacheHierarchy>
    <cacheHierarchy uniqueName="[Measures].[Sum of Troligt år 9 2]" caption="Sum of Troligt år 9 2" measure="1" displayFolder="" measureGroup="Kostnader" count="0" hidden="1">
      <extLst>
        <ext xmlns:x15="http://schemas.microsoft.com/office/spreadsheetml/2010/11/main" uri="{B97F6D7D-B522-45F9-BDA1-12C45D357490}">
          <x15:cacheHierarchy aggregatedColumn="191"/>
        </ext>
      </extLst>
    </cacheHierarchy>
    <cacheHierarchy uniqueName="[Measures].[Sum of Troligt år 10 2]" caption="Sum of Troligt år 10 2" measure="1" displayFolder="" measureGroup="Kostnader" count="0" hidden="1">
      <extLst>
        <ext xmlns:x15="http://schemas.microsoft.com/office/spreadsheetml/2010/11/main" uri="{B97F6D7D-B522-45F9-BDA1-12C45D357490}">
          <x15:cacheHierarchy aggregatedColumn="192"/>
        </ext>
      </extLst>
    </cacheHierarchy>
    <cacheHierarchy uniqueName="[Measures].[Sum of Troligt år 11 2]" caption="Sum of Troligt år 11 2" measure="1" displayFolder="" measureGroup="Kostnader" count="0" hidden="1">
      <extLst>
        <ext xmlns:x15="http://schemas.microsoft.com/office/spreadsheetml/2010/11/main" uri="{B97F6D7D-B522-45F9-BDA1-12C45D357490}">
          <x15:cacheHierarchy aggregatedColumn="193"/>
        </ext>
      </extLst>
    </cacheHierarchy>
    <cacheHierarchy uniqueName="[Measures].[Sum of Troligt år 12 2]" caption="Sum of Troligt år 12 2" measure="1" displayFolder="" measureGroup="Kostnader" count="0" hidden="1">
      <extLst>
        <ext xmlns:x15="http://schemas.microsoft.com/office/spreadsheetml/2010/11/main" uri="{B97F6D7D-B522-45F9-BDA1-12C45D357490}">
          <x15:cacheHierarchy aggregatedColumn="194"/>
        </ext>
      </extLst>
    </cacheHierarchy>
    <cacheHierarchy uniqueName="[Measures].[Sum of Troligt år 13 2]" caption="Sum of Troligt år 13 2" measure="1" displayFolder="" measureGroup="Kostnader" count="0" hidden="1">
      <extLst>
        <ext xmlns:x15="http://schemas.microsoft.com/office/spreadsheetml/2010/11/main" uri="{B97F6D7D-B522-45F9-BDA1-12C45D357490}">
          <x15:cacheHierarchy aggregatedColumn="195"/>
        </ext>
      </extLst>
    </cacheHierarchy>
    <cacheHierarchy uniqueName="[Measures].[Sum of Troligt år 14 2]" caption="Sum of Troligt år 14 2" measure="1" displayFolder="" measureGroup="Kostnader" count="0" hidden="1">
      <extLst>
        <ext xmlns:x15="http://schemas.microsoft.com/office/spreadsheetml/2010/11/main" uri="{B97F6D7D-B522-45F9-BDA1-12C45D357490}">
          <x15:cacheHierarchy aggregatedColumn="196"/>
        </ext>
      </extLst>
    </cacheHierarchy>
    <cacheHierarchy uniqueName="[Measures].[Sum of Troligt år 15 2]" caption="Sum of Troligt år 15 2" measure="1" displayFolder="" measureGroup="Kostnader" count="0" hidden="1">
      <extLst>
        <ext xmlns:x15="http://schemas.microsoft.com/office/spreadsheetml/2010/11/main" uri="{B97F6D7D-B522-45F9-BDA1-12C45D357490}">
          <x15:cacheHierarchy aggregatedColumn="197"/>
        </ext>
      </extLst>
    </cacheHierarchy>
    <cacheHierarchy uniqueName="[Measures].[Sum of Troligt år 16 2]" caption="Sum of Troligt år 16 2" measure="1" displayFolder="" measureGroup="Kostnader" count="0" hidden="1">
      <extLst>
        <ext xmlns:x15="http://schemas.microsoft.com/office/spreadsheetml/2010/11/main" uri="{B97F6D7D-B522-45F9-BDA1-12C45D357490}">
          <x15:cacheHierarchy aggregatedColumn="198"/>
        </ext>
      </extLst>
    </cacheHierarchy>
    <cacheHierarchy uniqueName="[Measures].[Sum of Troligt år 17 2]" caption="Sum of Troligt år 17 2" measure="1" displayFolder="" measureGroup="Kostnader" count="0" hidden="1">
      <extLst>
        <ext xmlns:x15="http://schemas.microsoft.com/office/spreadsheetml/2010/11/main" uri="{B97F6D7D-B522-45F9-BDA1-12C45D357490}">
          <x15:cacheHierarchy aggregatedColumn="199"/>
        </ext>
      </extLst>
    </cacheHierarchy>
    <cacheHierarchy uniqueName="[Measures].[Sum of Troligt år 18 2]" caption="Sum of Troligt år 18 2" measure="1" displayFolder="" measureGroup="Kostnader" count="0" hidden="1">
      <extLst>
        <ext xmlns:x15="http://schemas.microsoft.com/office/spreadsheetml/2010/11/main" uri="{B97F6D7D-B522-45F9-BDA1-12C45D357490}">
          <x15:cacheHierarchy aggregatedColumn="200"/>
        </ext>
      </extLst>
    </cacheHierarchy>
    <cacheHierarchy uniqueName="[Measures].[Sum of Troligt år 19 2]" caption="Sum of Troligt år 19 2" measure="1" displayFolder="" measureGroup="Kostnader" count="0" hidden="1">
      <extLst>
        <ext xmlns:x15="http://schemas.microsoft.com/office/spreadsheetml/2010/11/main" uri="{B97F6D7D-B522-45F9-BDA1-12C45D357490}">
          <x15:cacheHierarchy aggregatedColumn="201"/>
        </ext>
      </extLst>
    </cacheHierarchy>
    <cacheHierarchy uniqueName="[Measures].[Sum of Troligt år 20 2]" caption="Sum of Troligt år 20 2" measure="1" displayFolder="" measureGroup="Kostnader" count="0" hidden="1">
      <extLst>
        <ext xmlns:x15="http://schemas.microsoft.com/office/spreadsheetml/2010/11/main" uri="{B97F6D7D-B522-45F9-BDA1-12C45D357490}">
          <x15:cacheHierarchy aggregatedColumn="202"/>
        </ext>
      </extLst>
    </cacheHierarchy>
    <cacheHierarchy uniqueName="[Measures].[Sum of Troligt år 21 2]" caption="Sum of Troligt år 21 2" measure="1" displayFolder="" measureGroup="Kostnader" count="0" hidden="1">
      <extLst>
        <ext xmlns:x15="http://schemas.microsoft.com/office/spreadsheetml/2010/11/main" uri="{B97F6D7D-B522-45F9-BDA1-12C45D357490}">
          <x15:cacheHierarchy aggregatedColumn="203"/>
        </ext>
      </extLst>
    </cacheHierarchy>
    <cacheHierarchy uniqueName="[Measures].[Sum of Troligt år 22 2]" caption="Sum of Troligt år 22 2" measure="1" displayFolder="" measureGroup="Kostnader" count="0" hidden="1">
      <extLst>
        <ext xmlns:x15="http://schemas.microsoft.com/office/spreadsheetml/2010/11/main" uri="{B97F6D7D-B522-45F9-BDA1-12C45D357490}">
          <x15:cacheHierarchy aggregatedColumn="204"/>
        </ext>
      </extLst>
    </cacheHierarchy>
    <cacheHierarchy uniqueName="[Measures].[Sum of Troligt år 23 2]" caption="Sum of Troligt år 23 2" measure="1" displayFolder="" measureGroup="Kostnader" count="0" hidden="1">
      <extLst>
        <ext xmlns:x15="http://schemas.microsoft.com/office/spreadsheetml/2010/11/main" uri="{B97F6D7D-B522-45F9-BDA1-12C45D357490}">
          <x15:cacheHierarchy aggregatedColumn="205"/>
        </ext>
      </extLst>
    </cacheHierarchy>
    <cacheHierarchy uniqueName="[Measures].[Sum of Troligt år 24 2]" caption="Sum of Troligt år 24 2" measure="1" displayFolder="" measureGroup="Kostnader" count="0" hidden="1">
      <extLst>
        <ext xmlns:x15="http://schemas.microsoft.com/office/spreadsheetml/2010/11/main" uri="{B97F6D7D-B522-45F9-BDA1-12C45D357490}">
          <x15:cacheHierarchy aggregatedColumn="206"/>
        </ext>
      </extLst>
    </cacheHierarchy>
    <cacheHierarchy uniqueName="[Measures].[Sum of Troligt år 25 2]" caption="Sum of Troligt år 25 2" measure="1" displayFolder="" measureGroup="Kostnader" count="0" hidden="1">
      <extLst>
        <ext xmlns:x15="http://schemas.microsoft.com/office/spreadsheetml/2010/11/main" uri="{B97F6D7D-B522-45F9-BDA1-12C45D357490}">
          <x15:cacheHierarchy aggregatedColumn="207"/>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29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208"/>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264"/>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177"/>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444"/>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445"/>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446"/>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447"/>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448"/>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449"/>
        </ext>
      </extLst>
    </cacheHierarchy>
    <cacheHierarchy uniqueName="[Measures].[Sum of Troligt år 7 3]" caption="Sum of Troligt år 7 3" measure="1" displayFolder="" measureGroup="Varderade_nyttor" count="0" hidden="1">
      <extLst>
        <ext xmlns:x15="http://schemas.microsoft.com/office/spreadsheetml/2010/11/main" uri="{B97F6D7D-B522-45F9-BDA1-12C45D357490}">
          <x15:cacheHierarchy aggregatedColumn="450"/>
        </ext>
      </extLst>
    </cacheHierarchy>
    <cacheHierarchy uniqueName="[Measures].[Sum of Troligt år 8 3]" caption="Sum of Troligt år 8 3" measure="1" displayFolder="" measureGroup="Varderade_nyttor" count="0" hidden="1">
      <extLst>
        <ext xmlns:x15="http://schemas.microsoft.com/office/spreadsheetml/2010/11/main" uri="{B97F6D7D-B522-45F9-BDA1-12C45D357490}">
          <x15:cacheHierarchy aggregatedColumn="451"/>
        </ext>
      </extLst>
    </cacheHierarchy>
    <cacheHierarchy uniqueName="[Measures].[Sum of Troligt år 9 3]" caption="Sum of Troligt år 9 3" measure="1" displayFolder="" measureGroup="Varderade_nyttor" count="0" hidden="1">
      <extLst>
        <ext xmlns:x15="http://schemas.microsoft.com/office/spreadsheetml/2010/11/main" uri="{B97F6D7D-B522-45F9-BDA1-12C45D357490}">
          <x15:cacheHierarchy aggregatedColumn="452"/>
        </ext>
      </extLst>
    </cacheHierarchy>
    <cacheHierarchy uniqueName="[Measures].[Sum of Troligt år 10 3]" caption="Sum of Troligt år 10 3" measure="1" displayFolder="" measureGroup="Varderade_nyttor" count="0" hidden="1">
      <extLst>
        <ext xmlns:x15="http://schemas.microsoft.com/office/spreadsheetml/2010/11/main" uri="{B97F6D7D-B522-45F9-BDA1-12C45D357490}">
          <x15:cacheHierarchy aggregatedColumn="453"/>
        </ext>
      </extLst>
    </cacheHierarchy>
    <cacheHierarchy uniqueName="[Measures].[Sum of Troligt år 11 3]" caption="Sum of Troligt år 11 3" measure="1" displayFolder="" measureGroup="Varderade_nyttor" count="0" hidden="1">
      <extLst>
        <ext xmlns:x15="http://schemas.microsoft.com/office/spreadsheetml/2010/11/main" uri="{B97F6D7D-B522-45F9-BDA1-12C45D357490}">
          <x15:cacheHierarchy aggregatedColumn="454"/>
        </ext>
      </extLst>
    </cacheHierarchy>
    <cacheHierarchy uniqueName="[Measures].[Sum of Troligt år 12 3]" caption="Sum of Troligt år 12 3" measure="1" displayFolder="" measureGroup="Varderade_nyttor" count="0" hidden="1">
      <extLst>
        <ext xmlns:x15="http://schemas.microsoft.com/office/spreadsheetml/2010/11/main" uri="{B97F6D7D-B522-45F9-BDA1-12C45D357490}">
          <x15:cacheHierarchy aggregatedColumn="455"/>
        </ext>
      </extLst>
    </cacheHierarchy>
    <cacheHierarchy uniqueName="[Measures].[Sum of Troligt år 13 3]" caption="Sum of Troligt år 13 3" measure="1" displayFolder="" measureGroup="Varderade_nyttor" count="0" hidden="1">
      <extLst>
        <ext xmlns:x15="http://schemas.microsoft.com/office/spreadsheetml/2010/11/main" uri="{B97F6D7D-B522-45F9-BDA1-12C45D357490}">
          <x15:cacheHierarchy aggregatedColumn="456"/>
        </ext>
      </extLst>
    </cacheHierarchy>
    <cacheHierarchy uniqueName="[Measures].[Sum of Troligt år 14 3]" caption="Sum of Troligt år 14 3" measure="1" displayFolder="" measureGroup="Varderade_nyttor" count="0" hidden="1">
      <extLst>
        <ext xmlns:x15="http://schemas.microsoft.com/office/spreadsheetml/2010/11/main" uri="{B97F6D7D-B522-45F9-BDA1-12C45D357490}">
          <x15:cacheHierarchy aggregatedColumn="457"/>
        </ext>
      </extLst>
    </cacheHierarchy>
    <cacheHierarchy uniqueName="[Measures].[Sum of Troligt år 15 3]" caption="Sum of Troligt år 15 3" measure="1" displayFolder="" measureGroup="Varderade_nyttor" count="0" hidden="1">
      <extLst>
        <ext xmlns:x15="http://schemas.microsoft.com/office/spreadsheetml/2010/11/main" uri="{B97F6D7D-B522-45F9-BDA1-12C45D357490}">
          <x15:cacheHierarchy aggregatedColumn="458"/>
        </ext>
      </extLst>
    </cacheHierarchy>
    <cacheHierarchy uniqueName="[Measures].[Sum of Troligt år 16 3]" caption="Sum of Troligt år 16 3" measure="1" displayFolder="" measureGroup="Varderade_nyttor" count="0" hidden="1">
      <extLst>
        <ext xmlns:x15="http://schemas.microsoft.com/office/spreadsheetml/2010/11/main" uri="{B97F6D7D-B522-45F9-BDA1-12C45D357490}">
          <x15:cacheHierarchy aggregatedColumn="459"/>
        </ext>
      </extLst>
    </cacheHierarchy>
    <cacheHierarchy uniqueName="[Measures].[Sum of Troligt år 17 3]" caption="Sum of Troligt år 17 3" measure="1" displayFolder="" measureGroup="Varderade_nyttor" count="0" hidden="1">
      <extLst>
        <ext xmlns:x15="http://schemas.microsoft.com/office/spreadsheetml/2010/11/main" uri="{B97F6D7D-B522-45F9-BDA1-12C45D357490}">
          <x15:cacheHierarchy aggregatedColumn="460"/>
        </ext>
      </extLst>
    </cacheHierarchy>
    <cacheHierarchy uniqueName="[Measures].[Sum of Troligt år 18 3]" caption="Sum of Troligt år 18 3" measure="1" displayFolder="" measureGroup="Varderade_nyttor" count="0" hidden="1">
      <extLst>
        <ext xmlns:x15="http://schemas.microsoft.com/office/spreadsheetml/2010/11/main" uri="{B97F6D7D-B522-45F9-BDA1-12C45D357490}">
          <x15:cacheHierarchy aggregatedColumn="461"/>
        </ext>
      </extLst>
    </cacheHierarchy>
    <cacheHierarchy uniqueName="[Measures].[Sum of Troligt år 19 3]" caption="Sum of Troligt år 19 3" measure="1" displayFolder="" measureGroup="Varderade_nyttor" count="0" hidden="1">
      <extLst>
        <ext xmlns:x15="http://schemas.microsoft.com/office/spreadsheetml/2010/11/main" uri="{B97F6D7D-B522-45F9-BDA1-12C45D357490}">
          <x15:cacheHierarchy aggregatedColumn="462"/>
        </ext>
      </extLst>
    </cacheHierarchy>
    <cacheHierarchy uniqueName="[Measures].[Sum of Troligt år 20 3]" caption="Sum of Troligt år 20 3" measure="1" displayFolder="" measureGroup="Varderade_nyttor" count="0" hidden="1">
      <extLst>
        <ext xmlns:x15="http://schemas.microsoft.com/office/spreadsheetml/2010/11/main" uri="{B97F6D7D-B522-45F9-BDA1-12C45D357490}">
          <x15:cacheHierarchy aggregatedColumn="463"/>
        </ext>
      </extLst>
    </cacheHierarchy>
    <cacheHierarchy uniqueName="[Measures].[Sum of Troligt år 21 3]" caption="Sum of Troligt år 21 3" measure="1" displayFolder="" measureGroup="Varderade_nyttor" count="0" hidden="1">
      <extLst>
        <ext xmlns:x15="http://schemas.microsoft.com/office/spreadsheetml/2010/11/main" uri="{B97F6D7D-B522-45F9-BDA1-12C45D357490}">
          <x15:cacheHierarchy aggregatedColumn="464"/>
        </ext>
      </extLst>
    </cacheHierarchy>
    <cacheHierarchy uniqueName="[Measures].[Sum of Troligt år 22 3]" caption="Sum of Troligt år 22 3" measure="1" displayFolder="" measureGroup="Varderade_nyttor" count="0" hidden="1">
      <extLst>
        <ext xmlns:x15="http://schemas.microsoft.com/office/spreadsheetml/2010/11/main" uri="{B97F6D7D-B522-45F9-BDA1-12C45D357490}">
          <x15:cacheHierarchy aggregatedColumn="465"/>
        </ext>
      </extLst>
    </cacheHierarchy>
    <cacheHierarchy uniqueName="[Measures].[Sum of Troligt år 23 3]" caption="Sum of Troligt år 23 3" measure="1" displayFolder="" measureGroup="Varderade_nyttor" count="0" hidden="1">
      <extLst>
        <ext xmlns:x15="http://schemas.microsoft.com/office/spreadsheetml/2010/11/main" uri="{B97F6D7D-B522-45F9-BDA1-12C45D357490}">
          <x15:cacheHierarchy aggregatedColumn="466"/>
        </ext>
      </extLst>
    </cacheHierarchy>
    <cacheHierarchy uniqueName="[Measures].[Sum of Troligt år 24 3]" caption="Sum of Troligt år 24 3" measure="1" displayFolder="" measureGroup="Varderade_nyttor" count="0" hidden="1">
      <extLst>
        <ext xmlns:x15="http://schemas.microsoft.com/office/spreadsheetml/2010/11/main" uri="{B97F6D7D-B522-45F9-BDA1-12C45D357490}">
          <x15:cacheHierarchy aggregatedColumn="467"/>
        </ext>
      </extLst>
    </cacheHierarchy>
    <cacheHierarchy uniqueName="[Measures].[Sum of Troligt år 25 3]" caption="Sum of Troligt år 25 3" measure="1" displayFolder="" measureGroup="Varderade_nyttor" count="0" hidden="1">
      <extLst>
        <ext xmlns:x15="http://schemas.microsoft.com/office/spreadsheetml/2010/11/main" uri="{B97F6D7D-B522-45F9-BDA1-12C45D357490}">
          <x15:cacheHierarchy aggregatedColumn="468"/>
        </ext>
      </extLst>
    </cacheHierarchy>
    <cacheHierarchy uniqueName="[Measures].[Sum of Summa 3]" caption="Sum of Summa 3" measure="1" displayFolder="" measureGroup="Varderade_nyttor" count="0" hidden="1">
      <extLst>
        <ext xmlns:x15="http://schemas.microsoft.com/office/spreadsheetml/2010/11/main" uri="{B97F6D7D-B522-45F9-BDA1-12C45D357490}">
          <x15:cacheHierarchy aggregatedColumn="469"/>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357"/>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358"/>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359"/>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360"/>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361"/>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362"/>
        </ext>
      </extLst>
    </cacheHierarchy>
    <cacheHierarchy uniqueName="[Measures].[Sum of Troligt år 8 4]" caption="Sum of Troligt år 8 4" measure="1" displayFolder="" measureGroup="Varderade_kostnader" count="0" hidden="1">
      <extLst>
        <ext xmlns:x15="http://schemas.microsoft.com/office/spreadsheetml/2010/11/main" uri="{B97F6D7D-B522-45F9-BDA1-12C45D357490}">
          <x15:cacheHierarchy aggregatedColumn="364"/>
        </ext>
      </extLst>
    </cacheHierarchy>
    <cacheHierarchy uniqueName="[Measures].[Sum of Troligt år 9 4]" caption="Sum of Troligt år 9 4" measure="1" displayFolder="" measureGroup="Varderade_kostnader" count="0" hidden="1">
      <extLst>
        <ext xmlns:x15="http://schemas.microsoft.com/office/spreadsheetml/2010/11/main" uri="{B97F6D7D-B522-45F9-BDA1-12C45D357490}">
          <x15:cacheHierarchy aggregatedColumn="365"/>
        </ext>
      </extLst>
    </cacheHierarchy>
    <cacheHierarchy uniqueName="[Measures].[Sum of Troligt år 7 4]" caption="Sum of Troligt år 7 4" measure="1" displayFolder="" measureGroup="Varderade_kostnader" count="0" hidden="1">
      <extLst>
        <ext xmlns:x15="http://schemas.microsoft.com/office/spreadsheetml/2010/11/main" uri="{B97F6D7D-B522-45F9-BDA1-12C45D357490}">
          <x15:cacheHierarchy aggregatedColumn="363"/>
        </ext>
      </extLst>
    </cacheHierarchy>
    <cacheHierarchy uniqueName="[Measures].[Sum of Troligt år 10 4]" caption="Sum of Troligt år 10 4" measure="1" displayFolder="" measureGroup="Varderade_kostnader" count="0" hidden="1">
      <extLst>
        <ext xmlns:x15="http://schemas.microsoft.com/office/spreadsheetml/2010/11/main" uri="{B97F6D7D-B522-45F9-BDA1-12C45D357490}">
          <x15:cacheHierarchy aggregatedColumn="366"/>
        </ext>
      </extLst>
    </cacheHierarchy>
    <cacheHierarchy uniqueName="[Measures].[Sum of Troligt år 11 4]" caption="Sum of Troligt år 11 4" measure="1" displayFolder="" measureGroup="Varderade_kostnader" count="0" hidden="1">
      <extLst>
        <ext xmlns:x15="http://schemas.microsoft.com/office/spreadsheetml/2010/11/main" uri="{B97F6D7D-B522-45F9-BDA1-12C45D357490}">
          <x15:cacheHierarchy aggregatedColumn="367"/>
        </ext>
      </extLst>
    </cacheHierarchy>
    <cacheHierarchy uniqueName="[Measures].[Sum of Troligt år 12 4]" caption="Sum of Troligt år 12 4" measure="1" displayFolder="" measureGroup="Varderade_kostnader" count="0" hidden="1">
      <extLst>
        <ext xmlns:x15="http://schemas.microsoft.com/office/spreadsheetml/2010/11/main" uri="{B97F6D7D-B522-45F9-BDA1-12C45D357490}">
          <x15:cacheHierarchy aggregatedColumn="368"/>
        </ext>
      </extLst>
    </cacheHierarchy>
    <cacheHierarchy uniqueName="[Measures].[Sum of Troligt år 13 4]" caption="Sum of Troligt år 13 4" measure="1" displayFolder="" measureGroup="Varderade_kostnader" count="0" hidden="1">
      <extLst>
        <ext xmlns:x15="http://schemas.microsoft.com/office/spreadsheetml/2010/11/main" uri="{B97F6D7D-B522-45F9-BDA1-12C45D357490}">
          <x15:cacheHierarchy aggregatedColumn="369"/>
        </ext>
      </extLst>
    </cacheHierarchy>
    <cacheHierarchy uniqueName="[Measures].[Sum of Troligt år 14 4]" caption="Sum of Troligt år 14 4" measure="1" displayFolder="" measureGroup="Varderade_kostnader" count="0" hidden="1">
      <extLst>
        <ext xmlns:x15="http://schemas.microsoft.com/office/spreadsheetml/2010/11/main" uri="{B97F6D7D-B522-45F9-BDA1-12C45D357490}">
          <x15:cacheHierarchy aggregatedColumn="370"/>
        </ext>
      </extLst>
    </cacheHierarchy>
    <cacheHierarchy uniqueName="[Measures].[Sum of Troligt år 15 4]" caption="Sum of Troligt år 15 4" measure="1" displayFolder="" measureGroup="Varderade_kostnader" count="0" hidden="1">
      <extLst>
        <ext xmlns:x15="http://schemas.microsoft.com/office/spreadsheetml/2010/11/main" uri="{B97F6D7D-B522-45F9-BDA1-12C45D357490}">
          <x15:cacheHierarchy aggregatedColumn="371"/>
        </ext>
      </extLst>
    </cacheHierarchy>
    <cacheHierarchy uniqueName="[Measures].[Sum of Troligt år 16 4]" caption="Sum of Troligt år 16 4" measure="1" displayFolder="" measureGroup="Varderade_kostnader" count="0" hidden="1">
      <extLst>
        <ext xmlns:x15="http://schemas.microsoft.com/office/spreadsheetml/2010/11/main" uri="{B97F6D7D-B522-45F9-BDA1-12C45D357490}">
          <x15:cacheHierarchy aggregatedColumn="372"/>
        </ext>
      </extLst>
    </cacheHierarchy>
    <cacheHierarchy uniqueName="[Measures].[Sum of Troligt år 17 4]" caption="Sum of Troligt år 17 4" measure="1" displayFolder="" measureGroup="Varderade_kostnader" count="0" hidden="1">
      <extLst>
        <ext xmlns:x15="http://schemas.microsoft.com/office/spreadsheetml/2010/11/main" uri="{B97F6D7D-B522-45F9-BDA1-12C45D357490}">
          <x15:cacheHierarchy aggregatedColumn="373"/>
        </ext>
      </extLst>
    </cacheHierarchy>
    <cacheHierarchy uniqueName="[Measures].[Sum of Troligt år 18 4]" caption="Sum of Troligt år 18 4" measure="1" displayFolder="" measureGroup="Varderade_kostnader" count="0" hidden="1">
      <extLst>
        <ext xmlns:x15="http://schemas.microsoft.com/office/spreadsheetml/2010/11/main" uri="{B97F6D7D-B522-45F9-BDA1-12C45D357490}">
          <x15:cacheHierarchy aggregatedColumn="374"/>
        </ext>
      </extLst>
    </cacheHierarchy>
    <cacheHierarchy uniqueName="[Measures].[Sum of Troligt år 19 4]" caption="Sum of Troligt år 19 4" measure="1" displayFolder="" measureGroup="Varderade_kostnader" count="0" hidden="1">
      <extLst>
        <ext xmlns:x15="http://schemas.microsoft.com/office/spreadsheetml/2010/11/main" uri="{B97F6D7D-B522-45F9-BDA1-12C45D357490}">
          <x15:cacheHierarchy aggregatedColumn="375"/>
        </ext>
      </extLst>
    </cacheHierarchy>
    <cacheHierarchy uniqueName="[Measures].[Sum of Troligt år 20 4]" caption="Sum of Troligt år 20 4" measure="1" displayFolder="" measureGroup="Varderade_kostnader" count="0" hidden="1">
      <extLst>
        <ext xmlns:x15="http://schemas.microsoft.com/office/spreadsheetml/2010/11/main" uri="{B97F6D7D-B522-45F9-BDA1-12C45D357490}">
          <x15:cacheHierarchy aggregatedColumn="376"/>
        </ext>
      </extLst>
    </cacheHierarchy>
    <cacheHierarchy uniqueName="[Measures].[Sum of Troligt år 21 4]" caption="Sum of Troligt år 21 4" measure="1" displayFolder="" measureGroup="Varderade_kostnader" count="0" hidden="1">
      <extLst>
        <ext xmlns:x15="http://schemas.microsoft.com/office/spreadsheetml/2010/11/main" uri="{B97F6D7D-B522-45F9-BDA1-12C45D357490}">
          <x15:cacheHierarchy aggregatedColumn="377"/>
        </ext>
      </extLst>
    </cacheHierarchy>
    <cacheHierarchy uniqueName="[Measures].[Sum of Troligt år 22 4]" caption="Sum of Troligt år 22 4" measure="1" displayFolder="" measureGroup="Varderade_kostnader" count="0" hidden="1">
      <extLst>
        <ext xmlns:x15="http://schemas.microsoft.com/office/spreadsheetml/2010/11/main" uri="{B97F6D7D-B522-45F9-BDA1-12C45D357490}">
          <x15:cacheHierarchy aggregatedColumn="378"/>
        </ext>
      </extLst>
    </cacheHierarchy>
    <cacheHierarchy uniqueName="[Measures].[Sum of Troligt år 23 4]" caption="Sum of Troligt år 23 4" measure="1" displayFolder="" measureGroup="Varderade_kostnader" count="0" hidden="1">
      <extLst>
        <ext xmlns:x15="http://schemas.microsoft.com/office/spreadsheetml/2010/11/main" uri="{B97F6D7D-B522-45F9-BDA1-12C45D357490}">
          <x15:cacheHierarchy aggregatedColumn="379"/>
        </ext>
      </extLst>
    </cacheHierarchy>
    <cacheHierarchy uniqueName="[Measures].[Sum of Troligt år 24 4]" caption="Sum of Troligt år 24 4" measure="1" displayFolder="" measureGroup="Varderade_kostnader" count="0" hidden="1">
      <extLst>
        <ext xmlns:x15="http://schemas.microsoft.com/office/spreadsheetml/2010/11/main" uri="{B97F6D7D-B522-45F9-BDA1-12C45D357490}">
          <x15:cacheHierarchy aggregatedColumn="380"/>
        </ext>
      </extLst>
    </cacheHierarchy>
    <cacheHierarchy uniqueName="[Measures].[Sum of Troligt år 25 4]" caption="Sum of Troligt år 25 4" measure="1" displayFolder="" measureGroup="Varderade_kostnader" count="0" hidden="1">
      <extLst>
        <ext xmlns:x15="http://schemas.microsoft.com/office/spreadsheetml/2010/11/main" uri="{B97F6D7D-B522-45F9-BDA1-12C45D357490}">
          <x15:cacheHierarchy aggregatedColumn="381"/>
        </ext>
      </extLst>
    </cacheHierarchy>
    <cacheHierarchy uniqueName="[Measures].[Sum of Summa 4]" caption="Sum of Summa 4" measure="1" displayFolder="" measureGroup="Varderade_kostnader" count="0" hidden="1">
      <extLst>
        <ext xmlns:x15="http://schemas.microsoft.com/office/spreadsheetml/2010/11/main" uri="{B97F6D7D-B522-45F9-BDA1-12C45D357490}">
          <x15:cacheHierarchy aggregatedColumn="382"/>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94"/>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495"/>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521"/>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408"/>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434"/>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382"/>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351"/>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87559550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114D36-24B3-4BDF-9034-D9E455228696}" name="Ej_varderade_kostnader" cacheId="5" applyNumberFormats="0" applyBorderFormats="0" applyFontFormats="0" applyPatternFormats="0" applyAlignmentFormats="0" applyWidthHeightFormats="1" dataCaption="Values" tag="29690dc1-d0de-4a6b-8b9a-99d273e26a8d" updatedVersion="8" minRefreshableVersion="3" showDrill="0" subtotalHiddenItems="1" rowGrandTotals="0" colGrandTotals="0" itemPrintTitles="1" createdVersion="8" indent="0" showHeaders="0" outline="1" outlineData="1" multipleFieldFilters="0" rowHeaderCaption="">
  <location ref="G40" firstHeaderRow="1" firstDataRow="1" firstDataCol="1"/>
  <pivotFields count="8">
    <pivotField allDrilled="1" subtotalTop="0" showAll="0" insertBlankRow="1" sortType="descending" defaultSubtotal="0" defaultAttributeDrillState="1">
      <items count="4">
        <item x="3"/>
        <item x="2"/>
        <item x="1"/>
        <item x="0"/>
      </items>
      <extLst>
        <ext xmlns:x14="http://schemas.microsoft.com/office/spreadsheetml/2009/9/main" uri="{2946ED86-A175-432a-8AC1-64E0C546D7DE}">
          <x14:pivotField fillDownLabels="1"/>
        </ext>
      </extLst>
    </pivotField>
    <pivotField allDrilled="1" subtotalTop="0" showAll="0" insertBlankRow="1" dataSourceSort="1" defaultSubtotal="0" defaultAttributeDrillState="1">
      <extLst>
        <ext xmlns:x14="http://schemas.microsoft.com/office/spreadsheetml/2009/9/main" uri="{2946ED86-A175-432a-8AC1-64E0C546D7DE}">
          <x14:pivotField fillDownLabels="1"/>
        </ext>
      </extLst>
    </pivotField>
    <pivotField allDrilled="1" subtotalTop="0" showAll="0" insertBlankRow="1" dataSourceSort="1" defaultSubtotal="0" defaultAttributeDrillState="1">
      <extLst>
        <ext xmlns:x14="http://schemas.microsoft.com/office/spreadsheetml/2009/9/main" uri="{2946ED86-A175-432a-8AC1-64E0C546D7DE}">
          <x14:pivotField fillDownLabels="1"/>
        </ext>
      </extLst>
    </pivotField>
    <pivotField allDrilled="1" subtotalTop="0" showAll="0" insertBlankRow="1" sortType="descending" defaultSubtotal="0" defaultAttributeDrillState="1">
      <items count="15">
        <item x="13"/>
        <item x="12"/>
        <item x="11"/>
        <item x="10"/>
        <item x="9"/>
        <item x="8"/>
        <item x="7"/>
        <item x="0"/>
        <item x="6"/>
        <item x="5"/>
        <item x="4"/>
        <item x="3"/>
        <item x="2"/>
        <item x="1"/>
        <item x="14"/>
      </items>
      <extLst>
        <ext xmlns:x14="http://schemas.microsoft.com/office/spreadsheetml/2009/9/main" uri="{2946ED86-A175-432a-8AC1-64E0C546D7DE}">
          <x14:pivotField fillDownLabels="1"/>
        </ext>
      </extLst>
    </pivotField>
    <pivotField allDrilled="1" subtotalTop="0" showAll="0" insertBlankRow="1" sortType="descending" defaultSubtotal="0" defaultAttributeDrillState="1">
      <items count="4">
        <item x="3"/>
        <item x="2"/>
        <item x="1"/>
        <item x="0"/>
      </items>
      <extLst>
        <ext xmlns:x14="http://schemas.microsoft.com/office/spreadsheetml/2009/9/main" uri="{2946ED86-A175-432a-8AC1-64E0C546D7DE}">
          <x14:pivotField fillDownLabels="1"/>
        </ext>
      </extLst>
    </pivotField>
    <pivotField axis="axisRow" allDrilled="1" subtotalTop="0" showAll="0" insertBlankRow="1" sortType="descending" defaultSubtotal="0" defaultAttributeDrillState="1">
      <items count="1">
        <item x="0"/>
      </items>
      <extLst>
        <ext xmlns:x14="http://schemas.microsoft.com/office/spreadsheetml/2009/9/main" uri="{2946ED86-A175-432a-8AC1-64E0C546D7DE}">
          <x14:pivotField fillDownLabels="1"/>
        </ext>
      </extLst>
    </pivotField>
    <pivotField axis="axisRow" allDrilled="1" subtotalTop="0" showAll="0" insertBlankRow="1" dataSourceSort="1" defaultSubtotal="0" defaultAttributeDrillState="1">
      <items count="1">
        <item x="0"/>
      </items>
      <extLst>
        <ext xmlns:x14="http://schemas.microsoft.com/office/spreadsheetml/2009/9/main" uri="{2946ED86-A175-432a-8AC1-64E0C546D7DE}">
          <x14:pivotField fillDownLabels="1"/>
        </ext>
      </extLst>
    </pivotField>
    <pivotField allDrilled="1" subtotalTop="0" showAll="0" insertBlankRow="1" dataSourceSort="1" defaultSubtotal="0" defaultAttributeDrillState="1">
      <extLst>
        <ext xmlns:x14="http://schemas.microsoft.com/office/spreadsheetml/2009/9/main" uri="{2946ED86-A175-432a-8AC1-64E0C546D7DE}">
          <x14:pivotField fillDownLabels="1"/>
        </ext>
      </extLst>
    </pivotField>
  </pivotFields>
  <rowFields count="2">
    <field x="5"/>
    <field x="6"/>
  </rowFields>
  <formats count="3">
    <format dxfId="218">
      <pivotArea type="all" dataOnly="0" outline="0" fieldPosition="0"/>
    </format>
    <format dxfId="217">
      <pivotArea type="all" dataOnly="0" outline="0" fieldPosition="0"/>
    </format>
    <format dxfId="216">
      <pivotArea dataOnly="0" labelOnly="1" fieldPosition="0">
        <references count="1">
          <reference field="5" count="0"/>
        </references>
      </pivotArea>
    </format>
  </formats>
  <pivotHierarchies count="64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Kostnader].[Värdering].&amp;[Ej värderad]"/>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Nyttor].[Värdering].&amp;[Ej värdera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Inera" showRowHeaders="1" showColHeaders="1" showRowStripes="0" showColStripes="0" showLastColumn="1"/>
  <rowHierarchiesUsage count="2">
    <rowHierarchyUsage hierarchyUsage="7"/>
    <rowHierarchyUsage hierarchyUsage="3"/>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Nyttor]"/>
        <x15:activeTabTopLevelEntity name="[Kostnader]"/>
        <x15:activeTabTopLevelEntity name="[Ej_varderade_kostnader]"/>
      </x15:pivotTableUISettings>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D02693-829D-4EE6-9BF9-9F611DA5DC01}" name="Fordj_nyttor_perspektiv" cacheId="1" applyNumberFormats="0" applyBorderFormats="0" applyFontFormats="0" applyPatternFormats="0" applyAlignmentFormats="0" applyWidthHeightFormats="1" dataCaption="Values" grandTotalCaption="Summa" tag="f163f3b2-ed0b-4c47-b063-80c6cffedfc5" updatedVersion="8" minRefreshableVersion="3" subtotalHiddenItems="1" itemPrintTitles="1" createdVersion="8" indent="0" outline="1" outlineData="1" multipleFieldFilters="0" rowHeaderCaption="Nyttor som värderats i pengar per perspektiv">
  <location ref="C106:E108" firstHeaderRow="0" firstDataRow="1" firstDataCol="1"/>
  <pivotFields count="4">
    <pivotField dataField="1" subtotalTop="0" showAll="0" defaultSubtotal="0"/>
    <pivotField axis="axisRow" allDrilled="1" subtotalTop="0" showAll="0" dataSourceSort="1" defaultSubtotal="0" defaultAttributeDrillState="1">
      <items count="1">
        <item x="0"/>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2">
    <i>
      <x/>
    </i>
    <i t="grand">
      <x/>
    </i>
  </rowItems>
  <colFields count="1">
    <field x="-2"/>
  </colFields>
  <colItems count="2">
    <i>
      <x/>
    </i>
    <i i="1">
      <x v="1"/>
    </i>
  </colItems>
  <dataFields count="2">
    <dataField name="Andel av de värderade nyttorna" fld="0" showDataAs="percentOfTotal" baseField="0" baseItem="0" numFmtId="9"/>
    <dataField name="Värde i kr" fld="3" baseField="0" baseItem="0" numFmtId="166">
      <extLst>
        <ext xmlns:x14="http://schemas.microsoft.com/office/spreadsheetml/2009/9/main" uri="{E15A36E0-9728-4e99-A89B-3F7291B0FE68}">
          <x14:dataField sourceField="0" uniqueName="[__Xl2].[Measures].[Sum of Summa 3]"/>
        </ext>
      </extLst>
    </dataField>
  </dataFields>
  <formats count="19">
    <format dxfId="237">
      <pivotArea grandRow="1" outline="0" collapsedLevelsAreSubtotals="1" fieldPosition="0"/>
    </format>
    <format dxfId="236">
      <pivotArea dataOnly="0" labelOnly="1" outline="0" fieldPosition="0">
        <references count="1">
          <reference field="4294967294" count="2">
            <x v="0"/>
            <x v="1"/>
          </reference>
        </references>
      </pivotArea>
    </format>
    <format dxfId="235">
      <pivotArea outline="0" collapsedLevelsAreSubtotals="1" fieldPosition="0">
        <references count="1">
          <reference field="4294967294" count="1" selected="0">
            <x v="1"/>
          </reference>
        </references>
      </pivotArea>
    </format>
    <format dxfId="234">
      <pivotArea outline="0" collapsedLevelsAreSubtotals="1" fieldPosition="0">
        <references count="1">
          <reference field="4294967294" count="1" selected="0">
            <x v="0"/>
          </reference>
        </references>
      </pivotArea>
    </format>
    <format dxfId="233">
      <pivotArea outline="0" collapsedLevelsAreSubtotals="1" fieldPosition="0">
        <references count="1">
          <reference field="4294967294" count="1" selected="0">
            <x v="0"/>
          </reference>
        </references>
      </pivotArea>
    </format>
    <format dxfId="232">
      <pivotArea type="all" dataOnly="0" outline="0" fieldPosition="0"/>
    </format>
    <format dxfId="231">
      <pivotArea field="1" type="button" dataOnly="0" labelOnly="1" outline="0" axis="axisRow" fieldPosition="0"/>
    </format>
    <format dxfId="230">
      <pivotArea field="1" type="button" dataOnly="0" labelOnly="1" outline="0" axis="axisRow" fieldPosition="0"/>
    </format>
    <format dxfId="229">
      <pivotArea type="all" dataOnly="0" outline="0" fieldPosition="0"/>
    </format>
    <format dxfId="228">
      <pivotArea outline="0" collapsedLevelsAreSubtotals="1" fieldPosition="0"/>
    </format>
    <format dxfId="227">
      <pivotArea field="1" type="button" dataOnly="0" labelOnly="1" outline="0" axis="axisRow" fieldPosition="0"/>
    </format>
    <format dxfId="226">
      <pivotArea dataOnly="0" labelOnly="1" fieldPosition="0">
        <references count="1">
          <reference field="1" count="0"/>
        </references>
      </pivotArea>
    </format>
    <format dxfId="225">
      <pivotArea dataOnly="0" labelOnly="1" grandRow="1" outline="0" fieldPosition="0"/>
    </format>
    <format dxfId="224">
      <pivotArea dataOnly="0" labelOnly="1" outline="0" fieldPosition="0">
        <references count="1">
          <reference field="4294967294" count="2">
            <x v="0"/>
            <x v="1"/>
          </reference>
        </references>
      </pivotArea>
    </format>
    <format dxfId="223">
      <pivotArea field="1" type="button" dataOnly="0" labelOnly="1" outline="0" axis="axisRow" fieldPosition="0"/>
    </format>
    <format dxfId="222">
      <pivotArea dataOnly="0" labelOnly="1" outline="0" fieldPosition="0">
        <references count="1">
          <reference field="4294967294" count="2">
            <x v="0"/>
            <x v="1"/>
          </reference>
        </references>
      </pivotArea>
    </format>
    <format dxfId="221">
      <pivotArea field="1" type="button" dataOnly="0" labelOnly="1" outline="0" axis="axisRow" fieldPosition="0"/>
    </format>
    <format dxfId="220">
      <pivotArea dataOnly="0" labelOnly="1" fieldPosition="0">
        <references count="1">
          <reference field="1" count="0"/>
        </references>
      </pivotArea>
    </format>
    <format dxfId="219">
      <pivotArea dataOnly="0" labelOnly="1" grandRow="1" outline="0" fieldPosition="0"/>
    </format>
  </formats>
  <pivotHierarchies count="6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Inera" showRowHeaders="1" showColHeaders="1" showRowStripes="0" showColStripes="0" showLastColumn="1"/>
  <rowHierarchiesUsage count="1">
    <rowHierarchyUsage hierarchyUsage="43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arderade_nyt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3EB1EA-035F-4FB2-820C-F4DABA3E3D77}" name="Fordj_kostnader_perspektiv" cacheId="3" applyNumberFormats="0" applyBorderFormats="0" applyFontFormats="0" applyPatternFormats="0" applyAlignmentFormats="0" applyWidthHeightFormats="1" dataCaption="Values" grandTotalCaption="Summa" updatedVersion="8" minRefreshableVersion="3" subtotalHiddenItems="1" itemPrintTitles="1" createdVersion="8" indent="0" outline="1" outlineData="1" multipleFieldFilters="0" rowHeaderCaption="Kostnader som värderats i pengar per perspektiv">
  <location ref="G106:I106" firstHeaderRow="0" firstDataRow="1" firstDataCol="1"/>
  <pivotFields count="4">
    <pivotField axis="axisRow" allDrilled="1" subtotalTop="0" showAll="0" defaultSubtotal="0" defaultAttributeDrillState="1">
      <items count="1">
        <item x="0"/>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colFields count="1">
    <field x="-2"/>
  </colFields>
  <colItems count="2">
    <i>
      <x/>
    </i>
    <i i="1">
      <x v="1"/>
    </i>
  </colItems>
  <dataFields count="2">
    <dataField name="Andel av de värderade kostnaderna" fld="1" showDataAs="percentOfTotal" baseField="0" baseItem="0" numFmtId="9"/>
    <dataField name="Värde i kr" fld="3" baseField="0" baseItem="0" numFmtId="3">
      <extLst>
        <ext xmlns:x14="http://schemas.microsoft.com/office/spreadsheetml/2009/9/main" uri="{E15A36E0-9728-4e99-A89B-3F7291B0FE68}">
          <x14:dataField sourceField="1" uniqueName="[__Xl2].[Measures].[Sum of Summa 4]"/>
        </ext>
      </extLst>
    </dataField>
  </dataFields>
  <formats count="17">
    <format dxfId="254">
      <pivotArea outline="0" collapsedLevelsAreSubtotals="1" fieldPosition="0">
        <references count="1">
          <reference field="4294967294" count="1" selected="0">
            <x v="0"/>
          </reference>
        </references>
      </pivotArea>
    </format>
    <format dxfId="253">
      <pivotArea outline="0" collapsedLevelsAreSubtotals="1" fieldPosition="0">
        <references count="1">
          <reference field="4294967294" count="1" selected="0">
            <x v="0"/>
          </reference>
        </references>
      </pivotArea>
    </format>
    <format dxfId="252">
      <pivotArea outline="0" collapsedLevelsAreSubtotals="1" fieldPosition="0">
        <references count="1">
          <reference field="4294967294" count="1" selected="0">
            <x v="1"/>
          </reference>
        </references>
      </pivotArea>
    </format>
    <format dxfId="251">
      <pivotArea outline="0" collapsedLevelsAreSubtotals="1" fieldPosition="0">
        <references count="1">
          <reference field="4294967294" count="1" selected="0">
            <x v="1"/>
          </reference>
        </references>
      </pivotArea>
    </format>
    <format dxfId="250">
      <pivotArea outline="0" collapsedLevelsAreSubtotals="1" fieldPosition="0">
        <references count="1">
          <reference field="4294967294" count="1" selected="0">
            <x v="1"/>
          </reference>
        </references>
      </pivotArea>
    </format>
    <format dxfId="249">
      <pivotArea type="all" dataOnly="0" outline="0" fieldPosition="0"/>
    </format>
    <format dxfId="248">
      <pivotArea outline="0" collapsedLevelsAreSubtotals="1" fieldPosition="0"/>
    </format>
    <format dxfId="247">
      <pivotArea field="0" type="button" dataOnly="0" labelOnly="1" outline="0" axis="axisRow" fieldPosition="0"/>
    </format>
    <format dxfId="246">
      <pivotArea dataOnly="0" labelOnly="1" fieldPosition="0">
        <references count="1">
          <reference field="0" count="0"/>
        </references>
      </pivotArea>
    </format>
    <format dxfId="245">
      <pivotArea dataOnly="0" labelOnly="1" grandRow="1" outline="0" fieldPosition="0"/>
    </format>
    <format dxfId="244">
      <pivotArea dataOnly="0" labelOnly="1" outline="0" fieldPosition="0">
        <references count="1">
          <reference field="4294967294" count="2">
            <x v="0"/>
            <x v="1"/>
          </reference>
        </references>
      </pivotArea>
    </format>
    <format dxfId="243">
      <pivotArea dataOnly="0" labelOnly="1" outline="0" fieldPosition="0">
        <references count="1">
          <reference field="4294967294" count="2">
            <x v="0"/>
            <x v="1"/>
          </reference>
        </references>
      </pivotArea>
    </format>
    <format dxfId="242">
      <pivotArea field="0" type="button" dataOnly="0" labelOnly="1" outline="0" axis="axisRow" fieldPosition="0"/>
    </format>
    <format dxfId="241">
      <pivotArea dataOnly="0" labelOnly="1" outline="0" fieldPosition="0">
        <references count="1">
          <reference field="4294967294" count="2">
            <x v="0"/>
            <x v="1"/>
          </reference>
        </references>
      </pivotArea>
    </format>
    <format dxfId="240">
      <pivotArea field="0" type="button" dataOnly="0" labelOnly="1" outline="0" axis="axisRow" fieldPosition="0"/>
    </format>
    <format dxfId="239">
      <pivotArea dataOnly="0" labelOnly="1" fieldPosition="0">
        <references count="1">
          <reference field="0" count="0"/>
        </references>
      </pivotArea>
    </format>
    <format dxfId="238">
      <pivotArea dataOnly="0" labelOnly="1" grandRow="1" outline="0" fieldPosition="0"/>
    </format>
  </formats>
  <pivotHierarchies count="6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Inera" showRowHeaders="1" showColHeaders="1" showRowStripes="0" showColStripes="0" showLastColumn="1"/>
  <rowHierarchiesUsage count="1">
    <rowHierarchyUsage hierarchyUsage="35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arderade_kostna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A82570-51F6-4118-AC0D-482D1AEBB9AE}" name="Fordj_kostnader_kategori" cacheId="4" applyNumberFormats="0" applyBorderFormats="0" applyFontFormats="0" applyPatternFormats="0" applyAlignmentFormats="0" applyWidthHeightFormats="1" dataCaption="Values" grandTotalCaption="Summa" updatedVersion="8" minRefreshableVersion="3" showDrill="0" subtotalHiddenItems="1" itemPrintTitles="1" createdVersion="8" indent="0" outline="1" outlineData="1" multipleFieldFilters="0" rowHeaderCaption="Kostnader som inte värderats i pengar, per kategori">
  <location ref="G81:I81" firstHeaderRow="0" firstDataRow="1" firstDataCol="1"/>
  <pivotFields count="6">
    <pivotField axis="axisRow" allDrilled="1" subtotalTop="0" showAll="0" insertBlankRow="1" dataSourceSort="1" defaultSubtotal="0" defaultAttributeDrillState="1">
      <items count="2">
        <item x="0"/>
        <item x="1"/>
      </items>
    </pivotField>
    <pivotField dataField="1" subtotalTop="0" showAll="0" defaultSubtotal="0"/>
    <pivotField axis="axisRow" allDrilled="1" subtotalTop="0" showAll="0" insertBlankRow="1" dataSourceSort="1" defaultSubtotal="0" defaultAttributeDrillState="1">
      <items count="2">
        <item x="0"/>
        <item x="1"/>
      </items>
    </pivotField>
    <pivotField allDrilled="1" subtotalTop="0" showAll="0" insertBlankRow="1" dataSourceSort="1" defaultSubtotal="0" defaultAttributeDrillState="1"/>
    <pivotField allDrilled="1" subtotalTop="0" showAll="0" insertBlankRow="1"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0"/>
    <field x="2"/>
  </rowFields>
  <colFields count="1">
    <field x="-2"/>
  </colFields>
  <colItems count="2">
    <i>
      <x/>
    </i>
    <i i="1">
      <x v="1"/>
    </i>
  </colItems>
  <dataFields count="2">
    <dataField name="Andel av de värderade nyttorna" fld="1" showDataAs="percentOfTotal" baseField="2" baseItem="2" numFmtId="10">
      <extLst>
        <ext xmlns:x14="http://schemas.microsoft.com/office/spreadsheetml/2009/9/main" uri="{E15A36E0-9728-4e99-A89B-3F7291B0FE68}">
          <x14:dataField sourceField="1" uniqueName="[__Xl2].[Measures].[Sum of Summa 4]"/>
        </ext>
      </extLst>
    </dataField>
    <dataField name="Värde i kr" fld="5" baseField="0" baseItem="0">
      <extLst>
        <ext xmlns:x14="http://schemas.microsoft.com/office/spreadsheetml/2009/9/main" uri="{E15A36E0-9728-4e99-A89B-3F7291B0FE68}">
          <x14:dataField sourceField="1"/>
        </ext>
      </extLst>
    </dataField>
  </dataFields>
  <formats count="24">
    <format dxfId="278">
      <pivotArea collapsedLevelsAreSubtotals="1" fieldPosition="0">
        <references count="2">
          <reference field="0" count="0" selected="0"/>
          <reference field="2" count="0"/>
        </references>
      </pivotArea>
    </format>
    <format dxfId="277">
      <pivotArea grandRow="1" outline="0" collapsedLevelsAreSubtotals="1" fieldPosition="0"/>
    </format>
    <format dxfId="276">
      <pivotArea collapsedLevelsAreSubtotals="1" fieldPosition="0">
        <references count="2">
          <reference field="0" count="0" selected="0"/>
          <reference field="2" count="0"/>
        </references>
      </pivotArea>
    </format>
    <format dxfId="275">
      <pivotArea grandRow="1" outline="0" collapsedLevelsAreSubtotals="1" fieldPosition="0"/>
    </format>
    <format dxfId="274">
      <pivotArea collapsedLevelsAreSubtotals="1" fieldPosition="0">
        <references count="2">
          <reference field="0" count="0" selected="0"/>
          <reference field="2" count="0"/>
        </references>
      </pivotArea>
    </format>
    <format dxfId="273">
      <pivotArea grandRow="1" outline="0" collapsedLevelsAreSubtotals="1" fieldPosition="0"/>
    </format>
    <format dxfId="272">
      <pivotArea outline="0" fieldPosition="0">
        <references count="1">
          <reference field="4294967294" count="1">
            <x v="0"/>
          </reference>
        </references>
      </pivotArea>
    </format>
    <format dxfId="271">
      <pivotArea collapsedLevelsAreSubtotals="1" fieldPosition="0">
        <references count="3">
          <reference field="4294967294" count="1" selected="0">
            <x v="0"/>
          </reference>
          <reference field="0" count="0" selected="0"/>
          <reference field="2" count="0"/>
        </references>
      </pivotArea>
    </format>
    <format dxfId="270">
      <pivotArea field="0" grandRow="1" outline="0" collapsedLevelsAreSubtotals="1" axis="axisRow" fieldPosition="0">
        <references count="1">
          <reference field="4294967294" count="1" selected="0">
            <x v="0"/>
          </reference>
        </references>
      </pivotArea>
    </format>
    <format dxfId="269">
      <pivotArea field="0" type="button" dataOnly="0" labelOnly="1" outline="0" axis="axisRow" fieldPosition="0"/>
    </format>
    <format dxfId="268">
      <pivotArea dataOnly="0" labelOnly="1" outline="0" fieldPosition="0">
        <references count="1">
          <reference field="4294967294" count="1">
            <x v="0"/>
          </reference>
        </references>
      </pivotArea>
    </format>
    <format dxfId="267">
      <pivotArea type="all" dataOnly="0" outline="0" fieldPosition="0"/>
    </format>
    <format dxfId="266">
      <pivotArea outline="0" collapsedLevelsAreSubtotals="1" fieldPosition="0"/>
    </format>
    <format dxfId="265">
      <pivotArea field="0" type="button" dataOnly="0" labelOnly="1" outline="0" axis="axisRow" fieldPosition="0"/>
    </format>
    <format dxfId="264">
      <pivotArea dataOnly="0" labelOnly="1" fieldPosition="0">
        <references count="1">
          <reference field="0" count="0"/>
        </references>
      </pivotArea>
    </format>
    <format dxfId="263">
      <pivotArea dataOnly="0" labelOnly="1" grandRow="1" outline="0" fieldPosition="0"/>
    </format>
    <format dxfId="262">
      <pivotArea dataOnly="0" labelOnly="1" outline="0" fieldPosition="0">
        <references count="1">
          <reference field="4294967294" count="2">
            <x v="0"/>
            <x v="1"/>
          </reference>
        </references>
      </pivotArea>
    </format>
    <format dxfId="261">
      <pivotArea dataOnly="0" labelOnly="1" outline="0" fieldPosition="0">
        <references count="1">
          <reference field="4294967294" count="1">
            <x v="1"/>
          </reference>
        </references>
      </pivotArea>
    </format>
    <format dxfId="260">
      <pivotArea field="0" type="button" dataOnly="0" labelOnly="1" outline="0" axis="axisRow" fieldPosition="0"/>
    </format>
    <format dxfId="259">
      <pivotArea dataOnly="0" labelOnly="1" fieldPosition="0">
        <references count="1">
          <reference field="0" count="0"/>
        </references>
      </pivotArea>
    </format>
    <format dxfId="258">
      <pivotArea dataOnly="0" labelOnly="1" grandRow="1" outline="0" fieldPosition="0"/>
    </format>
    <format dxfId="257">
      <pivotArea field="0" type="button" dataOnly="0" labelOnly="1" outline="0" axis="axisRow" fieldPosition="0"/>
    </format>
    <format dxfId="256">
      <pivotArea field="0" type="button" dataOnly="0" labelOnly="1" outline="0" axis="axisRow" fieldPosition="0"/>
    </format>
    <format dxfId="255">
      <pivotArea dataOnly="0" labelOnly="1" fieldPosition="0">
        <references count="2">
          <reference field="0" count="0" selected="0"/>
          <reference field="2" count="0"/>
        </references>
      </pivotArea>
    </format>
  </formats>
  <pivotHierarchies count="6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Varderade_nyttor].[Intressent].&amp;[Iner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Inera" showRowHeaders="1" showColHeaders="1" showRowStripes="0" showColStripes="0" showLastColumn="1"/>
  <rowHierarchiesUsage count="2">
    <rowHierarchyUsage hierarchyUsage="353"/>
    <rowHierarchyUsage hierarchyUsage="35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arderade_kostnader]"/>
      </x15:pivotTableUISettings>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228BC0-D1BD-49DC-84C0-ABCCDE6A2510}" name="Fordj_nyttor_kateogri" cacheId="0" applyNumberFormats="0" applyBorderFormats="0" applyFontFormats="0" applyPatternFormats="0" applyAlignmentFormats="0" applyWidthHeightFormats="1" dataCaption="Values" grandTotalCaption="Summa" tag="0a4f4222-7e91-4d58-a36a-caf103a5aab5" updatedVersion="8" minRefreshableVersion="3" showDrill="0" subtotalHiddenItems="1" itemPrintTitles="1" createdVersion="8" indent="0" outline="1" outlineData="1" multipleFieldFilters="0" rowHeaderCaption="Nyttor som värderats i pengar, per kategori">
  <location ref="C81:E85" firstHeaderRow="0" firstDataRow="1" firstDataCol="1"/>
  <pivotFields count="5">
    <pivotField axis="axisRow" allDrilled="1" subtotalTop="0" showAll="0" insertBlankRow="1" dataSourceSort="1" defaultSubtotal="0" defaultAttributeDrillState="1">
      <items count="1">
        <item x="0"/>
      </items>
    </pivotField>
    <pivotField axis="axisRow" allDrilled="1" subtotalTop="0" showAll="0" insertBlankRow="1" dataSourceSort="1" defaultSubtotal="0" defaultAttributeDrillState="1">
      <items count="1">
        <item x="0"/>
      </items>
    </pivotField>
    <pivotField dataField="1" subtotalTop="0" showAll="0" defaultSubtotal="0"/>
    <pivotField allDrilled="1" subtotalTop="0" showAll="0" insertBlankRow="1"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0"/>
    <field x="1"/>
  </rowFields>
  <rowItems count="4">
    <i>
      <x/>
    </i>
    <i r="1">
      <x/>
    </i>
    <i t="blank">
      <x/>
    </i>
    <i t="grand">
      <x/>
    </i>
  </rowItems>
  <colFields count="1">
    <field x="-2"/>
  </colFields>
  <colItems count="2">
    <i>
      <x/>
    </i>
    <i i="1">
      <x v="1"/>
    </i>
  </colItems>
  <dataFields count="2">
    <dataField name="Andel av de värderade nyttorna" fld="2" showDataAs="percentOfTotal" baseField="0" baseItem="0" numFmtId="10"/>
    <dataField name="Värde i kr" fld="4" baseField="1" baseItem="12">
      <extLst>
        <ext xmlns:x14="http://schemas.microsoft.com/office/spreadsheetml/2009/9/main" uri="{E15A36E0-9728-4e99-A89B-3F7291B0FE68}">
          <x14:dataField sourceField="2" uniqueName="[__Xl2].[Measures].[Sum of Summa 3]"/>
        </ext>
      </extLst>
    </dataField>
  </dataFields>
  <formats count="19">
    <format dxfId="297">
      <pivotArea grandRow="1" outline="0" collapsedLevelsAreSubtotals="1" fieldPosition="0"/>
    </format>
    <format dxfId="296">
      <pivotArea field="0" type="button" dataOnly="0" labelOnly="1" outline="0" axis="axisRow" fieldPosition="0"/>
    </format>
    <format dxfId="295">
      <pivotArea dataOnly="0" labelOnly="1" outline="0" fieldPosition="0">
        <references count="1">
          <reference field="4294967294" count="2">
            <x v="0"/>
            <x v="1"/>
          </reference>
        </references>
      </pivotArea>
    </format>
    <format dxfId="294">
      <pivotArea field="0" grandRow="1" outline="0" collapsedLevelsAreSubtotals="1" axis="axisRow" fieldPosition="0">
        <references count="1">
          <reference field="4294967294" count="1" selected="0">
            <x v="1"/>
          </reference>
        </references>
      </pivotArea>
    </format>
    <format dxfId="293">
      <pivotArea type="all" dataOnly="0" outline="0" fieldPosition="0"/>
    </format>
    <format dxfId="292">
      <pivotArea outline="0" collapsedLevelsAreSubtotals="1" fieldPosition="0"/>
    </format>
    <format dxfId="291">
      <pivotArea field="0" type="button" dataOnly="0" labelOnly="1" outline="0" axis="axisRow" fieldPosition="0"/>
    </format>
    <format dxfId="290">
      <pivotArea dataOnly="0" labelOnly="1" fieldPosition="0">
        <references count="1">
          <reference field="0" count="0"/>
        </references>
      </pivotArea>
    </format>
    <format dxfId="289">
      <pivotArea dataOnly="0" labelOnly="1" grandRow="1" outline="0" fieldPosition="0"/>
    </format>
    <format dxfId="288">
      <pivotArea dataOnly="0" labelOnly="1" outline="0" fieldPosition="0">
        <references count="1">
          <reference field="4294967294" count="2">
            <x v="0"/>
            <x v="1"/>
          </reference>
        </references>
      </pivotArea>
    </format>
    <format dxfId="287">
      <pivotArea field="0" type="button" dataOnly="0" labelOnly="1" outline="0" axis="axisRow" fieldPosition="0"/>
    </format>
    <format dxfId="286">
      <pivotArea dataOnly="0" labelOnly="1" fieldPosition="0">
        <references count="1">
          <reference field="0" count="0"/>
        </references>
      </pivotArea>
    </format>
    <format dxfId="285">
      <pivotArea dataOnly="0" labelOnly="1" grandRow="1" outline="0" fieldPosition="0"/>
    </format>
    <format dxfId="284">
      <pivotArea field="0" type="button" dataOnly="0" labelOnly="1" outline="0" axis="axisRow" fieldPosition="0"/>
    </format>
    <format dxfId="283">
      <pivotArea field="0" type="button" dataOnly="0" labelOnly="1" outline="0" axis="axisRow" fieldPosition="0"/>
    </format>
    <format dxfId="282">
      <pivotArea collapsedLevelsAreSubtotals="1" fieldPosition="0">
        <references count="3">
          <reference field="4294967294" count="1" selected="0">
            <x v="0"/>
          </reference>
          <reference field="0" count="0" selected="0"/>
          <reference field="1" count="0"/>
        </references>
      </pivotArea>
    </format>
    <format dxfId="281">
      <pivotArea collapsedLevelsAreSubtotals="1" fieldPosition="0">
        <references count="3">
          <reference field="4294967294" count="1" selected="0">
            <x v="1"/>
          </reference>
          <reference field="0" count="0" selected="0"/>
          <reference field="1" count="0"/>
        </references>
      </pivotArea>
    </format>
    <format dxfId="280">
      <pivotArea dataOnly="0" labelOnly="1" fieldPosition="0">
        <references count="2">
          <reference field="0" count="0" selected="0"/>
          <reference field="1" count="0"/>
        </references>
      </pivotArea>
    </format>
    <format dxfId="279">
      <pivotArea collapsedLevelsAreSubtotals="1" fieldPosition="0">
        <references count="3">
          <reference field="4294967294" count="1" selected="0">
            <x v="0"/>
          </reference>
          <reference field="0" count="0" selected="0"/>
          <reference field="1" count="0"/>
        </references>
      </pivotArea>
    </format>
  </formats>
  <pivotHierarchies count="6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Inera" showRowHeaders="1" showColHeaders="1" showRowStripes="0" showColStripes="0" showLastColumn="1"/>
  <rowHierarchiesUsage count="2">
    <rowHierarchyUsage hierarchyUsage="440"/>
    <rowHierarchyUsage hierarchyUsage="43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arderade_nyttor]"/>
      </x15:pivotTableUISettings>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14F454-E49B-4D3E-8486-F0C5E317BFFB}" name="Ej_varderade_nyttor" cacheId="2" applyNumberFormats="0" applyBorderFormats="0" applyFontFormats="0" applyPatternFormats="0" applyAlignmentFormats="0" applyWidthHeightFormats="1" dataCaption="Values" tag="b9f3e2f4-a69b-4ed5-ad82-0aa6c01f8b3e" updatedVersion="8" minRefreshableVersion="3" showDrill="0" subtotalHiddenItems="1" rowGrandTotals="0" colGrandTotals="0" itemPrintTitles="1" createdVersion="8" indent="0" showHeaders="0" outline="1" outlineData="1" multipleFieldFilters="0" rowHeaderCaption="">
  <location ref="C40" firstHeaderRow="1" firstDataRow="1" firstDataCol="1"/>
  <pivotFields count="5">
    <pivotField allDrilled="1" subtotalTop="0" showAll="0" insertBlankRow="1" sortType="descending" defaultSubtotal="0" defaultAttributeDrillState="1">
      <items count="3">
        <item s="1" x="2"/>
        <item s="1" x="1"/>
        <item s="1" x="0"/>
      </items>
    </pivotField>
    <pivotField allDrilled="1" subtotalTop="0" showAll="0" insertBlankRow="1" dataSourceSort="1" defaultSubtotal="0" defaultAttributeDrillState="1"/>
    <pivotField axis="axisRow" allDrilled="1" subtotalTop="0" showAll="0" insertBlankRow="1" sortType="ascending" defaultSubtotal="0" defaultAttributeDrillState="1">
      <items count="1">
        <item x="0"/>
      </items>
    </pivotField>
    <pivotField axis="axisRow" allDrilled="1" subtotalTop="0" showAll="0" insertBlankRow="1" sortType="descending" defaultSubtotal="0" defaultAttributeDrillState="1">
      <items count="1">
        <item x="0"/>
      </items>
    </pivotField>
    <pivotField allDrilled="1" subtotalTop="0" showAll="0" insertBlankRow="1" dataSourceSort="1" defaultSubtotal="0" defaultAttributeDrillState="1"/>
  </pivotFields>
  <rowFields count="2">
    <field x="3"/>
    <field x="2"/>
  </rowFields>
  <formats count="6">
    <format dxfId="303">
      <pivotArea type="all" dataOnly="0" outline="0" fieldPosition="0"/>
    </format>
    <format dxfId="302">
      <pivotArea type="all" dataOnly="0" outline="0" fieldPosition="0"/>
    </format>
    <format dxfId="301">
      <pivotArea dataOnly="0" labelOnly="1" fieldPosition="0">
        <references count="1">
          <reference field="3" count="0"/>
        </references>
      </pivotArea>
    </format>
    <format dxfId="300">
      <pivotArea dataOnly="0" labelOnly="1" fieldPosition="0">
        <references count="2">
          <reference field="2" count="10">
            <x v="1048832"/>
            <x v="1048832"/>
            <x v="1048832"/>
            <x v="1048832"/>
            <x v="1048832"/>
            <x v="1048832"/>
            <x v="1048832"/>
            <x v="1048832"/>
            <x v="1048832"/>
            <x v="1048832"/>
          </reference>
          <reference field="3" count="1" selected="0">
            <x v="1048832"/>
          </reference>
        </references>
      </pivotArea>
    </format>
    <format dxfId="299">
      <pivotArea dataOnly="0" labelOnly="1" fieldPosition="0">
        <references count="2">
          <reference field="2" count="1">
            <x v="1048832"/>
          </reference>
          <reference field="3" count="1" selected="0">
            <x v="1048832"/>
          </reference>
        </references>
      </pivotArea>
    </format>
    <format dxfId="298">
      <pivotArea dataOnly="0" labelOnly="1" fieldPosition="0">
        <references count="2">
          <reference field="2" count="4">
            <x v="1048832"/>
            <x v="1048832"/>
            <x v="1048832"/>
            <x v="1048832"/>
          </reference>
          <reference field="3" count="1" selected="0">
            <x v="1048832"/>
          </reference>
        </references>
      </pivotArea>
    </format>
  </formats>
  <pivotHierarchies count="6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Nyttor].[Värdering].&amp;[Ej värderad]"/>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Inera" showRowHeaders="1" showColHeaders="1" showRowStripes="0" showColStripes="0" showLastColumn="1"/>
  <rowHierarchiesUsage count="2">
    <rowHierarchyUsage hierarchyUsage="94"/>
    <rowHierarchyUsage hierarchyUsage="9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yttor]"/>
        <x15:activeTabTopLevelEntity name="[Ej_varderade_nyttor]"/>
      </x15:pivotTableUISettings>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3B5D6B-3F92-4EFE-B3CD-F6384ED8399F}" name="Overblick_nyttor_ar" cacheId="10" dataOnRows="1" applyNumberFormats="0" applyBorderFormats="0" applyFontFormats="0" applyPatternFormats="0" applyAlignmentFormats="0" applyWidthHeightFormats="1" dataCaption="Values" tag="1c81d45a-8139-46f6-b14b-e1c7898e3f94" updatedVersion="8" minRefreshableVersion="3" subtotalHiddenItems="1" rowGrandTotals="0" colGrandTotals="0" itemPrintTitles="1" createdVersion="8" indent="0" outline="1" outlineData="1" multipleFieldFilters="0">
  <location ref="B40:C66" firstHeaderRow="1" firstDataRow="2" firstDataCol="1"/>
  <pivotFields count="28">
    <pivotField axis="axisCol" allDrilled="1" subtotalTop="0" showAll="0" dataSourceSort="1" defaultSubtotal="0" defaultAttributeDrillState="1">
      <items count="1">
        <item x="0"/>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25">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rowItems>
  <colFields count="1">
    <field x="0"/>
  </colFields>
  <dataFields count="25">
    <dataField name="Sum of Troligt år 1" fld="1" baseField="0" baseItem="0"/>
    <dataField name="Sum of Troligt år 2" fld="2" baseField="0" baseItem="0"/>
    <dataField name="Sum of Troligt år 3" fld="3" baseField="0" baseItem="0"/>
    <dataField name="Sum of Troligt år 4" fld="4" baseField="0" baseItem="0"/>
    <dataField name="Sum of Troligt år 5" fld="5" baseField="0" baseItem="0"/>
    <dataField name="Sum of Troligt år 6" fld="6" baseField="0" baseItem="0"/>
    <dataField name="Sum of Troligt år 7" fld="7" baseField="0" baseItem="0"/>
    <dataField name="Sum of Troligt år 8" fld="8" baseField="0" baseItem="0"/>
    <dataField name="Sum of Troligt år 9" fld="9" baseField="0" baseItem="0"/>
    <dataField name="Sum of Troligt år 10" fld="10" baseField="0" baseItem="0"/>
    <dataField name="Sum of Troligt år 11" fld="11" baseField="0" baseItem="0"/>
    <dataField name="Sum of Troligt år 12" fld="12" baseField="0" baseItem="0"/>
    <dataField name="Sum of Troligt år 13" fld="13" baseField="0" baseItem="0"/>
    <dataField name="Sum of Troligt år 14" fld="14" baseField="0" baseItem="0"/>
    <dataField name="Sum of Troligt år 15" fld="15" baseField="0" baseItem="0"/>
    <dataField name="Sum of Troligt år 16" fld="16" baseField="0" baseItem="0"/>
    <dataField name="Sum of Troligt år 17" fld="17" baseField="0" baseItem="0"/>
    <dataField name="Sum of Troligt år 18" fld="18" baseField="0" baseItem="0"/>
    <dataField name="Sum of Troligt år 19" fld="19" baseField="0" baseItem="0"/>
    <dataField name="Sum of Troligt år 20" fld="20" baseField="0" baseItem="0"/>
    <dataField name="Sum of Troligt år 21" fld="21" baseField="0" baseItem="0"/>
    <dataField name="Sum of Troligt år 22" fld="22" baseField="0" baseItem="0"/>
    <dataField name="Sum of Troligt år 23" fld="23" baseField="0" baseItem="0"/>
    <dataField name="Sum of Troligt år 24" fld="24" baseField="0" baseItem="0"/>
    <dataField name="Sum of Troligt år 25" fld="25" baseField="0" baseItem="0"/>
  </dataFields>
  <formats count="1">
    <format dxfId="200">
      <pivotArea outline="0" collapsedLevelsAreSubtotals="1" fieldPosition="0"/>
    </format>
  </formats>
  <pivotHierarchies count="6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Nyttor].[Intressent].&amp;[Region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Troligt år 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8" showRowHeaders="1" showColHeaders="1" showRowStripes="0" showColStripes="0" showLastColumn="1"/>
  <rowHierarchiesUsage count="1">
    <rowHierarchyUsage hierarchyUsage="-2"/>
  </rowHierarchiesUsage>
  <colHierarchiesUsage count="1">
    <colHierarchyUsage hierarchyUsage="4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yttor]"/>
        <x15:activeTabTopLevelEntity name="[Varderade_nyt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8559C19-036C-490B-AAFC-878999FA47B9}" name="Ej_varderade_nyttor" cacheId="7" applyNumberFormats="0" applyBorderFormats="0" applyFontFormats="0" applyPatternFormats="0" applyAlignmentFormats="0" applyWidthHeightFormats="1" dataCaption="Values" tag="181d88bc-30c9-466d-b096-71dc2c600801" updatedVersion="8" minRefreshableVersion="3" subtotalHiddenItems="1" itemPrintTitles="1" createdVersion="8" indent="0" outline="1" outlineData="1" multipleFieldFilters="0">
  <location ref="B85:C85" firstHeaderRow="1" firstDataRow="1" firstDataCol="1"/>
  <pivotFields count="2">
    <pivotField axis="axisRow" allDrilled="1" subtotalTop="0" showAll="0" defaultSubtotal="0" defaultAttributeDrillState="1">
      <items count="1">
        <item x="0"/>
      </items>
    </pivotField>
    <pivotField dataField="1" subtotalTop="0" showAll="0" defaultSubtotal="0"/>
  </pivotFields>
  <rowFields count="1">
    <field x="0"/>
  </rowFields>
  <dataFields count="1">
    <dataField name="Count of Nytta" fld="1" subtotal="count" baseField="0" baseItem="0"/>
  </dataFields>
  <formats count="4">
    <format dxfId="204">
      <pivotArea collapsedLevelsAreSubtotals="1" fieldPosition="0">
        <references count="1">
          <reference field="0" count="1">
            <x v="1048832"/>
          </reference>
        </references>
      </pivotArea>
    </format>
    <format dxfId="203">
      <pivotArea collapsedLevelsAreSubtotals="1" fieldPosition="0">
        <references count="1">
          <reference field="0" count="1">
            <x v="1048832"/>
          </reference>
        </references>
      </pivotArea>
    </format>
    <format dxfId="202">
      <pivotArea grandRow="1" outline="0" collapsedLevelsAreSubtotals="1" fieldPosition="0"/>
    </format>
    <format dxfId="201">
      <pivotArea outline="0" fieldPosition="0">
        <references count="1">
          <reference field="4294967294" count="1">
            <x v="0"/>
          </reference>
        </references>
      </pivotArea>
    </format>
  </formats>
  <pivotHierarchies count="6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8" showRowHeaders="1" showColHeaders="1" showRowStripes="0" showColStripes="0" showLastColumn="1"/>
  <rowHierarchiesUsage count="1">
    <rowHierarchyUsage hierarchyUsage="26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yttor]"/>
        <x15:activeTabTopLevelEntity name="[Varderade_nyt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4EAE1E4-15C5-4C01-953B-B2F45893529C}" name="Overblick_nyttor_andel_kategori" cacheId="9" applyNumberFormats="0" applyBorderFormats="0" applyFontFormats="0" applyPatternFormats="0" applyAlignmentFormats="0" applyWidthHeightFormats="1" dataCaption="Values" tag="94e7d2dd-e287-4a9d-9890-1a0c237c9224" updatedVersion="8" minRefreshableVersion="3" subtotalHiddenItems="1" itemPrintTitles="1" createdVersion="8" indent="0" outline="1" outlineData="1" multipleFieldFilters="0">
  <location ref="B73:C73" firstHeaderRow="1" firstDataRow="1" firstDataCol="1"/>
  <pivotFields count="4">
    <pivotField axis="axisRow" allDrilled="1" subtotalTop="0" showAll="0"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dataFields count="1">
    <dataField name="Sum of Summa" fld="1" showDataAs="percentOfTotal" baseField="0" baseItem="0" numFmtId="9"/>
  </dataFields>
  <formats count="4">
    <format dxfId="208">
      <pivotArea outline="0" collapsedLevelsAreSubtotals="1" fieldPosition="0"/>
    </format>
    <format dxfId="207">
      <pivotArea outline="0" collapsedLevelsAreSubtotals="1" fieldPosition="0"/>
    </format>
    <format dxfId="206">
      <pivotArea collapsedLevelsAreSubtotals="1" fieldPosition="0">
        <references count="1">
          <reference field="0" count="0"/>
        </references>
      </pivotArea>
    </format>
    <format dxfId="205">
      <pivotArea dataOnly="0" labelOnly="1" fieldPosition="0">
        <references count="1">
          <reference field="0" count="0"/>
        </references>
      </pivotArea>
    </format>
  </formats>
  <pivotHierarchies count="6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Nyttor].[Intressent].&amp;[Region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8" showRowHeaders="1" showColHeaders="1" showRowStripes="0" showColStripes="0" showLastColumn="1"/>
  <rowHierarchiesUsage count="1">
    <rowHierarchyUsage hierarchyUsage="4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arderade_nyt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E966121-5AB4-4F9C-AE8A-E5E42628EB40}" name="Overblick_kostnader_andel_kategori" cacheId="11" applyNumberFormats="0" applyBorderFormats="0" applyFontFormats="0" applyPatternFormats="0" applyAlignmentFormats="0" applyWidthHeightFormats="1" dataCaption="Values" tag="fa84bc6a-fba1-4821-b016-ec78ddcfaa90" updatedVersion="8" minRefreshableVersion="3" itemPrintTitles="1" createdVersion="8" indent="0" outline="1" outlineData="1" multipleFieldFilters="0">
  <location ref="E73:F73"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dataFields count="1">
    <dataField name="Sum of Summa" fld="1" showDataAs="percentOfTotal" baseField="0" baseItem="0" numFmtId="9"/>
  </dataFields>
  <formats count="4">
    <format dxfId="212">
      <pivotArea outline="0" collapsedLevelsAreSubtotals="1" fieldPosition="0"/>
    </format>
    <format dxfId="211">
      <pivotArea outline="0" collapsedLevelsAreSubtotals="1" fieldPosition="0"/>
    </format>
    <format dxfId="210">
      <pivotArea collapsedLevelsAreSubtotals="1" fieldPosition="0">
        <references count="1">
          <reference field="0" count="0"/>
        </references>
      </pivotArea>
    </format>
    <format dxfId="209">
      <pivotArea dataOnly="0" labelOnly="1" fieldPosition="0">
        <references count="1">
          <reference field="0" count="0"/>
        </references>
      </pivotArea>
    </format>
  </formats>
  <pivotHierarchies count="6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arderade_kostna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0CC8DA0-4A13-4E08-9A97-C521F3C45AC7}" name="Overblick_kostnader_ar" cacheId="12" dataOnRows="1" applyNumberFormats="0" applyBorderFormats="0" applyFontFormats="0" applyPatternFormats="0" applyAlignmentFormats="0" applyWidthHeightFormats="1" dataCaption="Values" tag="bfbc9842-a859-460d-b625-517e5016da44" updatedVersion="8" minRefreshableVersion="3" rowGrandTotals="0" colGrandTotals="0" itemPrintTitles="1" createdVersion="8" indent="0" outline="1" outlineData="1" multipleFieldFilters="0">
  <location ref="F40:G66" firstHeaderRow="1" firstDataRow="2" firstDataCol="1"/>
  <pivotFields count="28">
    <pivotField axis="axisCol"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25">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rowItems>
  <colFields count="1">
    <field x="0"/>
  </colFields>
  <dataFields count="25">
    <dataField name="Sum of Troligt år 1" fld="1" baseField="0" baseItem="0"/>
    <dataField name="Sum of Troligt år 2" fld="2" baseField="0" baseItem="0"/>
    <dataField name="Sum of Troligt år 3" fld="3" baseField="0" baseItem="0"/>
    <dataField name="Sum of Troligt år 4" fld="4" baseField="0" baseItem="0"/>
    <dataField name="Sum of Troligt år 5" fld="5" baseField="0" baseItem="0"/>
    <dataField name="Sum of Troligt år 6" fld="6" baseField="0" baseItem="0"/>
    <dataField name="Sum of Troligt år 7" fld="7" baseField="0" baseItem="0"/>
    <dataField name="Sum of Troligt år 8" fld="8" baseField="0" baseItem="0"/>
    <dataField name="Sum of Troligt år 9" fld="9" baseField="0" baseItem="0"/>
    <dataField name="Sum of Troligt år 10" fld="10" baseField="0" baseItem="0"/>
    <dataField name="Sum of Troligt år 11" fld="11" baseField="0" baseItem="0"/>
    <dataField name="Sum of Troligt år 12" fld="12" baseField="0" baseItem="0"/>
    <dataField name="Sum of Troligt år 13" fld="13" baseField="0" baseItem="0"/>
    <dataField name="Sum of Troligt år 14" fld="14" baseField="0" baseItem="0"/>
    <dataField name="Sum of Troligt år 15" fld="15" baseField="0" baseItem="0"/>
    <dataField name="Sum of Troligt år 16" fld="16" baseField="0" baseItem="0"/>
    <dataField name="Sum of Troligt år 17" fld="17" baseField="0" baseItem="0"/>
    <dataField name="Sum of Troligt år 18" fld="18" baseField="0" baseItem="0"/>
    <dataField name="Sum of Troligt år 19" fld="19" baseField="0" baseItem="0"/>
    <dataField name="Sum of Troligt år 20" fld="20" baseField="0" baseItem="0"/>
    <dataField name="Sum of Troligt år 21" fld="21" baseField="0" baseItem="0"/>
    <dataField name="Sum of Troligt år 22" fld="22" baseField="0" baseItem="0"/>
    <dataField name="Sum of Troligt år 23" fld="23" baseField="0" baseItem="0"/>
    <dataField name="Sum of Troligt år 24" fld="24" baseField="0" baseItem="0"/>
    <dataField name="Sum of Troligt år 25" fld="25" baseField="0" baseItem="0"/>
  </dataFields>
  <formats count="1">
    <format dxfId="213">
      <pivotArea outline="0" collapsedLevelsAreSubtotals="1" fieldPosition="0"/>
    </format>
  </formats>
  <pivotHierarchies count="6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Kostnader].[Intressent].&amp;[Region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35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yttor]"/>
        <x15:activeTabTopLevelEntity name="[Kostnader]"/>
        <x15:activeTabTopLevelEntity name="[Varderade_kostna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FC8187E-0F01-4D52-9848-7F1DD742EDD4}" name="Ej_varderade_kostnader"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85:F85" firstHeaderRow="1" firstDataRow="1" firstDataCol="1"/>
  <pivotFields count="3">
    <pivotField dataField="1" subtotalTop="0" showAll="0" defaultSubtotal="0"/>
    <pivotField axis="axisRow" allDrilled="1" subtotalTop="0" showAll="0" dataSourceSort="1" defaultSubtotal="0" defaultAttributeDrillState="1">
      <items count="1">
        <item x="0"/>
      </items>
    </pivotField>
    <pivotField allDrilled="1" subtotalTop="0" showAll="0" dataSourceSort="1" defaultSubtotal="0" defaultAttributeDrillState="1"/>
  </pivotFields>
  <rowFields count="1">
    <field x="1"/>
  </rowFields>
  <dataFields count="1">
    <dataField name="Count of Kostnad" fld="0" subtotal="count" baseField="0" baseItem="0"/>
  </dataFields>
  <pivotHierarchies count="646">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j_varderade_kostnader]"/>
        <x15:activeTabTopLevelEntity name="[Kostna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210D546-9BAF-4E62-95DE-25EEF7FE8036}" name="Osakerhet_nytta" cacheId="8" dataOnRows="1" applyNumberFormats="0" applyBorderFormats="0" applyFontFormats="0" applyPatternFormats="0" applyAlignmentFormats="0" applyWidthHeightFormats="1" dataCaption="Nytta" updatedVersion="8" minRefreshableVersion="3" itemPrintTitles="1" createdVersion="8" indent="0" outline="1" outlineData="1" multipleFieldFilters="0">
  <location ref="B102:C105" firstHeaderRow="1" firstDataRow="1" firstDataCol="1"/>
  <pivotFields count="5">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3">
    <i>
      <x/>
    </i>
    <i i="1">
      <x v="1"/>
    </i>
    <i i="2">
      <x v="2"/>
    </i>
  </rowItems>
  <colItems count="1">
    <i/>
  </colItems>
  <dataFields count="3">
    <dataField name="Summa" fld="0" baseField="0" baseItem="0"/>
    <dataField name="Min" fld="1" baseField="0" baseItem="0"/>
    <dataField name="Max" fld="2" baseField="0" baseItem="0"/>
  </dataFields>
  <formats count="1">
    <format dxfId="214">
      <pivotArea outline="0" collapsedLevelsAreSubtotals="1" fieldPosition="0"/>
    </format>
  </formats>
  <pivotHierarchies count="6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in"/>
    <pivotHierarchy dragToData="1" caption="Max"/>
    <pivotHierarchy dragToData="1"/>
    <pivotHierarchy dragToData="1"/>
    <pivotHierarchy dragToData="1"/>
    <pivotHierarchy dragToData="1"/>
    <pivotHierarchy dragToData="1"/>
  </pivotHierarchies>
  <pivotTableStyleInfo name="PivotStyleLight18"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arderade_nyt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B7820B4-420C-4867-9CDD-070B822C483B}" name="Osakerhet_kostnad" cacheId="13" dataOnRows="1" applyNumberFormats="0" applyBorderFormats="0" applyFontFormats="0" applyPatternFormats="0" applyAlignmentFormats="0" applyWidthHeightFormats="1" dataCaption="Kostnad" updatedVersion="8" minRefreshableVersion="3" itemPrintTitles="1" createdVersion="8" indent="0" outline="1" outlineData="1" multipleFieldFilters="0">
  <location ref="E102:F105" firstHeaderRow="1" firstDataRow="1" firstDataCol="1"/>
  <pivotFields count="5">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3">
    <i>
      <x/>
    </i>
    <i i="1">
      <x v="1"/>
    </i>
    <i i="2">
      <x v="2"/>
    </i>
  </rowItems>
  <colItems count="1">
    <i/>
  </colItems>
  <dataFields count="3">
    <dataField name="Summa" fld="0" baseField="0" baseItem="0"/>
    <dataField name="Min" fld="1" baseField="0" baseItem="0"/>
    <dataField name="Max" fld="2" baseField="0" baseItem="0"/>
  </dataFields>
  <formats count="1">
    <format dxfId="215">
      <pivotArea outline="0" collapsedLevelsAreSubtotals="1" fieldPosition="0"/>
    </format>
  </formats>
  <pivotHierarchies count="6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in"/>
    <pivotHierarchy dragToData="1" caption="Max"/>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arderade_nyttor]"/>
        <x15:activeTabTopLevelEntity name="[Varderade_kostnade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dömning" xr10:uid="{D7CDFEA1-E58C-45D0-8FFA-BF16B55712FF}" sourceName="[Ej_varderade_nyttor].[Bedömning]">
  <pivotTables>
    <pivotTable tabId="4" name="Ej_varderade_nyttor"/>
  </pivotTables>
  <data>
    <olap pivotCacheId="802595770">
      <levels count="2">
        <level uniqueName="[Ej_varderade_nyttor].[Bedömning].[(All)]" sourceCaption="(All)" count="0"/>
        <level uniqueName="[Ej_varderade_nyttor].[Bedömning].[Bedömning]" sourceCaption="Bedömning" count="0" sortOrder="descending"/>
      </levels>
      <selections count="1">
        <selection n="[Ej_varderade_nyttor].[Bedömning].[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dömning1" xr10:uid="{7E369046-4FC9-41D6-8C36-4BA380661E25}" sourceName="[Ej_varderade_kostnader].[Bedömning]">
  <pivotTables>
    <pivotTable tabId="4" name="Ej_varderade_kostnader"/>
  </pivotTables>
  <data>
    <olap pivotCacheId="719145527">
      <levels count="2">
        <level uniqueName="[Ej_varderade_kostnader].[Bedömning].[(All)]" sourceCaption="(All)" count="0"/>
        <level uniqueName="[Ej_varderade_kostnader].[Bedömning].[Bedömning]" sourceCaption="Bedömning" count="0" sortOrder="descending"/>
      </levels>
      <selections count="1">
        <selection n="[Ej_varderade_kostnader].[Bedömning].[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 xr10:uid="{F013A0BA-BDDA-4E1C-97FA-82A154BC42D2}" sourceName="[Varderade_kostnader].[Kategori]">
  <pivotTables>
    <pivotTable tabId="12" name="Overblick_kostnader_andel_kategori"/>
    <pivotTable tabId="12" name="Overblick_kostnader_ar"/>
  </pivotTables>
  <data>
    <olap pivotCacheId="662600663">
      <levels count="2">
        <level uniqueName="[Varderade_kostnader].[Kategori].[(All)]" sourceCaption="(All)" count="0"/>
        <level uniqueName="[Varderade_kostnader].[Kategori].[Kategori]" sourceCaption="Kategori" count="0" sortOrder="ascending"/>
      </levels>
      <selections count="1">
        <selection n="[Varderade_kostnader].[Kategori].[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ressent" xr10:uid="{5C6F071B-6E0A-4FEA-995D-A3EFBD98D8AD}" sourceName="[Ej_varderade_nyttor].[Intressent]">
  <pivotTables>
    <pivotTable tabId="4" name="Ej_varderade_nyttor"/>
  </pivotTables>
  <data>
    <olap pivotCacheId="802595770">
      <levels count="2">
        <level uniqueName="[Ej_varderade_nyttor].[Intressent].[(All)]" sourceCaption="(All)" count="0"/>
        <level uniqueName="[Ej_varderade_nyttor].[Intressent].[Intressent]" sourceCaption="Intressent" count="0" sortOrder="ascending"/>
      </levels>
      <selections count="1">
        <selection n="[Ej_varderade_nyttor].[Intressent].[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ressent1" xr10:uid="{EA1CD80E-F078-4FEB-9ED0-C9107049F9C2}" sourceName="[Ej_varderade_kostnader].[Intressent]">
  <pivotTables>
    <pivotTable tabId="4" name="Ej_varderade_kostnader"/>
    <pivotTable tabId="12" name="Ej_varderade_kostnader"/>
  </pivotTables>
  <data>
    <olap pivotCacheId="719145527">
      <levels count="2">
        <level uniqueName="[Ej_varderade_kostnader].[Intressent].[(All)]" sourceCaption="(All)" count="0"/>
        <level uniqueName="[Ej_varderade_kostnader].[Intressent].[Intressent]" sourceCaption="Intressent" count="0" sortOrder="ascending"/>
      </levels>
      <selections count="1">
        <selection n="[Ej_varderade_kostnader].[Intressent].[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1" xr10:uid="{5AF86F8A-D5BE-4B80-9B67-5B53F0BD4E3D}" sourceName="[Varderade_nyttor].[Kategori]">
  <pivotTables>
    <pivotTable tabId="4" name="Fordj_nyttor_perspektiv"/>
    <pivotTable tabId="4" name="Fordj_nyttor_kateogri"/>
  </pivotTables>
  <data>
    <olap pivotCacheId="1374702492">
      <levels count="2">
        <level uniqueName="[Varderade_nyttor].[Kategori].[(All)]" sourceCaption="(All)" count="0"/>
        <level uniqueName="[Varderade_nyttor].[Kategori].[Kategori]" sourceCaption="Kategori" count="1">
          <ranges>
            <range startItem="0">
              <i n="[Varderade_nyttor].[Kategori].&amp;[Finansiell 💰]" c="Finansiell 💰"/>
            </range>
          </ranges>
        </level>
      </levels>
      <selections count="1">
        <selection n="[Varderade_nyttor].[Kategori].[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ressent2" xr10:uid="{BCA9B45E-DA09-4F16-B38E-9AE474829B7A}" sourceName="[Varderade_nyttor].[Intressent]">
  <pivotTables>
    <pivotTable tabId="4" name="Fordj_nyttor_kateogri"/>
    <pivotTable tabId="4" name="Fordj_nyttor_perspektiv"/>
  </pivotTables>
  <data>
    <olap pivotCacheId="1374702492">
      <levels count="2">
        <level uniqueName="[Varderade_nyttor].[Intressent].[(All)]" sourceCaption="(All)" count="0"/>
        <level uniqueName="[Varderade_nyttor].[Intressent].[Intressent]" sourceCaption="Intressent" count="1" sortOrder="ascending">
          <ranges>
            <range startItem="0">
              <i n="[Varderade_nyttor].[Intressent].&amp;[af]" c="af"/>
            </range>
          </ranges>
        </level>
      </levels>
      <selections count="1">
        <selection n="[Varderade_nyttor].[Intressent].[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ressent3" xr10:uid="{E7724FB6-1485-432C-9F5D-CD1EE3A5E8A2}" sourceName="[Varderade_kostnader].[Intressent]">
  <pivotTables>
    <pivotTable tabId="12" name="Overblick_kostnader_ar"/>
    <pivotTable tabId="12" name="Overblick_kostnader_andel_kategori"/>
  </pivotTables>
  <data>
    <olap pivotCacheId="662600663">
      <levels count="2">
        <level uniqueName="[Varderade_kostnader].[Intressent].[(All)]" sourceCaption="(All)" count="0"/>
        <level uniqueName="[Varderade_kostnader].[Intressent].[Intressent]" sourceCaption="Intressent" count="0" sortOrder="ascending"/>
      </levels>
      <selections count="1">
        <selection n="[Varderade_kostnader].[Intressent].[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2" xr10:uid="{159D99FD-300C-46AB-8A71-25A7731D2472}" sourceName="[Varderade_nyttor].[Kategori]">
  <pivotTables>
    <pivotTable tabId="12" name="Overblick_nyttor_ar"/>
    <pivotTable tabId="12" name="Overblick_nyttor_andel_kategori"/>
  </pivotTables>
  <data>
    <olap pivotCacheId="1126942173">
      <levels count="2">
        <level uniqueName="[Varderade_nyttor].[Kategori].[(All)]" sourceCaption="(All)" count="0"/>
        <level uniqueName="[Varderade_nyttor].[Kategori].[Kategori]" sourceCaption="Kategori" count="0" sortOrder="ascending"/>
      </levels>
      <selections count="1">
        <selection n="[Varderade_nyttor].[Kategori].[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3" xr10:uid="{03479E50-0A49-4D5A-9092-93109C027D03}" sourceName="[Varderade_kostnader].[Kategori]">
  <pivotTables>
    <pivotTable tabId="4" name="Fordj_kostnader_kategori"/>
    <pivotTable tabId="4" name="Fordj_kostnader_perspektiv"/>
  </pivotTables>
  <data>
    <olap pivotCacheId="942775264">
      <levels count="2">
        <level uniqueName="[Varderade_kostnader].[Kategori].[(All)]" sourceCaption="(All)" count="0"/>
        <level uniqueName="[Varderade_kostnader].[Kategori].[Kategori]" sourceCaption="Kategori" count="0"/>
      </levels>
      <selections count="1">
        <selection n="[Varderade_kostnader].[Kategori].[All]"/>
      </selections>
    </olap>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ressent4" xr10:uid="{C2C9527D-FF29-4E86-835A-B58755ACFF6E}" sourceName="[Varderade_kostnader].[Intressent]">
  <pivotTables>
    <pivotTable tabId="4" name="Fordj_kostnader_kategori"/>
    <pivotTable tabId="4" name="Fordj_kostnader_perspektiv"/>
  </pivotTables>
  <data>
    <olap pivotCacheId="942775264">
      <levels count="2">
        <level uniqueName="[Varderade_kostnader].[Intressent].[(All)]" sourceCaption="(All)" count="0"/>
        <level uniqueName="[Varderade_kostnader].[Intressent].[Intressent]" sourceCaption="Intressent" count="0" sortOrder="ascending"/>
      </levels>
      <selections count="1">
        <selection n="[Varderade_kostnader].[Intressent].[All]"/>
      </selections>
    </olap>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ressent5" xr10:uid="{614FBB76-674B-4481-8E07-FAE82075A307}" sourceName="[Varderade_nyttor].[Intressent]">
  <pivotTables>
    <pivotTable tabId="12" name="Overblick_nyttor_ar"/>
    <pivotTable tabId="12" name="Overblick_nyttor_andel_kategori"/>
  </pivotTables>
  <data>
    <olap pivotCacheId="1126942173">
      <levels count="2">
        <level uniqueName="[Varderade_nyttor].[Intressent].[(All)]" sourceCaption="(All)" count="0"/>
        <level uniqueName="[Varderade_nyttor].[Intressent].[Intressent]" sourceCaption="Intressent" count="0" sortOrder="ascending"/>
      </levels>
      <selections count="1">
        <selection n="[Varderade_nyttor].[Intressent].[All]"/>
      </selections>
    </olap>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ressent6" xr10:uid="{5F3A770F-FF8A-4C89-B173-3B627BDD5ACF}" sourceName="[Varderade_nyttor].[Intressent]">
  <pivotTables>
    <pivotTable tabId="12" name="Osakerhet_nytta"/>
  </pivotTables>
  <data>
    <olap pivotCacheId="590078603">
      <levels count="2">
        <level uniqueName="[Varderade_nyttor].[Intressent].[(All)]" sourceCaption="(All)" count="0"/>
        <level uniqueName="[Varderade_nyttor].[Intressent].[Intressent]" sourceCaption="Intressent" count="0"/>
      </levels>
      <selections count="1">
        <selection n="[Varderade_nyttor].[Intressent].[All]"/>
      </selections>
    </olap>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4" xr10:uid="{5D0E3F1F-20FC-4AB7-806C-8382562F1F40}" sourceName="[Varderade_nyttor].[Kategori]">
  <pivotTables>
    <pivotTable tabId="12" name="Osakerhet_nytta"/>
  </pivotTables>
  <data>
    <olap pivotCacheId="590078603">
      <levels count="2">
        <level uniqueName="[Varderade_nyttor].[Kategori].[(All)]" sourceCaption="(All)" count="0"/>
        <level uniqueName="[Varderade_nyttor].[Kategori].[Kategori]" sourceCaption="Kategori" count="0"/>
      </levels>
      <selections count="1">
        <selection n="[Varderade_nyttor].[Kategori].[All]"/>
      </selections>
    </olap>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ressent7" xr10:uid="{7D9AB7DB-3C0D-472C-B74A-9832E1BCED31}" sourceName="[Varderade_kostnader].[Intressent]">
  <pivotTables>
    <pivotTable tabId="12" name="Osakerhet_kostnad"/>
  </pivotTables>
  <data>
    <olap pivotCacheId="875595506">
      <levels count="2">
        <level uniqueName="[Varderade_kostnader].[Intressent].[(All)]" sourceCaption="(All)" count="0"/>
        <level uniqueName="[Varderade_kostnader].[Intressent].[Intressent]" sourceCaption="Intressent" count="0"/>
      </levels>
      <selections count="1">
        <selection n="[Varderade_kostnader].[Intressent].[All]"/>
      </selections>
    </olap>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5" xr10:uid="{37AE05A8-4C2D-4A2D-9704-47DB1AFF7113}" sourceName="[Varderade_kostnader].[Kategori]">
  <pivotTables>
    <pivotTable tabId="12" name="Osakerhet_kostnad"/>
  </pivotTables>
  <data>
    <olap pivotCacheId="875595506">
      <levels count="2">
        <level uniqueName="[Varderade_kostnader].[Kategori].[(All)]" sourceCaption="(All)" count="0"/>
        <level uniqueName="[Varderade_kostnader].[Kategori].[Kategori]" sourceCaption="Kategori" count="0"/>
      </levels>
      <selections count="1">
        <selection n="[Varderade_kostnader].[Kategori].[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edömning" xr10:uid="{A0A6AAAC-889D-40E7-B0A5-524265E23DCF}" cache="Slicer_Bedömning" caption="Uppskattad storlek - nyttor" level="1" rowHeight="260350"/>
  <slicer name="Bedömning 1" xr10:uid="{6F0C1883-3911-42D2-8DF2-38266D5A2FB6}" cache="Slicer_Bedömning1" caption="Uppskattad storlek - kostnader" level="1" rowHeight="260350"/>
  <slicer name="Kategori 2" xr10:uid="{D3DF2DE2-513B-4FC3-9D33-E5868839C7EA}" cache="Slicer_Kategori" caption="Kategori - kostnad" level="1" rowHeight="260350"/>
  <slicer name="Intressent" xr10:uid="{27A836B2-AD2F-4B6C-BE91-E6FDBD9A13B6}" cache="Slicer_Intressent" caption="Intressent - nytta" level="1" rowHeight="260350"/>
  <slicer name="Intressent 1" xr10:uid="{5040422F-5BE0-494D-963C-DAABA7D2FD97}" cache="Slicer_Intressent1" caption="Intressent - kostnad" level="1" rowHeight="260350"/>
  <slicer name="Kategori 3" xr10:uid="{C48733D4-CC41-404E-86CF-CD502AE81A95}" cache="Slicer_Kategori1" caption="Kategori - nyttor" level="1" rowHeight="260350"/>
  <slicer name="Intressent 4" xr10:uid="{DFFF7B92-F431-4369-BADE-26BD1E27BF70}" cache="Slicer_Intressent2" caption="Intressent - nyttor" level="1" rowHeight="260350"/>
  <slicer name="Intressent 3" xr10:uid="{4D50DF10-2284-47A4-A262-2DE76CFC1416}" cache="Slicer_Intressent3" caption="Intressent - kostnad" level="1" rowHeight="260350"/>
  <slicer name="Kategori" xr10:uid="{7D68FEBF-B539-49A4-8020-1F2FA44BDA08}" cache="Slicer_Kategori2" caption="Kategori - nytta" level="1" rowHeight="260350"/>
  <slicer name="Kategori 1" xr10:uid="{01DBF4AF-3226-40CC-AA09-E64D4C7BF9F5}" cache="Slicer_Kategori3" caption="Kategori - kostnader" level="1" rowHeight="260350"/>
  <slicer name="Intressent 5" xr10:uid="{23EE2F14-6E05-41D4-9CCA-8636D570CF54}" cache="Slicer_Intressent4" caption="Intressent - kostnader" level="1" rowHeight="260350"/>
  <slicer name="Intressent 2" xr10:uid="{8FFC7204-2888-4166-B86E-FCD90D1518B0}" cache="Slicer_Intressent5" caption="Intressent - nytta" level="1" rowHeight="260350"/>
  <slicer name="Intressent 6" xr10:uid="{94BDA127-BCA6-4F49-B634-8248CDFC4137}" cache="Slicer_Intressent6" caption="Intressent - nytta" level="1" rowHeight="260350"/>
  <slicer name="Kategori 4" xr10:uid="{F944E41C-D311-437E-96A7-729EAE29ECF2}" cache="Slicer_Kategori4" caption="Kategori - nytta" level="1" rowHeight="260350"/>
  <slicer name="Intressent 7" xr10:uid="{D6581D53-6D69-4DD1-B6E9-218641E2D433}" cache="Slicer_Intressent7" caption="Intressent - kostnad" level="1" rowHeight="260350"/>
  <slicer name="Kategori 5" xr10:uid="{FF26F790-D235-41B5-BEA8-F4458D0143D9}" cache="Slicer_Kategori5" caption="Kategori - kostnad" level="1"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3CA65A-8FA7-4CC6-B3FE-3D2FEFD18809}" name="Tabell_ejvard_nyttor" displayName="Tabell_ejvard_nyttor" ref="C3:F18" totalsRowShown="0" dataDxfId="317" headerRowBorderDxfId="318" tableBorderDxfId="316" totalsRowBorderDxfId="315" headerRowCellStyle="Tabellrubrik">
  <autoFilter ref="C3:F18" xr:uid="{013CA65A-8FA7-4CC6-B3FE-3D2FEFD18809}"/>
  <sortState xmlns:xlrd2="http://schemas.microsoft.com/office/spreadsheetml/2017/richdata2" ref="C4:F18">
    <sortCondition ref="F3:F18"/>
  </sortState>
  <tableColumns count="4">
    <tableColumn id="1" xr3:uid="{822DEDBD-4D51-447C-B552-8C2F060B2399}" name="Nytta" dataDxfId="314"/>
    <tableColumn id="2" xr3:uid="{B92A9235-9F3A-4A58-8507-2500D7F45B49}" name="Perspektiv" dataDxfId="313"/>
    <tableColumn id="3" xr3:uid="{053FED7E-E02C-4222-9A8C-E170A94A7485}" name="Kategori" dataDxfId="312"/>
    <tableColumn id="4" xr3:uid="{04B09F23-9768-44BC-9687-310CA4E12491}" name="Uppskattad storlek" dataDxfId="311"/>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A658CC2-A1B1-431A-BD5B-91D2877E9D45}" name="Tabell_ejvard_kostnader" displayName="Tabell_ejvard_kostnader" ref="I3:L18" totalsRowShown="0" dataDxfId="309" headerRowBorderDxfId="310" tableBorderDxfId="308" headerRowCellStyle="Tabellrubrik">
  <autoFilter ref="I3:L18" xr:uid="{0A658CC2-A1B1-431A-BD5B-91D2877E9D45}"/>
  <tableColumns count="4">
    <tableColumn id="1" xr3:uid="{1C8B6AC0-B86B-4457-89DB-9EAF3BC102FC}" name="Kostnad" dataDxfId="307"/>
    <tableColumn id="2" xr3:uid="{517FC4B3-4794-4BAA-90AC-DAE1ADA559DA}" name="Perspektiv" dataDxfId="306"/>
    <tableColumn id="3" xr3:uid="{7863C304-3B61-41FD-AAAA-F00DDBFD43F7}" name="Kategori" dataDxfId="305"/>
    <tableColumn id="4" xr3:uid="{9857BD19-590E-4D13-90D4-A076E5150309}" name="Uppskattad storlek" dataDxfId="30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3B6448E-66BE-4BA1-8EAB-2F54E6CC5437}" name="Tabell_AN" displayName="Tabell_AN" ref="A1:CI31" totalsRowShown="0" headerRowDxfId="199" dataDxfId="197" headerRowBorderDxfId="198" tableBorderDxfId="196" totalsRowBorderDxfId="195" headerRowCellStyle="Tabellrubrik" dataCellStyle="Comma">
  <autoFilter ref="A1:CI31" xr:uid="{C3B6448E-66BE-4BA1-8EAB-2F54E6CC5437}"/>
  <tableColumns count="87">
    <tableColumn id="1" xr3:uid="{68D179AF-A5B5-49A7-B42C-AD96A0EF1D43}" name="NID" dataDxfId="194"/>
    <tableColumn id="2" xr3:uid="{3101A5AB-470F-4FB1-BC64-91CCE3FF362C}" name="Rad NID uppe" dataDxfId="193"/>
    <tableColumn id="3" xr3:uid="{621E762A-9C2B-4874-A7F6-D68620D8A989}" name="Rad NID nere" dataDxfId="192"/>
    <tableColumn id="4" xr3:uid="{DF21B4EA-3B60-47F8-A604-4D6E3E2D6AAA}" name="Nytta" dataDxfId="191">
      <calculatedColumnFormula array="1">IFERROR(INDEX('Ej värderade'!$C:$C,ROWS($A2:A$17)+3),"")</calculatedColumnFormula>
    </tableColumn>
    <tableColumn id="5" xr3:uid="{5BAC2464-799D-4988-814D-CB55DD3CA109}" name="Intressent" dataDxfId="190">
      <calculatedColumnFormula array="1">IFERROR(INDEX('Ej värderade'!$D:$D,ROWS($A2:B$17)+3),"")</calculatedColumnFormula>
    </tableColumn>
    <tableColumn id="6" xr3:uid="{5E5BB353-6916-4BBE-929A-748040D5B99F}" name="Kategori" dataDxfId="189">
      <calculatedColumnFormula array="1">IFERROR(INDEX('Ej värderade'!$E:$E,ROWS($A2:C$17)+3),"")</calculatedColumnFormula>
    </tableColumn>
    <tableColumn id="7" xr3:uid="{7BD24DA3-34C2-45C5-895A-3DB709F1BBAE}" name="Värdering" dataDxfId="188">
      <calculatedColumnFormula>IF($D2=0,"","Ej värderad")</calculatedColumnFormula>
    </tableColumn>
    <tableColumn id="8" xr3:uid="{7E3BC6CB-DFD8-4FA4-94B5-99C9E0F69084}" name="Bedömning" dataDxfId="187">
      <calculatedColumnFormula array="1">IFERROR(INDEX('Ej värderade'!$F:$F,ROWS($A2:A$17)+3),"")</calculatedColumnFormula>
    </tableColumn>
    <tableColumn id="9" xr3:uid="{9C19DD8A-CB6A-4F79-8955-D9EA62AC1679}" name="Bedömning siffra" dataDxfId="186">
      <calculatedColumnFormula>IFERROR(_xlfn.XLOOKUP(H2,Input!#REF!,Input!#REF!),"")</calculatedColumnFormula>
    </tableColumn>
    <tableColumn id="10" xr3:uid="{DEF823FF-63BC-4CB6-8479-8F14F728FD51}" name="Troligt år 1" dataDxfId="185">
      <calculatedColumnFormula array="1">IFERROR(INDEX('Värde nyttor'!$J:$AH,$C2+1,COLUMNS($J:J))/INDEX(Input!$G$5:$AE$5,COLUMNS($J:J)),"")</calculatedColumnFormula>
    </tableColumn>
    <tableColumn id="11" xr3:uid="{23B1D8BA-877C-486E-A86F-FD35F595F484}" name="Troligt år 2" dataDxfId="184">
      <calculatedColumnFormula array="1">IFERROR(INDEX('Värde nyttor'!$J:$AH,$C2+1,COLUMNS($J:K))/INDEX(Input!$G$5:$AE$5,COLUMNS($J:K)),"")</calculatedColumnFormula>
    </tableColumn>
    <tableColumn id="12" xr3:uid="{24F3B065-5DC4-4386-A954-9FC5BBF6409D}" name="Troligt år 3" dataDxfId="183">
      <calculatedColumnFormula array="1">IFERROR(INDEX('Värde nyttor'!$J:$AH,$C2+1,COLUMNS($J:L))/INDEX(Input!$G$5:$AE$5,COLUMNS($J:L)),"")</calculatedColumnFormula>
    </tableColumn>
    <tableColumn id="13" xr3:uid="{5D760FB0-10D2-471E-AEC4-FF70114D9BB2}" name="Troligt år 4" dataDxfId="182">
      <calculatedColumnFormula array="1">IFERROR(INDEX('Värde nyttor'!$J:$AH,$C2+1,COLUMNS($J:M))/INDEX(Input!$G$5:$AE$5,COLUMNS($J:M)),"")</calculatedColumnFormula>
    </tableColumn>
    <tableColumn id="14" xr3:uid="{2319C0E9-9574-4854-9724-17B60A092731}" name="Troligt år 5" dataDxfId="181">
      <calculatedColumnFormula array="1">IFERROR(INDEX('Värde nyttor'!$J:$AH,$C2+1,COLUMNS($J:N))/INDEX(Input!$G$5:$AE$5,COLUMNS($J:N)),"")</calculatedColumnFormula>
    </tableColumn>
    <tableColumn id="15" xr3:uid="{EA1A7394-7A36-4CB4-A00D-2E8D925CA2E6}" name="Troligt år 6" dataDxfId="180">
      <calculatedColumnFormula array="1">IFERROR(INDEX('Värde nyttor'!$J:$AH,$C2+1,COLUMNS($J:O))/INDEX(Input!$G$5:$AE$5,COLUMNS($J:O)),"")</calculatedColumnFormula>
    </tableColumn>
    <tableColumn id="16" xr3:uid="{67A0848E-2CE9-4695-A658-A36086DB39B1}" name="Troligt år 7" dataDxfId="179">
      <calculatedColumnFormula array="1">IFERROR(INDEX('Värde nyttor'!$J:$AH,$C2+1,COLUMNS($J:P))/INDEX(Input!$G$5:$AE$5,COLUMNS($J:P)),"")</calculatedColumnFormula>
    </tableColumn>
    <tableColumn id="17" xr3:uid="{20C18AC1-6854-4B2D-8449-776F1FD37FF7}" name="Troligt år 8" dataDxfId="178">
      <calculatedColumnFormula array="1">IFERROR(INDEX('Värde nyttor'!$J:$AH,$C2+1,COLUMNS($J:Q))/INDEX(Input!$G$5:$AE$5,COLUMNS($J:Q)),"")</calculatedColumnFormula>
    </tableColumn>
    <tableColumn id="18" xr3:uid="{78874E7D-DE19-42E4-80FB-AFD8912D5A93}" name="Troligt år 9" dataDxfId="177">
      <calculatedColumnFormula array="1">IFERROR(INDEX('Värde nyttor'!$J:$AH,$C2+1,COLUMNS($J:R))/INDEX(Input!$G$5:$AE$5,COLUMNS($J:R)),"")</calculatedColumnFormula>
    </tableColumn>
    <tableColumn id="19" xr3:uid="{2F4AAF89-631D-4A60-9FB5-D5D57C812368}" name="Troligt år 10" dataDxfId="176">
      <calculatedColumnFormula array="1">IFERROR(INDEX('Värde nyttor'!$J:$AH,$C2+1,COLUMNS($J:S))/INDEX(Input!$G$5:$AE$5,COLUMNS($J:S)),"")</calculatedColumnFormula>
    </tableColumn>
    <tableColumn id="20" xr3:uid="{C0C2DC5A-076E-4C90-8B9C-4961E11BCAE0}" name="Troligt år 11" dataDxfId="175">
      <calculatedColumnFormula array="1">IFERROR(INDEX('Värde nyttor'!$J:$AH,$C2+1,COLUMNS($J:T))/INDEX(Input!$G$5:$AE$5,COLUMNS($J:T)),"")</calculatedColumnFormula>
    </tableColumn>
    <tableColumn id="21" xr3:uid="{9226627F-B017-4C77-987F-72A302A45BC7}" name="Troligt år 12" dataDxfId="174">
      <calculatedColumnFormula array="1">IFERROR(INDEX('Värde nyttor'!$J:$AH,$C2+1,COLUMNS($J:U))/INDEX(Input!$G$5:$AE$5,COLUMNS($J:U)),"")</calculatedColumnFormula>
    </tableColumn>
    <tableColumn id="22" xr3:uid="{BC3F220F-876A-40A7-B4EE-D528F21C4267}" name="Troligt år 13" dataDxfId="173">
      <calculatedColumnFormula array="1">IFERROR(INDEX('Värde nyttor'!$J:$AH,$C2+1,COLUMNS($J:V))/INDEX(Input!$G$5:$AE$5,COLUMNS($J:V)),"")</calculatedColumnFormula>
    </tableColumn>
    <tableColumn id="23" xr3:uid="{3B290A7C-3922-42A0-AF40-2F0506057859}" name="Troligt år 14" dataDxfId="172">
      <calculatedColumnFormula array="1">IFERROR(INDEX('Värde nyttor'!$J:$AH,$C2+1,COLUMNS($J:W))/INDEX(Input!$G$5:$AE$5,COLUMNS($J:W)),"")</calculatedColumnFormula>
    </tableColumn>
    <tableColumn id="24" xr3:uid="{96754169-1079-4D16-BD9A-9478A7C0A0EA}" name="Troligt år 15" dataDxfId="171">
      <calculatedColumnFormula array="1">IFERROR(INDEX('Värde nyttor'!$J:$AH,$C2+1,COLUMNS($J:X))/INDEX(Input!$G$5:$AE$5,COLUMNS($J:X)),"")</calculatedColumnFormula>
    </tableColumn>
    <tableColumn id="25" xr3:uid="{7E51A6B6-180E-4BE0-869B-B0124C35A426}" name="Troligt år 16" dataDxfId="170">
      <calculatedColumnFormula array="1">IFERROR(INDEX('Värde nyttor'!$J:$AH,$C2+1,COLUMNS($J:Y))/INDEX(Input!$G$5:$AE$5,COLUMNS($J:Y)),"")</calculatedColumnFormula>
    </tableColumn>
    <tableColumn id="26" xr3:uid="{364BC2F4-5266-4263-9395-9B6747C785BD}" name="Troligt år 17" dataDxfId="169">
      <calculatedColumnFormula array="1">IFERROR(INDEX('Värde nyttor'!$J:$AH,$C2+1,COLUMNS($J:Z))/INDEX(Input!$G$5:$AE$5,COLUMNS($J:Z)),"")</calculatedColumnFormula>
    </tableColumn>
    <tableColumn id="27" xr3:uid="{8715A410-7589-41CA-A74E-273CD1617D94}" name="Troligt år 18" dataDxfId="168">
      <calculatedColumnFormula array="1">IFERROR(INDEX('Värde nyttor'!$J:$AH,$C2+1,COLUMNS($J:AA))/INDEX(Input!$G$5:$AE$5,COLUMNS($J:AA)),"")</calculatedColumnFormula>
    </tableColumn>
    <tableColumn id="28" xr3:uid="{380BEBA0-0B1C-4BB7-9DF0-0EDAA473AAC5}" name="Troligt år 19" dataDxfId="167">
      <calculatedColumnFormula array="1">IFERROR(INDEX('Värde nyttor'!$J:$AH,$C2+1,COLUMNS($J:AB))/INDEX(Input!$G$5:$AE$5,COLUMNS($J:AB)),"")</calculatedColumnFormula>
    </tableColumn>
    <tableColumn id="29" xr3:uid="{7987C628-E8CA-4297-9D42-D7BD89DE8F93}" name="Troligt år 20" dataDxfId="166">
      <calculatedColumnFormula array="1">IFERROR(INDEX('Värde nyttor'!$J:$AH,$C2+1,COLUMNS($J:AC))/INDEX(Input!$G$5:$AE$5,COLUMNS($J:AC)),"")</calculatedColumnFormula>
    </tableColumn>
    <tableColumn id="30" xr3:uid="{1C60FCFD-B8BB-45D3-B4BE-B9A83C5758F6}" name="Troligt år 21" dataDxfId="165">
      <calculatedColumnFormula array="1">IFERROR(INDEX('Värde nyttor'!$J:$AH,$C2+1,COLUMNS($J:AD))/INDEX(Input!$G$5:$AE$5,COLUMNS($J:AD)),"")</calculatedColumnFormula>
    </tableColumn>
    <tableColumn id="31" xr3:uid="{604FC2A2-F066-4865-BB5F-0738769599E3}" name="Troligt år 22" dataDxfId="164">
      <calculatedColumnFormula array="1">IFERROR(INDEX('Värde nyttor'!$J:$AH,$C2+1,COLUMNS($J:AE))/INDEX(Input!$G$5:$AE$5,COLUMNS($J:AE)),"")</calculatedColumnFormula>
    </tableColumn>
    <tableColumn id="32" xr3:uid="{14204CCC-E0E0-41E7-9F9D-E33CEB0AC175}" name="Troligt år 23" dataDxfId="163">
      <calculatedColumnFormula array="1">IFERROR(INDEX('Värde nyttor'!$J:$AH,$C2+1,COLUMNS($J:AF))/INDEX(Input!$G$5:$AE$5,COLUMNS($J:AF)),"")</calculatedColumnFormula>
    </tableColumn>
    <tableColumn id="33" xr3:uid="{357CAD82-62AA-445A-AB9E-78238CDF7502}" name="Troligt år 24" dataDxfId="162">
      <calculatedColumnFormula array="1">IFERROR(INDEX('Värde nyttor'!$J:$AH,$C2+1,COLUMNS($J:AG))/INDEX(Input!$G$5:$AE$5,COLUMNS($J:AG)),"")</calculatedColumnFormula>
    </tableColumn>
    <tableColumn id="34" xr3:uid="{3350CBD9-5D04-4320-9207-F117676234A1}" name="Troligt år 25" dataDxfId="161">
      <calculatedColumnFormula array="1">IFERROR(INDEX('Värde nyttor'!$J:$AH,$C2+1,COLUMNS($J:AH))/INDEX(Input!$G$5:$AE$5,COLUMNS($J:AH)),"")</calculatedColumnFormula>
    </tableColumn>
    <tableColumn id="35" xr3:uid="{16B0D0B0-704C-4361-9A10-D0DB7A4147D6}" name="Summa" dataDxfId="160"/>
    <tableColumn id="36" xr3:uid="{06EF347B-0EFA-4336-B439-1DBEE7539B56}" name="Min år 1" dataDxfId="159" dataCellStyle="Comma"/>
    <tableColumn id="37" xr3:uid="{3A3BE40D-9863-47C3-9ECA-563987D0ACD9}" name="Min år 2" dataDxfId="158" dataCellStyle="Comma"/>
    <tableColumn id="38" xr3:uid="{2CDA2491-0C1B-4C96-890D-2FBD1339C5B4}" name="Min år 3" dataDxfId="157" dataCellStyle="Comma"/>
    <tableColumn id="39" xr3:uid="{E8FFFA7F-8E7A-47C3-A896-67A95FD694EC}" name="Min år 4" dataDxfId="156" dataCellStyle="Comma"/>
    <tableColumn id="40" xr3:uid="{4B217E14-B8DD-4D42-B2C7-B34FF819897B}" name="Min år 5" dataDxfId="155" dataCellStyle="Comma"/>
    <tableColumn id="41" xr3:uid="{4C649682-204E-4E71-A65B-5022AF468D04}" name="Min år 6" dataDxfId="154" dataCellStyle="Comma"/>
    <tableColumn id="42" xr3:uid="{335884ED-78E7-4884-843F-7530D3862DF8}" name="Min år 7" dataDxfId="153" dataCellStyle="Comma"/>
    <tableColumn id="43" xr3:uid="{DC9BC399-9BD5-47A5-8DBC-39DDD245430B}" name="Min år 8" dataDxfId="152" dataCellStyle="Comma"/>
    <tableColumn id="44" xr3:uid="{8DAF08C0-EE21-4BFF-A978-E6AE193D3FF2}" name="Min år 9" dataDxfId="151" dataCellStyle="Comma"/>
    <tableColumn id="45" xr3:uid="{D6A5A359-7D8B-4511-B206-B5D618D847C2}" name="Min år 10" dataDxfId="150" dataCellStyle="Comma"/>
    <tableColumn id="46" xr3:uid="{A89B17F1-CE04-4E2D-8C80-8326F4EB4408}" name="Min år 11" dataDxfId="149" dataCellStyle="Comma"/>
    <tableColumn id="47" xr3:uid="{00A8FE60-9679-4FD8-8737-6EB8ED3E4969}" name="Min år 12" dataDxfId="148" dataCellStyle="Comma"/>
    <tableColumn id="48" xr3:uid="{58A1C7BC-FE1F-40D0-BB47-611E5E899DFE}" name="Min år 13" dataDxfId="147" dataCellStyle="Comma"/>
    <tableColumn id="49" xr3:uid="{7F44E53D-23A7-49A7-99C8-7FE4B831C3C5}" name="Min år 14" dataDxfId="146" dataCellStyle="Comma"/>
    <tableColumn id="50" xr3:uid="{1E0DDDEA-DB52-409A-B7CA-D81385FB1813}" name="Min år 15" dataDxfId="145" dataCellStyle="Comma"/>
    <tableColumn id="51" xr3:uid="{FEE79E4F-AABA-499F-B6F2-092D831CC1B0}" name="Min år 16" dataDxfId="144" dataCellStyle="Comma"/>
    <tableColumn id="52" xr3:uid="{2D0C8759-3625-4444-9FD1-A255A3E3E8EB}" name="Min år 17" dataDxfId="143" dataCellStyle="Comma"/>
    <tableColumn id="53" xr3:uid="{150EB545-4D07-4A3C-A310-E9D34EC0F80C}" name="Min år 18" dataDxfId="142" dataCellStyle="Comma"/>
    <tableColumn id="54" xr3:uid="{D9847937-2B2F-4F64-88DB-1C79784A40C7}" name="Min år 19" dataDxfId="141" dataCellStyle="Comma"/>
    <tableColumn id="55" xr3:uid="{367543A6-02A6-41D4-8065-6ED57D890814}" name="Min år 20" dataDxfId="140" dataCellStyle="Comma"/>
    <tableColumn id="56" xr3:uid="{74F78558-2F7F-41BE-A135-676B170DAA97}" name="Min år 21" dataDxfId="139" dataCellStyle="Comma"/>
    <tableColumn id="57" xr3:uid="{35D85A8B-4EC1-43AB-A1AE-892CF2EA49EC}" name="Min år 22" dataDxfId="138" dataCellStyle="Comma"/>
    <tableColumn id="58" xr3:uid="{482ECB0F-12A6-4001-9D52-6225DC38EF4E}" name="Min år 23" dataDxfId="137" dataCellStyle="Comma"/>
    <tableColumn id="59" xr3:uid="{51EBF3D5-FA41-4234-96A4-53FAD261639C}" name="Min år 24" dataDxfId="136" dataCellStyle="Comma"/>
    <tableColumn id="60" xr3:uid="{3F9ABE8E-63D5-46F6-8604-C41E7351339F}" name="Min år 25" dataDxfId="135" dataCellStyle="Comma"/>
    <tableColumn id="61" xr3:uid="{06288D36-8F7D-44A8-ABC7-C0ED4B5E49B6}" name="Summa min" dataDxfId="134"/>
    <tableColumn id="62" xr3:uid="{673EA29F-CE45-43B1-874D-071578DCC48B}" name="Max år 1" dataDxfId="133" dataCellStyle="Comma"/>
    <tableColumn id="63" xr3:uid="{1A109EB4-3E1A-4F85-8707-35085A58606D}" name="Max år 2" dataDxfId="132" dataCellStyle="Comma"/>
    <tableColumn id="64" xr3:uid="{DE68D496-859C-47B9-BBF3-ED0AD50E522E}" name="Max år 3" dataDxfId="131" dataCellStyle="Comma"/>
    <tableColumn id="65" xr3:uid="{32B6B2BF-C8B6-45EF-9CB7-2BC61E517ED4}" name="Max år 4" dataDxfId="130" dataCellStyle="Comma"/>
    <tableColumn id="66" xr3:uid="{9B5CA31D-2228-4070-9538-73448961B6E0}" name="Max år 5" dataDxfId="129" dataCellStyle="Comma"/>
    <tableColumn id="67" xr3:uid="{450F30EB-3748-47EE-BA3A-3A62E42DF18F}" name="Max år 6" dataDxfId="128" dataCellStyle="Comma"/>
    <tableColumn id="68" xr3:uid="{864C000B-72E8-4207-8602-7F3A38D25D47}" name="Max år 7" dataDxfId="127" dataCellStyle="Comma"/>
    <tableColumn id="69" xr3:uid="{00084E30-5269-4FD6-A2B2-20AAB4DEB412}" name="Max år 8" dataDxfId="126" dataCellStyle="Comma"/>
    <tableColumn id="70" xr3:uid="{20113ECE-4309-4123-BB74-DFC7365436F1}" name="Max år 9" dataDxfId="125" dataCellStyle="Comma"/>
    <tableColumn id="71" xr3:uid="{5469E8B3-E27A-45CE-8DDC-A7C2A09074E7}" name="Max år 10" dataDxfId="124" dataCellStyle="Comma"/>
    <tableColumn id="72" xr3:uid="{E38C6159-DE80-4D24-BD2C-CE4025ED8BFD}" name="Max år 11" dataDxfId="123" dataCellStyle="Comma"/>
    <tableColumn id="73" xr3:uid="{F106BBFE-5DC8-4290-B91B-3684EC384C58}" name="Max år 12" dataDxfId="122" dataCellStyle="Comma"/>
    <tableColumn id="74" xr3:uid="{53821D4A-21D3-48EF-BBF4-7C2C536EB64C}" name="Max år 13" dataDxfId="121" dataCellStyle="Comma"/>
    <tableColumn id="75" xr3:uid="{A31355B6-A63A-4990-BB56-5050C199E88E}" name="Max år 14" dataDxfId="120" dataCellStyle="Comma"/>
    <tableColumn id="76" xr3:uid="{09790DBC-8B6F-400A-A5C6-9D8A6B83CA98}" name="Max år 15" dataDxfId="119" dataCellStyle="Comma"/>
    <tableColumn id="77" xr3:uid="{21E287E4-E664-4233-ACD4-62F243F9F0AE}" name="Max år 16" dataDxfId="118" dataCellStyle="Comma"/>
    <tableColumn id="78" xr3:uid="{9DECCF30-46C1-4161-921E-29843751CCA2}" name="Max år 17" dataDxfId="117" dataCellStyle="Comma"/>
    <tableColumn id="79" xr3:uid="{9244324A-6E6A-450A-B38B-03F5F958D99B}" name="Max år 18" dataDxfId="116" dataCellStyle="Comma"/>
    <tableColumn id="80" xr3:uid="{20D3961E-A539-454F-AF93-8321895251FD}" name="Max år 19" dataDxfId="115" dataCellStyle="Comma"/>
    <tableColumn id="81" xr3:uid="{8205EF97-1CC6-4CF3-869B-68623CB01776}" name="Max år 20" dataDxfId="114" dataCellStyle="Comma"/>
    <tableColumn id="82" xr3:uid="{6DC74DAB-4680-4E65-9B8E-F366812C12C7}" name="Max år 21" dataDxfId="113" dataCellStyle="Comma"/>
    <tableColumn id="83" xr3:uid="{5F0CB616-4743-4E6A-9994-ABC876027576}" name="Max år 22" dataDxfId="112" dataCellStyle="Comma"/>
    <tableColumn id="84" xr3:uid="{CFE8FAAB-0E6C-496D-9164-0AAC8CBD8377}" name="Max år 23" dataDxfId="111" dataCellStyle="Comma"/>
    <tableColumn id="85" xr3:uid="{118BB051-C1E4-4568-A968-ACB218EDA19A}" name="Max år 24" dataDxfId="110" dataCellStyle="Comma"/>
    <tableColumn id="86" xr3:uid="{E7C64EBE-D752-49DB-BD2C-08115F2D980F}" name="Max år 25" dataDxfId="109" dataCellStyle="Comma"/>
    <tableColumn id="87" xr3:uid="{8F5C726D-6744-4D15-97F3-F7F979B375BA}" name="Summa max" dataDxfId="10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0F3A39E-734C-4144-A586-9A2EA33D8D8B}" name="Tabell_AK" displayName="Tabell_AK" ref="A1:CI31" totalsRowShown="0" headerRowDxfId="107" dataDxfId="105" headerRowBorderDxfId="106" tableBorderDxfId="104" totalsRowBorderDxfId="103" headerRowCellStyle="Tabellrubrik" dataCellStyle="Comma">
  <autoFilter ref="A1:CI31" xr:uid="{30F3A39E-734C-4144-A586-9A2EA33D8D8B}"/>
  <tableColumns count="87">
    <tableColumn id="1" xr3:uid="{96B32E82-D3D2-4F9A-916D-52C59FB23582}" name="KID" dataDxfId="102"/>
    <tableColumn id="2" xr3:uid="{8B41E4EB-B53D-46C7-884C-909A14A7AB00}" name="Rad KID uppe" dataDxfId="101"/>
    <tableColumn id="3" xr3:uid="{5BA1A58B-2B7D-46D9-BE8D-3A2D3DE2C534}" name="Rad KID nere" dataDxfId="100"/>
    <tableColumn id="4" xr3:uid="{F1ED70D1-3102-4D92-84E1-1FF9F38E4ABF}" name="Kostnad" dataDxfId="99">
      <calculatedColumnFormula array="1">IFERROR(INDEX('Ej värderade'!$I:$I,ROWS($A2:A$17)+3),"")</calculatedColumnFormula>
    </tableColumn>
    <tableColumn id="5" xr3:uid="{705522E7-7438-476D-933F-C390AD26A940}" name="Intressent" dataDxfId="98">
      <calculatedColumnFormula array="1">IFERROR(INDEX('Ej värderade'!$J:$J,ROWS($A2:B$17)+3),"")</calculatedColumnFormula>
    </tableColumn>
    <tableColumn id="6" xr3:uid="{2A8FDBB1-616D-4841-9371-5595ACD2244E}" name="Kategori" dataDxfId="97">
      <calculatedColumnFormula array="1">IFERROR(INDEX('Ej värderade'!$K:$K,ROWS($A2:C$17)+3),"")</calculatedColumnFormula>
    </tableColumn>
    <tableColumn id="7" xr3:uid="{39DFD128-4725-4BBC-95F9-AE5DD9812916}" name="Värdering" dataDxfId="96">
      <calculatedColumnFormula>IF($D2=0,"","Ej värderad")</calculatedColumnFormula>
    </tableColumn>
    <tableColumn id="8" xr3:uid="{3D32E316-44FB-4163-A622-70C8651E8966}" name="Bedömning" dataDxfId="95">
      <calculatedColumnFormula array="1">IFERROR(INDEX('Ej värderade'!$L:$L,ROWS($A2:A$17)+3),"")</calculatedColumnFormula>
    </tableColumn>
    <tableColumn id="9" xr3:uid="{2C361210-0D06-43D8-92C7-BABE66382276}" name="Bedömning siffra" dataDxfId="94">
      <calculatedColumnFormula>IFERROR(_xlfn.XLOOKUP(H2,Input!#REF!,Input!#REF!),"")</calculatedColumnFormula>
    </tableColumn>
    <tableColumn id="10" xr3:uid="{28172058-C1C3-443F-9DDD-483D1EF505DD}" name="Troligt år 1" dataDxfId="93">
      <calculatedColumnFormula array="1">IFERROR(INDEX(#REF!,INDEX(_xlfn.ANCHORARRAY(#REF!),ROWS($J$2:J2))+1,COLUMNS($J:J))*INDEX(Resultatunderlag!$C$18:$C$24,COLUMNS($J:J)),"")</calculatedColumnFormula>
    </tableColumn>
    <tableColumn id="11" xr3:uid="{1BEA70C1-BA37-4B60-A423-5432C4358DB9}" name="Troligt år 2" dataDxfId="92"/>
    <tableColumn id="12" xr3:uid="{FB67E77D-2FE8-410A-A568-1CB041B5A77D}" name="Troligt år 3" dataDxfId="91"/>
    <tableColumn id="13" xr3:uid="{2CF8D904-AE5E-44F9-AA0F-D658AD9CCC0E}" name="Troligt år 4" dataDxfId="90"/>
    <tableColumn id="14" xr3:uid="{1355F6D1-733B-4940-842D-8912A2B4F248}" name="Troligt år 5" dataDxfId="89"/>
    <tableColumn id="15" xr3:uid="{85C78249-CF3F-4960-AEAB-F0A790E7E7E2}" name="Troligt år 6" dataDxfId="88"/>
    <tableColumn id="16" xr3:uid="{2502F590-8078-4989-A256-B13D234F2302}" name="Troligt år 7" dataDxfId="87"/>
    <tableColumn id="17" xr3:uid="{E4D7517A-5CB7-4B80-BC68-A6F1F89C26B8}" name="Troligt år 8" dataDxfId="86"/>
    <tableColumn id="18" xr3:uid="{8A9FA02A-FB38-483C-BBBC-0A00824FE1CE}" name="Troligt år 9" dataDxfId="85"/>
    <tableColumn id="19" xr3:uid="{3CB1210D-7B48-44CE-9D46-4E6368D98228}" name="Troligt år 10" dataDxfId="84"/>
    <tableColumn id="20" xr3:uid="{53AFC7AF-1F47-4F05-A2C6-E4E0FF462A2C}" name="Troligt år 11" dataDxfId="83"/>
    <tableColumn id="21" xr3:uid="{02DA144F-1D45-4C24-A14D-D1EF3FD2EC11}" name="Troligt år 12" dataDxfId="82"/>
    <tableColumn id="22" xr3:uid="{BFD786E1-DB76-430A-AB4E-333BCE91C588}" name="Troligt år 13" dataDxfId="81"/>
    <tableColumn id="23" xr3:uid="{BA62CE1A-AF88-44F8-AFF7-BDF04A5CBBD5}" name="Troligt år 14" dataDxfId="80"/>
    <tableColumn id="24" xr3:uid="{8099EEB3-8A97-4BAE-B05E-4AF2499F8570}" name="Troligt år 15" dataDxfId="79"/>
    <tableColumn id="25" xr3:uid="{C1AE7A4C-9B7A-411C-8059-3351653AC4FD}" name="Troligt år 16" dataDxfId="78"/>
    <tableColumn id="26" xr3:uid="{D3B60774-A398-435E-9E97-4FD64D2CDBB6}" name="Troligt år 17" dataDxfId="77"/>
    <tableColumn id="27" xr3:uid="{98DB22F3-0987-4976-8EBE-908766BB425A}" name="Troligt år 18" dataDxfId="76"/>
    <tableColumn id="28" xr3:uid="{DFE637E1-4C2D-4368-AA2F-C031CDEF9F3D}" name="Troligt år 19" dataDxfId="75"/>
    <tableColumn id="29" xr3:uid="{3E1D1E1A-62CD-4E48-A684-EE311BB2A1C3}" name="Troligt år 20" dataDxfId="74"/>
    <tableColumn id="30" xr3:uid="{C2DE4C0B-7190-43A8-8754-939C3F8BFB84}" name="Troligt år 21" dataDxfId="73"/>
    <tableColumn id="31" xr3:uid="{D4C5DB67-0EA9-43F6-8A61-CA00304B9CC1}" name="Troligt år 22" dataDxfId="72"/>
    <tableColumn id="32" xr3:uid="{D56C8006-D667-45BB-8831-632A903F6AFA}" name="Troligt år 23" dataDxfId="71"/>
    <tableColumn id="33" xr3:uid="{48203890-6FAA-4C7D-B5D4-57E42C8883F2}" name="Troligt år 24" dataDxfId="70"/>
    <tableColumn id="34" xr3:uid="{9968392D-1817-4A9E-BA30-B136C3356D49}" name="Troligt år 25" dataDxfId="69"/>
    <tableColumn id="35" xr3:uid="{43DC912D-753B-477C-95D6-2281BD9BCA5E}" name="Summa" dataDxfId="68"/>
    <tableColumn id="36" xr3:uid="{17B133D9-F082-4B07-A5B9-180EC48501C0}" name="Min år 1" dataDxfId="67" dataCellStyle="Comma"/>
    <tableColumn id="37" xr3:uid="{1503C1CC-3862-47FC-BAB9-1E2B291BEB41}" name="Min år 2" dataDxfId="66" dataCellStyle="Comma"/>
    <tableColumn id="38" xr3:uid="{BED9C618-31EC-4833-92AC-45A3E6246760}" name="Min år 3" dataDxfId="65" dataCellStyle="Comma"/>
    <tableColumn id="39" xr3:uid="{1AA60FA7-B1C7-48C7-BCF1-A4AB9E199A93}" name="Min år 4" dataDxfId="64" dataCellStyle="Comma"/>
    <tableColumn id="40" xr3:uid="{FEC0CD4A-8C2E-4DAD-9A76-BC004B70B0C5}" name="Min år 5" dataDxfId="63" dataCellStyle="Comma"/>
    <tableColumn id="41" xr3:uid="{6B74AD89-B7E4-4C7C-8606-382BB15A4114}" name="Min år 6" dataDxfId="62" dataCellStyle="Comma"/>
    <tableColumn id="42" xr3:uid="{45101B3A-A749-4177-AA7A-9EB3C6A42DDC}" name="Min år 7" dataDxfId="61" dataCellStyle="Comma"/>
    <tableColumn id="43" xr3:uid="{C126EE80-8DA6-4958-8D32-BF85A3778C00}" name="Min år 8" dataDxfId="60" dataCellStyle="Comma"/>
    <tableColumn id="44" xr3:uid="{86625E66-BA33-4992-AFD8-15F07B7F1D73}" name="Min år 9" dataDxfId="59" dataCellStyle="Comma"/>
    <tableColumn id="45" xr3:uid="{1B1E21CA-FC42-4ABE-B921-6DE7CAAFEBE1}" name="Min år 10" dataDxfId="58" dataCellStyle="Comma"/>
    <tableColumn id="46" xr3:uid="{E87EA83B-417B-4E25-BF82-B772A119B51A}" name="Min år 11" dataDxfId="57" dataCellStyle="Comma"/>
    <tableColumn id="47" xr3:uid="{86CE66DD-6530-43DE-96C5-9C259B500A79}" name="Min år 12" dataDxfId="56" dataCellStyle="Comma"/>
    <tableColumn id="48" xr3:uid="{C676C91C-7F87-4068-9F70-EB8462671818}" name="Min år 13" dataDxfId="55" dataCellStyle="Comma"/>
    <tableColumn id="49" xr3:uid="{E8AE8394-DAEC-4058-90BE-4DD8B4716EF1}" name="Min år 14" dataDxfId="54" dataCellStyle="Comma"/>
    <tableColumn id="50" xr3:uid="{CF1C9340-6DE7-4531-B40C-15CA985DC07E}" name="Min år 15" dataDxfId="53" dataCellStyle="Comma"/>
    <tableColumn id="51" xr3:uid="{A14DD90E-1BD7-48FD-A3CC-28CF21AE0CF9}" name="Min år 16" dataDxfId="52" dataCellStyle="Comma"/>
    <tableColumn id="52" xr3:uid="{C4E83132-709D-4835-B404-1A05C29AA12B}" name="Min år 17" dataDxfId="51" dataCellStyle="Comma"/>
    <tableColumn id="53" xr3:uid="{CC8BD144-D04D-47C0-94AA-C976C5F68812}" name="Min år 18" dataDxfId="50" dataCellStyle="Comma"/>
    <tableColumn id="54" xr3:uid="{ED07ED08-B665-4AFC-BD0E-9D221D01ED61}" name="Min år 19" dataDxfId="49" dataCellStyle="Comma"/>
    <tableColumn id="55" xr3:uid="{41EDD077-12B6-4FE2-B3AB-C807B7C60F83}" name="Min år 20" dataDxfId="48" dataCellStyle="Comma"/>
    <tableColumn id="56" xr3:uid="{9B035E8B-A7E2-4042-8B9A-2A9FBCC2AB0F}" name="Min år 21" dataDxfId="47" dataCellStyle="Comma"/>
    <tableColumn id="57" xr3:uid="{E873B53A-3105-4A8D-A207-717746A851B5}" name="Min år 22" dataDxfId="46" dataCellStyle="Comma"/>
    <tableColumn id="58" xr3:uid="{22605D22-8F77-4E95-B7E6-7459F963DEAE}" name="Min år 23" dataDxfId="45" dataCellStyle="Comma"/>
    <tableColumn id="59" xr3:uid="{BCCC1B34-3791-4731-BDC8-81D4FEDBF59B}" name="Min år 24" dataDxfId="44" dataCellStyle="Comma"/>
    <tableColumn id="60" xr3:uid="{21EFBEE4-50EB-4531-9203-B46D96DEA9E2}" name="Min år 25" dataDxfId="43" dataCellStyle="Comma"/>
    <tableColumn id="61" xr3:uid="{F8FF957C-B095-4F92-ABF8-DB3339AFA02F}" name="Summa min" dataDxfId="42"/>
    <tableColumn id="62" xr3:uid="{65F4111A-C324-4164-9C28-F92B50CA8172}" name="Max år 1" dataDxfId="41" dataCellStyle="Comma"/>
    <tableColumn id="63" xr3:uid="{C4A90337-7933-4FCA-A647-A83582300986}" name="Max år 2" dataDxfId="40" dataCellStyle="Comma"/>
    <tableColumn id="64" xr3:uid="{107DEAA7-D606-4F10-89BD-0293F6E8249A}" name="Max år 3" dataDxfId="39" dataCellStyle="Comma"/>
    <tableColumn id="65" xr3:uid="{D1A0FEC1-5209-4637-818B-1E2AB6C7FC45}" name="Max år 4" dataDxfId="38" dataCellStyle="Comma"/>
    <tableColumn id="66" xr3:uid="{36DDC9BE-D3B2-4136-9433-D91E8395A530}" name="Max år 5" dataDxfId="37" dataCellStyle="Comma"/>
    <tableColumn id="67" xr3:uid="{F20C9F70-C92C-40BA-94DB-C5552E01B41D}" name="Max år 6" dataDxfId="36" dataCellStyle="Comma"/>
    <tableColumn id="68" xr3:uid="{54689E15-4756-4FC2-A726-E0D68991FA20}" name="Max år 7" dataDxfId="35" dataCellStyle="Comma"/>
    <tableColumn id="69" xr3:uid="{02CD3F90-C1A9-4639-9576-421FD1FD18EB}" name="Max år 8" dataDxfId="34" dataCellStyle="Comma"/>
    <tableColumn id="70" xr3:uid="{26CDF605-7714-43EF-AD6D-95241B12A57D}" name="Max år 9" dataDxfId="33" dataCellStyle="Comma"/>
    <tableColumn id="71" xr3:uid="{B177DE8B-E4EA-4E37-9DEA-EF5C6314AFD4}" name="Max år 10" dataDxfId="32" dataCellStyle="Comma"/>
    <tableColumn id="72" xr3:uid="{CA4CE238-B07D-4C23-A792-4E699F30023E}" name="Max år 11" dataDxfId="31" dataCellStyle="Comma"/>
    <tableColumn id="73" xr3:uid="{685650D3-564D-407E-AF26-CA68C7B040F8}" name="Max år 12" dataDxfId="30" dataCellStyle="Comma"/>
    <tableColumn id="74" xr3:uid="{B5CA4D8B-A71A-4F09-93F1-72B9DC6B4A89}" name="Max år 13" dataDxfId="29" dataCellStyle="Comma"/>
    <tableColumn id="75" xr3:uid="{3AB2AD4F-9D71-481E-B89C-429A2B639AC5}" name="Max år 14" dataDxfId="28" dataCellStyle="Comma"/>
    <tableColumn id="76" xr3:uid="{7FD03DF5-2CE2-4453-A787-4445669AE096}" name="Max år 15" dataDxfId="27" dataCellStyle="Comma"/>
    <tableColumn id="77" xr3:uid="{361ACDB1-635F-434A-A814-A498300678D1}" name="Max år 16" dataDxfId="26" dataCellStyle="Comma"/>
    <tableColumn id="78" xr3:uid="{C986E59D-846E-4567-AA58-90266D8F483B}" name="Max år 17" dataDxfId="25" dataCellStyle="Comma"/>
    <tableColumn id="79" xr3:uid="{FE6E2F20-34CF-482A-AA0B-3B7605CE8469}" name="Max år 18" dataDxfId="24" dataCellStyle="Comma"/>
    <tableColumn id="80" xr3:uid="{FDBCC489-7F80-443F-9105-74E07ED8066F}" name="Max år 19" dataDxfId="23" dataCellStyle="Comma"/>
    <tableColumn id="81" xr3:uid="{3B52CAC6-FBF0-42E3-90D8-332F6CAE0979}" name="Max år 20" dataDxfId="22" dataCellStyle="Comma"/>
    <tableColumn id="82" xr3:uid="{1557C643-695A-4341-98B3-FC81132E8420}" name="Max år 21" dataDxfId="21" dataCellStyle="Comma"/>
    <tableColumn id="83" xr3:uid="{A60733DC-500B-4A51-977F-87BE8F0F5F2D}" name="Max år 22" dataDxfId="20" dataCellStyle="Comma"/>
    <tableColumn id="84" xr3:uid="{CA01D51E-4A05-4DBF-850B-6C71F022C9B2}" name="Max år 23" dataDxfId="19" dataCellStyle="Comma"/>
    <tableColumn id="85" xr3:uid="{ECB2BBA9-E42C-4684-8CAD-24B1DE615471}" name="Max år 24" dataDxfId="18" dataCellStyle="Comma"/>
    <tableColumn id="86" xr3:uid="{BA5BDBF9-065E-4CBF-BF3B-6476E7AA21D7}" name="Max år 25" dataDxfId="17" dataCellStyle="Comma"/>
    <tableColumn id="87" xr3:uid="{3EF53C40-E798-4212-BDAF-5AF7487321EC}" name="Summa max" dataDxfId="16"/>
  </tableColumns>
  <tableStyleInfo showFirstColumn="0" showLastColumn="0" showRowStripes="1" showColumnStripes="0"/>
</table>
</file>

<file path=xl/theme/theme1.xml><?xml version="1.0" encoding="utf-8"?>
<a:theme xmlns:a="http://schemas.openxmlformats.org/drawingml/2006/main" name="Office Theme">
  <a:themeElements>
    <a:clrScheme name="Inera">
      <a:dk1>
        <a:srgbClr val="353636"/>
      </a:dk1>
      <a:lt1>
        <a:sysClr val="window" lastClr="FFFFFF"/>
      </a:lt1>
      <a:dk2>
        <a:srgbClr val="FFFFFF"/>
      </a:dk2>
      <a:lt2>
        <a:srgbClr val="F9F6F1"/>
      </a:lt2>
      <a:accent1>
        <a:srgbClr val="A33662"/>
      </a:accent1>
      <a:accent2>
        <a:srgbClr val="E7DAC5"/>
      </a:accent2>
      <a:accent3>
        <a:srgbClr val="305A47"/>
      </a:accent3>
      <a:accent4>
        <a:srgbClr val="AFD4C4"/>
      </a:accent4>
      <a:accent5>
        <a:srgbClr val="0CB0C6"/>
      </a:accent5>
      <a:accent6>
        <a:srgbClr val="FF9517"/>
      </a:accent6>
      <a:hlink>
        <a:srgbClr val="305A47"/>
      </a:hlink>
      <a:folHlink>
        <a:srgbClr val="AFD4C4"/>
      </a:folHlink>
    </a:clrScheme>
    <a:fontScheme name="Inera">
      <a:majorFont>
        <a:latin typeface="Open Sans"/>
        <a:ea typeface=""/>
        <a:cs typeface=""/>
      </a:majorFont>
      <a:minorFont>
        <a:latin typeface="Open San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14.xml"/><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48622-081B-44E9-AE98-985FDFE5FC3C}">
  <sheetPr>
    <tabColor theme="0"/>
  </sheetPr>
  <dimension ref="B1:P18"/>
  <sheetViews>
    <sheetView showGridLines="0" tabSelected="1" zoomScale="90" zoomScaleNormal="90" workbookViewId="0">
      <pane ySplit="1" topLeftCell="A2" activePane="bottomLeft" state="frozen"/>
      <selection pane="bottomLeft" activeCell="B4" sqref="B4"/>
    </sheetView>
  </sheetViews>
  <sheetFormatPr defaultRowHeight="34.950000000000003" customHeight="1" x14ac:dyDescent="0.35"/>
  <cols>
    <col min="1" max="1" width="6.3984375" customWidth="1"/>
    <col min="2" max="2" width="54.296875" customWidth="1"/>
  </cols>
  <sheetData>
    <row r="1" spans="2:16" s="7" customFormat="1" ht="34.950000000000003" customHeight="1" x14ac:dyDescent="0.35">
      <c r="B1" s="10" t="s">
        <v>0</v>
      </c>
      <c r="C1" s="3" t="str">
        <f>IF(Namn_på_förändringen&lt;&gt;0,Namn_på_förändringen,"")</f>
        <v/>
      </c>
      <c r="P1" s="69" t="s">
        <v>248</v>
      </c>
    </row>
    <row r="3" spans="2:16" ht="34.950000000000003" customHeight="1" thickBot="1" x14ac:dyDescent="0.4">
      <c r="B3" s="3" t="s">
        <v>6</v>
      </c>
    </row>
    <row r="4" spans="2:16" ht="34.950000000000003" customHeight="1" thickBot="1" x14ac:dyDescent="0.4">
      <c r="B4" s="43"/>
    </row>
    <row r="6" spans="2:16" ht="34.950000000000003" customHeight="1" thickBot="1" x14ac:dyDescent="0.4">
      <c r="B6" s="3" t="s">
        <v>7</v>
      </c>
    </row>
    <row r="7" spans="2:16" ht="34.950000000000003" customHeight="1" thickBot="1" x14ac:dyDescent="0.4">
      <c r="B7" s="43"/>
    </row>
    <row r="9" spans="2:16" ht="34.950000000000003" customHeight="1" thickBot="1" x14ac:dyDescent="0.4">
      <c r="B9" s="3" t="s">
        <v>203</v>
      </c>
    </row>
    <row r="10" spans="2:16" ht="34.950000000000003" customHeight="1" thickBot="1" x14ac:dyDescent="0.4">
      <c r="B10" s="43"/>
    </row>
    <row r="11" spans="2:16" ht="34.950000000000003" customHeight="1" thickBot="1" x14ac:dyDescent="0.4">
      <c r="B11" s="43"/>
    </row>
    <row r="12" spans="2:16" ht="34.950000000000003" customHeight="1" thickBot="1" x14ac:dyDescent="0.4">
      <c r="B12" s="43"/>
    </row>
    <row r="13" spans="2:16" ht="34.950000000000003" customHeight="1" thickBot="1" x14ac:dyDescent="0.4">
      <c r="B13" s="43"/>
    </row>
    <row r="14" spans="2:16" ht="34.950000000000003" customHeight="1" thickBot="1" x14ac:dyDescent="0.4">
      <c r="B14" s="43"/>
    </row>
    <row r="15" spans="2:16" ht="34.950000000000003" customHeight="1" thickBot="1" x14ac:dyDescent="0.4">
      <c r="B15" s="43"/>
    </row>
    <row r="16" spans="2:16" ht="34.950000000000003" customHeight="1" thickBot="1" x14ac:dyDescent="0.4">
      <c r="B16" s="43"/>
    </row>
    <row r="17" spans="2:2" ht="34.950000000000003" customHeight="1" thickBot="1" x14ac:dyDescent="0.4">
      <c r="B17" s="43"/>
    </row>
    <row r="18" spans="2:2" ht="34.950000000000003" customHeight="1" thickBot="1" x14ac:dyDescent="0.4">
      <c r="B18" s="4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AE1CC-C732-493B-89F4-F30A9781E0D3}">
  <sheetPr>
    <tabColor theme="0"/>
  </sheetPr>
  <dimension ref="B1:AH293"/>
  <sheetViews>
    <sheetView showGridLines="0" zoomScale="90" zoomScaleNormal="90" workbookViewId="0">
      <pane ySplit="1" topLeftCell="A2" activePane="bottomLeft" state="frozen"/>
      <selection pane="bottomLeft" activeCell="C4" sqref="C4"/>
    </sheetView>
  </sheetViews>
  <sheetFormatPr defaultRowHeight="34.950000000000003" customHeight="1" x14ac:dyDescent="0.35"/>
  <cols>
    <col min="1" max="1" width="2" customWidth="1"/>
    <col min="2" max="2" width="4.8984375" style="21" bestFit="1" customWidth="1"/>
    <col min="3" max="3" width="59.296875" customWidth="1"/>
    <col min="4" max="4" width="22.3984375" customWidth="1"/>
    <col min="5" max="5" width="20.09765625" customWidth="1"/>
    <col min="6" max="6" width="21.296875" customWidth="1"/>
    <col min="7" max="7" width="23.59765625" customWidth="1"/>
    <col min="8" max="8" width="1.8984375" customWidth="1"/>
    <col min="9" max="34" width="14.69921875" customWidth="1"/>
  </cols>
  <sheetData>
    <row r="1" spans="2:7" s="7" customFormat="1" ht="34.950000000000003" customHeight="1" x14ac:dyDescent="0.35">
      <c r="B1" s="21"/>
      <c r="C1" s="10" t="s">
        <v>225</v>
      </c>
      <c r="D1" s="12" t="str">
        <f>IF(Namn_på_förändringen&lt;&gt;0,Namn_på_förändringen,"")</f>
        <v/>
      </c>
    </row>
    <row r="3" spans="2:7" ht="34.950000000000003" customHeight="1" thickBot="1" x14ac:dyDescent="0.45">
      <c r="C3" s="4" t="s">
        <v>226</v>
      </c>
      <c r="D3" s="4" t="s">
        <v>8</v>
      </c>
      <c r="E3" s="4" t="s">
        <v>10</v>
      </c>
      <c r="F3" s="4" t="s">
        <v>11</v>
      </c>
      <c r="G3" s="4" t="s">
        <v>12</v>
      </c>
    </row>
    <row r="4" spans="2:7" ht="34.950000000000003" customHeight="1" x14ac:dyDescent="0.35">
      <c r="C4" s="6"/>
      <c r="D4" s="9"/>
      <c r="E4" s="9"/>
      <c r="F4" s="9"/>
      <c r="G4" s="6"/>
    </row>
    <row r="5" spans="2:7" ht="34.950000000000003" customHeight="1" x14ac:dyDescent="0.35">
      <c r="C5" s="6"/>
      <c r="D5" s="9"/>
      <c r="E5" s="9"/>
      <c r="F5" s="9"/>
      <c r="G5" s="6"/>
    </row>
    <row r="6" spans="2:7" ht="34.950000000000003" customHeight="1" x14ac:dyDescent="0.35">
      <c r="C6" s="6"/>
      <c r="D6" s="9"/>
      <c r="E6" s="9"/>
      <c r="F6" s="9"/>
      <c r="G6" s="6"/>
    </row>
    <row r="7" spans="2:7" ht="34.950000000000003" customHeight="1" x14ac:dyDescent="0.35">
      <c r="C7" s="6"/>
      <c r="D7" s="9"/>
      <c r="E7" s="9"/>
      <c r="F7" s="9"/>
      <c r="G7" s="6"/>
    </row>
    <row r="8" spans="2:7" ht="34.950000000000003" customHeight="1" x14ac:dyDescent="0.35">
      <c r="C8" s="6"/>
      <c r="D8" s="9"/>
      <c r="E8" s="9"/>
      <c r="F8" s="9"/>
      <c r="G8" s="6"/>
    </row>
    <row r="11" spans="2:7" ht="34.950000000000003" customHeight="1" thickBot="1" x14ac:dyDescent="0.4"/>
    <row r="12" spans="2:7" ht="34.950000000000003" customHeight="1" thickBot="1" x14ac:dyDescent="0.4">
      <c r="B12" s="22" t="s">
        <v>64</v>
      </c>
      <c r="C12" s="43"/>
      <c r="D12" s="3" t="s">
        <v>135</v>
      </c>
    </row>
    <row r="13" spans="2:7" ht="34.950000000000003" customHeight="1" thickBot="1" x14ac:dyDescent="0.4">
      <c r="C13" s="43"/>
      <c r="D13" s="3" t="s">
        <v>203</v>
      </c>
      <c r="E13" t="str" cm="1">
        <f t="array" ref="E13">IFERROR(INDEX(_xlfn.ANCHORARRAY(#REF!),#REF!,1),"")</f>
        <v/>
      </c>
    </row>
    <row r="14" spans="2:7" ht="34.950000000000003" customHeight="1" thickBot="1" x14ac:dyDescent="0.4">
      <c r="C14" s="43"/>
      <c r="D14" s="3" t="s">
        <v>3</v>
      </c>
    </row>
    <row r="15" spans="2:7" ht="34.950000000000003" customHeight="1" x14ac:dyDescent="0.35">
      <c r="B15"/>
    </row>
    <row r="16" spans="2:7" ht="34.950000000000003" customHeight="1" thickBot="1" x14ac:dyDescent="0.45">
      <c r="C16" s="4" t="s">
        <v>9</v>
      </c>
      <c r="D16" s="4" t="s">
        <v>8</v>
      </c>
      <c r="E16" s="4" t="s">
        <v>10</v>
      </c>
      <c r="F16" s="4" t="s">
        <v>11</v>
      </c>
      <c r="G16" s="4" t="s">
        <v>12</v>
      </c>
    </row>
    <row r="17" spans="2:34" ht="34.950000000000003" customHeight="1" x14ac:dyDescent="0.35">
      <c r="C17" s="6"/>
      <c r="D17" s="9"/>
      <c r="E17" s="9"/>
      <c r="F17" s="9"/>
      <c r="G17" s="6"/>
    </row>
    <row r="18" spans="2:34" ht="34.950000000000003" customHeight="1" x14ac:dyDescent="0.35">
      <c r="C18" s="6"/>
      <c r="D18" s="9"/>
      <c r="E18" s="9"/>
      <c r="F18" s="9"/>
      <c r="G18" s="6"/>
    </row>
    <row r="19" spans="2:34" ht="34.950000000000003" customHeight="1" x14ac:dyDescent="0.35">
      <c r="C19" s="6"/>
      <c r="D19" s="9"/>
      <c r="E19" s="9"/>
      <c r="F19" s="9"/>
      <c r="G19" s="6"/>
    </row>
    <row r="20" spans="2:34" ht="34.950000000000003" customHeight="1" x14ac:dyDescent="0.35">
      <c r="C20" s="6"/>
      <c r="D20" s="9"/>
      <c r="E20" s="9"/>
      <c r="F20" s="9"/>
      <c r="G20" s="6"/>
    </row>
    <row r="21" spans="2:34" ht="34.950000000000003" customHeight="1" x14ac:dyDescent="0.35">
      <c r="C21" s="6"/>
      <c r="D21" s="9"/>
      <c r="E21" s="9"/>
      <c r="F21" s="9"/>
      <c r="G21" s="6"/>
    </row>
    <row r="22" spans="2:34" ht="34.950000000000003" customHeight="1" thickBot="1" x14ac:dyDescent="0.4">
      <c r="C22" s="6"/>
      <c r="D22" s="9"/>
      <c r="E22" s="9"/>
      <c r="F22" s="9"/>
      <c r="G22" s="6"/>
    </row>
    <row r="23" spans="2:34" ht="34.950000000000003" customHeight="1" thickBot="1" x14ac:dyDescent="0.4">
      <c r="C23" s="13" t="s">
        <v>136</v>
      </c>
      <c r="D23" s="2"/>
      <c r="E23" s="2"/>
      <c r="F23" s="2"/>
      <c r="I23" s="22" t="s">
        <v>64</v>
      </c>
      <c r="J23" s="16">
        <f>Startar+COLUMNS($J:J)-1</f>
        <v>0</v>
      </c>
      <c r="K23" s="16">
        <f>Startar+COLUMNS($J:K)-1</f>
        <v>1</v>
      </c>
      <c r="L23" s="16">
        <f>Startar+COLUMNS($J:L)-1</f>
        <v>2</v>
      </c>
      <c r="M23" s="16">
        <f>Startar+COLUMNS($J:M)-1</f>
        <v>3</v>
      </c>
      <c r="N23" s="16">
        <f>Startar+COLUMNS($J:N)-1</f>
        <v>4</v>
      </c>
      <c r="O23" s="16">
        <f>Startar+COLUMNS($J:O)-1</f>
        <v>5</v>
      </c>
      <c r="P23" s="16">
        <f>Startar+COLUMNS($J:P)-1</f>
        <v>6</v>
      </c>
      <c r="Q23" s="16">
        <f>Startar+COLUMNS($J:Q)-1</f>
        <v>7</v>
      </c>
      <c r="R23" s="16">
        <f>Startar+COLUMNS($J:R)-1</f>
        <v>8</v>
      </c>
      <c r="S23" s="16">
        <f>Startar+COLUMNS($J:S)-1</f>
        <v>9</v>
      </c>
      <c r="T23" s="16">
        <f>Startar+COLUMNS($J:T)-1</f>
        <v>10</v>
      </c>
      <c r="U23" s="16">
        <f>Startar+COLUMNS($J:U)-1</f>
        <v>11</v>
      </c>
      <c r="V23" s="16">
        <f>Startar+COLUMNS($J:V)-1</f>
        <v>12</v>
      </c>
      <c r="W23" s="16">
        <f>Startar+COLUMNS($J:W)-1</f>
        <v>13</v>
      </c>
      <c r="X23" s="16">
        <f>Startar+COLUMNS($J:X)-1</f>
        <v>14</v>
      </c>
      <c r="Y23" s="16">
        <f>Startar+COLUMNS($J:Y)-1</f>
        <v>15</v>
      </c>
      <c r="Z23" s="16">
        <f>Startar+COLUMNS($J:Z)-1</f>
        <v>16</v>
      </c>
      <c r="AA23" s="16">
        <f>Startar+COLUMNS($J:AA)-1</f>
        <v>17</v>
      </c>
      <c r="AB23" s="16">
        <f>Startar+COLUMNS($J:AB)-1</f>
        <v>18</v>
      </c>
      <c r="AC23" s="16">
        <f>Startar+COLUMNS($J:AC)-1</f>
        <v>19</v>
      </c>
      <c r="AD23" s="16">
        <f>Startar+COLUMNS($J:AD)-1</f>
        <v>20</v>
      </c>
      <c r="AE23" s="16">
        <f>Startar+COLUMNS($J:AE)-1</f>
        <v>21</v>
      </c>
      <c r="AF23" s="16">
        <f>Startar+COLUMNS($J:AF)-1</f>
        <v>22</v>
      </c>
      <c r="AG23" s="16">
        <f>Startar+COLUMNS($J:AG)-1</f>
        <v>23</v>
      </c>
      <c r="AH23" s="16">
        <f>Startar+COLUMNS($J:AH)-1</f>
        <v>24</v>
      </c>
    </row>
    <row r="24" spans="2:34" ht="34.950000000000003" customHeight="1" x14ac:dyDescent="0.35">
      <c r="I24" s="3" t="s">
        <v>8</v>
      </c>
      <c r="J24" s="11">
        <f>$D23*J27</f>
        <v>0</v>
      </c>
      <c r="K24" s="11">
        <f t="shared" ref="K24:AH24" si="0">$D23*K27</f>
        <v>0</v>
      </c>
      <c r="L24" s="11">
        <f t="shared" si="0"/>
        <v>0</v>
      </c>
      <c r="M24" s="11">
        <f t="shared" si="0"/>
        <v>0</v>
      </c>
      <c r="N24" s="11">
        <f t="shared" si="0"/>
        <v>0</v>
      </c>
      <c r="O24" s="11">
        <f t="shared" si="0"/>
        <v>0</v>
      </c>
      <c r="P24" s="11">
        <f t="shared" si="0"/>
        <v>0</v>
      </c>
      <c r="Q24" s="11">
        <f t="shared" si="0"/>
        <v>0</v>
      </c>
      <c r="R24" s="11">
        <f t="shared" si="0"/>
        <v>0</v>
      </c>
      <c r="S24" s="11">
        <f t="shared" si="0"/>
        <v>0</v>
      </c>
      <c r="T24" s="11">
        <f t="shared" si="0"/>
        <v>0</v>
      </c>
      <c r="U24" s="11">
        <f t="shared" si="0"/>
        <v>0</v>
      </c>
      <c r="V24" s="11">
        <f t="shared" si="0"/>
        <v>0</v>
      </c>
      <c r="W24" s="11">
        <f t="shared" si="0"/>
        <v>0</v>
      </c>
      <c r="X24" s="11">
        <f t="shared" si="0"/>
        <v>0</v>
      </c>
      <c r="Y24" s="11">
        <f t="shared" si="0"/>
        <v>0</v>
      </c>
      <c r="Z24" s="11">
        <f t="shared" si="0"/>
        <v>0</v>
      </c>
      <c r="AA24" s="11">
        <f t="shared" si="0"/>
        <v>0</v>
      </c>
      <c r="AB24" s="11">
        <f t="shared" si="0"/>
        <v>0</v>
      </c>
      <c r="AC24" s="11">
        <f t="shared" si="0"/>
        <v>0</v>
      </c>
      <c r="AD24" s="11">
        <f t="shared" si="0"/>
        <v>0</v>
      </c>
      <c r="AE24" s="11">
        <f t="shared" si="0"/>
        <v>0</v>
      </c>
      <c r="AF24" s="11">
        <f t="shared" si="0"/>
        <v>0</v>
      </c>
      <c r="AG24" s="11">
        <f t="shared" si="0"/>
        <v>0</v>
      </c>
      <c r="AH24" s="11">
        <f t="shared" si="0"/>
        <v>0</v>
      </c>
    </row>
    <row r="25" spans="2:34" ht="34.950000000000003" customHeight="1" x14ac:dyDescent="0.35">
      <c r="I25" s="3" t="s">
        <v>10</v>
      </c>
      <c r="J25" s="11">
        <f>$E23*J27</f>
        <v>0</v>
      </c>
      <c r="K25" s="11">
        <f t="shared" ref="K25:AH25" si="1">$E23*K27</f>
        <v>0</v>
      </c>
      <c r="L25" s="11">
        <f t="shared" si="1"/>
        <v>0</v>
      </c>
      <c r="M25" s="11">
        <f t="shared" si="1"/>
        <v>0</v>
      </c>
      <c r="N25" s="11">
        <f t="shared" si="1"/>
        <v>0</v>
      </c>
      <c r="O25" s="11">
        <f t="shared" si="1"/>
        <v>0</v>
      </c>
      <c r="P25" s="11">
        <f t="shared" si="1"/>
        <v>0</v>
      </c>
      <c r="Q25" s="11">
        <f t="shared" si="1"/>
        <v>0</v>
      </c>
      <c r="R25" s="11">
        <f t="shared" si="1"/>
        <v>0</v>
      </c>
      <c r="S25" s="11">
        <f t="shared" si="1"/>
        <v>0</v>
      </c>
      <c r="T25" s="11">
        <f t="shared" si="1"/>
        <v>0</v>
      </c>
      <c r="U25" s="11">
        <f t="shared" si="1"/>
        <v>0</v>
      </c>
      <c r="V25" s="11">
        <f t="shared" si="1"/>
        <v>0</v>
      </c>
      <c r="W25" s="11">
        <f t="shared" si="1"/>
        <v>0</v>
      </c>
      <c r="X25" s="11">
        <f t="shared" si="1"/>
        <v>0</v>
      </c>
      <c r="Y25" s="11">
        <f t="shared" si="1"/>
        <v>0</v>
      </c>
      <c r="Z25" s="11">
        <f t="shared" si="1"/>
        <v>0</v>
      </c>
      <c r="AA25" s="11">
        <f t="shared" si="1"/>
        <v>0</v>
      </c>
      <c r="AB25" s="11">
        <f t="shared" si="1"/>
        <v>0</v>
      </c>
      <c r="AC25" s="11">
        <f t="shared" si="1"/>
        <v>0</v>
      </c>
      <c r="AD25" s="11">
        <f t="shared" si="1"/>
        <v>0</v>
      </c>
      <c r="AE25" s="11">
        <f t="shared" si="1"/>
        <v>0</v>
      </c>
      <c r="AF25" s="11">
        <f t="shared" si="1"/>
        <v>0</v>
      </c>
      <c r="AG25" s="11">
        <f t="shared" si="1"/>
        <v>0</v>
      </c>
      <c r="AH25" s="11">
        <f t="shared" si="1"/>
        <v>0</v>
      </c>
    </row>
    <row r="26" spans="2:34" ht="34.950000000000003" customHeight="1" x14ac:dyDescent="0.35">
      <c r="I26" s="3" t="s">
        <v>11</v>
      </c>
      <c r="J26" s="11">
        <f>$F23*J27</f>
        <v>0</v>
      </c>
      <c r="K26" s="11">
        <f t="shared" ref="K26:AH26" si="2">$F23*K27</f>
        <v>0</v>
      </c>
      <c r="L26" s="11">
        <f t="shared" si="2"/>
        <v>0</v>
      </c>
      <c r="M26" s="11">
        <f t="shared" si="2"/>
        <v>0</v>
      </c>
      <c r="N26" s="11">
        <f t="shared" si="2"/>
        <v>0</v>
      </c>
      <c r="O26" s="11">
        <f t="shared" si="2"/>
        <v>0</v>
      </c>
      <c r="P26" s="11">
        <f t="shared" si="2"/>
        <v>0</v>
      </c>
      <c r="Q26" s="11">
        <f t="shared" si="2"/>
        <v>0</v>
      </c>
      <c r="R26" s="11">
        <f t="shared" si="2"/>
        <v>0</v>
      </c>
      <c r="S26" s="11">
        <f t="shared" si="2"/>
        <v>0</v>
      </c>
      <c r="T26" s="11">
        <f t="shared" si="2"/>
        <v>0</v>
      </c>
      <c r="U26" s="11">
        <f t="shared" si="2"/>
        <v>0</v>
      </c>
      <c r="V26" s="11">
        <f t="shared" si="2"/>
        <v>0</v>
      </c>
      <c r="W26" s="11">
        <f t="shared" si="2"/>
        <v>0</v>
      </c>
      <c r="X26" s="11">
        <f t="shared" si="2"/>
        <v>0</v>
      </c>
      <c r="Y26" s="11">
        <f t="shared" si="2"/>
        <v>0</v>
      </c>
      <c r="Z26" s="11">
        <f t="shared" si="2"/>
        <v>0</v>
      </c>
      <c r="AA26" s="11">
        <f t="shared" si="2"/>
        <v>0</v>
      </c>
      <c r="AB26" s="11">
        <f t="shared" si="2"/>
        <v>0</v>
      </c>
      <c r="AC26" s="11">
        <f t="shared" si="2"/>
        <v>0</v>
      </c>
      <c r="AD26" s="11">
        <f t="shared" si="2"/>
        <v>0</v>
      </c>
      <c r="AE26" s="11">
        <f t="shared" si="2"/>
        <v>0</v>
      </c>
      <c r="AF26" s="11">
        <f t="shared" si="2"/>
        <v>0</v>
      </c>
      <c r="AG26" s="11">
        <f t="shared" si="2"/>
        <v>0</v>
      </c>
      <c r="AH26" s="11">
        <f t="shared" si="2"/>
        <v>0</v>
      </c>
    </row>
    <row r="27" spans="2:34" ht="34.950000000000003" customHeight="1" x14ac:dyDescent="0.35">
      <c r="I27" s="3" t="s">
        <v>9</v>
      </c>
      <c r="J27" s="9">
        <v>1</v>
      </c>
      <c r="K27" s="9">
        <v>1</v>
      </c>
      <c r="L27" s="9">
        <v>1</v>
      </c>
      <c r="M27" s="9">
        <v>1</v>
      </c>
      <c r="N27" s="9">
        <v>1</v>
      </c>
      <c r="O27" s="9">
        <v>1</v>
      </c>
      <c r="P27" s="9">
        <v>1</v>
      </c>
      <c r="Q27" s="9">
        <v>1</v>
      </c>
      <c r="R27" s="9">
        <v>1</v>
      </c>
      <c r="S27" s="9">
        <v>1</v>
      </c>
      <c r="T27" s="9">
        <v>1</v>
      </c>
      <c r="U27" s="9">
        <v>1</v>
      </c>
      <c r="V27" s="9">
        <v>1</v>
      </c>
      <c r="W27" s="9">
        <v>1</v>
      </c>
      <c r="X27" s="9">
        <v>1</v>
      </c>
      <c r="Y27" s="9">
        <v>1</v>
      </c>
      <c r="Z27" s="9">
        <v>1</v>
      </c>
      <c r="AA27" s="9">
        <v>1</v>
      </c>
      <c r="AB27" s="9">
        <v>1</v>
      </c>
      <c r="AC27" s="9">
        <v>1</v>
      </c>
      <c r="AD27" s="9">
        <v>1</v>
      </c>
      <c r="AE27" s="9">
        <v>1</v>
      </c>
      <c r="AF27" s="9">
        <v>1</v>
      </c>
      <c r="AG27" s="9">
        <v>1</v>
      </c>
      <c r="AH27" s="9">
        <v>1</v>
      </c>
    </row>
    <row r="30" spans="2:34" ht="34.950000000000003" customHeight="1" thickBot="1" x14ac:dyDescent="0.4"/>
    <row r="31" spans="2:34" ht="34.950000000000003" customHeight="1" thickBot="1" x14ac:dyDescent="0.4">
      <c r="B31" s="22" t="s">
        <v>65</v>
      </c>
      <c r="C31" s="43"/>
      <c r="D31" s="3" t="s">
        <v>135</v>
      </c>
    </row>
    <row r="32" spans="2:34" ht="34.950000000000003" customHeight="1" thickBot="1" x14ac:dyDescent="0.4">
      <c r="C32" s="43"/>
      <c r="D32" s="3" t="s">
        <v>203</v>
      </c>
      <c r="E32" t="str" cm="1">
        <f t="array" ref="E32">IFERROR(INDEX(_xlfn.ANCHORARRAY(#REF!),#REF!,1),"")</f>
        <v/>
      </c>
    </row>
    <row r="33" spans="2:34" ht="34.950000000000003" customHeight="1" thickBot="1" x14ac:dyDescent="0.4">
      <c r="C33" s="43"/>
      <c r="D33" s="3" t="s">
        <v>3</v>
      </c>
    </row>
    <row r="34" spans="2:34" ht="34.950000000000003" customHeight="1" x14ac:dyDescent="0.35">
      <c r="B34"/>
    </row>
    <row r="35" spans="2:34" ht="34.950000000000003" customHeight="1" thickBot="1" x14ac:dyDescent="0.45">
      <c r="C35" s="4" t="s">
        <v>9</v>
      </c>
      <c r="D35" s="4" t="s">
        <v>8</v>
      </c>
      <c r="E35" s="4" t="s">
        <v>10</v>
      </c>
      <c r="F35" s="4" t="s">
        <v>11</v>
      </c>
      <c r="G35" s="4" t="s">
        <v>12</v>
      </c>
    </row>
    <row r="36" spans="2:34" ht="34.950000000000003" customHeight="1" x14ac:dyDescent="0.35">
      <c r="C36" s="6"/>
      <c r="D36" s="9"/>
      <c r="E36" s="9"/>
      <c r="F36" s="9"/>
      <c r="G36" s="6"/>
    </row>
    <row r="37" spans="2:34" ht="34.950000000000003" customHeight="1" x14ac:dyDescent="0.35">
      <c r="C37" s="6"/>
      <c r="D37" s="9"/>
      <c r="E37" s="9"/>
      <c r="F37" s="9"/>
      <c r="G37" s="6"/>
    </row>
    <row r="38" spans="2:34" ht="34.950000000000003" customHeight="1" x14ac:dyDescent="0.35">
      <c r="C38" s="6"/>
      <c r="D38" s="9"/>
      <c r="E38" s="9"/>
      <c r="F38" s="9"/>
      <c r="G38" s="6"/>
    </row>
    <row r="39" spans="2:34" ht="34.950000000000003" customHeight="1" x14ac:dyDescent="0.35">
      <c r="C39" s="6"/>
      <c r="D39" s="9"/>
      <c r="E39" s="9"/>
      <c r="F39" s="9"/>
      <c r="G39" s="6"/>
    </row>
    <row r="40" spans="2:34" ht="34.950000000000003" customHeight="1" x14ac:dyDescent="0.35">
      <c r="C40" s="6"/>
      <c r="D40" s="9"/>
      <c r="E40" s="9"/>
      <c r="F40" s="9"/>
      <c r="G40" s="6"/>
    </row>
    <row r="41" spans="2:34" ht="34.950000000000003" customHeight="1" thickBot="1" x14ac:dyDescent="0.4">
      <c r="C41" s="6"/>
      <c r="D41" s="9"/>
      <c r="E41" s="9"/>
      <c r="F41" s="9"/>
      <c r="G41" s="6"/>
    </row>
    <row r="42" spans="2:34" ht="34.950000000000003" customHeight="1" thickBot="1" x14ac:dyDescent="0.4">
      <c r="C42" s="13" t="s">
        <v>136</v>
      </c>
      <c r="D42" s="2"/>
      <c r="E42" s="2"/>
      <c r="F42" s="2"/>
      <c r="I42" s="22" t="s">
        <v>65</v>
      </c>
      <c r="J42" s="16">
        <f>Startar+COLUMNS($J:J)-1</f>
        <v>0</v>
      </c>
      <c r="K42" s="16">
        <f>Startar+COLUMNS($J:K)-1</f>
        <v>1</v>
      </c>
      <c r="L42" s="16">
        <f>Startar+COLUMNS($J:L)-1</f>
        <v>2</v>
      </c>
      <c r="M42" s="16">
        <f>Startar+COLUMNS($J:M)-1</f>
        <v>3</v>
      </c>
      <c r="N42" s="16">
        <f>Startar+COLUMNS($J:N)-1</f>
        <v>4</v>
      </c>
      <c r="O42" s="16">
        <f>Startar+COLUMNS($J:O)-1</f>
        <v>5</v>
      </c>
      <c r="P42" s="16">
        <f>Startar+COLUMNS($J:P)-1</f>
        <v>6</v>
      </c>
      <c r="Q42" s="16">
        <f>Startar+COLUMNS($J:Q)-1</f>
        <v>7</v>
      </c>
      <c r="R42" s="16">
        <f>Startar+COLUMNS($J:R)-1</f>
        <v>8</v>
      </c>
      <c r="S42" s="16">
        <f>Startar+COLUMNS($J:S)-1</f>
        <v>9</v>
      </c>
      <c r="T42" s="16">
        <f>Startar+COLUMNS($J:T)-1</f>
        <v>10</v>
      </c>
      <c r="U42" s="16">
        <f>Startar+COLUMNS($J:U)-1</f>
        <v>11</v>
      </c>
      <c r="V42" s="16">
        <f>Startar+COLUMNS($J:V)-1</f>
        <v>12</v>
      </c>
      <c r="W42" s="16">
        <f>Startar+COLUMNS($J:W)-1</f>
        <v>13</v>
      </c>
      <c r="X42" s="16">
        <f>Startar+COLUMNS($J:X)-1</f>
        <v>14</v>
      </c>
      <c r="Y42" s="16">
        <f>Startar+COLUMNS($J:Y)-1</f>
        <v>15</v>
      </c>
      <c r="Z42" s="16">
        <f>Startar+COLUMNS($J:Z)-1</f>
        <v>16</v>
      </c>
      <c r="AA42" s="16">
        <f>Startar+COLUMNS($J:AA)-1</f>
        <v>17</v>
      </c>
      <c r="AB42" s="16">
        <f>Startar+COLUMNS($J:AB)-1</f>
        <v>18</v>
      </c>
      <c r="AC42" s="16">
        <f>Startar+COLUMNS($J:AC)-1</f>
        <v>19</v>
      </c>
      <c r="AD42" s="16">
        <f>Startar+COLUMNS($J:AD)-1</f>
        <v>20</v>
      </c>
      <c r="AE42" s="16">
        <f>Startar+COLUMNS($J:AE)-1</f>
        <v>21</v>
      </c>
      <c r="AF42" s="16">
        <f>Startar+COLUMNS($J:AF)-1</f>
        <v>22</v>
      </c>
      <c r="AG42" s="16">
        <f>Startar+COLUMNS($J:AG)-1</f>
        <v>23</v>
      </c>
      <c r="AH42" s="16">
        <f>Startar+COLUMNS($J:AH)-1</f>
        <v>24</v>
      </c>
    </row>
    <row r="43" spans="2:34" ht="34.950000000000003" customHeight="1" x14ac:dyDescent="0.35">
      <c r="I43" s="3" t="s">
        <v>8</v>
      </c>
      <c r="J43" s="11">
        <f t="shared" ref="J43:AH43" si="3">$D42*J46</f>
        <v>0</v>
      </c>
      <c r="K43" s="11">
        <f t="shared" si="3"/>
        <v>0</v>
      </c>
      <c r="L43" s="11">
        <f t="shared" si="3"/>
        <v>0</v>
      </c>
      <c r="M43" s="11">
        <f t="shared" si="3"/>
        <v>0</v>
      </c>
      <c r="N43" s="11">
        <f t="shared" si="3"/>
        <v>0</v>
      </c>
      <c r="O43" s="11">
        <f t="shared" si="3"/>
        <v>0</v>
      </c>
      <c r="P43" s="11">
        <f t="shared" si="3"/>
        <v>0</v>
      </c>
      <c r="Q43" s="11">
        <f t="shared" si="3"/>
        <v>0</v>
      </c>
      <c r="R43" s="11">
        <f t="shared" si="3"/>
        <v>0</v>
      </c>
      <c r="S43" s="11">
        <f t="shared" si="3"/>
        <v>0</v>
      </c>
      <c r="T43" s="11">
        <f t="shared" si="3"/>
        <v>0</v>
      </c>
      <c r="U43" s="11">
        <f t="shared" si="3"/>
        <v>0</v>
      </c>
      <c r="V43" s="11">
        <f t="shared" si="3"/>
        <v>0</v>
      </c>
      <c r="W43" s="11">
        <f t="shared" si="3"/>
        <v>0</v>
      </c>
      <c r="X43" s="11">
        <f t="shared" si="3"/>
        <v>0</v>
      </c>
      <c r="Y43" s="11">
        <f t="shared" si="3"/>
        <v>0</v>
      </c>
      <c r="Z43" s="11">
        <f t="shared" si="3"/>
        <v>0</v>
      </c>
      <c r="AA43" s="11">
        <f t="shared" si="3"/>
        <v>0</v>
      </c>
      <c r="AB43" s="11">
        <f t="shared" si="3"/>
        <v>0</v>
      </c>
      <c r="AC43" s="11">
        <f t="shared" si="3"/>
        <v>0</v>
      </c>
      <c r="AD43" s="11">
        <f t="shared" si="3"/>
        <v>0</v>
      </c>
      <c r="AE43" s="11">
        <f t="shared" si="3"/>
        <v>0</v>
      </c>
      <c r="AF43" s="11">
        <f t="shared" si="3"/>
        <v>0</v>
      </c>
      <c r="AG43" s="11">
        <f t="shared" si="3"/>
        <v>0</v>
      </c>
      <c r="AH43" s="11">
        <f t="shared" si="3"/>
        <v>0</v>
      </c>
    </row>
    <row r="44" spans="2:34" ht="34.950000000000003" customHeight="1" x14ac:dyDescent="0.35">
      <c r="I44" s="3" t="s">
        <v>10</v>
      </c>
      <c r="J44" s="11">
        <f t="shared" ref="J44:AH44" si="4">$E42*J46</f>
        <v>0</v>
      </c>
      <c r="K44" s="11">
        <f t="shared" si="4"/>
        <v>0</v>
      </c>
      <c r="L44" s="11">
        <f t="shared" si="4"/>
        <v>0</v>
      </c>
      <c r="M44" s="11">
        <f t="shared" si="4"/>
        <v>0</v>
      </c>
      <c r="N44" s="11">
        <f t="shared" si="4"/>
        <v>0</v>
      </c>
      <c r="O44" s="11">
        <f t="shared" si="4"/>
        <v>0</v>
      </c>
      <c r="P44" s="11">
        <f t="shared" si="4"/>
        <v>0</v>
      </c>
      <c r="Q44" s="11">
        <f t="shared" si="4"/>
        <v>0</v>
      </c>
      <c r="R44" s="11">
        <f t="shared" si="4"/>
        <v>0</v>
      </c>
      <c r="S44" s="11">
        <f t="shared" si="4"/>
        <v>0</v>
      </c>
      <c r="T44" s="11">
        <f t="shared" si="4"/>
        <v>0</v>
      </c>
      <c r="U44" s="11">
        <f t="shared" si="4"/>
        <v>0</v>
      </c>
      <c r="V44" s="11">
        <f t="shared" si="4"/>
        <v>0</v>
      </c>
      <c r="W44" s="11">
        <f t="shared" si="4"/>
        <v>0</v>
      </c>
      <c r="X44" s="11">
        <f t="shared" si="4"/>
        <v>0</v>
      </c>
      <c r="Y44" s="11">
        <f t="shared" si="4"/>
        <v>0</v>
      </c>
      <c r="Z44" s="11">
        <f t="shared" si="4"/>
        <v>0</v>
      </c>
      <c r="AA44" s="11">
        <f t="shared" si="4"/>
        <v>0</v>
      </c>
      <c r="AB44" s="11">
        <f t="shared" si="4"/>
        <v>0</v>
      </c>
      <c r="AC44" s="11">
        <f t="shared" si="4"/>
        <v>0</v>
      </c>
      <c r="AD44" s="11">
        <f t="shared" si="4"/>
        <v>0</v>
      </c>
      <c r="AE44" s="11">
        <f t="shared" si="4"/>
        <v>0</v>
      </c>
      <c r="AF44" s="11">
        <f t="shared" si="4"/>
        <v>0</v>
      </c>
      <c r="AG44" s="11">
        <f t="shared" si="4"/>
        <v>0</v>
      </c>
      <c r="AH44" s="11">
        <f t="shared" si="4"/>
        <v>0</v>
      </c>
    </row>
    <row r="45" spans="2:34" ht="34.950000000000003" customHeight="1" x14ac:dyDescent="0.35">
      <c r="I45" s="3" t="s">
        <v>11</v>
      </c>
      <c r="J45" s="11">
        <f t="shared" ref="J45:AH45" si="5">$F42*J46</f>
        <v>0</v>
      </c>
      <c r="K45" s="11">
        <f t="shared" si="5"/>
        <v>0</v>
      </c>
      <c r="L45" s="11">
        <f t="shared" si="5"/>
        <v>0</v>
      </c>
      <c r="M45" s="11">
        <f t="shared" si="5"/>
        <v>0</v>
      </c>
      <c r="N45" s="11">
        <f t="shared" si="5"/>
        <v>0</v>
      </c>
      <c r="O45" s="11">
        <f t="shared" si="5"/>
        <v>0</v>
      </c>
      <c r="P45" s="11">
        <f t="shared" si="5"/>
        <v>0</v>
      </c>
      <c r="Q45" s="11">
        <f t="shared" si="5"/>
        <v>0</v>
      </c>
      <c r="R45" s="11">
        <f t="shared" si="5"/>
        <v>0</v>
      </c>
      <c r="S45" s="11">
        <f t="shared" si="5"/>
        <v>0</v>
      </c>
      <c r="T45" s="11">
        <f t="shared" si="5"/>
        <v>0</v>
      </c>
      <c r="U45" s="11">
        <f t="shared" si="5"/>
        <v>0</v>
      </c>
      <c r="V45" s="11">
        <f t="shared" si="5"/>
        <v>0</v>
      </c>
      <c r="W45" s="11">
        <f t="shared" si="5"/>
        <v>0</v>
      </c>
      <c r="X45" s="11">
        <f t="shared" si="5"/>
        <v>0</v>
      </c>
      <c r="Y45" s="11">
        <f t="shared" si="5"/>
        <v>0</v>
      </c>
      <c r="Z45" s="11">
        <f t="shared" si="5"/>
        <v>0</v>
      </c>
      <c r="AA45" s="11">
        <f t="shared" si="5"/>
        <v>0</v>
      </c>
      <c r="AB45" s="11">
        <f t="shared" si="5"/>
        <v>0</v>
      </c>
      <c r="AC45" s="11">
        <f t="shared" si="5"/>
        <v>0</v>
      </c>
      <c r="AD45" s="11">
        <f t="shared" si="5"/>
        <v>0</v>
      </c>
      <c r="AE45" s="11">
        <f t="shared" si="5"/>
        <v>0</v>
      </c>
      <c r="AF45" s="11">
        <f t="shared" si="5"/>
        <v>0</v>
      </c>
      <c r="AG45" s="11">
        <f t="shared" si="5"/>
        <v>0</v>
      </c>
      <c r="AH45" s="11">
        <f t="shared" si="5"/>
        <v>0</v>
      </c>
    </row>
    <row r="46" spans="2:34" ht="34.950000000000003" customHeight="1" x14ac:dyDescent="0.35">
      <c r="I46" s="3" t="s">
        <v>9</v>
      </c>
      <c r="J46" s="9">
        <v>1</v>
      </c>
      <c r="K46" s="9">
        <v>1</v>
      </c>
      <c r="L46" s="9">
        <v>1</v>
      </c>
      <c r="M46" s="9">
        <v>1</v>
      </c>
      <c r="N46" s="9">
        <v>1</v>
      </c>
      <c r="O46" s="9">
        <v>1</v>
      </c>
      <c r="P46" s="9">
        <v>1</v>
      </c>
      <c r="Q46" s="9">
        <v>1</v>
      </c>
      <c r="R46" s="9">
        <v>1</v>
      </c>
      <c r="S46" s="9">
        <v>1</v>
      </c>
      <c r="T46" s="9">
        <v>1</v>
      </c>
      <c r="U46" s="9">
        <v>1</v>
      </c>
      <c r="V46" s="9">
        <v>1</v>
      </c>
      <c r="W46" s="9">
        <v>1</v>
      </c>
      <c r="X46" s="9">
        <v>1</v>
      </c>
      <c r="Y46" s="9">
        <v>1</v>
      </c>
      <c r="Z46" s="9">
        <v>1</v>
      </c>
      <c r="AA46" s="9">
        <v>1</v>
      </c>
      <c r="AB46" s="9">
        <v>1</v>
      </c>
      <c r="AC46" s="9">
        <v>1</v>
      </c>
      <c r="AD46" s="9">
        <v>1</v>
      </c>
      <c r="AE46" s="9">
        <v>1</v>
      </c>
      <c r="AF46" s="9">
        <v>1</v>
      </c>
      <c r="AG46" s="9">
        <v>1</v>
      </c>
      <c r="AH46" s="9">
        <v>1</v>
      </c>
    </row>
    <row r="49" spans="2:34" ht="34.950000000000003" customHeight="1" thickBot="1" x14ac:dyDescent="0.4"/>
    <row r="50" spans="2:34" ht="34.950000000000003" customHeight="1" thickBot="1" x14ac:dyDescent="0.4">
      <c r="B50" s="22" t="s">
        <v>66</v>
      </c>
      <c r="C50" s="43"/>
      <c r="D50" s="3" t="s">
        <v>135</v>
      </c>
    </row>
    <row r="51" spans="2:34" ht="34.950000000000003" customHeight="1" thickBot="1" x14ac:dyDescent="0.4">
      <c r="C51" s="43"/>
      <c r="D51" s="3" t="s">
        <v>203</v>
      </c>
      <c r="E51" t="str" cm="1">
        <f t="array" ref="E51">IFERROR(INDEX(_xlfn.ANCHORARRAY(#REF!),#REF!,1),"")</f>
        <v/>
      </c>
    </row>
    <row r="52" spans="2:34" ht="34.950000000000003" customHeight="1" thickBot="1" x14ac:dyDescent="0.4">
      <c r="C52" s="43"/>
      <c r="D52" s="3" t="s">
        <v>3</v>
      </c>
    </row>
    <row r="53" spans="2:34" ht="34.950000000000003" customHeight="1" x14ac:dyDescent="0.35">
      <c r="B53"/>
    </row>
    <row r="54" spans="2:34" ht="34.950000000000003" customHeight="1" thickBot="1" x14ac:dyDescent="0.45">
      <c r="C54" s="4" t="s">
        <v>9</v>
      </c>
      <c r="D54" s="4" t="s">
        <v>8</v>
      </c>
      <c r="E54" s="4" t="s">
        <v>10</v>
      </c>
      <c r="F54" s="4" t="s">
        <v>11</v>
      </c>
      <c r="G54" s="4" t="s">
        <v>12</v>
      </c>
    </row>
    <row r="55" spans="2:34" ht="34.950000000000003" customHeight="1" x14ac:dyDescent="0.35">
      <c r="C55" s="6"/>
      <c r="D55" s="9"/>
      <c r="E55" s="9"/>
      <c r="F55" s="9"/>
      <c r="G55" s="6"/>
    </row>
    <row r="56" spans="2:34" ht="34.950000000000003" customHeight="1" x14ac:dyDescent="0.35">
      <c r="C56" s="6"/>
      <c r="D56" s="9"/>
      <c r="E56" s="9"/>
      <c r="F56" s="9"/>
      <c r="G56" s="6"/>
    </row>
    <row r="57" spans="2:34" ht="34.950000000000003" customHeight="1" x14ac:dyDescent="0.35">
      <c r="C57" s="6"/>
      <c r="D57" s="9"/>
      <c r="E57" s="9"/>
      <c r="F57" s="9"/>
      <c r="G57" s="6"/>
    </row>
    <row r="58" spans="2:34" ht="34.950000000000003" customHeight="1" x14ac:dyDescent="0.35">
      <c r="C58" s="6"/>
      <c r="D58" s="9"/>
      <c r="E58" s="9"/>
      <c r="F58" s="9"/>
      <c r="G58" s="6"/>
    </row>
    <row r="59" spans="2:34" ht="34.950000000000003" customHeight="1" x14ac:dyDescent="0.35">
      <c r="C59" s="6"/>
      <c r="D59" s="9"/>
      <c r="E59" s="9"/>
      <c r="F59" s="9"/>
      <c r="G59" s="6"/>
    </row>
    <row r="60" spans="2:34" ht="34.950000000000003" customHeight="1" thickBot="1" x14ac:dyDescent="0.4">
      <c r="C60" s="6"/>
      <c r="D60" s="9"/>
      <c r="E60" s="9"/>
      <c r="F60" s="9"/>
      <c r="G60" s="6"/>
    </row>
    <row r="61" spans="2:34" ht="34.950000000000003" customHeight="1" thickBot="1" x14ac:dyDescent="0.4">
      <c r="C61" s="13" t="s">
        <v>136</v>
      </c>
      <c r="D61" s="2"/>
      <c r="E61" s="2"/>
      <c r="F61" s="2"/>
      <c r="I61" s="22" t="s">
        <v>66</v>
      </c>
      <c r="J61" s="16">
        <f>Startar+COLUMNS($J:J)-1</f>
        <v>0</v>
      </c>
      <c r="K61" s="16">
        <f>Startar+COLUMNS($J:K)-1</f>
        <v>1</v>
      </c>
      <c r="L61" s="16">
        <f>Startar+COLUMNS($J:L)-1</f>
        <v>2</v>
      </c>
      <c r="M61" s="16">
        <f>Startar+COLUMNS($J:M)-1</f>
        <v>3</v>
      </c>
      <c r="N61" s="16">
        <f>Startar+COLUMNS($J:N)-1</f>
        <v>4</v>
      </c>
      <c r="O61" s="16">
        <f>Startar+COLUMNS($J:O)-1</f>
        <v>5</v>
      </c>
      <c r="P61" s="16">
        <f>Startar+COLUMNS($J:P)-1</f>
        <v>6</v>
      </c>
      <c r="Q61" s="16">
        <f>Startar+COLUMNS($J:Q)-1</f>
        <v>7</v>
      </c>
      <c r="R61" s="16">
        <f>Startar+COLUMNS($J:R)-1</f>
        <v>8</v>
      </c>
      <c r="S61" s="16">
        <f>Startar+COLUMNS($J:S)-1</f>
        <v>9</v>
      </c>
      <c r="T61" s="16">
        <f>Startar+COLUMNS($J:T)-1</f>
        <v>10</v>
      </c>
      <c r="U61" s="16">
        <f>Startar+COLUMNS($J:U)-1</f>
        <v>11</v>
      </c>
      <c r="V61" s="16">
        <f>Startar+COLUMNS($J:V)-1</f>
        <v>12</v>
      </c>
      <c r="W61" s="16">
        <f>Startar+COLUMNS($J:W)-1</f>
        <v>13</v>
      </c>
      <c r="X61" s="16">
        <f>Startar+COLUMNS($J:X)-1</f>
        <v>14</v>
      </c>
      <c r="Y61" s="16">
        <f>Startar+COLUMNS($J:Y)-1</f>
        <v>15</v>
      </c>
      <c r="Z61" s="16">
        <f>Startar+COLUMNS($J:Z)-1</f>
        <v>16</v>
      </c>
      <c r="AA61" s="16">
        <f>Startar+COLUMNS($J:AA)-1</f>
        <v>17</v>
      </c>
      <c r="AB61" s="16">
        <f>Startar+COLUMNS($J:AB)-1</f>
        <v>18</v>
      </c>
      <c r="AC61" s="16">
        <f>Startar+COLUMNS($J:AC)-1</f>
        <v>19</v>
      </c>
      <c r="AD61" s="16">
        <f>Startar+COLUMNS($J:AD)-1</f>
        <v>20</v>
      </c>
      <c r="AE61" s="16">
        <f>Startar+COLUMNS($J:AE)-1</f>
        <v>21</v>
      </c>
      <c r="AF61" s="16">
        <f>Startar+COLUMNS($J:AF)-1</f>
        <v>22</v>
      </c>
      <c r="AG61" s="16">
        <f>Startar+COLUMNS($J:AG)-1</f>
        <v>23</v>
      </c>
      <c r="AH61" s="16">
        <f>Startar+COLUMNS($J:AH)-1</f>
        <v>24</v>
      </c>
    </row>
    <row r="62" spans="2:34" ht="34.950000000000003" customHeight="1" x14ac:dyDescent="0.35">
      <c r="I62" s="3" t="s">
        <v>8</v>
      </c>
      <c r="J62" s="11">
        <f t="shared" ref="J62:AH62" si="6">$D61*J65</f>
        <v>0</v>
      </c>
      <c r="K62" s="11">
        <f t="shared" si="6"/>
        <v>0</v>
      </c>
      <c r="L62" s="11">
        <f t="shared" si="6"/>
        <v>0</v>
      </c>
      <c r="M62" s="11">
        <f t="shared" si="6"/>
        <v>0</v>
      </c>
      <c r="N62" s="11">
        <f t="shared" si="6"/>
        <v>0</v>
      </c>
      <c r="O62" s="11">
        <f t="shared" si="6"/>
        <v>0</v>
      </c>
      <c r="P62" s="11">
        <f t="shared" si="6"/>
        <v>0</v>
      </c>
      <c r="Q62" s="11">
        <f t="shared" si="6"/>
        <v>0</v>
      </c>
      <c r="R62" s="11">
        <f t="shared" si="6"/>
        <v>0</v>
      </c>
      <c r="S62" s="11">
        <f t="shared" si="6"/>
        <v>0</v>
      </c>
      <c r="T62" s="11">
        <f t="shared" si="6"/>
        <v>0</v>
      </c>
      <c r="U62" s="11">
        <f t="shared" si="6"/>
        <v>0</v>
      </c>
      <c r="V62" s="11">
        <f t="shared" si="6"/>
        <v>0</v>
      </c>
      <c r="W62" s="11">
        <f t="shared" si="6"/>
        <v>0</v>
      </c>
      <c r="X62" s="11">
        <f t="shared" si="6"/>
        <v>0</v>
      </c>
      <c r="Y62" s="11">
        <f t="shared" si="6"/>
        <v>0</v>
      </c>
      <c r="Z62" s="11">
        <f t="shared" si="6"/>
        <v>0</v>
      </c>
      <c r="AA62" s="11">
        <f t="shared" si="6"/>
        <v>0</v>
      </c>
      <c r="AB62" s="11">
        <f t="shared" si="6"/>
        <v>0</v>
      </c>
      <c r="AC62" s="11">
        <f t="shared" si="6"/>
        <v>0</v>
      </c>
      <c r="AD62" s="11">
        <f t="shared" si="6"/>
        <v>0</v>
      </c>
      <c r="AE62" s="11">
        <f t="shared" si="6"/>
        <v>0</v>
      </c>
      <c r="AF62" s="11">
        <f t="shared" si="6"/>
        <v>0</v>
      </c>
      <c r="AG62" s="11">
        <f t="shared" si="6"/>
        <v>0</v>
      </c>
      <c r="AH62" s="11">
        <f t="shared" si="6"/>
        <v>0</v>
      </c>
    </row>
    <row r="63" spans="2:34" ht="34.950000000000003" customHeight="1" x14ac:dyDescent="0.35">
      <c r="I63" s="3" t="s">
        <v>10</v>
      </c>
      <c r="J63" s="11">
        <f t="shared" ref="J63:AH63" si="7">$E61*J65</f>
        <v>0</v>
      </c>
      <c r="K63" s="11">
        <f t="shared" si="7"/>
        <v>0</v>
      </c>
      <c r="L63" s="11">
        <f t="shared" si="7"/>
        <v>0</v>
      </c>
      <c r="M63" s="11">
        <f t="shared" si="7"/>
        <v>0</v>
      </c>
      <c r="N63" s="11">
        <f t="shared" si="7"/>
        <v>0</v>
      </c>
      <c r="O63" s="11">
        <f t="shared" si="7"/>
        <v>0</v>
      </c>
      <c r="P63" s="11">
        <f t="shared" si="7"/>
        <v>0</v>
      </c>
      <c r="Q63" s="11">
        <f t="shared" si="7"/>
        <v>0</v>
      </c>
      <c r="R63" s="11">
        <f t="shared" si="7"/>
        <v>0</v>
      </c>
      <c r="S63" s="11">
        <f t="shared" si="7"/>
        <v>0</v>
      </c>
      <c r="T63" s="11">
        <f t="shared" si="7"/>
        <v>0</v>
      </c>
      <c r="U63" s="11">
        <f t="shared" si="7"/>
        <v>0</v>
      </c>
      <c r="V63" s="11">
        <f t="shared" si="7"/>
        <v>0</v>
      </c>
      <c r="W63" s="11">
        <f t="shared" si="7"/>
        <v>0</v>
      </c>
      <c r="X63" s="11">
        <f t="shared" si="7"/>
        <v>0</v>
      </c>
      <c r="Y63" s="11">
        <f t="shared" si="7"/>
        <v>0</v>
      </c>
      <c r="Z63" s="11">
        <f t="shared" si="7"/>
        <v>0</v>
      </c>
      <c r="AA63" s="11">
        <f t="shared" si="7"/>
        <v>0</v>
      </c>
      <c r="AB63" s="11">
        <f t="shared" si="7"/>
        <v>0</v>
      </c>
      <c r="AC63" s="11">
        <f t="shared" si="7"/>
        <v>0</v>
      </c>
      <c r="AD63" s="11">
        <f t="shared" si="7"/>
        <v>0</v>
      </c>
      <c r="AE63" s="11">
        <f t="shared" si="7"/>
        <v>0</v>
      </c>
      <c r="AF63" s="11">
        <f t="shared" si="7"/>
        <v>0</v>
      </c>
      <c r="AG63" s="11">
        <f t="shared" si="7"/>
        <v>0</v>
      </c>
      <c r="AH63" s="11">
        <f t="shared" si="7"/>
        <v>0</v>
      </c>
    </row>
    <row r="64" spans="2:34" ht="34.950000000000003" customHeight="1" x14ac:dyDescent="0.35">
      <c r="I64" s="3" t="s">
        <v>11</v>
      </c>
      <c r="J64" s="11">
        <f t="shared" ref="J64:AH64" si="8">$F61*J65</f>
        <v>0</v>
      </c>
      <c r="K64" s="11">
        <f t="shared" si="8"/>
        <v>0</v>
      </c>
      <c r="L64" s="11">
        <f t="shared" si="8"/>
        <v>0</v>
      </c>
      <c r="M64" s="11">
        <f t="shared" si="8"/>
        <v>0</v>
      </c>
      <c r="N64" s="11">
        <f t="shared" si="8"/>
        <v>0</v>
      </c>
      <c r="O64" s="11">
        <f t="shared" si="8"/>
        <v>0</v>
      </c>
      <c r="P64" s="11">
        <f t="shared" si="8"/>
        <v>0</v>
      </c>
      <c r="Q64" s="11">
        <f t="shared" si="8"/>
        <v>0</v>
      </c>
      <c r="R64" s="11">
        <f t="shared" si="8"/>
        <v>0</v>
      </c>
      <c r="S64" s="11">
        <f t="shared" si="8"/>
        <v>0</v>
      </c>
      <c r="T64" s="11">
        <f t="shared" si="8"/>
        <v>0</v>
      </c>
      <c r="U64" s="11">
        <f t="shared" si="8"/>
        <v>0</v>
      </c>
      <c r="V64" s="11">
        <f t="shared" si="8"/>
        <v>0</v>
      </c>
      <c r="W64" s="11">
        <f t="shared" si="8"/>
        <v>0</v>
      </c>
      <c r="X64" s="11">
        <f t="shared" si="8"/>
        <v>0</v>
      </c>
      <c r="Y64" s="11">
        <f t="shared" si="8"/>
        <v>0</v>
      </c>
      <c r="Z64" s="11">
        <f t="shared" si="8"/>
        <v>0</v>
      </c>
      <c r="AA64" s="11">
        <f t="shared" si="8"/>
        <v>0</v>
      </c>
      <c r="AB64" s="11">
        <f t="shared" si="8"/>
        <v>0</v>
      </c>
      <c r="AC64" s="11">
        <f t="shared" si="8"/>
        <v>0</v>
      </c>
      <c r="AD64" s="11">
        <f t="shared" si="8"/>
        <v>0</v>
      </c>
      <c r="AE64" s="11">
        <f t="shared" si="8"/>
        <v>0</v>
      </c>
      <c r="AF64" s="11">
        <f t="shared" si="8"/>
        <v>0</v>
      </c>
      <c r="AG64" s="11">
        <f t="shared" si="8"/>
        <v>0</v>
      </c>
      <c r="AH64" s="11">
        <f t="shared" si="8"/>
        <v>0</v>
      </c>
    </row>
    <row r="65" spans="2:34" ht="34.950000000000003" customHeight="1" x14ac:dyDescent="0.35">
      <c r="I65" s="3" t="s">
        <v>9</v>
      </c>
      <c r="J65" s="9">
        <v>1</v>
      </c>
      <c r="K65" s="9">
        <v>1</v>
      </c>
      <c r="L65" s="9">
        <v>1</v>
      </c>
      <c r="M65" s="9">
        <v>1</v>
      </c>
      <c r="N65" s="9">
        <v>1</v>
      </c>
      <c r="O65" s="9">
        <v>1</v>
      </c>
      <c r="P65" s="9">
        <v>1</v>
      </c>
      <c r="Q65" s="9">
        <v>1</v>
      </c>
      <c r="R65" s="9">
        <v>1</v>
      </c>
      <c r="S65" s="9">
        <v>1</v>
      </c>
      <c r="T65" s="9">
        <v>1</v>
      </c>
      <c r="U65" s="9">
        <v>1</v>
      </c>
      <c r="V65" s="9">
        <v>1</v>
      </c>
      <c r="W65" s="9">
        <v>1</v>
      </c>
      <c r="X65" s="9">
        <v>1</v>
      </c>
      <c r="Y65" s="9">
        <v>1</v>
      </c>
      <c r="Z65" s="9">
        <v>1</v>
      </c>
      <c r="AA65" s="9">
        <v>1</v>
      </c>
      <c r="AB65" s="9">
        <v>1</v>
      </c>
      <c r="AC65" s="9">
        <v>1</v>
      </c>
      <c r="AD65" s="9">
        <v>1</v>
      </c>
      <c r="AE65" s="9">
        <v>1</v>
      </c>
      <c r="AF65" s="9">
        <v>1</v>
      </c>
      <c r="AG65" s="9">
        <v>1</v>
      </c>
      <c r="AH65" s="9">
        <v>1</v>
      </c>
    </row>
    <row r="68" spans="2:34" ht="34.950000000000003" customHeight="1" thickBot="1" x14ac:dyDescent="0.4"/>
    <row r="69" spans="2:34" ht="34.950000000000003" customHeight="1" thickBot="1" x14ac:dyDescent="0.4">
      <c r="B69" s="22" t="s">
        <v>67</v>
      </c>
      <c r="C69" s="43"/>
      <c r="D69" s="3" t="s">
        <v>135</v>
      </c>
    </row>
    <row r="70" spans="2:34" ht="34.950000000000003" customHeight="1" thickBot="1" x14ac:dyDescent="0.4">
      <c r="C70" s="43"/>
      <c r="D70" s="3" t="s">
        <v>203</v>
      </c>
      <c r="E70" t="str" cm="1">
        <f t="array" ref="E70">IFERROR(INDEX(_xlfn.ANCHORARRAY(#REF!),#REF!,1),"")</f>
        <v/>
      </c>
    </row>
    <row r="71" spans="2:34" ht="34.950000000000003" customHeight="1" thickBot="1" x14ac:dyDescent="0.4">
      <c r="C71" s="43"/>
      <c r="D71" s="3" t="s">
        <v>3</v>
      </c>
    </row>
    <row r="72" spans="2:34" ht="34.950000000000003" customHeight="1" x14ac:dyDescent="0.35">
      <c r="B72"/>
    </row>
    <row r="73" spans="2:34" ht="34.950000000000003" customHeight="1" thickBot="1" x14ac:dyDescent="0.45">
      <c r="C73" s="4" t="s">
        <v>9</v>
      </c>
      <c r="D73" s="4" t="s">
        <v>8</v>
      </c>
      <c r="E73" s="4" t="s">
        <v>10</v>
      </c>
      <c r="F73" s="4" t="s">
        <v>11</v>
      </c>
      <c r="G73" s="4" t="s">
        <v>12</v>
      </c>
    </row>
    <row r="74" spans="2:34" ht="34.950000000000003" customHeight="1" x14ac:dyDescent="0.35">
      <c r="C74" s="6"/>
      <c r="D74" s="9"/>
      <c r="E74" s="9"/>
      <c r="F74" s="9"/>
      <c r="G74" s="6"/>
    </row>
    <row r="75" spans="2:34" ht="34.950000000000003" customHeight="1" x14ac:dyDescent="0.35">
      <c r="C75" s="6"/>
      <c r="D75" s="9"/>
      <c r="E75" s="9"/>
      <c r="F75" s="9"/>
      <c r="G75" s="6"/>
    </row>
    <row r="76" spans="2:34" ht="34.950000000000003" customHeight="1" x14ac:dyDescent="0.35">
      <c r="C76" s="6"/>
      <c r="D76" s="9"/>
      <c r="E76" s="9"/>
      <c r="F76" s="9"/>
      <c r="G76" s="6"/>
    </row>
    <row r="77" spans="2:34" ht="34.950000000000003" customHeight="1" x14ac:dyDescent="0.35">
      <c r="C77" s="6"/>
      <c r="D77" s="9"/>
      <c r="E77" s="9"/>
      <c r="F77" s="9"/>
      <c r="G77" s="6"/>
    </row>
    <row r="78" spans="2:34" ht="34.950000000000003" customHeight="1" x14ac:dyDescent="0.35">
      <c r="C78" s="6"/>
      <c r="D78" s="9"/>
      <c r="E78" s="9"/>
      <c r="F78" s="9"/>
      <c r="G78" s="6"/>
    </row>
    <row r="79" spans="2:34" ht="34.950000000000003" customHeight="1" thickBot="1" x14ac:dyDescent="0.4">
      <c r="C79" s="6"/>
      <c r="D79" s="9"/>
      <c r="E79" s="9"/>
      <c r="F79" s="9"/>
      <c r="G79" s="6"/>
    </row>
    <row r="80" spans="2:34" ht="34.950000000000003" customHeight="1" thickBot="1" x14ac:dyDescent="0.4">
      <c r="C80" s="13" t="s">
        <v>136</v>
      </c>
      <c r="D80" s="2"/>
      <c r="E80" s="2"/>
      <c r="F80" s="2"/>
      <c r="I80" s="22" t="s">
        <v>67</v>
      </c>
      <c r="J80" s="16">
        <f>Startar+COLUMNS($J:J)-1</f>
        <v>0</v>
      </c>
      <c r="K80" s="16">
        <f>Startar+COLUMNS($J:K)-1</f>
        <v>1</v>
      </c>
      <c r="L80" s="16">
        <f>Startar+COLUMNS($J:L)-1</f>
        <v>2</v>
      </c>
      <c r="M80" s="16">
        <f>Startar+COLUMNS($J:M)-1</f>
        <v>3</v>
      </c>
      <c r="N80" s="16">
        <f>Startar+COLUMNS($J:N)-1</f>
        <v>4</v>
      </c>
      <c r="O80" s="16">
        <f>Startar+COLUMNS($J:O)-1</f>
        <v>5</v>
      </c>
      <c r="P80" s="16">
        <f>Startar+COLUMNS($J:P)-1</f>
        <v>6</v>
      </c>
      <c r="Q80" s="16">
        <f>Startar+COLUMNS($J:Q)-1</f>
        <v>7</v>
      </c>
      <c r="R80" s="16">
        <f>Startar+COLUMNS($J:R)-1</f>
        <v>8</v>
      </c>
      <c r="S80" s="16">
        <f>Startar+COLUMNS($J:S)-1</f>
        <v>9</v>
      </c>
      <c r="T80" s="16">
        <f>Startar+COLUMNS($J:T)-1</f>
        <v>10</v>
      </c>
      <c r="U80" s="16">
        <f>Startar+COLUMNS($J:U)-1</f>
        <v>11</v>
      </c>
      <c r="V80" s="16">
        <f>Startar+COLUMNS($J:V)-1</f>
        <v>12</v>
      </c>
      <c r="W80" s="16">
        <f>Startar+COLUMNS($J:W)-1</f>
        <v>13</v>
      </c>
      <c r="X80" s="16">
        <f>Startar+COLUMNS($J:X)-1</f>
        <v>14</v>
      </c>
      <c r="Y80" s="16">
        <f>Startar+COLUMNS($J:Y)-1</f>
        <v>15</v>
      </c>
      <c r="Z80" s="16">
        <f>Startar+COLUMNS($J:Z)-1</f>
        <v>16</v>
      </c>
      <c r="AA80" s="16">
        <f>Startar+COLUMNS($J:AA)-1</f>
        <v>17</v>
      </c>
      <c r="AB80" s="16">
        <f>Startar+COLUMNS($J:AB)-1</f>
        <v>18</v>
      </c>
      <c r="AC80" s="16">
        <f>Startar+COLUMNS($J:AC)-1</f>
        <v>19</v>
      </c>
      <c r="AD80" s="16">
        <f>Startar+COLUMNS($J:AD)-1</f>
        <v>20</v>
      </c>
      <c r="AE80" s="16">
        <f>Startar+COLUMNS($J:AE)-1</f>
        <v>21</v>
      </c>
      <c r="AF80" s="16">
        <f>Startar+COLUMNS($J:AF)-1</f>
        <v>22</v>
      </c>
      <c r="AG80" s="16">
        <f>Startar+COLUMNS($J:AG)-1</f>
        <v>23</v>
      </c>
      <c r="AH80" s="16">
        <f>Startar+COLUMNS($J:AH)-1</f>
        <v>24</v>
      </c>
    </row>
    <row r="81" spans="2:34" ht="34.950000000000003" customHeight="1" x14ac:dyDescent="0.35">
      <c r="I81" s="3" t="s">
        <v>8</v>
      </c>
      <c r="J81" s="11">
        <f t="shared" ref="J81:AH81" si="9">$D80*J84</f>
        <v>0</v>
      </c>
      <c r="K81" s="11">
        <f t="shared" si="9"/>
        <v>0</v>
      </c>
      <c r="L81" s="11">
        <f t="shared" si="9"/>
        <v>0</v>
      </c>
      <c r="M81" s="11">
        <f t="shared" si="9"/>
        <v>0</v>
      </c>
      <c r="N81" s="11">
        <f t="shared" si="9"/>
        <v>0</v>
      </c>
      <c r="O81" s="11">
        <f t="shared" si="9"/>
        <v>0</v>
      </c>
      <c r="P81" s="11">
        <f t="shared" si="9"/>
        <v>0</v>
      </c>
      <c r="Q81" s="11">
        <f t="shared" si="9"/>
        <v>0</v>
      </c>
      <c r="R81" s="11">
        <f t="shared" si="9"/>
        <v>0</v>
      </c>
      <c r="S81" s="11">
        <f t="shared" si="9"/>
        <v>0</v>
      </c>
      <c r="T81" s="11">
        <f t="shared" si="9"/>
        <v>0</v>
      </c>
      <c r="U81" s="11">
        <f t="shared" si="9"/>
        <v>0</v>
      </c>
      <c r="V81" s="11">
        <f t="shared" si="9"/>
        <v>0</v>
      </c>
      <c r="W81" s="11">
        <f t="shared" si="9"/>
        <v>0</v>
      </c>
      <c r="X81" s="11">
        <f t="shared" si="9"/>
        <v>0</v>
      </c>
      <c r="Y81" s="11">
        <f t="shared" si="9"/>
        <v>0</v>
      </c>
      <c r="Z81" s="11">
        <f t="shared" si="9"/>
        <v>0</v>
      </c>
      <c r="AA81" s="11">
        <f t="shared" si="9"/>
        <v>0</v>
      </c>
      <c r="AB81" s="11">
        <f t="shared" si="9"/>
        <v>0</v>
      </c>
      <c r="AC81" s="11">
        <f t="shared" si="9"/>
        <v>0</v>
      </c>
      <c r="AD81" s="11">
        <f t="shared" si="9"/>
        <v>0</v>
      </c>
      <c r="AE81" s="11">
        <f t="shared" si="9"/>
        <v>0</v>
      </c>
      <c r="AF81" s="11">
        <f t="shared" si="9"/>
        <v>0</v>
      </c>
      <c r="AG81" s="11">
        <f t="shared" si="9"/>
        <v>0</v>
      </c>
      <c r="AH81" s="11">
        <f t="shared" si="9"/>
        <v>0</v>
      </c>
    </row>
    <row r="82" spans="2:34" ht="34.950000000000003" customHeight="1" x14ac:dyDescent="0.35">
      <c r="I82" s="3" t="s">
        <v>10</v>
      </c>
      <c r="J82" s="11">
        <f t="shared" ref="J82:AH82" si="10">$E80*J84</f>
        <v>0</v>
      </c>
      <c r="K82" s="11">
        <f t="shared" si="10"/>
        <v>0</v>
      </c>
      <c r="L82" s="11">
        <f t="shared" si="10"/>
        <v>0</v>
      </c>
      <c r="M82" s="11">
        <f t="shared" si="10"/>
        <v>0</v>
      </c>
      <c r="N82" s="11">
        <f t="shared" si="10"/>
        <v>0</v>
      </c>
      <c r="O82" s="11">
        <f t="shared" si="10"/>
        <v>0</v>
      </c>
      <c r="P82" s="11">
        <f t="shared" si="10"/>
        <v>0</v>
      </c>
      <c r="Q82" s="11">
        <f t="shared" si="10"/>
        <v>0</v>
      </c>
      <c r="R82" s="11">
        <f t="shared" si="10"/>
        <v>0</v>
      </c>
      <c r="S82" s="11">
        <f t="shared" si="10"/>
        <v>0</v>
      </c>
      <c r="T82" s="11">
        <f t="shared" si="10"/>
        <v>0</v>
      </c>
      <c r="U82" s="11">
        <f t="shared" si="10"/>
        <v>0</v>
      </c>
      <c r="V82" s="11">
        <f t="shared" si="10"/>
        <v>0</v>
      </c>
      <c r="W82" s="11">
        <f t="shared" si="10"/>
        <v>0</v>
      </c>
      <c r="X82" s="11">
        <f t="shared" si="10"/>
        <v>0</v>
      </c>
      <c r="Y82" s="11">
        <f t="shared" si="10"/>
        <v>0</v>
      </c>
      <c r="Z82" s="11">
        <f t="shared" si="10"/>
        <v>0</v>
      </c>
      <c r="AA82" s="11">
        <f t="shared" si="10"/>
        <v>0</v>
      </c>
      <c r="AB82" s="11">
        <f t="shared" si="10"/>
        <v>0</v>
      </c>
      <c r="AC82" s="11">
        <f t="shared" si="10"/>
        <v>0</v>
      </c>
      <c r="AD82" s="11">
        <f t="shared" si="10"/>
        <v>0</v>
      </c>
      <c r="AE82" s="11">
        <f t="shared" si="10"/>
        <v>0</v>
      </c>
      <c r="AF82" s="11">
        <f t="shared" si="10"/>
        <v>0</v>
      </c>
      <c r="AG82" s="11">
        <f t="shared" si="10"/>
        <v>0</v>
      </c>
      <c r="AH82" s="11">
        <f t="shared" si="10"/>
        <v>0</v>
      </c>
    </row>
    <row r="83" spans="2:34" ht="34.950000000000003" customHeight="1" x14ac:dyDescent="0.35">
      <c r="I83" s="3" t="s">
        <v>11</v>
      </c>
      <c r="J83" s="11">
        <f t="shared" ref="J83:AH83" si="11">$F80*J84</f>
        <v>0</v>
      </c>
      <c r="K83" s="11">
        <f t="shared" si="11"/>
        <v>0</v>
      </c>
      <c r="L83" s="11">
        <f t="shared" si="11"/>
        <v>0</v>
      </c>
      <c r="M83" s="11">
        <f t="shared" si="11"/>
        <v>0</v>
      </c>
      <c r="N83" s="11">
        <f t="shared" si="11"/>
        <v>0</v>
      </c>
      <c r="O83" s="11">
        <f t="shared" si="11"/>
        <v>0</v>
      </c>
      <c r="P83" s="11">
        <f t="shared" si="11"/>
        <v>0</v>
      </c>
      <c r="Q83" s="11">
        <f t="shared" si="11"/>
        <v>0</v>
      </c>
      <c r="R83" s="11">
        <f t="shared" si="11"/>
        <v>0</v>
      </c>
      <c r="S83" s="11">
        <f t="shared" si="11"/>
        <v>0</v>
      </c>
      <c r="T83" s="11">
        <f t="shared" si="11"/>
        <v>0</v>
      </c>
      <c r="U83" s="11">
        <f t="shared" si="11"/>
        <v>0</v>
      </c>
      <c r="V83" s="11">
        <f t="shared" si="11"/>
        <v>0</v>
      </c>
      <c r="W83" s="11">
        <f t="shared" si="11"/>
        <v>0</v>
      </c>
      <c r="X83" s="11">
        <f t="shared" si="11"/>
        <v>0</v>
      </c>
      <c r="Y83" s="11">
        <f t="shared" si="11"/>
        <v>0</v>
      </c>
      <c r="Z83" s="11">
        <f t="shared" si="11"/>
        <v>0</v>
      </c>
      <c r="AA83" s="11">
        <f t="shared" si="11"/>
        <v>0</v>
      </c>
      <c r="AB83" s="11">
        <f t="shared" si="11"/>
        <v>0</v>
      </c>
      <c r="AC83" s="11">
        <f t="shared" si="11"/>
        <v>0</v>
      </c>
      <c r="AD83" s="11">
        <f t="shared" si="11"/>
        <v>0</v>
      </c>
      <c r="AE83" s="11">
        <f t="shared" si="11"/>
        <v>0</v>
      </c>
      <c r="AF83" s="11">
        <f t="shared" si="11"/>
        <v>0</v>
      </c>
      <c r="AG83" s="11">
        <f t="shared" si="11"/>
        <v>0</v>
      </c>
      <c r="AH83" s="11">
        <f t="shared" si="11"/>
        <v>0</v>
      </c>
    </row>
    <row r="84" spans="2:34" ht="34.950000000000003" customHeight="1" x14ac:dyDescent="0.35">
      <c r="I84" s="3" t="s">
        <v>9</v>
      </c>
      <c r="J84" s="9">
        <v>1</v>
      </c>
      <c r="K84" s="9">
        <v>1</v>
      </c>
      <c r="L84" s="9">
        <v>1</v>
      </c>
      <c r="M84" s="9">
        <v>1</v>
      </c>
      <c r="N84" s="9">
        <v>1</v>
      </c>
      <c r="O84" s="9">
        <v>1</v>
      </c>
      <c r="P84" s="9">
        <v>1</v>
      </c>
      <c r="Q84" s="9">
        <v>1</v>
      </c>
      <c r="R84" s="9">
        <v>1</v>
      </c>
      <c r="S84" s="9">
        <v>1</v>
      </c>
      <c r="T84" s="9">
        <v>1</v>
      </c>
      <c r="U84" s="9">
        <v>1</v>
      </c>
      <c r="V84" s="9">
        <v>1</v>
      </c>
      <c r="W84" s="9">
        <v>1</v>
      </c>
      <c r="X84" s="9">
        <v>1</v>
      </c>
      <c r="Y84" s="9">
        <v>1</v>
      </c>
      <c r="Z84" s="9">
        <v>1</v>
      </c>
      <c r="AA84" s="9">
        <v>1</v>
      </c>
      <c r="AB84" s="9">
        <v>1</v>
      </c>
      <c r="AC84" s="9">
        <v>1</v>
      </c>
      <c r="AD84" s="9">
        <v>1</v>
      </c>
      <c r="AE84" s="9">
        <v>1</v>
      </c>
      <c r="AF84" s="9">
        <v>1</v>
      </c>
      <c r="AG84" s="9">
        <v>1</v>
      </c>
      <c r="AH84" s="9">
        <v>1</v>
      </c>
    </row>
    <row r="87" spans="2:34" ht="34.950000000000003" customHeight="1" thickBot="1" x14ac:dyDescent="0.4"/>
    <row r="88" spans="2:34" ht="34.950000000000003" customHeight="1" thickBot="1" x14ac:dyDescent="0.4">
      <c r="B88" s="22" t="s">
        <v>68</v>
      </c>
      <c r="C88" s="43"/>
      <c r="D88" s="3" t="s">
        <v>135</v>
      </c>
    </row>
    <row r="89" spans="2:34" ht="34.950000000000003" customHeight="1" thickBot="1" x14ac:dyDescent="0.4">
      <c r="C89" s="43"/>
      <c r="D89" s="3" t="s">
        <v>203</v>
      </c>
      <c r="E89" t="str" cm="1">
        <f t="array" ref="E89">IFERROR(INDEX(_xlfn.ANCHORARRAY(#REF!),#REF!,1),"")</f>
        <v/>
      </c>
    </row>
    <row r="90" spans="2:34" ht="34.950000000000003" customHeight="1" thickBot="1" x14ac:dyDescent="0.4">
      <c r="C90" s="43"/>
      <c r="D90" s="3" t="s">
        <v>3</v>
      </c>
    </row>
    <row r="91" spans="2:34" ht="34.950000000000003" customHeight="1" x14ac:dyDescent="0.35">
      <c r="B91"/>
    </row>
    <row r="92" spans="2:34" ht="34.950000000000003" customHeight="1" thickBot="1" x14ac:dyDescent="0.45">
      <c r="C92" s="4" t="s">
        <v>9</v>
      </c>
      <c r="D92" s="4" t="s">
        <v>8</v>
      </c>
      <c r="E92" s="4" t="s">
        <v>10</v>
      </c>
      <c r="F92" s="4" t="s">
        <v>11</v>
      </c>
      <c r="G92" s="4" t="s">
        <v>12</v>
      </c>
    </row>
    <row r="93" spans="2:34" ht="34.950000000000003" customHeight="1" x14ac:dyDescent="0.35">
      <c r="C93" s="6"/>
      <c r="D93" s="9"/>
      <c r="E93" s="9"/>
      <c r="F93" s="9"/>
      <c r="G93" s="6"/>
    </row>
    <row r="94" spans="2:34" ht="34.950000000000003" customHeight="1" x14ac:dyDescent="0.35">
      <c r="C94" s="6"/>
      <c r="D94" s="9"/>
      <c r="E94" s="9"/>
      <c r="F94" s="9"/>
      <c r="G94" s="6"/>
    </row>
    <row r="95" spans="2:34" ht="34.950000000000003" customHeight="1" x14ac:dyDescent="0.35">
      <c r="C95" s="6"/>
      <c r="D95" s="9"/>
      <c r="E95" s="9"/>
      <c r="F95" s="9"/>
      <c r="G95" s="6"/>
    </row>
    <row r="96" spans="2:34" ht="34.950000000000003" customHeight="1" x14ac:dyDescent="0.35">
      <c r="C96" s="6"/>
      <c r="D96" s="9"/>
      <c r="E96" s="9"/>
      <c r="F96" s="9"/>
      <c r="G96" s="6"/>
    </row>
    <row r="97" spans="2:34" ht="34.950000000000003" customHeight="1" x14ac:dyDescent="0.35">
      <c r="C97" s="6"/>
      <c r="D97" s="9"/>
      <c r="E97" s="9"/>
      <c r="F97" s="9"/>
      <c r="G97" s="6"/>
    </row>
    <row r="98" spans="2:34" ht="34.950000000000003" customHeight="1" thickBot="1" x14ac:dyDescent="0.4">
      <c r="C98" s="6"/>
      <c r="D98" s="9"/>
      <c r="E98" s="9"/>
      <c r="F98" s="9"/>
      <c r="G98" s="6"/>
    </row>
    <row r="99" spans="2:34" ht="34.950000000000003" customHeight="1" thickBot="1" x14ac:dyDescent="0.4">
      <c r="C99" s="13" t="s">
        <v>136</v>
      </c>
      <c r="D99" s="2"/>
      <c r="E99" s="2"/>
      <c r="F99" s="2"/>
      <c r="I99" s="22" t="s">
        <v>68</v>
      </c>
      <c r="J99" s="16">
        <f>Startar+COLUMNS($J:J)-1</f>
        <v>0</v>
      </c>
      <c r="K99" s="16">
        <f>Startar+COLUMNS($J:K)-1</f>
        <v>1</v>
      </c>
      <c r="L99" s="16">
        <f>Startar+COLUMNS($J:L)-1</f>
        <v>2</v>
      </c>
      <c r="M99" s="16">
        <f>Startar+COLUMNS($J:M)-1</f>
        <v>3</v>
      </c>
      <c r="N99" s="16">
        <f>Startar+COLUMNS($J:N)-1</f>
        <v>4</v>
      </c>
      <c r="O99" s="16">
        <f>Startar+COLUMNS($J:O)-1</f>
        <v>5</v>
      </c>
      <c r="P99" s="16">
        <f>Startar+COLUMNS($J:P)-1</f>
        <v>6</v>
      </c>
      <c r="Q99" s="16">
        <f>Startar+COLUMNS($J:Q)-1</f>
        <v>7</v>
      </c>
      <c r="R99" s="16">
        <f>Startar+COLUMNS($J:R)-1</f>
        <v>8</v>
      </c>
      <c r="S99" s="16">
        <f>Startar+COLUMNS($J:S)-1</f>
        <v>9</v>
      </c>
      <c r="T99" s="16">
        <f>Startar+COLUMNS($J:T)-1</f>
        <v>10</v>
      </c>
      <c r="U99" s="16">
        <f>Startar+COLUMNS($J:U)-1</f>
        <v>11</v>
      </c>
      <c r="V99" s="16">
        <f>Startar+COLUMNS($J:V)-1</f>
        <v>12</v>
      </c>
      <c r="W99" s="16">
        <f>Startar+COLUMNS($J:W)-1</f>
        <v>13</v>
      </c>
      <c r="X99" s="16">
        <f>Startar+COLUMNS($J:X)-1</f>
        <v>14</v>
      </c>
      <c r="Y99" s="16">
        <f>Startar+COLUMNS($J:Y)-1</f>
        <v>15</v>
      </c>
      <c r="Z99" s="16">
        <f>Startar+COLUMNS($J:Z)-1</f>
        <v>16</v>
      </c>
      <c r="AA99" s="16">
        <f>Startar+COLUMNS($J:AA)-1</f>
        <v>17</v>
      </c>
      <c r="AB99" s="16">
        <f>Startar+COLUMNS($J:AB)-1</f>
        <v>18</v>
      </c>
      <c r="AC99" s="16">
        <f>Startar+COLUMNS($J:AC)-1</f>
        <v>19</v>
      </c>
      <c r="AD99" s="16">
        <f>Startar+COLUMNS($J:AD)-1</f>
        <v>20</v>
      </c>
      <c r="AE99" s="16">
        <f>Startar+COLUMNS($J:AE)-1</f>
        <v>21</v>
      </c>
      <c r="AF99" s="16">
        <f>Startar+COLUMNS($J:AF)-1</f>
        <v>22</v>
      </c>
      <c r="AG99" s="16">
        <f>Startar+COLUMNS($J:AG)-1</f>
        <v>23</v>
      </c>
      <c r="AH99" s="16">
        <f>Startar+COLUMNS($J:AH)-1</f>
        <v>24</v>
      </c>
    </row>
    <row r="100" spans="2:34" ht="34.950000000000003" customHeight="1" x14ac:dyDescent="0.35">
      <c r="I100" s="3" t="s">
        <v>8</v>
      </c>
      <c r="J100" s="11">
        <f t="shared" ref="J100:AH100" si="12">$D99*J103</f>
        <v>0</v>
      </c>
      <c r="K100" s="11">
        <f t="shared" si="12"/>
        <v>0</v>
      </c>
      <c r="L100" s="11">
        <f t="shared" si="12"/>
        <v>0</v>
      </c>
      <c r="M100" s="11">
        <f t="shared" si="12"/>
        <v>0</v>
      </c>
      <c r="N100" s="11">
        <f t="shared" si="12"/>
        <v>0</v>
      </c>
      <c r="O100" s="11">
        <f t="shared" si="12"/>
        <v>0</v>
      </c>
      <c r="P100" s="11">
        <f t="shared" si="12"/>
        <v>0</v>
      </c>
      <c r="Q100" s="11">
        <f t="shared" si="12"/>
        <v>0</v>
      </c>
      <c r="R100" s="11">
        <f t="shared" si="12"/>
        <v>0</v>
      </c>
      <c r="S100" s="11">
        <f t="shared" si="12"/>
        <v>0</v>
      </c>
      <c r="T100" s="11">
        <f t="shared" si="12"/>
        <v>0</v>
      </c>
      <c r="U100" s="11">
        <f t="shared" si="12"/>
        <v>0</v>
      </c>
      <c r="V100" s="11">
        <f t="shared" si="12"/>
        <v>0</v>
      </c>
      <c r="W100" s="11">
        <f t="shared" si="12"/>
        <v>0</v>
      </c>
      <c r="X100" s="11">
        <f t="shared" si="12"/>
        <v>0</v>
      </c>
      <c r="Y100" s="11">
        <f t="shared" si="12"/>
        <v>0</v>
      </c>
      <c r="Z100" s="11">
        <f t="shared" si="12"/>
        <v>0</v>
      </c>
      <c r="AA100" s="11">
        <f t="shared" si="12"/>
        <v>0</v>
      </c>
      <c r="AB100" s="11">
        <f t="shared" si="12"/>
        <v>0</v>
      </c>
      <c r="AC100" s="11">
        <f t="shared" si="12"/>
        <v>0</v>
      </c>
      <c r="AD100" s="11">
        <f t="shared" si="12"/>
        <v>0</v>
      </c>
      <c r="AE100" s="11">
        <f t="shared" si="12"/>
        <v>0</v>
      </c>
      <c r="AF100" s="11">
        <f t="shared" si="12"/>
        <v>0</v>
      </c>
      <c r="AG100" s="11">
        <f t="shared" si="12"/>
        <v>0</v>
      </c>
      <c r="AH100" s="11">
        <f t="shared" si="12"/>
        <v>0</v>
      </c>
    </row>
    <row r="101" spans="2:34" ht="34.950000000000003" customHeight="1" x14ac:dyDescent="0.35">
      <c r="I101" s="3" t="s">
        <v>10</v>
      </c>
      <c r="J101" s="11">
        <f t="shared" ref="J101:AH101" si="13">$E99*J103</f>
        <v>0</v>
      </c>
      <c r="K101" s="11">
        <f t="shared" si="13"/>
        <v>0</v>
      </c>
      <c r="L101" s="11">
        <f t="shared" si="13"/>
        <v>0</v>
      </c>
      <c r="M101" s="11">
        <f t="shared" si="13"/>
        <v>0</v>
      </c>
      <c r="N101" s="11">
        <f t="shared" si="13"/>
        <v>0</v>
      </c>
      <c r="O101" s="11">
        <f t="shared" si="13"/>
        <v>0</v>
      </c>
      <c r="P101" s="11">
        <f t="shared" si="13"/>
        <v>0</v>
      </c>
      <c r="Q101" s="11">
        <f t="shared" si="13"/>
        <v>0</v>
      </c>
      <c r="R101" s="11">
        <f t="shared" si="13"/>
        <v>0</v>
      </c>
      <c r="S101" s="11">
        <f t="shared" si="13"/>
        <v>0</v>
      </c>
      <c r="T101" s="11">
        <f t="shared" si="13"/>
        <v>0</v>
      </c>
      <c r="U101" s="11">
        <f t="shared" si="13"/>
        <v>0</v>
      </c>
      <c r="V101" s="11">
        <f t="shared" si="13"/>
        <v>0</v>
      </c>
      <c r="W101" s="11">
        <f t="shared" si="13"/>
        <v>0</v>
      </c>
      <c r="X101" s="11">
        <f t="shared" si="13"/>
        <v>0</v>
      </c>
      <c r="Y101" s="11">
        <f t="shared" si="13"/>
        <v>0</v>
      </c>
      <c r="Z101" s="11">
        <f t="shared" si="13"/>
        <v>0</v>
      </c>
      <c r="AA101" s="11">
        <f t="shared" si="13"/>
        <v>0</v>
      </c>
      <c r="AB101" s="11">
        <f t="shared" si="13"/>
        <v>0</v>
      </c>
      <c r="AC101" s="11">
        <f t="shared" si="13"/>
        <v>0</v>
      </c>
      <c r="AD101" s="11">
        <f t="shared" si="13"/>
        <v>0</v>
      </c>
      <c r="AE101" s="11">
        <f t="shared" si="13"/>
        <v>0</v>
      </c>
      <c r="AF101" s="11">
        <f t="shared" si="13"/>
        <v>0</v>
      </c>
      <c r="AG101" s="11">
        <f t="shared" si="13"/>
        <v>0</v>
      </c>
      <c r="AH101" s="11">
        <f t="shared" si="13"/>
        <v>0</v>
      </c>
    </row>
    <row r="102" spans="2:34" ht="34.950000000000003" customHeight="1" x14ac:dyDescent="0.35">
      <c r="I102" s="3" t="s">
        <v>11</v>
      </c>
      <c r="J102" s="11">
        <f t="shared" ref="J102:AH102" si="14">$F99*J103</f>
        <v>0</v>
      </c>
      <c r="K102" s="11">
        <f t="shared" si="14"/>
        <v>0</v>
      </c>
      <c r="L102" s="11">
        <f t="shared" si="14"/>
        <v>0</v>
      </c>
      <c r="M102" s="11">
        <f t="shared" si="14"/>
        <v>0</v>
      </c>
      <c r="N102" s="11">
        <f t="shared" si="14"/>
        <v>0</v>
      </c>
      <c r="O102" s="11">
        <f t="shared" si="14"/>
        <v>0</v>
      </c>
      <c r="P102" s="11">
        <f t="shared" si="14"/>
        <v>0</v>
      </c>
      <c r="Q102" s="11">
        <f t="shared" si="14"/>
        <v>0</v>
      </c>
      <c r="R102" s="11">
        <f t="shared" si="14"/>
        <v>0</v>
      </c>
      <c r="S102" s="11">
        <f t="shared" si="14"/>
        <v>0</v>
      </c>
      <c r="T102" s="11">
        <f t="shared" si="14"/>
        <v>0</v>
      </c>
      <c r="U102" s="11">
        <f t="shared" si="14"/>
        <v>0</v>
      </c>
      <c r="V102" s="11">
        <f t="shared" si="14"/>
        <v>0</v>
      </c>
      <c r="W102" s="11">
        <f t="shared" si="14"/>
        <v>0</v>
      </c>
      <c r="X102" s="11">
        <f t="shared" si="14"/>
        <v>0</v>
      </c>
      <c r="Y102" s="11">
        <f t="shared" si="14"/>
        <v>0</v>
      </c>
      <c r="Z102" s="11">
        <f t="shared" si="14"/>
        <v>0</v>
      </c>
      <c r="AA102" s="11">
        <f t="shared" si="14"/>
        <v>0</v>
      </c>
      <c r="AB102" s="11">
        <f t="shared" si="14"/>
        <v>0</v>
      </c>
      <c r="AC102" s="11">
        <f t="shared" si="14"/>
        <v>0</v>
      </c>
      <c r="AD102" s="11">
        <f t="shared" si="14"/>
        <v>0</v>
      </c>
      <c r="AE102" s="11">
        <f t="shared" si="14"/>
        <v>0</v>
      </c>
      <c r="AF102" s="11">
        <f t="shared" si="14"/>
        <v>0</v>
      </c>
      <c r="AG102" s="11">
        <f t="shared" si="14"/>
        <v>0</v>
      </c>
      <c r="AH102" s="11">
        <f t="shared" si="14"/>
        <v>0</v>
      </c>
    </row>
    <row r="103" spans="2:34" ht="34.950000000000003" customHeight="1" x14ac:dyDescent="0.35">
      <c r="I103" s="3" t="s">
        <v>9</v>
      </c>
      <c r="J103" s="9">
        <v>1</v>
      </c>
      <c r="K103" s="9">
        <v>1</v>
      </c>
      <c r="L103" s="9">
        <v>1</v>
      </c>
      <c r="M103" s="9">
        <v>1</v>
      </c>
      <c r="N103" s="9">
        <v>1</v>
      </c>
      <c r="O103" s="9">
        <v>1</v>
      </c>
      <c r="P103" s="9">
        <v>1</v>
      </c>
      <c r="Q103" s="9">
        <v>1</v>
      </c>
      <c r="R103" s="9">
        <v>1</v>
      </c>
      <c r="S103" s="9">
        <v>1</v>
      </c>
      <c r="T103" s="9">
        <v>1</v>
      </c>
      <c r="U103" s="9">
        <v>1</v>
      </c>
      <c r="V103" s="9">
        <v>1</v>
      </c>
      <c r="W103" s="9">
        <v>1</v>
      </c>
      <c r="X103" s="9">
        <v>1</v>
      </c>
      <c r="Y103" s="9">
        <v>1</v>
      </c>
      <c r="Z103" s="9">
        <v>1</v>
      </c>
      <c r="AA103" s="9">
        <v>1</v>
      </c>
      <c r="AB103" s="9">
        <v>1</v>
      </c>
      <c r="AC103" s="9">
        <v>1</v>
      </c>
      <c r="AD103" s="9">
        <v>1</v>
      </c>
      <c r="AE103" s="9">
        <v>1</v>
      </c>
      <c r="AF103" s="9">
        <v>1</v>
      </c>
      <c r="AG103" s="9">
        <v>1</v>
      </c>
      <c r="AH103" s="9">
        <v>1</v>
      </c>
    </row>
    <row r="106" spans="2:34" ht="34.950000000000003" customHeight="1" thickBot="1" x14ac:dyDescent="0.4"/>
    <row r="107" spans="2:34" ht="34.950000000000003" customHeight="1" thickBot="1" x14ac:dyDescent="0.4">
      <c r="B107" s="22" t="s">
        <v>69</v>
      </c>
      <c r="C107" s="43"/>
      <c r="D107" s="3" t="s">
        <v>135</v>
      </c>
    </row>
    <row r="108" spans="2:34" ht="34.950000000000003" customHeight="1" thickBot="1" x14ac:dyDescent="0.4">
      <c r="C108" s="43"/>
      <c r="D108" s="3" t="s">
        <v>203</v>
      </c>
      <c r="E108" t="str" cm="1">
        <f t="array" ref="E108">IFERROR(INDEX(_xlfn.ANCHORARRAY(#REF!),#REF!,1),"")</f>
        <v/>
      </c>
    </row>
    <row r="109" spans="2:34" ht="34.950000000000003" customHeight="1" thickBot="1" x14ac:dyDescent="0.4">
      <c r="C109" s="43"/>
      <c r="D109" s="3" t="s">
        <v>3</v>
      </c>
    </row>
    <row r="110" spans="2:34" ht="34.950000000000003" customHeight="1" x14ac:dyDescent="0.35">
      <c r="B110"/>
    </row>
    <row r="111" spans="2:34" ht="34.950000000000003" customHeight="1" thickBot="1" x14ac:dyDescent="0.45">
      <c r="C111" s="4" t="s">
        <v>9</v>
      </c>
      <c r="D111" s="4" t="s">
        <v>8</v>
      </c>
      <c r="E111" s="4" t="s">
        <v>10</v>
      </c>
      <c r="F111" s="4" t="s">
        <v>11</v>
      </c>
      <c r="G111" s="4" t="s">
        <v>12</v>
      </c>
    </row>
    <row r="112" spans="2:34" ht="34.950000000000003" customHeight="1" x14ac:dyDescent="0.35">
      <c r="C112" s="6"/>
      <c r="D112" s="9"/>
      <c r="E112" s="9"/>
      <c r="F112" s="9"/>
      <c r="G112" s="6"/>
    </row>
    <row r="113" spans="2:34" ht="34.950000000000003" customHeight="1" x14ac:dyDescent="0.35">
      <c r="C113" s="6"/>
      <c r="D113" s="9"/>
      <c r="E113" s="9"/>
      <c r="F113" s="9"/>
      <c r="G113" s="6"/>
    </row>
    <row r="114" spans="2:34" ht="34.950000000000003" customHeight="1" x14ac:dyDescent="0.35">
      <c r="C114" s="6"/>
      <c r="D114" s="9"/>
      <c r="E114" s="9"/>
      <c r="F114" s="9"/>
      <c r="G114" s="6"/>
    </row>
    <row r="115" spans="2:34" ht="34.950000000000003" customHeight="1" x14ac:dyDescent="0.35">
      <c r="C115" s="6"/>
      <c r="D115" s="9"/>
      <c r="E115" s="9"/>
      <c r="F115" s="9"/>
      <c r="G115" s="6"/>
    </row>
    <row r="116" spans="2:34" ht="34.950000000000003" customHeight="1" x14ac:dyDescent="0.35">
      <c r="C116" s="6"/>
      <c r="D116" s="9"/>
      <c r="E116" s="9"/>
      <c r="F116" s="9"/>
      <c r="G116" s="6"/>
    </row>
    <row r="117" spans="2:34" ht="34.950000000000003" customHeight="1" thickBot="1" x14ac:dyDescent="0.4">
      <c r="C117" s="6"/>
      <c r="D117" s="9"/>
      <c r="E117" s="9"/>
      <c r="F117" s="9"/>
      <c r="G117" s="6"/>
    </row>
    <row r="118" spans="2:34" ht="34.950000000000003" customHeight="1" thickBot="1" x14ac:dyDescent="0.4">
      <c r="C118" s="13" t="s">
        <v>136</v>
      </c>
      <c r="D118" s="2"/>
      <c r="E118" s="2"/>
      <c r="F118" s="2"/>
      <c r="I118" s="22" t="s">
        <v>69</v>
      </c>
      <c r="J118" s="16">
        <f>Startar+COLUMNS($J:J)-1</f>
        <v>0</v>
      </c>
      <c r="K118" s="16">
        <f>Startar+COLUMNS($J:K)-1</f>
        <v>1</v>
      </c>
      <c r="L118" s="16">
        <f>Startar+COLUMNS($J:L)-1</f>
        <v>2</v>
      </c>
      <c r="M118" s="16">
        <f>Startar+COLUMNS($J:M)-1</f>
        <v>3</v>
      </c>
      <c r="N118" s="16">
        <f>Startar+COLUMNS($J:N)-1</f>
        <v>4</v>
      </c>
      <c r="O118" s="16">
        <f>Startar+COLUMNS($J:O)-1</f>
        <v>5</v>
      </c>
      <c r="P118" s="16">
        <f>Startar+COLUMNS($J:P)-1</f>
        <v>6</v>
      </c>
      <c r="Q118" s="16">
        <f>Startar+COLUMNS($J:Q)-1</f>
        <v>7</v>
      </c>
      <c r="R118" s="16">
        <f>Startar+COLUMNS($J:R)-1</f>
        <v>8</v>
      </c>
      <c r="S118" s="16">
        <f>Startar+COLUMNS($J:S)-1</f>
        <v>9</v>
      </c>
      <c r="T118" s="16">
        <f>Startar+COLUMNS($J:T)-1</f>
        <v>10</v>
      </c>
      <c r="U118" s="16">
        <f>Startar+COLUMNS($J:U)-1</f>
        <v>11</v>
      </c>
      <c r="V118" s="16">
        <f>Startar+COLUMNS($J:V)-1</f>
        <v>12</v>
      </c>
      <c r="W118" s="16">
        <f>Startar+COLUMNS($J:W)-1</f>
        <v>13</v>
      </c>
      <c r="X118" s="16">
        <f>Startar+COLUMNS($J:X)-1</f>
        <v>14</v>
      </c>
      <c r="Y118" s="16">
        <f>Startar+COLUMNS($J:Y)-1</f>
        <v>15</v>
      </c>
      <c r="Z118" s="16">
        <f>Startar+COLUMNS($J:Z)-1</f>
        <v>16</v>
      </c>
      <c r="AA118" s="16">
        <f>Startar+COLUMNS($J:AA)-1</f>
        <v>17</v>
      </c>
      <c r="AB118" s="16">
        <f>Startar+COLUMNS($J:AB)-1</f>
        <v>18</v>
      </c>
      <c r="AC118" s="16">
        <f>Startar+COLUMNS($J:AC)-1</f>
        <v>19</v>
      </c>
      <c r="AD118" s="16">
        <f>Startar+COLUMNS($J:AD)-1</f>
        <v>20</v>
      </c>
      <c r="AE118" s="16">
        <f>Startar+COLUMNS($J:AE)-1</f>
        <v>21</v>
      </c>
      <c r="AF118" s="16">
        <f>Startar+COLUMNS($J:AF)-1</f>
        <v>22</v>
      </c>
      <c r="AG118" s="16">
        <f>Startar+COLUMNS($J:AG)-1</f>
        <v>23</v>
      </c>
      <c r="AH118" s="16">
        <f>Startar+COLUMNS($J:AH)-1</f>
        <v>24</v>
      </c>
    </row>
    <row r="119" spans="2:34" ht="34.950000000000003" customHeight="1" x14ac:dyDescent="0.35">
      <c r="I119" s="3" t="s">
        <v>8</v>
      </c>
      <c r="J119" s="11">
        <f t="shared" ref="J119:AH119" si="15">$D118*J122</f>
        <v>0</v>
      </c>
      <c r="K119" s="11">
        <f t="shared" si="15"/>
        <v>0</v>
      </c>
      <c r="L119" s="11">
        <f t="shared" si="15"/>
        <v>0</v>
      </c>
      <c r="M119" s="11">
        <f t="shared" si="15"/>
        <v>0</v>
      </c>
      <c r="N119" s="11">
        <f t="shared" si="15"/>
        <v>0</v>
      </c>
      <c r="O119" s="11">
        <f t="shared" si="15"/>
        <v>0</v>
      </c>
      <c r="P119" s="11">
        <f t="shared" si="15"/>
        <v>0</v>
      </c>
      <c r="Q119" s="11">
        <f t="shared" si="15"/>
        <v>0</v>
      </c>
      <c r="R119" s="11">
        <f t="shared" si="15"/>
        <v>0</v>
      </c>
      <c r="S119" s="11">
        <f t="shared" si="15"/>
        <v>0</v>
      </c>
      <c r="T119" s="11">
        <f t="shared" si="15"/>
        <v>0</v>
      </c>
      <c r="U119" s="11">
        <f t="shared" si="15"/>
        <v>0</v>
      </c>
      <c r="V119" s="11">
        <f t="shared" si="15"/>
        <v>0</v>
      </c>
      <c r="W119" s="11">
        <f t="shared" si="15"/>
        <v>0</v>
      </c>
      <c r="X119" s="11">
        <f t="shared" si="15"/>
        <v>0</v>
      </c>
      <c r="Y119" s="11">
        <f t="shared" si="15"/>
        <v>0</v>
      </c>
      <c r="Z119" s="11">
        <f t="shared" si="15"/>
        <v>0</v>
      </c>
      <c r="AA119" s="11">
        <f t="shared" si="15"/>
        <v>0</v>
      </c>
      <c r="AB119" s="11">
        <f t="shared" si="15"/>
        <v>0</v>
      </c>
      <c r="AC119" s="11">
        <f t="shared" si="15"/>
        <v>0</v>
      </c>
      <c r="AD119" s="11">
        <f t="shared" si="15"/>
        <v>0</v>
      </c>
      <c r="AE119" s="11">
        <f t="shared" si="15"/>
        <v>0</v>
      </c>
      <c r="AF119" s="11">
        <f t="shared" si="15"/>
        <v>0</v>
      </c>
      <c r="AG119" s="11">
        <f t="shared" si="15"/>
        <v>0</v>
      </c>
      <c r="AH119" s="11">
        <f t="shared" si="15"/>
        <v>0</v>
      </c>
    </row>
    <row r="120" spans="2:34" ht="34.950000000000003" customHeight="1" x14ac:dyDescent="0.35">
      <c r="I120" s="3" t="s">
        <v>10</v>
      </c>
      <c r="J120" s="11">
        <f t="shared" ref="J120:AH120" si="16">$E118*J122</f>
        <v>0</v>
      </c>
      <c r="K120" s="11">
        <f t="shared" si="16"/>
        <v>0</v>
      </c>
      <c r="L120" s="11">
        <f t="shared" si="16"/>
        <v>0</v>
      </c>
      <c r="M120" s="11">
        <f t="shared" si="16"/>
        <v>0</v>
      </c>
      <c r="N120" s="11">
        <f t="shared" si="16"/>
        <v>0</v>
      </c>
      <c r="O120" s="11">
        <f t="shared" si="16"/>
        <v>0</v>
      </c>
      <c r="P120" s="11">
        <f t="shared" si="16"/>
        <v>0</v>
      </c>
      <c r="Q120" s="11">
        <f t="shared" si="16"/>
        <v>0</v>
      </c>
      <c r="R120" s="11">
        <f t="shared" si="16"/>
        <v>0</v>
      </c>
      <c r="S120" s="11">
        <f t="shared" si="16"/>
        <v>0</v>
      </c>
      <c r="T120" s="11">
        <f t="shared" si="16"/>
        <v>0</v>
      </c>
      <c r="U120" s="11">
        <f t="shared" si="16"/>
        <v>0</v>
      </c>
      <c r="V120" s="11">
        <f t="shared" si="16"/>
        <v>0</v>
      </c>
      <c r="W120" s="11">
        <f t="shared" si="16"/>
        <v>0</v>
      </c>
      <c r="X120" s="11">
        <f t="shared" si="16"/>
        <v>0</v>
      </c>
      <c r="Y120" s="11">
        <f t="shared" si="16"/>
        <v>0</v>
      </c>
      <c r="Z120" s="11">
        <f t="shared" si="16"/>
        <v>0</v>
      </c>
      <c r="AA120" s="11">
        <f t="shared" si="16"/>
        <v>0</v>
      </c>
      <c r="AB120" s="11">
        <f t="shared" si="16"/>
        <v>0</v>
      </c>
      <c r="AC120" s="11">
        <f t="shared" si="16"/>
        <v>0</v>
      </c>
      <c r="AD120" s="11">
        <f t="shared" si="16"/>
        <v>0</v>
      </c>
      <c r="AE120" s="11">
        <f t="shared" si="16"/>
        <v>0</v>
      </c>
      <c r="AF120" s="11">
        <f t="shared" si="16"/>
        <v>0</v>
      </c>
      <c r="AG120" s="11">
        <f t="shared" si="16"/>
        <v>0</v>
      </c>
      <c r="AH120" s="11">
        <f t="shared" si="16"/>
        <v>0</v>
      </c>
    </row>
    <row r="121" spans="2:34" ht="34.950000000000003" customHeight="1" x14ac:dyDescent="0.35">
      <c r="I121" s="3" t="s">
        <v>11</v>
      </c>
      <c r="J121" s="11">
        <f t="shared" ref="J121:AH121" si="17">$F118*J122</f>
        <v>0</v>
      </c>
      <c r="K121" s="11">
        <f t="shared" si="17"/>
        <v>0</v>
      </c>
      <c r="L121" s="11">
        <f t="shared" si="17"/>
        <v>0</v>
      </c>
      <c r="M121" s="11">
        <f t="shared" si="17"/>
        <v>0</v>
      </c>
      <c r="N121" s="11">
        <f t="shared" si="17"/>
        <v>0</v>
      </c>
      <c r="O121" s="11">
        <f t="shared" si="17"/>
        <v>0</v>
      </c>
      <c r="P121" s="11">
        <f t="shared" si="17"/>
        <v>0</v>
      </c>
      <c r="Q121" s="11">
        <f t="shared" si="17"/>
        <v>0</v>
      </c>
      <c r="R121" s="11">
        <f t="shared" si="17"/>
        <v>0</v>
      </c>
      <c r="S121" s="11">
        <f t="shared" si="17"/>
        <v>0</v>
      </c>
      <c r="T121" s="11">
        <f t="shared" si="17"/>
        <v>0</v>
      </c>
      <c r="U121" s="11">
        <f t="shared" si="17"/>
        <v>0</v>
      </c>
      <c r="V121" s="11">
        <f t="shared" si="17"/>
        <v>0</v>
      </c>
      <c r="W121" s="11">
        <f t="shared" si="17"/>
        <v>0</v>
      </c>
      <c r="X121" s="11">
        <f t="shared" si="17"/>
        <v>0</v>
      </c>
      <c r="Y121" s="11">
        <f t="shared" si="17"/>
        <v>0</v>
      </c>
      <c r="Z121" s="11">
        <f t="shared" si="17"/>
        <v>0</v>
      </c>
      <c r="AA121" s="11">
        <f t="shared" si="17"/>
        <v>0</v>
      </c>
      <c r="AB121" s="11">
        <f t="shared" si="17"/>
        <v>0</v>
      </c>
      <c r="AC121" s="11">
        <f t="shared" si="17"/>
        <v>0</v>
      </c>
      <c r="AD121" s="11">
        <f t="shared" si="17"/>
        <v>0</v>
      </c>
      <c r="AE121" s="11">
        <f t="shared" si="17"/>
        <v>0</v>
      </c>
      <c r="AF121" s="11">
        <f t="shared" si="17"/>
        <v>0</v>
      </c>
      <c r="AG121" s="11">
        <f t="shared" si="17"/>
        <v>0</v>
      </c>
      <c r="AH121" s="11">
        <f t="shared" si="17"/>
        <v>0</v>
      </c>
    </row>
    <row r="122" spans="2:34" ht="34.950000000000003" customHeight="1" x14ac:dyDescent="0.35">
      <c r="I122" s="3" t="s">
        <v>9</v>
      </c>
      <c r="J122" s="9">
        <v>1</v>
      </c>
      <c r="K122" s="9">
        <v>1</v>
      </c>
      <c r="L122" s="9">
        <v>1</v>
      </c>
      <c r="M122" s="9">
        <v>1</v>
      </c>
      <c r="N122" s="9">
        <v>1</v>
      </c>
      <c r="O122" s="9">
        <v>1</v>
      </c>
      <c r="P122" s="9">
        <v>1</v>
      </c>
      <c r="Q122" s="9">
        <v>1</v>
      </c>
      <c r="R122" s="9">
        <v>1</v>
      </c>
      <c r="S122" s="9">
        <v>1</v>
      </c>
      <c r="T122" s="9">
        <v>1</v>
      </c>
      <c r="U122" s="9">
        <v>1</v>
      </c>
      <c r="V122" s="9">
        <v>1</v>
      </c>
      <c r="W122" s="9">
        <v>1</v>
      </c>
      <c r="X122" s="9">
        <v>1</v>
      </c>
      <c r="Y122" s="9">
        <v>1</v>
      </c>
      <c r="Z122" s="9">
        <v>1</v>
      </c>
      <c r="AA122" s="9">
        <v>1</v>
      </c>
      <c r="AB122" s="9">
        <v>1</v>
      </c>
      <c r="AC122" s="9">
        <v>1</v>
      </c>
      <c r="AD122" s="9">
        <v>1</v>
      </c>
      <c r="AE122" s="9">
        <v>1</v>
      </c>
      <c r="AF122" s="9">
        <v>1</v>
      </c>
      <c r="AG122" s="9">
        <v>1</v>
      </c>
      <c r="AH122" s="9">
        <v>1</v>
      </c>
    </row>
    <row r="125" spans="2:34" ht="34.950000000000003" customHeight="1" thickBot="1" x14ac:dyDescent="0.4"/>
    <row r="126" spans="2:34" ht="34.950000000000003" customHeight="1" thickBot="1" x14ac:dyDescent="0.4">
      <c r="B126" s="22" t="s">
        <v>70</v>
      </c>
      <c r="C126" s="43"/>
      <c r="D126" s="3" t="s">
        <v>135</v>
      </c>
    </row>
    <row r="127" spans="2:34" ht="34.950000000000003" customHeight="1" thickBot="1" x14ac:dyDescent="0.4">
      <c r="C127" s="43"/>
      <c r="D127" s="3" t="s">
        <v>203</v>
      </c>
      <c r="E127" t="str" cm="1">
        <f t="array" ref="E127">IFERROR(INDEX(_xlfn.ANCHORARRAY(#REF!),#REF!,1),"")</f>
        <v/>
      </c>
    </row>
    <row r="128" spans="2:34" ht="34.950000000000003" customHeight="1" thickBot="1" x14ac:dyDescent="0.4">
      <c r="C128" s="43"/>
      <c r="D128" s="3" t="s">
        <v>3</v>
      </c>
    </row>
    <row r="129" spans="2:34" ht="34.950000000000003" customHeight="1" x14ac:dyDescent="0.35">
      <c r="B129"/>
    </row>
    <row r="130" spans="2:34" ht="34.950000000000003" customHeight="1" thickBot="1" x14ac:dyDescent="0.45">
      <c r="C130" s="4" t="s">
        <v>9</v>
      </c>
      <c r="D130" s="4" t="s">
        <v>8</v>
      </c>
      <c r="E130" s="4" t="s">
        <v>10</v>
      </c>
      <c r="F130" s="4" t="s">
        <v>11</v>
      </c>
      <c r="G130" s="4" t="s">
        <v>12</v>
      </c>
    </row>
    <row r="131" spans="2:34" ht="34.950000000000003" customHeight="1" x14ac:dyDescent="0.35">
      <c r="C131" s="6"/>
      <c r="D131" s="9"/>
      <c r="E131" s="9"/>
      <c r="F131" s="9"/>
      <c r="G131" s="6"/>
    </row>
    <row r="132" spans="2:34" ht="34.950000000000003" customHeight="1" x14ac:dyDescent="0.35">
      <c r="C132" s="6"/>
      <c r="D132" s="9"/>
      <c r="E132" s="9"/>
      <c r="F132" s="9"/>
      <c r="G132" s="6"/>
    </row>
    <row r="133" spans="2:34" ht="34.950000000000003" customHeight="1" x14ac:dyDescent="0.35">
      <c r="C133" s="6"/>
      <c r="D133" s="9"/>
      <c r="E133" s="9"/>
      <c r="F133" s="9"/>
      <c r="G133" s="6"/>
    </row>
    <row r="134" spans="2:34" ht="34.950000000000003" customHeight="1" x14ac:dyDescent="0.35">
      <c r="C134" s="6"/>
      <c r="D134" s="9"/>
      <c r="E134" s="9"/>
      <c r="F134" s="9"/>
      <c r="G134" s="6"/>
    </row>
    <row r="135" spans="2:34" ht="34.950000000000003" customHeight="1" x14ac:dyDescent="0.35">
      <c r="C135" s="6"/>
      <c r="D135" s="9"/>
      <c r="E135" s="9"/>
      <c r="F135" s="9"/>
      <c r="G135" s="6"/>
    </row>
    <row r="136" spans="2:34" ht="34.950000000000003" customHeight="1" thickBot="1" x14ac:dyDescent="0.4">
      <c r="C136" s="6"/>
      <c r="D136" s="9"/>
      <c r="E136" s="9"/>
      <c r="F136" s="9"/>
      <c r="G136" s="6"/>
    </row>
    <row r="137" spans="2:34" ht="34.950000000000003" customHeight="1" thickBot="1" x14ac:dyDescent="0.4">
      <c r="C137" s="13" t="s">
        <v>136</v>
      </c>
      <c r="D137" s="2"/>
      <c r="E137" s="2"/>
      <c r="F137" s="2"/>
      <c r="I137" s="22" t="s">
        <v>70</v>
      </c>
      <c r="J137" s="16">
        <f>Startar+COLUMNS($J:J)-1</f>
        <v>0</v>
      </c>
      <c r="K137" s="16">
        <f>Startar+COLUMNS($J:K)-1</f>
        <v>1</v>
      </c>
      <c r="L137" s="16">
        <f>Startar+COLUMNS($J:L)-1</f>
        <v>2</v>
      </c>
      <c r="M137" s="16">
        <f>Startar+COLUMNS($J:M)-1</f>
        <v>3</v>
      </c>
      <c r="N137" s="16">
        <f>Startar+COLUMNS($J:N)-1</f>
        <v>4</v>
      </c>
      <c r="O137" s="16">
        <f>Startar+COLUMNS($J:O)-1</f>
        <v>5</v>
      </c>
      <c r="P137" s="16">
        <f>Startar+COLUMNS($J:P)-1</f>
        <v>6</v>
      </c>
      <c r="Q137" s="16">
        <f>Startar+COLUMNS($J:Q)-1</f>
        <v>7</v>
      </c>
      <c r="R137" s="16">
        <f>Startar+COLUMNS($J:R)-1</f>
        <v>8</v>
      </c>
      <c r="S137" s="16">
        <f>Startar+COLUMNS($J:S)-1</f>
        <v>9</v>
      </c>
      <c r="T137" s="16">
        <f>Startar+COLUMNS($J:T)-1</f>
        <v>10</v>
      </c>
      <c r="U137" s="16">
        <f>Startar+COLUMNS($J:U)-1</f>
        <v>11</v>
      </c>
      <c r="V137" s="16">
        <f>Startar+COLUMNS($J:V)-1</f>
        <v>12</v>
      </c>
      <c r="W137" s="16">
        <f>Startar+COLUMNS($J:W)-1</f>
        <v>13</v>
      </c>
      <c r="X137" s="16">
        <f>Startar+COLUMNS($J:X)-1</f>
        <v>14</v>
      </c>
      <c r="Y137" s="16">
        <f>Startar+COLUMNS($J:Y)-1</f>
        <v>15</v>
      </c>
      <c r="Z137" s="16">
        <f>Startar+COLUMNS($J:Z)-1</f>
        <v>16</v>
      </c>
      <c r="AA137" s="16">
        <f>Startar+COLUMNS($J:AA)-1</f>
        <v>17</v>
      </c>
      <c r="AB137" s="16">
        <f>Startar+COLUMNS($J:AB)-1</f>
        <v>18</v>
      </c>
      <c r="AC137" s="16">
        <f>Startar+COLUMNS($J:AC)-1</f>
        <v>19</v>
      </c>
      <c r="AD137" s="16">
        <f>Startar+COLUMNS($J:AD)-1</f>
        <v>20</v>
      </c>
      <c r="AE137" s="16">
        <f>Startar+COLUMNS($J:AE)-1</f>
        <v>21</v>
      </c>
      <c r="AF137" s="16">
        <f>Startar+COLUMNS($J:AF)-1</f>
        <v>22</v>
      </c>
      <c r="AG137" s="16">
        <f>Startar+COLUMNS($J:AG)-1</f>
        <v>23</v>
      </c>
      <c r="AH137" s="16">
        <f>Startar+COLUMNS($J:AH)-1</f>
        <v>24</v>
      </c>
    </row>
    <row r="138" spans="2:34" ht="34.950000000000003" customHeight="1" x14ac:dyDescent="0.35">
      <c r="I138" s="3" t="s">
        <v>8</v>
      </c>
      <c r="J138" s="11">
        <f t="shared" ref="J138:AH138" si="18">$D137*J141</f>
        <v>0</v>
      </c>
      <c r="K138" s="11">
        <f t="shared" si="18"/>
        <v>0</v>
      </c>
      <c r="L138" s="11">
        <f t="shared" si="18"/>
        <v>0</v>
      </c>
      <c r="M138" s="11">
        <f t="shared" si="18"/>
        <v>0</v>
      </c>
      <c r="N138" s="11">
        <f t="shared" si="18"/>
        <v>0</v>
      </c>
      <c r="O138" s="11">
        <f t="shared" si="18"/>
        <v>0</v>
      </c>
      <c r="P138" s="11">
        <f t="shared" si="18"/>
        <v>0</v>
      </c>
      <c r="Q138" s="11">
        <f t="shared" si="18"/>
        <v>0</v>
      </c>
      <c r="R138" s="11">
        <f t="shared" si="18"/>
        <v>0</v>
      </c>
      <c r="S138" s="11">
        <f t="shared" si="18"/>
        <v>0</v>
      </c>
      <c r="T138" s="11">
        <f t="shared" si="18"/>
        <v>0</v>
      </c>
      <c r="U138" s="11">
        <f t="shared" si="18"/>
        <v>0</v>
      </c>
      <c r="V138" s="11">
        <f t="shared" si="18"/>
        <v>0</v>
      </c>
      <c r="W138" s="11">
        <f t="shared" si="18"/>
        <v>0</v>
      </c>
      <c r="X138" s="11">
        <f t="shared" si="18"/>
        <v>0</v>
      </c>
      <c r="Y138" s="11">
        <f t="shared" si="18"/>
        <v>0</v>
      </c>
      <c r="Z138" s="11">
        <f t="shared" si="18"/>
        <v>0</v>
      </c>
      <c r="AA138" s="11">
        <f t="shared" si="18"/>
        <v>0</v>
      </c>
      <c r="AB138" s="11">
        <f t="shared" si="18"/>
        <v>0</v>
      </c>
      <c r="AC138" s="11">
        <f t="shared" si="18"/>
        <v>0</v>
      </c>
      <c r="AD138" s="11">
        <f t="shared" si="18"/>
        <v>0</v>
      </c>
      <c r="AE138" s="11">
        <f t="shared" si="18"/>
        <v>0</v>
      </c>
      <c r="AF138" s="11">
        <f t="shared" si="18"/>
        <v>0</v>
      </c>
      <c r="AG138" s="11">
        <f t="shared" si="18"/>
        <v>0</v>
      </c>
      <c r="AH138" s="11">
        <f t="shared" si="18"/>
        <v>0</v>
      </c>
    </row>
    <row r="139" spans="2:34" ht="34.950000000000003" customHeight="1" x14ac:dyDescent="0.35">
      <c r="I139" s="3" t="s">
        <v>10</v>
      </c>
      <c r="J139" s="11">
        <f t="shared" ref="J139:AH139" si="19">$E137*J141</f>
        <v>0</v>
      </c>
      <c r="K139" s="11">
        <f t="shared" si="19"/>
        <v>0</v>
      </c>
      <c r="L139" s="11">
        <f t="shared" si="19"/>
        <v>0</v>
      </c>
      <c r="M139" s="11">
        <f t="shared" si="19"/>
        <v>0</v>
      </c>
      <c r="N139" s="11">
        <f t="shared" si="19"/>
        <v>0</v>
      </c>
      <c r="O139" s="11">
        <f t="shared" si="19"/>
        <v>0</v>
      </c>
      <c r="P139" s="11">
        <f t="shared" si="19"/>
        <v>0</v>
      </c>
      <c r="Q139" s="11">
        <f t="shared" si="19"/>
        <v>0</v>
      </c>
      <c r="R139" s="11">
        <f t="shared" si="19"/>
        <v>0</v>
      </c>
      <c r="S139" s="11">
        <f t="shared" si="19"/>
        <v>0</v>
      </c>
      <c r="T139" s="11">
        <f t="shared" si="19"/>
        <v>0</v>
      </c>
      <c r="U139" s="11">
        <f t="shared" si="19"/>
        <v>0</v>
      </c>
      <c r="V139" s="11">
        <f t="shared" si="19"/>
        <v>0</v>
      </c>
      <c r="W139" s="11">
        <f t="shared" si="19"/>
        <v>0</v>
      </c>
      <c r="X139" s="11">
        <f t="shared" si="19"/>
        <v>0</v>
      </c>
      <c r="Y139" s="11">
        <f t="shared" si="19"/>
        <v>0</v>
      </c>
      <c r="Z139" s="11">
        <f t="shared" si="19"/>
        <v>0</v>
      </c>
      <c r="AA139" s="11">
        <f t="shared" si="19"/>
        <v>0</v>
      </c>
      <c r="AB139" s="11">
        <f t="shared" si="19"/>
        <v>0</v>
      </c>
      <c r="AC139" s="11">
        <f t="shared" si="19"/>
        <v>0</v>
      </c>
      <c r="AD139" s="11">
        <f t="shared" si="19"/>
        <v>0</v>
      </c>
      <c r="AE139" s="11">
        <f t="shared" si="19"/>
        <v>0</v>
      </c>
      <c r="AF139" s="11">
        <f t="shared" si="19"/>
        <v>0</v>
      </c>
      <c r="AG139" s="11">
        <f t="shared" si="19"/>
        <v>0</v>
      </c>
      <c r="AH139" s="11">
        <f t="shared" si="19"/>
        <v>0</v>
      </c>
    </row>
    <row r="140" spans="2:34" ht="34.950000000000003" customHeight="1" x14ac:dyDescent="0.35">
      <c r="I140" s="3" t="s">
        <v>11</v>
      </c>
      <c r="J140" s="11">
        <f t="shared" ref="J140:AH140" si="20">$F137*J141</f>
        <v>0</v>
      </c>
      <c r="K140" s="11">
        <f t="shared" si="20"/>
        <v>0</v>
      </c>
      <c r="L140" s="11">
        <f t="shared" si="20"/>
        <v>0</v>
      </c>
      <c r="M140" s="11">
        <f t="shared" si="20"/>
        <v>0</v>
      </c>
      <c r="N140" s="11">
        <f t="shared" si="20"/>
        <v>0</v>
      </c>
      <c r="O140" s="11">
        <f t="shared" si="20"/>
        <v>0</v>
      </c>
      <c r="P140" s="11">
        <f t="shared" si="20"/>
        <v>0</v>
      </c>
      <c r="Q140" s="11">
        <f t="shared" si="20"/>
        <v>0</v>
      </c>
      <c r="R140" s="11">
        <f t="shared" si="20"/>
        <v>0</v>
      </c>
      <c r="S140" s="11">
        <f t="shared" si="20"/>
        <v>0</v>
      </c>
      <c r="T140" s="11">
        <f t="shared" si="20"/>
        <v>0</v>
      </c>
      <c r="U140" s="11">
        <f t="shared" si="20"/>
        <v>0</v>
      </c>
      <c r="V140" s="11">
        <f t="shared" si="20"/>
        <v>0</v>
      </c>
      <c r="W140" s="11">
        <f t="shared" si="20"/>
        <v>0</v>
      </c>
      <c r="X140" s="11">
        <f t="shared" si="20"/>
        <v>0</v>
      </c>
      <c r="Y140" s="11">
        <f t="shared" si="20"/>
        <v>0</v>
      </c>
      <c r="Z140" s="11">
        <f t="shared" si="20"/>
        <v>0</v>
      </c>
      <c r="AA140" s="11">
        <f t="shared" si="20"/>
        <v>0</v>
      </c>
      <c r="AB140" s="11">
        <f t="shared" si="20"/>
        <v>0</v>
      </c>
      <c r="AC140" s="11">
        <f t="shared" si="20"/>
        <v>0</v>
      </c>
      <c r="AD140" s="11">
        <f t="shared" si="20"/>
        <v>0</v>
      </c>
      <c r="AE140" s="11">
        <f t="shared" si="20"/>
        <v>0</v>
      </c>
      <c r="AF140" s="11">
        <f t="shared" si="20"/>
        <v>0</v>
      </c>
      <c r="AG140" s="11">
        <f t="shared" si="20"/>
        <v>0</v>
      </c>
      <c r="AH140" s="11">
        <f t="shared" si="20"/>
        <v>0</v>
      </c>
    </row>
    <row r="141" spans="2:34" ht="34.950000000000003" customHeight="1" x14ac:dyDescent="0.35">
      <c r="I141" s="3" t="s">
        <v>9</v>
      </c>
      <c r="J141" s="9">
        <v>1</v>
      </c>
      <c r="K141" s="9">
        <v>1</v>
      </c>
      <c r="L141" s="9">
        <v>1</v>
      </c>
      <c r="M141" s="9">
        <v>1</v>
      </c>
      <c r="N141" s="9">
        <v>1</v>
      </c>
      <c r="O141" s="9">
        <v>1</v>
      </c>
      <c r="P141" s="9">
        <v>1</v>
      </c>
      <c r="Q141" s="9">
        <v>1</v>
      </c>
      <c r="R141" s="9">
        <v>1</v>
      </c>
      <c r="S141" s="9">
        <v>1</v>
      </c>
      <c r="T141" s="9">
        <v>1</v>
      </c>
      <c r="U141" s="9">
        <v>1</v>
      </c>
      <c r="V141" s="9">
        <v>1</v>
      </c>
      <c r="W141" s="9">
        <v>1</v>
      </c>
      <c r="X141" s="9">
        <v>1</v>
      </c>
      <c r="Y141" s="9">
        <v>1</v>
      </c>
      <c r="Z141" s="9">
        <v>1</v>
      </c>
      <c r="AA141" s="9">
        <v>1</v>
      </c>
      <c r="AB141" s="9">
        <v>1</v>
      </c>
      <c r="AC141" s="9">
        <v>1</v>
      </c>
      <c r="AD141" s="9">
        <v>1</v>
      </c>
      <c r="AE141" s="9">
        <v>1</v>
      </c>
      <c r="AF141" s="9">
        <v>1</v>
      </c>
      <c r="AG141" s="9">
        <v>1</v>
      </c>
      <c r="AH141" s="9">
        <v>1</v>
      </c>
    </row>
    <row r="144" spans="2:34" ht="34.950000000000003" customHeight="1" thickBot="1" x14ac:dyDescent="0.4"/>
    <row r="145" spans="2:34" ht="34.950000000000003" customHeight="1" thickBot="1" x14ac:dyDescent="0.4">
      <c r="B145" s="22" t="s">
        <v>71</v>
      </c>
      <c r="C145" s="43"/>
      <c r="D145" s="3" t="s">
        <v>135</v>
      </c>
    </row>
    <row r="146" spans="2:34" ht="34.950000000000003" customHeight="1" thickBot="1" x14ac:dyDescent="0.4">
      <c r="C146" s="43"/>
      <c r="D146" s="3" t="s">
        <v>203</v>
      </c>
      <c r="E146" t="str" cm="1">
        <f t="array" ref="E146">IFERROR(INDEX(_xlfn.ANCHORARRAY(#REF!),#REF!,1),"")</f>
        <v/>
      </c>
    </row>
    <row r="147" spans="2:34" ht="34.950000000000003" customHeight="1" thickBot="1" x14ac:dyDescent="0.4">
      <c r="C147" s="43"/>
      <c r="D147" s="3" t="s">
        <v>3</v>
      </c>
    </row>
    <row r="148" spans="2:34" ht="34.950000000000003" customHeight="1" x14ac:dyDescent="0.35">
      <c r="B148"/>
    </row>
    <row r="149" spans="2:34" ht="34.950000000000003" customHeight="1" thickBot="1" x14ac:dyDescent="0.45">
      <c r="C149" s="4" t="s">
        <v>9</v>
      </c>
      <c r="D149" s="4" t="s">
        <v>8</v>
      </c>
      <c r="E149" s="4" t="s">
        <v>10</v>
      </c>
      <c r="F149" s="4" t="s">
        <v>11</v>
      </c>
      <c r="G149" s="4" t="s">
        <v>12</v>
      </c>
    </row>
    <row r="150" spans="2:34" ht="34.950000000000003" customHeight="1" x14ac:dyDescent="0.35">
      <c r="C150" s="6"/>
      <c r="D150" s="9"/>
      <c r="E150" s="9"/>
      <c r="F150" s="9"/>
      <c r="G150" s="6"/>
    </row>
    <row r="151" spans="2:34" ht="34.950000000000003" customHeight="1" x14ac:dyDescent="0.35">
      <c r="C151" s="6"/>
      <c r="D151" s="9"/>
      <c r="E151" s="9"/>
      <c r="F151" s="9"/>
      <c r="G151" s="6"/>
    </row>
    <row r="152" spans="2:34" ht="34.950000000000003" customHeight="1" x14ac:dyDescent="0.35">
      <c r="C152" s="6"/>
      <c r="D152" s="9"/>
      <c r="E152" s="9"/>
      <c r="F152" s="9"/>
      <c r="G152" s="6"/>
    </row>
    <row r="153" spans="2:34" ht="34.950000000000003" customHeight="1" x14ac:dyDescent="0.35">
      <c r="C153" s="6"/>
      <c r="D153" s="9"/>
      <c r="E153" s="9"/>
      <c r="F153" s="9"/>
      <c r="G153" s="6"/>
    </row>
    <row r="154" spans="2:34" ht="34.950000000000003" customHeight="1" x14ac:dyDescent="0.35">
      <c r="C154" s="6"/>
      <c r="D154" s="9"/>
      <c r="E154" s="9"/>
      <c r="F154" s="9"/>
      <c r="G154" s="6"/>
    </row>
    <row r="155" spans="2:34" ht="34.950000000000003" customHeight="1" thickBot="1" x14ac:dyDescent="0.4">
      <c r="C155" s="6"/>
      <c r="D155" s="9"/>
      <c r="E155" s="9"/>
      <c r="F155" s="9"/>
      <c r="G155" s="6"/>
    </row>
    <row r="156" spans="2:34" ht="34.950000000000003" customHeight="1" thickBot="1" x14ac:dyDescent="0.4">
      <c r="C156" s="13" t="s">
        <v>136</v>
      </c>
      <c r="D156" s="2"/>
      <c r="E156" s="2"/>
      <c r="F156" s="2"/>
      <c r="I156" s="22" t="s">
        <v>71</v>
      </c>
      <c r="J156" s="16">
        <f>Startar+COLUMNS($J:J)-1</f>
        <v>0</v>
      </c>
      <c r="K156" s="16">
        <f>Startar+COLUMNS($J:K)-1</f>
        <v>1</v>
      </c>
      <c r="L156" s="16">
        <f>Startar+COLUMNS($J:L)-1</f>
        <v>2</v>
      </c>
      <c r="M156" s="16">
        <f>Startar+COLUMNS($J:M)-1</f>
        <v>3</v>
      </c>
      <c r="N156" s="16">
        <f>Startar+COLUMNS($J:N)-1</f>
        <v>4</v>
      </c>
      <c r="O156" s="16">
        <f>Startar+COLUMNS($J:O)-1</f>
        <v>5</v>
      </c>
      <c r="P156" s="16">
        <f>Startar+COLUMNS($J:P)-1</f>
        <v>6</v>
      </c>
      <c r="Q156" s="16">
        <f>Startar+COLUMNS($J:Q)-1</f>
        <v>7</v>
      </c>
      <c r="R156" s="16">
        <f>Startar+COLUMNS($J:R)-1</f>
        <v>8</v>
      </c>
      <c r="S156" s="16">
        <f>Startar+COLUMNS($J:S)-1</f>
        <v>9</v>
      </c>
      <c r="T156" s="16">
        <f>Startar+COLUMNS($J:T)-1</f>
        <v>10</v>
      </c>
      <c r="U156" s="16">
        <f>Startar+COLUMNS($J:U)-1</f>
        <v>11</v>
      </c>
      <c r="V156" s="16">
        <f>Startar+COLUMNS($J:V)-1</f>
        <v>12</v>
      </c>
      <c r="W156" s="16">
        <f>Startar+COLUMNS($J:W)-1</f>
        <v>13</v>
      </c>
      <c r="X156" s="16">
        <f>Startar+COLUMNS($J:X)-1</f>
        <v>14</v>
      </c>
      <c r="Y156" s="16">
        <f>Startar+COLUMNS($J:Y)-1</f>
        <v>15</v>
      </c>
      <c r="Z156" s="16">
        <f>Startar+COLUMNS($J:Z)-1</f>
        <v>16</v>
      </c>
      <c r="AA156" s="16">
        <f>Startar+COLUMNS($J:AA)-1</f>
        <v>17</v>
      </c>
      <c r="AB156" s="16">
        <f>Startar+COLUMNS($J:AB)-1</f>
        <v>18</v>
      </c>
      <c r="AC156" s="16">
        <f>Startar+COLUMNS($J:AC)-1</f>
        <v>19</v>
      </c>
      <c r="AD156" s="16">
        <f>Startar+COLUMNS($J:AD)-1</f>
        <v>20</v>
      </c>
      <c r="AE156" s="16">
        <f>Startar+COLUMNS($J:AE)-1</f>
        <v>21</v>
      </c>
      <c r="AF156" s="16">
        <f>Startar+COLUMNS($J:AF)-1</f>
        <v>22</v>
      </c>
      <c r="AG156" s="16">
        <f>Startar+COLUMNS($J:AG)-1</f>
        <v>23</v>
      </c>
      <c r="AH156" s="16">
        <f>Startar+COLUMNS($J:AH)-1</f>
        <v>24</v>
      </c>
    </row>
    <row r="157" spans="2:34" ht="34.950000000000003" customHeight="1" x14ac:dyDescent="0.35">
      <c r="I157" s="3" t="s">
        <v>8</v>
      </c>
      <c r="J157" s="11">
        <f t="shared" ref="J157:AH157" si="21">$D156*J160</f>
        <v>0</v>
      </c>
      <c r="K157" s="11">
        <f t="shared" si="21"/>
        <v>0</v>
      </c>
      <c r="L157" s="11">
        <f t="shared" si="21"/>
        <v>0</v>
      </c>
      <c r="M157" s="11">
        <f t="shared" si="21"/>
        <v>0</v>
      </c>
      <c r="N157" s="11">
        <f t="shared" si="21"/>
        <v>0</v>
      </c>
      <c r="O157" s="11">
        <f t="shared" si="21"/>
        <v>0</v>
      </c>
      <c r="P157" s="11">
        <f t="shared" si="21"/>
        <v>0</v>
      </c>
      <c r="Q157" s="11">
        <f t="shared" si="21"/>
        <v>0</v>
      </c>
      <c r="R157" s="11">
        <f t="shared" si="21"/>
        <v>0</v>
      </c>
      <c r="S157" s="11">
        <f t="shared" si="21"/>
        <v>0</v>
      </c>
      <c r="T157" s="11">
        <f t="shared" si="21"/>
        <v>0</v>
      </c>
      <c r="U157" s="11">
        <f t="shared" si="21"/>
        <v>0</v>
      </c>
      <c r="V157" s="11">
        <f t="shared" si="21"/>
        <v>0</v>
      </c>
      <c r="W157" s="11">
        <f t="shared" si="21"/>
        <v>0</v>
      </c>
      <c r="X157" s="11">
        <f t="shared" si="21"/>
        <v>0</v>
      </c>
      <c r="Y157" s="11">
        <f t="shared" si="21"/>
        <v>0</v>
      </c>
      <c r="Z157" s="11">
        <f t="shared" si="21"/>
        <v>0</v>
      </c>
      <c r="AA157" s="11">
        <f t="shared" si="21"/>
        <v>0</v>
      </c>
      <c r="AB157" s="11">
        <f t="shared" si="21"/>
        <v>0</v>
      </c>
      <c r="AC157" s="11">
        <f t="shared" si="21"/>
        <v>0</v>
      </c>
      <c r="AD157" s="11">
        <f t="shared" si="21"/>
        <v>0</v>
      </c>
      <c r="AE157" s="11">
        <f t="shared" si="21"/>
        <v>0</v>
      </c>
      <c r="AF157" s="11">
        <f t="shared" si="21"/>
        <v>0</v>
      </c>
      <c r="AG157" s="11">
        <f t="shared" si="21"/>
        <v>0</v>
      </c>
      <c r="AH157" s="11">
        <f t="shared" si="21"/>
        <v>0</v>
      </c>
    </row>
    <row r="158" spans="2:34" ht="34.950000000000003" customHeight="1" x14ac:dyDescent="0.35">
      <c r="I158" s="3" t="s">
        <v>10</v>
      </c>
      <c r="J158" s="11">
        <f t="shared" ref="J158:AH158" si="22">$E156*J160</f>
        <v>0</v>
      </c>
      <c r="K158" s="11">
        <f t="shared" si="22"/>
        <v>0</v>
      </c>
      <c r="L158" s="11">
        <f t="shared" si="22"/>
        <v>0</v>
      </c>
      <c r="M158" s="11">
        <f t="shared" si="22"/>
        <v>0</v>
      </c>
      <c r="N158" s="11">
        <f t="shared" si="22"/>
        <v>0</v>
      </c>
      <c r="O158" s="11">
        <f t="shared" si="22"/>
        <v>0</v>
      </c>
      <c r="P158" s="11">
        <f t="shared" si="22"/>
        <v>0</v>
      </c>
      <c r="Q158" s="11">
        <f t="shared" si="22"/>
        <v>0</v>
      </c>
      <c r="R158" s="11">
        <f t="shared" si="22"/>
        <v>0</v>
      </c>
      <c r="S158" s="11">
        <f t="shared" si="22"/>
        <v>0</v>
      </c>
      <c r="T158" s="11">
        <f t="shared" si="22"/>
        <v>0</v>
      </c>
      <c r="U158" s="11">
        <f t="shared" si="22"/>
        <v>0</v>
      </c>
      <c r="V158" s="11">
        <f t="shared" si="22"/>
        <v>0</v>
      </c>
      <c r="W158" s="11">
        <f t="shared" si="22"/>
        <v>0</v>
      </c>
      <c r="X158" s="11">
        <f t="shared" si="22"/>
        <v>0</v>
      </c>
      <c r="Y158" s="11">
        <f t="shared" si="22"/>
        <v>0</v>
      </c>
      <c r="Z158" s="11">
        <f t="shared" si="22"/>
        <v>0</v>
      </c>
      <c r="AA158" s="11">
        <f t="shared" si="22"/>
        <v>0</v>
      </c>
      <c r="AB158" s="11">
        <f t="shared" si="22"/>
        <v>0</v>
      </c>
      <c r="AC158" s="11">
        <f t="shared" si="22"/>
        <v>0</v>
      </c>
      <c r="AD158" s="11">
        <f t="shared" si="22"/>
        <v>0</v>
      </c>
      <c r="AE158" s="11">
        <f t="shared" si="22"/>
        <v>0</v>
      </c>
      <c r="AF158" s="11">
        <f t="shared" si="22"/>
        <v>0</v>
      </c>
      <c r="AG158" s="11">
        <f t="shared" si="22"/>
        <v>0</v>
      </c>
      <c r="AH158" s="11">
        <f t="shared" si="22"/>
        <v>0</v>
      </c>
    </row>
    <row r="159" spans="2:34" ht="34.950000000000003" customHeight="1" x14ac:dyDescent="0.35">
      <c r="I159" s="3" t="s">
        <v>11</v>
      </c>
      <c r="J159" s="11">
        <f t="shared" ref="J159:AH159" si="23">$F156*J160</f>
        <v>0</v>
      </c>
      <c r="K159" s="11">
        <f t="shared" si="23"/>
        <v>0</v>
      </c>
      <c r="L159" s="11">
        <f t="shared" si="23"/>
        <v>0</v>
      </c>
      <c r="M159" s="11">
        <f t="shared" si="23"/>
        <v>0</v>
      </c>
      <c r="N159" s="11">
        <f t="shared" si="23"/>
        <v>0</v>
      </c>
      <c r="O159" s="11">
        <f t="shared" si="23"/>
        <v>0</v>
      </c>
      <c r="P159" s="11">
        <f t="shared" si="23"/>
        <v>0</v>
      </c>
      <c r="Q159" s="11">
        <f t="shared" si="23"/>
        <v>0</v>
      </c>
      <c r="R159" s="11">
        <f t="shared" si="23"/>
        <v>0</v>
      </c>
      <c r="S159" s="11">
        <f t="shared" si="23"/>
        <v>0</v>
      </c>
      <c r="T159" s="11">
        <f t="shared" si="23"/>
        <v>0</v>
      </c>
      <c r="U159" s="11">
        <f t="shared" si="23"/>
        <v>0</v>
      </c>
      <c r="V159" s="11">
        <f t="shared" si="23"/>
        <v>0</v>
      </c>
      <c r="W159" s="11">
        <f t="shared" si="23"/>
        <v>0</v>
      </c>
      <c r="X159" s="11">
        <f t="shared" si="23"/>
        <v>0</v>
      </c>
      <c r="Y159" s="11">
        <f t="shared" si="23"/>
        <v>0</v>
      </c>
      <c r="Z159" s="11">
        <f t="shared" si="23"/>
        <v>0</v>
      </c>
      <c r="AA159" s="11">
        <f t="shared" si="23"/>
        <v>0</v>
      </c>
      <c r="AB159" s="11">
        <f t="shared" si="23"/>
        <v>0</v>
      </c>
      <c r="AC159" s="11">
        <f t="shared" si="23"/>
        <v>0</v>
      </c>
      <c r="AD159" s="11">
        <f t="shared" si="23"/>
        <v>0</v>
      </c>
      <c r="AE159" s="11">
        <f t="shared" si="23"/>
        <v>0</v>
      </c>
      <c r="AF159" s="11">
        <f t="shared" si="23"/>
        <v>0</v>
      </c>
      <c r="AG159" s="11">
        <f t="shared" si="23"/>
        <v>0</v>
      </c>
      <c r="AH159" s="11">
        <f t="shared" si="23"/>
        <v>0</v>
      </c>
    </row>
    <row r="160" spans="2:34" ht="34.950000000000003" customHeight="1" x14ac:dyDescent="0.35">
      <c r="I160" s="3" t="s">
        <v>9</v>
      </c>
      <c r="J160" s="9">
        <v>1</v>
      </c>
      <c r="K160" s="9">
        <v>1</v>
      </c>
      <c r="L160" s="9">
        <v>1</v>
      </c>
      <c r="M160" s="9">
        <v>1</v>
      </c>
      <c r="N160" s="9">
        <v>1</v>
      </c>
      <c r="O160" s="9">
        <v>1</v>
      </c>
      <c r="P160" s="9">
        <v>1</v>
      </c>
      <c r="Q160" s="9">
        <v>1</v>
      </c>
      <c r="R160" s="9">
        <v>1</v>
      </c>
      <c r="S160" s="9">
        <v>1</v>
      </c>
      <c r="T160" s="9">
        <v>1</v>
      </c>
      <c r="U160" s="9">
        <v>1</v>
      </c>
      <c r="V160" s="9">
        <v>1</v>
      </c>
      <c r="W160" s="9">
        <v>1</v>
      </c>
      <c r="X160" s="9">
        <v>1</v>
      </c>
      <c r="Y160" s="9">
        <v>1</v>
      </c>
      <c r="Z160" s="9">
        <v>1</v>
      </c>
      <c r="AA160" s="9">
        <v>1</v>
      </c>
      <c r="AB160" s="9">
        <v>1</v>
      </c>
      <c r="AC160" s="9">
        <v>1</v>
      </c>
      <c r="AD160" s="9">
        <v>1</v>
      </c>
      <c r="AE160" s="9">
        <v>1</v>
      </c>
      <c r="AF160" s="9">
        <v>1</v>
      </c>
      <c r="AG160" s="9">
        <v>1</v>
      </c>
      <c r="AH160" s="9">
        <v>1</v>
      </c>
    </row>
    <row r="163" spans="2:34" ht="34.950000000000003" customHeight="1" thickBot="1" x14ac:dyDescent="0.4"/>
    <row r="164" spans="2:34" ht="34.950000000000003" customHeight="1" thickBot="1" x14ac:dyDescent="0.4">
      <c r="B164" s="22" t="s">
        <v>72</v>
      </c>
      <c r="C164" s="43"/>
      <c r="D164" s="3" t="s">
        <v>135</v>
      </c>
    </row>
    <row r="165" spans="2:34" ht="34.950000000000003" customHeight="1" thickBot="1" x14ac:dyDescent="0.4">
      <c r="C165" s="43"/>
      <c r="D165" s="3" t="s">
        <v>203</v>
      </c>
      <c r="E165" t="str" cm="1">
        <f t="array" ref="E165">IFERROR(INDEX(_xlfn.ANCHORARRAY(#REF!),#REF!,1),"")</f>
        <v/>
      </c>
    </row>
    <row r="166" spans="2:34" ht="34.950000000000003" customHeight="1" thickBot="1" x14ac:dyDescent="0.4">
      <c r="C166" s="43"/>
      <c r="D166" s="3" t="s">
        <v>3</v>
      </c>
    </row>
    <row r="167" spans="2:34" ht="34.950000000000003" customHeight="1" x14ac:dyDescent="0.35">
      <c r="B167"/>
    </row>
    <row r="168" spans="2:34" ht="34.950000000000003" customHeight="1" thickBot="1" x14ac:dyDescent="0.45">
      <c r="C168" s="4" t="s">
        <v>9</v>
      </c>
      <c r="D168" s="4" t="s">
        <v>8</v>
      </c>
      <c r="E168" s="4" t="s">
        <v>10</v>
      </c>
      <c r="F168" s="4" t="s">
        <v>11</v>
      </c>
      <c r="G168" s="4" t="s">
        <v>12</v>
      </c>
    </row>
    <row r="169" spans="2:34" ht="34.950000000000003" customHeight="1" x14ac:dyDescent="0.35">
      <c r="C169" s="6"/>
      <c r="D169" s="9"/>
      <c r="E169" s="9"/>
      <c r="F169" s="9"/>
      <c r="G169" s="6"/>
    </row>
    <row r="170" spans="2:34" ht="34.950000000000003" customHeight="1" x14ac:dyDescent="0.35">
      <c r="C170" s="6"/>
      <c r="D170" s="9"/>
      <c r="E170" s="9"/>
      <c r="F170" s="9"/>
      <c r="G170" s="6"/>
    </row>
    <row r="171" spans="2:34" ht="34.950000000000003" customHeight="1" x14ac:dyDescent="0.35">
      <c r="C171" s="6"/>
      <c r="D171" s="9"/>
      <c r="E171" s="9"/>
      <c r="F171" s="9"/>
      <c r="G171" s="6"/>
    </row>
    <row r="172" spans="2:34" ht="34.950000000000003" customHeight="1" x14ac:dyDescent="0.35">
      <c r="C172" s="6"/>
      <c r="D172" s="9"/>
      <c r="E172" s="9"/>
      <c r="F172" s="9"/>
      <c r="G172" s="6"/>
    </row>
    <row r="173" spans="2:34" ht="34.950000000000003" customHeight="1" x14ac:dyDescent="0.35">
      <c r="C173" s="6"/>
      <c r="D173" s="9"/>
      <c r="E173" s="9"/>
      <c r="F173" s="9"/>
      <c r="G173" s="6"/>
    </row>
    <row r="174" spans="2:34" ht="34.950000000000003" customHeight="1" thickBot="1" x14ac:dyDescent="0.4">
      <c r="C174" s="6"/>
      <c r="D174" s="9"/>
      <c r="E174" s="9"/>
      <c r="F174" s="9"/>
      <c r="G174" s="6"/>
    </row>
    <row r="175" spans="2:34" ht="34.950000000000003" customHeight="1" thickBot="1" x14ac:dyDescent="0.4">
      <c r="C175" s="13" t="s">
        <v>136</v>
      </c>
      <c r="D175" s="2"/>
      <c r="E175" s="2"/>
      <c r="F175" s="2"/>
      <c r="I175" s="22" t="s">
        <v>72</v>
      </c>
      <c r="J175" s="16">
        <f>Startar+COLUMNS($J:J)-1</f>
        <v>0</v>
      </c>
      <c r="K175" s="16">
        <f>Startar+COLUMNS($J:K)-1</f>
        <v>1</v>
      </c>
      <c r="L175" s="16">
        <f>Startar+COLUMNS($J:L)-1</f>
        <v>2</v>
      </c>
      <c r="M175" s="16">
        <f>Startar+COLUMNS($J:M)-1</f>
        <v>3</v>
      </c>
      <c r="N175" s="16">
        <f>Startar+COLUMNS($J:N)-1</f>
        <v>4</v>
      </c>
      <c r="O175" s="16">
        <f>Startar+COLUMNS($J:O)-1</f>
        <v>5</v>
      </c>
      <c r="P175" s="16">
        <f>Startar+COLUMNS($J:P)-1</f>
        <v>6</v>
      </c>
      <c r="Q175" s="16">
        <f>Startar+COLUMNS($J:Q)-1</f>
        <v>7</v>
      </c>
      <c r="R175" s="16">
        <f>Startar+COLUMNS($J:R)-1</f>
        <v>8</v>
      </c>
      <c r="S175" s="16">
        <f>Startar+COLUMNS($J:S)-1</f>
        <v>9</v>
      </c>
      <c r="T175" s="16">
        <f>Startar+COLUMNS($J:T)-1</f>
        <v>10</v>
      </c>
      <c r="U175" s="16">
        <f>Startar+COLUMNS($J:U)-1</f>
        <v>11</v>
      </c>
      <c r="V175" s="16">
        <f>Startar+COLUMNS($J:V)-1</f>
        <v>12</v>
      </c>
      <c r="W175" s="16">
        <f>Startar+COLUMNS($J:W)-1</f>
        <v>13</v>
      </c>
      <c r="X175" s="16">
        <f>Startar+COLUMNS($J:X)-1</f>
        <v>14</v>
      </c>
      <c r="Y175" s="16">
        <f>Startar+COLUMNS($J:Y)-1</f>
        <v>15</v>
      </c>
      <c r="Z175" s="16">
        <f>Startar+COLUMNS($J:Z)-1</f>
        <v>16</v>
      </c>
      <c r="AA175" s="16">
        <f>Startar+COLUMNS($J:AA)-1</f>
        <v>17</v>
      </c>
      <c r="AB175" s="16">
        <f>Startar+COLUMNS($J:AB)-1</f>
        <v>18</v>
      </c>
      <c r="AC175" s="16">
        <f>Startar+COLUMNS($J:AC)-1</f>
        <v>19</v>
      </c>
      <c r="AD175" s="16">
        <f>Startar+COLUMNS($J:AD)-1</f>
        <v>20</v>
      </c>
      <c r="AE175" s="16">
        <f>Startar+COLUMNS($J:AE)-1</f>
        <v>21</v>
      </c>
      <c r="AF175" s="16">
        <f>Startar+COLUMNS($J:AF)-1</f>
        <v>22</v>
      </c>
      <c r="AG175" s="16">
        <f>Startar+COLUMNS($J:AG)-1</f>
        <v>23</v>
      </c>
      <c r="AH175" s="16">
        <f>Startar+COLUMNS($J:AH)-1</f>
        <v>24</v>
      </c>
    </row>
    <row r="176" spans="2:34" ht="34.950000000000003" customHeight="1" x14ac:dyDescent="0.35">
      <c r="I176" s="3" t="s">
        <v>8</v>
      </c>
      <c r="J176" s="11">
        <f t="shared" ref="J176:AH176" si="24">$D175*J179</f>
        <v>0</v>
      </c>
      <c r="K176" s="11">
        <f t="shared" si="24"/>
        <v>0</v>
      </c>
      <c r="L176" s="11">
        <f t="shared" si="24"/>
        <v>0</v>
      </c>
      <c r="M176" s="11">
        <f t="shared" si="24"/>
        <v>0</v>
      </c>
      <c r="N176" s="11">
        <f t="shared" si="24"/>
        <v>0</v>
      </c>
      <c r="O176" s="11">
        <f t="shared" si="24"/>
        <v>0</v>
      </c>
      <c r="P176" s="11">
        <f t="shared" si="24"/>
        <v>0</v>
      </c>
      <c r="Q176" s="11">
        <f t="shared" si="24"/>
        <v>0</v>
      </c>
      <c r="R176" s="11">
        <f t="shared" si="24"/>
        <v>0</v>
      </c>
      <c r="S176" s="11">
        <f t="shared" si="24"/>
        <v>0</v>
      </c>
      <c r="T176" s="11">
        <f t="shared" si="24"/>
        <v>0</v>
      </c>
      <c r="U176" s="11">
        <f t="shared" si="24"/>
        <v>0</v>
      </c>
      <c r="V176" s="11">
        <f t="shared" si="24"/>
        <v>0</v>
      </c>
      <c r="W176" s="11">
        <f t="shared" si="24"/>
        <v>0</v>
      </c>
      <c r="X176" s="11">
        <f t="shared" si="24"/>
        <v>0</v>
      </c>
      <c r="Y176" s="11">
        <f t="shared" si="24"/>
        <v>0</v>
      </c>
      <c r="Z176" s="11">
        <f t="shared" si="24"/>
        <v>0</v>
      </c>
      <c r="AA176" s="11">
        <f t="shared" si="24"/>
        <v>0</v>
      </c>
      <c r="AB176" s="11">
        <f t="shared" si="24"/>
        <v>0</v>
      </c>
      <c r="AC176" s="11">
        <f t="shared" si="24"/>
        <v>0</v>
      </c>
      <c r="AD176" s="11">
        <f t="shared" si="24"/>
        <v>0</v>
      </c>
      <c r="AE176" s="11">
        <f t="shared" si="24"/>
        <v>0</v>
      </c>
      <c r="AF176" s="11">
        <f t="shared" si="24"/>
        <v>0</v>
      </c>
      <c r="AG176" s="11">
        <f t="shared" si="24"/>
        <v>0</v>
      </c>
      <c r="AH176" s="11">
        <f t="shared" si="24"/>
        <v>0</v>
      </c>
    </row>
    <row r="177" spans="2:34" ht="34.950000000000003" customHeight="1" x14ac:dyDescent="0.35">
      <c r="I177" s="3" t="s">
        <v>10</v>
      </c>
      <c r="J177" s="11">
        <f t="shared" ref="J177:AH177" si="25">$E175*J179</f>
        <v>0</v>
      </c>
      <c r="K177" s="11">
        <f t="shared" si="25"/>
        <v>0</v>
      </c>
      <c r="L177" s="11">
        <f t="shared" si="25"/>
        <v>0</v>
      </c>
      <c r="M177" s="11">
        <f t="shared" si="25"/>
        <v>0</v>
      </c>
      <c r="N177" s="11">
        <f t="shared" si="25"/>
        <v>0</v>
      </c>
      <c r="O177" s="11">
        <f t="shared" si="25"/>
        <v>0</v>
      </c>
      <c r="P177" s="11">
        <f t="shared" si="25"/>
        <v>0</v>
      </c>
      <c r="Q177" s="11">
        <f t="shared" si="25"/>
        <v>0</v>
      </c>
      <c r="R177" s="11">
        <f t="shared" si="25"/>
        <v>0</v>
      </c>
      <c r="S177" s="11">
        <f t="shared" si="25"/>
        <v>0</v>
      </c>
      <c r="T177" s="11">
        <f t="shared" si="25"/>
        <v>0</v>
      </c>
      <c r="U177" s="11">
        <f t="shared" si="25"/>
        <v>0</v>
      </c>
      <c r="V177" s="11">
        <f t="shared" si="25"/>
        <v>0</v>
      </c>
      <c r="W177" s="11">
        <f t="shared" si="25"/>
        <v>0</v>
      </c>
      <c r="X177" s="11">
        <f t="shared" si="25"/>
        <v>0</v>
      </c>
      <c r="Y177" s="11">
        <f t="shared" si="25"/>
        <v>0</v>
      </c>
      <c r="Z177" s="11">
        <f t="shared" si="25"/>
        <v>0</v>
      </c>
      <c r="AA177" s="11">
        <f t="shared" si="25"/>
        <v>0</v>
      </c>
      <c r="AB177" s="11">
        <f t="shared" si="25"/>
        <v>0</v>
      </c>
      <c r="AC177" s="11">
        <f t="shared" si="25"/>
        <v>0</v>
      </c>
      <c r="AD177" s="11">
        <f t="shared" si="25"/>
        <v>0</v>
      </c>
      <c r="AE177" s="11">
        <f t="shared" si="25"/>
        <v>0</v>
      </c>
      <c r="AF177" s="11">
        <f t="shared" si="25"/>
        <v>0</v>
      </c>
      <c r="AG177" s="11">
        <f t="shared" si="25"/>
        <v>0</v>
      </c>
      <c r="AH177" s="11">
        <f t="shared" si="25"/>
        <v>0</v>
      </c>
    </row>
    <row r="178" spans="2:34" ht="34.950000000000003" customHeight="1" x14ac:dyDescent="0.35">
      <c r="I178" s="3" t="s">
        <v>11</v>
      </c>
      <c r="J178" s="11">
        <f t="shared" ref="J178:AH178" si="26">$F175*J179</f>
        <v>0</v>
      </c>
      <c r="K178" s="11">
        <f t="shared" si="26"/>
        <v>0</v>
      </c>
      <c r="L178" s="11">
        <f t="shared" si="26"/>
        <v>0</v>
      </c>
      <c r="M178" s="11">
        <f t="shared" si="26"/>
        <v>0</v>
      </c>
      <c r="N178" s="11">
        <f t="shared" si="26"/>
        <v>0</v>
      </c>
      <c r="O178" s="11">
        <f t="shared" si="26"/>
        <v>0</v>
      </c>
      <c r="P178" s="11">
        <f t="shared" si="26"/>
        <v>0</v>
      </c>
      <c r="Q178" s="11">
        <f t="shared" si="26"/>
        <v>0</v>
      </c>
      <c r="R178" s="11">
        <f t="shared" si="26"/>
        <v>0</v>
      </c>
      <c r="S178" s="11">
        <f t="shared" si="26"/>
        <v>0</v>
      </c>
      <c r="T178" s="11">
        <f t="shared" si="26"/>
        <v>0</v>
      </c>
      <c r="U178" s="11">
        <f t="shared" si="26"/>
        <v>0</v>
      </c>
      <c r="V178" s="11">
        <f t="shared" si="26"/>
        <v>0</v>
      </c>
      <c r="W178" s="11">
        <f t="shared" si="26"/>
        <v>0</v>
      </c>
      <c r="X178" s="11">
        <f t="shared" si="26"/>
        <v>0</v>
      </c>
      <c r="Y178" s="11">
        <f t="shared" si="26"/>
        <v>0</v>
      </c>
      <c r="Z178" s="11">
        <f t="shared" si="26"/>
        <v>0</v>
      </c>
      <c r="AA178" s="11">
        <f t="shared" si="26"/>
        <v>0</v>
      </c>
      <c r="AB178" s="11">
        <f t="shared" si="26"/>
        <v>0</v>
      </c>
      <c r="AC178" s="11">
        <f t="shared" si="26"/>
        <v>0</v>
      </c>
      <c r="AD178" s="11">
        <f t="shared" si="26"/>
        <v>0</v>
      </c>
      <c r="AE178" s="11">
        <f t="shared" si="26"/>
        <v>0</v>
      </c>
      <c r="AF178" s="11">
        <f t="shared" si="26"/>
        <v>0</v>
      </c>
      <c r="AG178" s="11">
        <f t="shared" si="26"/>
        <v>0</v>
      </c>
      <c r="AH178" s="11">
        <f t="shared" si="26"/>
        <v>0</v>
      </c>
    </row>
    <row r="179" spans="2:34" ht="34.950000000000003" customHeight="1" x14ac:dyDescent="0.35">
      <c r="I179" s="3" t="s">
        <v>9</v>
      </c>
      <c r="J179" s="9">
        <v>1</v>
      </c>
      <c r="K179" s="9">
        <v>1</v>
      </c>
      <c r="L179" s="9">
        <v>1</v>
      </c>
      <c r="M179" s="9">
        <v>1</v>
      </c>
      <c r="N179" s="9">
        <v>1</v>
      </c>
      <c r="O179" s="9">
        <v>1</v>
      </c>
      <c r="P179" s="9">
        <v>1</v>
      </c>
      <c r="Q179" s="9">
        <v>1</v>
      </c>
      <c r="R179" s="9">
        <v>1</v>
      </c>
      <c r="S179" s="9">
        <v>1</v>
      </c>
      <c r="T179" s="9">
        <v>1</v>
      </c>
      <c r="U179" s="9">
        <v>1</v>
      </c>
      <c r="V179" s="9">
        <v>1</v>
      </c>
      <c r="W179" s="9">
        <v>1</v>
      </c>
      <c r="X179" s="9">
        <v>1</v>
      </c>
      <c r="Y179" s="9">
        <v>1</v>
      </c>
      <c r="Z179" s="9">
        <v>1</v>
      </c>
      <c r="AA179" s="9">
        <v>1</v>
      </c>
      <c r="AB179" s="9">
        <v>1</v>
      </c>
      <c r="AC179" s="9">
        <v>1</v>
      </c>
      <c r="AD179" s="9">
        <v>1</v>
      </c>
      <c r="AE179" s="9">
        <v>1</v>
      </c>
      <c r="AF179" s="9">
        <v>1</v>
      </c>
      <c r="AG179" s="9">
        <v>1</v>
      </c>
      <c r="AH179" s="9">
        <v>1</v>
      </c>
    </row>
    <row r="182" spans="2:34" ht="34.950000000000003" customHeight="1" thickBot="1" x14ac:dyDescent="0.4"/>
    <row r="183" spans="2:34" ht="34.950000000000003" customHeight="1" thickBot="1" x14ac:dyDescent="0.4">
      <c r="B183" s="22" t="s">
        <v>51</v>
      </c>
      <c r="C183" s="43"/>
      <c r="D183" s="3" t="s">
        <v>135</v>
      </c>
    </row>
    <row r="184" spans="2:34" ht="34.950000000000003" customHeight="1" thickBot="1" x14ac:dyDescent="0.4">
      <c r="C184" s="43"/>
      <c r="D184" s="3" t="s">
        <v>203</v>
      </c>
      <c r="E184" t="str" cm="1">
        <f t="array" ref="E184">IFERROR(INDEX(_xlfn.ANCHORARRAY(#REF!),#REF!,1),"")</f>
        <v/>
      </c>
    </row>
    <row r="185" spans="2:34" ht="34.950000000000003" customHeight="1" thickBot="1" x14ac:dyDescent="0.4">
      <c r="C185" s="43"/>
      <c r="D185" s="3" t="s">
        <v>3</v>
      </c>
    </row>
    <row r="186" spans="2:34" ht="34.950000000000003" customHeight="1" x14ac:dyDescent="0.35">
      <c r="B186"/>
    </row>
    <row r="187" spans="2:34" ht="34.950000000000003" customHeight="1" thickBot="1" x14ac:dyDescent="0.45">
      <c r="C187" s="4" t="s">
        <v>9</v>
      </c>
      <c r="D187" s="4" t="s">
        <v>8</v>
      </c>
      <c r="E187" s="4" t="s">
        <v>10</v>
      </c>
      <c r="F187" s="4" t="s">
        <v>11</v>
      </c>
      <c r="G187" s="4" t="s">
        <v>12</v>
      </c>
    </row>
    <row r="188" spans="2:34" ht="34.950000000000003" customHeight="1" x14ac:dyDescent="0.35">
      <c r="C188" s="6"/>
      <c r="D188" s="9"/>
      <c r="E188" s="9"/>
      <c r="F188" s="9"/>
      <c r="G188" s="6"/>
    </row>
    <row r="189" spans="2:34" ht="34.950000000000003" customHeight="1" x14ac:dyDescent="0.35">
      <c r="C189" s="6"/>
      <c r="D189" s="9"/>
      <c r="E189" s="9"/>
      <c r="F189" s="9"/>
      <c r="G189" s="6"/>
    </row>
    <row r="190" spans="2:34" ht="34.950000000000003" customHeight="1" x14ac:dyDescent="0.35">
      <c r="C190" s="6"/>
      <c r="D190" s="9"/>
      <c r="E190" s="9"/>
      <c r="F190" s="9"/>
      <c r="G190" s="6"/>
    </row>
    <row r="191" spans="2:34" ht="34.950000000000003" customHeight="1" x14ac:dyDescent="0.35">
      <c r="C191" s="6"/>
      <c r="D191" s="9"/>
      <c r="E191" s="9"/>
      <c r="F191" s="9"/>
      <c r="G191" s="6"/>
    </row>
    <row r="192" spans="2:34" ht="34.950000000000003" customHeight="1" x14ac:dyDescent="0.35">
      <c r="C192" s="6"/>
      <c r="D192" s="9"/>
      <c r="E192" s="9"/>
      <c r="F192" s="9"/>
      <c r="G192" s="6"/>
    </row>
    <row r="193" spans="2:34" ht="34.950000000000003" customHeight="1" thickBot="1" x14ac:dyDescent="0.4">
      <c r="C193" s="6"/>
      <c r="D193" s="9"/>
      <c r="E193" s="9"/>
      <c r="F193" s="9"/>
      <c r="G193" s="6"/>
    </row>
    <row r="194" spans="2:34" ht="34.950000000000003" customHeight="1" thickBot="1" x14ac:dyDescent="0.4">
      <c r="C194" s="13" t="s">
        <v>136</v>
      </c>
      <c r="D194" s="2"/>
      <c r="E194" s="2"/>
      <c r="F194" s="2"/>
      <c r="I194" s="22" t="s">
        <v>51</v>
      </c>
      <c r="J194" s="16">
        <f>Startar+COLUMNS($J:J)-1</f>
        <v>0</v>
      </c>
      <c r="K194" s="16">
        <f>Startar+COLUMNS($J:K)-1</f>
        <v>1</v>
      </c>
      <c r="L194" s="16">
        <f>Startar+COLUMNS($J:L)-1</f>
        <v>2</v>
      </c>
      <c r="M194" s="16">
        <f>Startar+COLUMNS($J:M)-1</f>
        <v>3</v>
      </c>
      <c r="N194" s="16">
        <f>Startar+COLUMNS($J:N)-1</f>
        <v>4</v>
      </c>
      <c r="O194" s="16">
        <f>Startar+COLUMNS($J:O)-1</f>
        <v>5</v>
      </c>
      <c r="P194" s="16">
        <f>Startar+COLUMNS($J:P)-1</f>
        <v>6</v>
      </c>
      <c r="Q194" s="16">
        <f>Startar+COLUMNS($J:Q)-1</f>
        <v>7</v>
      </c>
      <c r="R194" s="16">
        <f>Startar+COLUMNS($J:R)-1</f>
        <v>8</v>
      </c>
      <c r="S194" s="16">
        <f>Startar+COLUMNS($J:S)-1</f>
        <v>9</v>
      </c>
      <c r="T194" s="16">
        <f>Startar+COLUMNS($J:T)-1</f>
        <v>10</v>
      </c>
      <c r="U194" s="16">
        <f>Startar+COLUMNS($J:U)-1</f>
        <v>11</v>
      </c>
      <c r="V194" s="16">
        <f>Startar+COLUMNS($J:V)-1</f>
        <v>12</v>
      </c>
      <c r="W194" s="16">
        <f>Startar+COLUMNS($J:W)-1</f>
        <v>13</v>
      </c>
      <c r="X194" s="16">
        <f>Startar+COLUMNS($J:X)-1</f>
        <v>14</v>
      </c>
      <c r="Y194" s="16">
        <f>Startar+COLUMNS($J:Y)-1</f>
        <v>15</v>
      </c>
      <c r="Z194" s="16">
        <f>Startar+COLUMNS($J:Z)-1</f>
        <v>16</v>
      </c>
      <c r="AA194" s="16">
        <f>Startar+COLUMNS($J:AA)-1</f>
        <v>17</v>
      </c>
      <c r="AB194" s="16">
        <f>Startar+COLUMNS($J:AB)-1</f>
        <v>18</v>
      </c>
      <c r="AC194" s="16">
        <f>Startar+COLUMNS($J:AC)-1</f>
        <v>19</v>
      </c>
      <c r="AD194" s="16">
        <f>Startar+COLUMNS($J:AD)-1</f>
        <v>20</v>
      </c>
      <c r="AE194" s="16">
        <f>Startar+COLUMNS($J:AE)-1</f>
        <v>21</v>
      </c>
      <c r="AF194" s="16">
        <f>Startar+COLUMNS($J:AF)-1</f>
        <v>22</v>
      </c>
      <c r="AG194" s="16">
        <f>Startar+COLUMNS($J:AG)-1</f>
        <v>23</v>
      </c>
      <c r="AH194" s="16">
        <f>Startar+COLUMNS($J:AH)-1</f>
        <v>24</v>
      </c>
    </row>
    <row r="195" spans="2:34" ht="34.950000000000003" customHeight="1" x14ac:dyDescent="0.35">
      <c r="I195" s="3" t="s">
        <v>8</v>
      </c>
      <c r="J195" s="11">
        <f t="shared" ref="J195:AH195" si="27">$D194*J198</f>
        <v>0</v>
      </c>
      <c r="K195" s="11">
        <f t="shared" si="27"/>
        <v>0</v>
      </c>
      <c r="L195" s="11">
        <f t="shared" si="27"/>
        <v>0</v>
      </c>
      <c r="M195" s="11">
        <f t="shared" si="27"/>
        <v>0</v>
      </c>
      <c r="N195" s="11">
        <f t="shared" si="27"/>
        <v>0</v>
      </c>
      <c r="O195" s="11">
        <f t="shared" si="27"/>
        <v>0</v>
      </c>
      <c r="P195" s="11">
        <f t="shared" si="27"/>
        <v>0</v>
      </c>
      <c r="Q195" s="11">
        <f t="shared" si="27"/>
        <v>0</v>
      </c>
      <c r="R195" s="11">
        <f t="shared" si="27"/>
        <v>0</v>
      </c>
      <c r="S195" s="11">
        <f t="shared" si="27"/>
        <v>0</v>
      </c>
      <c r="T195" s="11">
        <f t="shared" si="27"/>
        <v>0</v>
      </c>
      <c r="U195" s="11">
        <f t="shared" si="27"/>
        <v>0</v>
      </c>
      <c r="V195" s="11">
        <f t="shared" si="27"/>
        <v>0</v>
      </c>
      <c r="W195" s="11">
        <f t="shared" si="27"/>
        <v>0</v>
      </c>
      <c r="X195" s="11">
        <f t="shared" si="27"/>
        <v>0</v>
      </c>
      <c r="Y195" s="11">
        <f t="shared" si="27"/>
        <v>0</v>
      </c>
      <c r="Z195" s="11">
        <f t="shared" si="27"/>
        <v>0</v>
      </c>
      <c r="AA195" s="11">
        <f t="shared" si="27"/>
        <v>0</v>
      </c>
      <c r="AB195" s="11">
        <f t="shared" si="27"/>
        <v>0</v>
      </c>
      <c r="AC195" s="11">
        <f t="shared" si="27"/>
        <v>0</v>
      </c>
      <c r="AD195" s="11">
        <f t="shared" si="27"/>
        <v>0</v>
      </c>
      <c r="AE195" s="11">
        <f t="shared" si="27"/>
        <v>0</v>
      </c>
      <c r="AF195" s="11">
        <f t="shared" si="27"/>
        <v>0</v>
      </c>
      <c r="AG195" s="11">
        <f t="shared" si="27"/>
        <v>0</v>
      </c>
      <c r="AH195" s="11">
        <f t="shared" si="27"/>
        <v>0</v>
      </c>
    </row>
    <row r="196" spans="2:34" ht="34.950000000000003" customHeight="1" x14ac:dyDescent="0.35">
      <c r="I196" s="3" t="s">
        <v>10</v>
      </c>
      <c r="J196" s="11">
        <f t="shared" ref="J196:AH196" si="28">$E194*J198</f>
        <v>0</v>
      </c>
      <c r="K196" s="11">
        <f t="shared" si="28"/>
        <v>0</v>
      </c>
      <c r="L196" s="11">
        <f t="shared" si="28"/>
        <v>0</v>
      </c>
      <c r="M196" s="11">
        <f t="shared" si="28"/>
        <v>0</v>
      </c>
      <c r="N196" s="11">
        <f t="shared" si="28"/>
        <v>0</v>
      </c>
      <c r="O196" s="11">
        <f t="shared" si="28"/>
        <v>0</v>
      </c>
      <c r="P196" s="11">
        <f t="shared" si="28"/>
        <v>0</v>
      </c>
      <c r="Q196" s="11">
        <f t="shared" si="28"/>
        <v>0</v>
      </c>
      <c r="R196" s="11">
        <f t="shared" si="28"/>
        <v>0</v>
      </c>
      <c r="S196" s="11">
        <f t="shared" si="28"/>
        <v>0</v>
      </c>
      <c r="T196" s="11">
        <f t="shared" si="28"/>
        <v>0</v>
      </c>
      <c r="U196" s="11">
        <f t="shared" si="28"/>
        <v>0</v>
      </c>
      <c r="V196" s="11">
        <f t="shared" si="28"/>
        <v>0</v>
      </c>
      <c r="W196" s="11">
        <f t="shared" si="28"/>
        <v>0</v>
      </c>
      <c r="X196" s="11">
        <f t="shared" si="28"/>
        <v>0</v>
      </c>
      <c r="Y196" s="11">
        <f t="shared" si="28"/>
        <v>0</v>
      </c>
      <c r="Z196" s="11">
        <f t="shared" si="28"/>
        <v>0</v>
      </c>
      <c r="AA196" s="11">
        <f t="shared" si="28"/>
        <v>0</v>
      </c>
      <c r="AB196" s="11">
        <f t="shared" si="28"/>
        <v>0</v>
      </c>
      <c r="AC196" s="11">
        <f t="shared" si="28"/>
        <v>0</v>
      </c>
      <c r="AD196" s="11">
        <f t="shared" si="28"/>
        <v>0</v>
      </c>
      <c r="AE196" s="11">
        <f t="shared" si="28"/>
        <v>0</v>
      </c>
      <c r="AF196" s="11">
        <f t="shared" si="28"/>
        <v>0</v>
      </c>
      <c r="AG196" s="11">
        <f t="shared" si="28"/>
        <v>0</v>
      </c>
      <c r="AH196" s="11">
        <f t="shared" si="28"/>
        <v>0</v>
      </c>
    </row>
    <row r="197" spans="2:34" ht="34.950000000000003" customHeight="1" x14ac:dyDescent="0.35">
      <c r="I197" s="3" t="s">
        <v>11</v>
      </c>
      <c r="J197" s="11">
        <f t="shared" ref="J197:AH197" si="29">$F194*J198</f>
        <v>0</v>
      </c>
      <c r="K197" s="11">
        <f t="shared" si="29"/>
        <v>0</v>
      </c>
      <c r="L197" s="11">
        <f t="shared" si="29"/>
        <v>0</v>
      </c>
      <c r="M197" s="11">
        <f t="shared" si="29"/>
        <v>0</v>
      </c>
      <c r="N197" s="11">
        <f t="shared" si="29"/>
        <v>0</v>
      </c>
      <c r="O197" s="11">
        <f t="shared" si="29"/>
        <v>0</v>
      </c>
      <c r="P197" s="11">
        <f t="shared" si="29"/>
        <v>0</v>
      </c>
      <c r="Q197" s="11">
        <f t="shared" si="29"/>
        <v>0</v>
      </c>
      <c r="R197" s="11">
        <f t="shared" si="29"/>
        <v>0</v>
      </c>
      <c r="S197" s="11">
        <f t="shared" si="29"/>
        <v>0</v>
      </c>
      <c r="T197" s="11">
        <f t="shared" si="29"/>
        <v>0</v>
      </c>
      <c r="U197" s="11">
        <f t="shared" si="29"/>
        <v>0</v>
      </c>
      <c r="V197" s="11">
        <f t="shared" si="29"/>
        <v>0</v>
      </c>
      <c r="W197" s="11">
        <f t="shared" si="29"/>
        <v>0</v>
      </c>
      <c r="X197" s="11">
        <f t="shared" si="29"/>
        <v>0</v>
      </c>
      <c r="Y197" s="11">
        <f t="shared" si="29"/>
        <v>0</v>
      </c>
      <c r="Z197" s="11">
        <f t="shared" si="29"/>
        <v>0</v>
      </c>
      <c r="AA197" s="11">
        <f t="shared" si="29"/>
        <v>0</v>
      </c>
      <c r="AB197" s="11">
        <f t="shared" si="29"/>
        <v>0</v>
      </c>
      <c r="AC197" s="11">
        <f t="shared" si="29"/>
        <v>0</v>
      </c>
      <c r="AD197" s="11">
        <f t="shared" si="29"/>
        <v>0</v>
      </c>
      <c r="AE197" s="11">
        <f t="shared" si="29"/>
        <v>0</v>
      </c>
      <c r="AF197" s="11">
        <f t="shared" si="29"/>
        <v>0</v>
      </c>
      <c r="AG197" s="11">
        <f t="shared" si="29"/>
        <v>0</v>
      </c>
      <c r="AH197" s="11">
        <f t="shared" si="29"/>
        <v>0</v>
      </c>
    </row>
    <row r="198" spans="2:34" ht="34.950000000000003" customHeight="1" x14ac:dyDescent="0.35">
      <c r="I198" s="3" t="s">
        <v>9</v>
      </c>
      <c r="J198" s="9">
        <v>1</v>
      </c>
      <c r="K198" s="9">
        <v>1</v>
      </c>
      <c r="L198" s="9">
        <v>1</v>
      </c>
      <c r="M198" s="9">
        <v>1</v>
      </c>
      <c r="N198" s="9">
        <v>1</v>
      </c>
      <c r="O198" s="9">
        <v>1</v>
      </c>
      <c r="P198" s="9">
        <v>1</v>
      </c>
      <c r="Q198" s="9">
        <v>1</v>
      </c>
      <c r="R198" s="9">
        <v>1</v>
      </c>
      <c r="S198" s="9">
        <v>1</v>
      </c>
      <c r="T198" s="9">
        <v>1</v>
      </c>
      <c r="U198" s="9">
        <v>1</v>
      </c>
      <c r="V198" s="9">
        <v>1</v>
      </c>
      <c r="W198" s="9">
        <v>1</v>
      </c>
      <c r="X198" s="9">
        <v>1</v>
      </c>
      <c r="Y198" s="9">
        <v>1</v>
      </c>
      <c r="Z198" s="9">
        <v>1</v>
      </c>
      <c r="AA198" s="9">
        <v>1</v>
      </c>
      <c r="AB198" s="9">
        <v>1</v>
      </c>
      <c r="AC198" s="9">
        <v>1</v>
      </c>
      <c r="AD198" s="9">
        <v>1</v>
      </c>
      <c r="AE198" s="9">
        <v>1</v>
      </c>
      <c r="AF198" s="9">
        <v>1</v>
      </c>
      <c r="AG198" s="9">
        <v>1</v>
      </c>
      <c r="AH198" s="9">
        <v>1</v>
      </c>
    </row>
    <row r="201" spans="2:34" ht="34.950000000000003" customHeight="1" thickBot="1" x14ac:dyDescent="0.4"/>
    <row r="202" spans="2:34" ht="34.950000000000003" customHeight="1" thickBot="1" x14ac:dyDescent="0.4">
      <c r="B202" s="22" t="s">
        <v>52</v>
      </c>
      <c r="C202" s="43"/>
      <c r="D202" s="3" t="s">
        <v>135</v>
      </c>
    </row>
    <row r="203" spans="2:34" ht="34.950000000000003" customHeight="1" thickBot="1" x14ac:dyDescent="0.4">
      <c r="C203" s="43"/>
      <c r="D203" s="3" t="s">
        <v>203</v>
      </c>
      <c r="E203" t="str" cm="1">
        <f t="array" ref="E203">IFERROR(INDEX(_xlfn.ANCHORARRAY(#REF!),#REF!,1),"")</f>
        <v/>
      </c>
    </row>
    <row r="204" spans="2:34" ht="34.950000000000003" customHeight="1" thickBot="1" x14ac:dyDescent="0.4">
      <c r="C204" s="43"/>
      <c r="D204" s="3" t="s">
        <v>3</v>
      </c>
    </row>
    <row r="205" spans="2:34" ht="34.950000000000003" customHeight="1" x14ac:dyDescent="0.35">
      <c r="B205"/>
    </row>
    <row r="206" spans="2:34" ht="34.950000000000003" customHeight="1" thickBot="1" x14ac:dyDescent="0.45">
      <c r="C206" s="4" t="s">
        <v>9</v>
      </c>
      <c r="D206" s="4" t="s">
        <v>8</v>
      </c>
      <c r="E206" s="4" t="s">
        <v>10</v>
      </c>
      <c r="F206" s="4" t="s">
        <v>11</v>
      </c>
      <c r="G206" s="4" t="s">
        <v>12</v>
      </c>
    </row>
    <row r="207" spans="2:34" ht="34.950000000000003" customHeight="1" x14ac:dyDescent="0.35">
      <c r="C207" s="6"/>
      <c r="D207" s="9"/>
      <c r="E207" s="9"/>
      <c r="F207" s="9"/>
      <c r="G207" s="6"/>
    </row>
    <row r="208" spans="2:34" ht="34.950000000000003" customHeight="1" x14ac:dyDescent="0.35">
      <c r="C208" s="6"/>
      <c r="D208" s="9"/>
      <c r="E208" s="9"/>
      <c r="F208" s="9"/>
      <c r="G208" s="6"/>
    </row>
    <row r="209" spans="2:34" ht="34.950000000000003" customHeight="1" x14ac:dyDescent="0.35">
      <c r="C209" s="6"/>
      <c r="D209" s="9"/>
      <c r="E209" s="9"/>
      <c r="F209" s="9"/>
      <c r="G209" s="6"/>
    </row>
    <row r="210" spans="2:34" ht="34.950000000000003" customHeight="1" x14ac:dyDescent="0.35">
      <c r="C210" s="6"/>
      <c r="D210" s="9"/>
      <c r="E210" s="9"/>
      <c r="F210" s="9"/>
      <c r="G210" s="6"/>
    </row>
    <row r="211" spans="2:34" ht="34.950000000000003" customHeight="1" x14ac:dyDescent="0.35">
      <c r="C211" s="6"/>
      <c r="D211" s="9"/>
      <c r="E211" s="9"/>
      <c r="F211" s="9"/>
      <c r="G211" s="6"/>
    </row>
    <row r="212" spans="2:34" ht="34.950000000000003" customHeight="1" thickBot="1" x14ac:dyDescent="0.4">
      <c r="C212" s="6"/>
      <c r="D212" s="9"/>
      <c r="E212" s="9"/>
      <c r="F212" s="9"/>
      <c r="G212" s="6"/>
    </row>
    <row r="213" spans="2:34" ht="34.950000000000003" customHeight="1" thickBot="1" x14ac:dyDescent="0.4">
      <c r="C213" s="13" t="s">
        <v>136</v>
      </c>
      <c r="D213" s="2"/>
      <c r="E213" s="2"/>
      <c r="F213" s="2"/>
      <c r="I213" s="22" t="s">
        <v>52</v>
      </c>
      <c r="J213" s="16">
        <f>Startar+COLUMNS($J:J)-1</f>
        <v>0</v>
      </c>
      <c r="K213" s="16">
        <f>Startar+COLUMNS($J:K)-1</f>
        <v>1</v>
      </c>
      <c r="L213" s="16">
        <f>Startar+COLUMNS($J:L)-1</f>
        <v>2</v>
      </c>
      <c r="M213" s="16">
        <f>Startar+COLUMNS($J:M)-1</f>
        <v>3</v>
      </c>
      <c r="N213" s="16">
        <f>Startar+COLUMNS($J:N)-1</f>
        <v>4</v>
      </c>
      <c r="O213" s="16">
        <f>Startar+COLUMNS($J:O)-1</f>
        <v>5</v>
      </c>
      <c r="P213" s="16">
        <f>Startar+COLUMNS($J:P)-1</f>
        <v>6</v>
      </c>
      <c r="Q213" s="16">
        <f>Startar+COLUMNS($J:Q)-1</f>
        <v>7</v>
      </c>
      <c r="R213" s="16">
        <f>Startar+COLUMNS($J:R)-1</f>
        <v>8</v>
      </c>
      <c r="S213" s="16">
        <f>Startar+COLUMNS($J:S)-1</f>
        <v>9</v>
      </c>
      <c r="T213" s="16">
        <f>Startar+COLUMNS($J:T)-1</f>
        <v>10</v>
      </c>
      <c r="U213" s="16">
        <f>Startar+COLUMNS($J:U)-1</f>
        <v>11</v>
      </c>
      <c r="V213" s="16">
        <f>Startar+COLUMNS($J:V)-1</f>
        <v>12</v>
      </c>
      <c r="W213" s="16">
        <f>Startar+COLUMNS($J:W)-1</f>
        <v>13</v>
      </c>
      <c r="X213" s="16">
        <f>Startar+COLUMNS($J:X)-1</f>
        <v>14</v>
      </c>
      <c r="Y213" s="16">
        <f>Startar+COLUMNS($J:Y)-1</f>
        <v>15</v>
      </c>
      <c r="Z213" s="16">
        <f>Startar+COLUMNS($J:Z)-1</f>
        <v>16</v>
      </c>
      <c r="AA213" s="16">
        <f>Startar+COLUMNS($J:AA)-1</f>
        <v>17</v>
      </c>
      <c r="AB213" s="16">
        <f>Startar+COLUMNS($J:AB)-1</f>
        <v>18</v>
      </c>
      <c r="AC213" s="16">
        <f>Startar+COLUMNS($J:AC)-1</f>
        <v>19</v>
      </c>
      <c r="AD213" s="16">
        <f>Startar+COLUMNS($J:AD)-1</f>
        <v>20</v>
      </c>
      <c r="AE213" s="16">
        <f>Startar+COLUMNS($J:AE)-1</f>
        <v>21</v>
      </c>
      <c r="AF213" s="16">
        <f>Startar+COLUMNS($J:AF)-1</f>
        <v>22</v>
      </c>
      <c r="AG213" s="16">
        <f>Startar+COLUMNS($J:AG)-1</f>
        <v>23</v>
      </c>
      <c r="AH213" s="16">
        <f>Startar+COLUMNS($J:AH)-1</f>
        <v>24</v>
      </c>
    </row>
    <row r="214" spans="2:34" ht="34.950000000000003" customHeight="1" x14ac:dyDescent="0.35">
      <c r="I214" s="3" t="s">
        <v>8</v>
      </c>
      <c r="J214" s="11">
        <f t="shared" ref="J214:AH214" si="30">$D213*J217</f>
        <v>0</v>
      </c>
      <c r="K214" s="11">
        <f t="shared" si="30"/>
        <v>0</v>
      </c>
      <c r="L214" s="11">
        <f t="shared" si="30"/>
        <v>0</v>
      </c>
      <c r="M214" s="11">
        <f t="shared" si="30"/>
        <v>0</v>
      </c>
      <c r="N214" s="11">
        <f t="shared" si="30"/>
        <v>0</v>
      </c>
      <c r="O214" s="11">
        <f t="shared" si="30"/>
        <v>0</v>
      </c>
      <c r="P214" s="11">
        <f t="shared" si="30"/>
        <v>0</v>
      </c>
      <c r="Q214" s="11">
        <f t="shared" si="30"/>
        <v>0</v>
      </c>
      <c r="R214" s="11">
        <f t="shared" si="30"/>
        <v>0</v>
      </c>
      <c r="S214" s="11">
        <f t="shared" si="30"/>
        <v>0</v>
      </c>
      <c r="T214" s="11">
        <f t="shared" si="30"/>
        <v>0</v>
      </c>
      <c r="U214" s="11">
        <f t="shared" si="30"/>
        <v>0</v>
      </c>
      <c r="V214" s="11">
        <f t="shared" si="30"/>
        <v>0</v>
      </c>
      <c r="W214" s="11">
        <f t="shared" si="30"/>
        <v>0</v>
      </c>
      <c r="X214" s="11">
        <f t="shared" si="30"/>
        <v>0</v>
      </c>
      <c r="Y214" s="11">
        <f t="shared" si="30"/>
        <v>0</v>
      </c>
      <c r="Z214" s="11">
        <f t="shared" si="30"/>
        <v>0</v>
      </c>
      <c r="AA214" s="11">
        <f t="shared" si="30"/>
        <v>0</v>
      </c>
      <c r="AB214" s="11">
        <f t="shared" si="30"/>
        <v>0</v>
      </c>
      <c r="AC214" s="11">
        <f t="shared" si="30"/>
        <v>0</v>
      </c>
      <c r="AD214" s="11">
        <f t="shared" si="30"/>
        <v>0</v>
      </c>
      <c r="AE214" s="11">
        <f t="shared" si="30"/>
        <v>0</v>
      </c>
      <c r="AF214" s="11">
        <f t="shared" si="30"/>
        <v>0</v>
      </c>
      <c r="AG214" s="11">
        <f t="shared" si="30"/>
        <v>0</v>
      </c>
      <c r="AH214" s="11">
        <f t="shared" si="30"/>
        <v>0</v>
      </c>
    </row>
    <row r="215" spans="2:34" ht="34.950000000000003" customHeight="1" x14ac:dyDescent="0.35">
      <c r="I215" s="3" t="s">
        <v>10</v>
      </c>
      <c r="J215" s="11">
        <f t="shared" ref="J215:AH215" si="31">$E213*J217</f>
        <v>0</v>
      </c>
      <c r="K215" s="11">
        <f t="shared" si="31"/>
        <v>0</v>
      </c>
      <c r="L215" s="11">
        <f t="shared" si="31"/>
        <v>0</v>
      </c>
      <c r="M215" s="11">
        <f t="shared" si="31"/>
        <v>0</v>
      </c>
      <c r="N215" s="11">
        <f t="shared" si="31"/>
        <v>0</v>
      </c>
      <c r="O215" s="11">
        <f t="shared" si="31"/>
        <v>0</v>
      </c>
      <c r="P215" s="11">
        <f t="shared" si="31"/>
        <v>0</v>
      </c>
      <c r="Q215" s="11">
        <f t="shared" si="31"/>
        <v>0</v>
      </c>
      <c r="R215" s="11">
        <f t="shared" si="31"/>
        <v>0</v>
      </c>
      <c r="S215" s="11">
        <f t="shared" si="31"/>
        <v>0</v>
      </c>
      <c r="T215" s="11">
        <f t="shared" si="31"/>
        <v>0</v>
      </c>
      <c r="U215" s="11">
        <f t="shared" si="31"/>
        <v>0</v>
      </c>
      <c r="V215" s="11">
        <f t="shared" si="31"/>
        <v>0</v>
      </c>
      <c r="W215" s="11">
        <f t="shared" si="31"/>
        <v>0</v>
      </c>
      <c r="X215" s="11">
        <f t="shared" si="31"/>
        <v>0</v>
      </c>
      <c r="Y215" s="11">
        <f t="shared" si="31"/>
        <v>0</v>
      </c>
      <c r="Z215" s="11">
        <f t="shared" si="31"/>
        <v>0</v>
      </c>
      <c r="AA215" s="11">
        <f t="shared" si="31"/>
        <v>0</v>
      </c>
      <c r="AB215" s="11">
        <f t="shared" si="31"/>
        <v>0</v>
      </c>
      <c r="AC215" s="11">
        <f t="shared" si="31"/>
        <v>0</v>
      </c>
      <c r="AD215" s="11">
        <f t="shared" si="31"/>
        <v>0</v>
      </c>
      <c r="AE215" s="11">
        <f t="shared" si="31"/>
        <v>0</v>
      </c>
      <c r="AF215" s="11">
        <f t="shared" si="31"/>
        <v>0</v>
      </c>
      <c r="AG215" s="11">
        <f t="shared" si="31"/>
        <v>0</v>
      </c>
      <c r="AH215" s="11">
        <f t="shared" si="31"/>
        <v>0</v>
      </c>
    </row>
    <row r="216" spans="2:34" ht="34.950000000000003" customHeight="1" x14ac:dyDescent="0.35">
      <c r="I216" s="3" t="s">
        <v>11</v>
      </c>
      <c r="J216" s="11">
        <f t="shared" ref="J216:AH216" si="32">$F213*J217</f>
        <v>0</v>
      </c>
      <c r="K216" s="11">
        <f t="shared" si="32"/>
        <v>0</v>
      </c>
      <c r="L216" s="11">
        <f t="shared" si="32"/>
        <v>0</v>
      </c>
      <c r="M216" s="11">
        <f t="shared" si="32"/>
        <v>0</v>
      </c>
      <c r="N216" s="11">
        <f t="shared" si="32"/>
        <v>0</v>
      </c>
      <c r="O216" s="11">
        <f t="shared" si="32"/>
        <v>0</v>
      </c>
      <c r="P216" s="11">
        <f t="shared" si="32"/>
        <v>0</v>
      </c>
      <c r="Q216" s="11">
        <f t="shared" si="32"/>
        <v>0</v>
      </c>
      <c r="R216" s="11">
        <f t="shared" si="32"/>
        <v>0</v>
      </c>
      <c r="S216" s="11">
        <f t="shared" si="32"/>
        <v>0</v>
      </c>
      <c r="T216" s="11">
        <f t="shared" si="32"/>
        <v>0</v>
      </c>
      <c r="U216" s="11">
        <f t="shared" si="32"/>
        <v>0</v>
      </c>
      <c r="V216" s="11">
        <f t="shared" si="32"/>
        <v>0</v>
      </c>
      <c r="W216" s="11">
        <f t="shared" si="32"/>
        <v>0</v>
      </c>
      <c r="X216" s="11">
        <f t="shared" si="32"/>
        <v>0</v>
      </c>
      <c r="Y216" s="11">
        <f t="shared" si="32"/>
        <v>0</v>
      </c>
      <c r="Z216" s="11">
        <f t="shared" si="32"/>
        <v>0</v>
      </c>
      <c r="AA216" s="11">
        <f t="shared" si="32"/>
        <v>0</v>
      </c>
      <c r="AB216" s="11">
        <f t="shared" si="32"/>
        <v>0</v>
      </c>
      <c r="AC216" s="11">
        <f t="shared" si="32"/>
        <v>0</v>
      </c>
      <c r="AD216" s="11">
        <f t="shared" si="32"/>
        <v>0</v>
      </c>
      <c r="AE216" s="11">
        <f t="shared" si="32"/>
        <v>0</v>
      </c>
      <c r="AF216" s="11">
        <f t="shared" si="32"/>
        <v>0</v>
      </c>
      <c r="AG216" s="11">
        <f t="shared" si="32"/>
        <v>0</v>
      </c>
      <c r="AH216" s="11">
        <f t="shared" si="32"/>
        <v>0</v>
      </c>
    </row>
    <row r="217" spans="2:34" ht="34.950000000000003" customHeight="1" x14ac:dyDescent="0.35">
      <c r="I217" s="3" t="s">
        <v>9</v>
      </c>
      <c r="J217" s="9">
        <v>1</v>
      </c>
      <c r="K217" s="9">
        <v>1</v>
      </c>
      <c r="L217" s="9">
        <v>1</v>
      </c>
      <c r="M217" s="9">
        <v>1</v>
      </c>
      <c r="N217" s="9">
        <v>1</v>
      </c>
      <c r="O217" s="9">
        <v>1</v>
      </c>
      <c r="P217" s="9">
        <v>1</v>
      </c>
      <c r="Q217" s="9">
        <v>1</v>
      </c>
      <c r="R217" s="9">
        <v>1</v>
      </c>
      <c r="S217" s="9">
        <v>1</v>
      </c>
      <c r="T217" s="9">
        <v>1</v>
      </c>
      <c r="U217" s="9">
        <v>1</v>
      </c>
      <c r="V217" s="9">
        <v>1</v>
      </c>
      <c r="W217" s="9">
        <v>1</v>
      </c>
      <c r="X217" s="9">
        <v>1</v>
      </c>
      <c r="Y217" s="9">
        <v>1</v>
      </c>
      <c r="Z217" s="9">
        <v>1</v>
      </c>
      <c r="AA217" s="9">
        <v>1</v>
      </c>
      <c r="AB217" s="9">
        <v>1</v>
      </c>
      <c r="AC217" s="9">
        <v>1</v>
      </c>
      <c r="AD217" s="9">
        <v>1</v>
      </c>
      <c r="AE217" s="9">
        <v>1</v>
      </c>
      <c r="AF217" s="9">
        <v>1</v>
      </c>
      <c r="AG217" s="9">
        <v>1</v>
      </c>
      <c r="AH217" s="9">
        <v>1</v>
      </c>
    </row>
    <row r="220" spans="2:34" ht="34.950000000000003" customHeight="1" thickBot="1" x14ac:dyDescent="0.4"/>
    <row r="221" spans="2:34" ht="34.950000000000003" customHeight="1" thickBot="1" x14ac:dyDescent="0.4">
      <c r="B221" s="22" t="s">
        <v>53</v>
      </c>
      <c r="C221" s="43"/>
      <c r="D221" s="3" t="s">
        <v>135</v>
      </c>
    </row>
    <row r="222" spans="2:34" ht="34.950000000000003" customHeight="1" thickBot="1" x14ac:dyDescent="0.4">
      <c r="C222" s="43"/>
      <c r="D222" s="3" t="s">
        <v>203</v>
      </c>
      <c r="E222" t="str" cm="1">
        <f t="array" ref="E222">IFERROR(INDEX(_xlfn.ANCHORARRAY(#REF!),#REF!,1),"")</f>
        <v/>
      </c>
    </row>
    <row r="223" spans="2:34" ht="34.950000000000003" customHeight="1" thickBot="1" x14ac:dyDescent="0.4">
      <c r="C223" s="43"/>
      <c r="D223" s="3" t="s">
        <v>3</v>
      </c>
    </row>
    <row r="224" spans="2:34" ht="34.950000000000003" customHeight="1" x14ac:dyDescent="0.35">
      <c r="B224"/>
    </row>
    <row r="225" spans="2:34" ht="34.950000000000003" customHeight="1" thickBot="1" x14ac:dyDescent="0.45">
      <c r="C225" s="4" t="s">
        <v>9</v>
      </c>
      <c r="D225" s="4" t="s">
        <v>8</v>
      </c>
      <c r="E225" s="4" t="s">
        <v>10</v>
      </c>
      <c r="F225" s="4" t="s">
        <v>11</v>
      </c>
      <c r="G225" s="4" t="s">
        <v>12</v>
      </c>
    </row>
    <row r="226" spans="2:34" ht="34.950000000000003" customHeight="1" x14ac:dyDescent="0.35">
      <c r="C226" s="6"/>
      <c r="D226" s="9"/>
      <c r="E226" s="9"/>
      <c r="F226" s="9"/>
      <c r="G226" s="6"/>
    </row>
    <row r="227" spans="2:34" ht="34.950000000000003" customHeight="1" x14ac:dyDescent="0.35">
      <c r="C227" s="6"/>
      <c r="D227" s="9"/>
      <c r="E227" s="9"/>
      <c r="F227" s="9"/>
      <c r="G227" s="6"/>
    </row>
    <row r="228" spans="2:34" ht="34.950000000000003" customHeight="1" x14ac:dyDescent="0.35">
      <c r="C228" s="6"/>
      <c r="D228" s="9"/>
      <c r="E228" s="9"/>
      <c r="F228" s="9"/>
      <c r="G228" s="6"/>
    </row>
    <row r="229" spans="2:34" ht="34.950000000000003" customHeight="1" x14ac:dyDescent="0.35">
      <c r="C229" s="6"/>
      <c r="D229" s="9"/>
      <c r="E229" s="9"/>
      <c r="F229" s="9"/>
      <c r="G229" s="6"/>
    </row>
    <row r="230" spans="2:34" ht="34.950000000000003" customHeight="1" x14ac:dyDescent="0.35">
      <c r="C230" s="6"/>
      <c r="D230" s="9"/>
      <c r="E230" s="9"/>
      <c r="F230" s="9"/>
      <c r="G230" s="6"/>
    </row>
    <row r="231" spans="2:34" ht="34.950000000000003" customHeight="1" thickBot="1" x14ac:dyDescent="0.4">
      <c r="C231" s="6"/>
      <c r="D231" s="9"/>
      <c r="E231" s="9"/>
      <c r="F231" s="9"/>
      <c r="G231" s="6"/>
    </row>
    <row r="232" spans="2:34" ht="34.950000000000003" customHeight="1" thickBot="1" x14ac:dyDescent="0.4">
      <c r="C232" s="13" t="s">
        <v>136</v>
      </c>
      <c r="D232" s="2"/>
      <c r="E232" s="2"/>
      <c r="F232" s="2"/>
      <c r="I232" s="22" t="s">
        <v>53</v>
      </c>
      <c r="J232" s="16">
        <f>Startar+COLUMNS($J:J)-1</f>
        <v>0</v>
      </c>
      <c r="K232" s="16">
        <f>Startar+COLUMNS($J:K)-1</f>
        <v>1</v>
      </c>
      <c r="L232" s="16">
        <f>Startar+COLUMNS($J:L)-1</f>
        <v>2</v>
      </c>
      <c r="M232" s="16">
        <f>Startar+COLUMNS($J:M)-1</f>
        <v>3</v>
      </c>
      <c r="N232" s="16">
        <f>Startar+COLUMNS($J:N)-1</f>
        <v>4</v>
      </c>
      <c r="O232" s="16">
        <f>Startar+COLUMNS($J:O)-1</f>
        <v>5</v>
      </c>
      <c r="P232" s="16">
        <f>Startar+COLUMNS($J:P)-1</f>
        <v>6</v>
      </c>
      <c r="Q232" s="16">
        <f>Startar+COLUMNS($J:Q)-1</f>
        <v>7</v>
      </c>
      <c r="R232" s="16">
        <f>Startar+COLUMNS($J:R)-1</f>
        <v>8</v>
      </c>
      <c r="S232" s="16">
        <f>Startar+COLUMNS($J:S)-1</f>
        <v>9</v>
      </c>
      <c r="T232" s="16">
        <f>Startar+COLUMNS($J:T)-1</f>
        <v>10</v>
      </c>
      <c r="U232" s="16">
        <f>Startar+COLUMNS($J:U)-1</f>
        <v>11</v>
      </c>
      <c r="V232" s="16">
        <f>Startar+COLUMNS($J:V)-1</f>
        <v>12</v>
      </c>
      <c r="W232" s="16">
        <f>Startar+COLUMNS($J:W)-1</f>
        <v>13</v>
      </c>
      <c r="X232" s="16">
        <f>Startar+COLUMNS($J:X)-1</f>
        <v>14</v>
      </c>
      <c r="Y232" s="16">
        <f>Startar+COLUMNS($J:Y)-1</f>
        <v>15</v>
      </c>
      <c r="Z232" s="16">
        <f>Startar+COLUMNS($J:Z)-1</f>
        <v>16</v>
      </c>
      <c r="AA232" s="16">
        <f>Startar+COLUMNS($J:AA)-1</f>
        <v>17</v>
      </c>
      <c r="AB232" s="16">
        <f>Startar+COLUMNS($J:AB)-1</f>
        <v>18</v>
      </c>
      <c r="AC232" s="16">
        <f>Startar+COLUMNS($J:AC)-1</f>
        <v>19</v>
      </c>
      <c r="AD232" s="16">
        <f>Startar+COLUMNS($J:AD)-1</f>
        <v>20</v>
      </c>
      <c r="AE232" s="16">
        <f>Startar+COLUMNS($J:AE)-1</f>
        <v>21</v>
      </c>
      <c r="AF232" s="16">
        <f>Startar+COLUMNS($J:AF)-1</f>
        <v>22</v>
      </c>
      <c r="AG232" s="16">
        <f>Startar+COLUMNS($J:AG)-1</f>
        <v>23</v>
      </c>
      <c r="AH232" s="16">
        <f>Startar+COLUMNS($J:AH)-1</f>
        <v>24</v>
      </c>
    </row>
    <row r="233" spans="2:34" ht="34.950000000000003" customHeight="1" x14ac:dyDescent="0.35">
      <c r="I233" s="3" t="s">
        <v>8</v>
      </c>
      <c r="J233" s="11">
        <f t="shared" ref="J233:AH233" si="33">$D232*J236</f>
        <v>0</v>
      </c>
      <c r="K233" s="11">
        <f t="shared" si="33"/>
        <v>0</v>
      </c>
      <c r="L233" s="11">
        <f t="shared" si="33"/>
        <v>0</v>
      </c>
      <c r="M233" s="11">
        <f t="shared" si="33"/>
        <v>0</v>
      </c>
      <c r="N233" s="11">
        <f t="shared" si="33"/>
        <v>0</v>
      </c>
      <c r="O233" s="11">
        <f t="shared" si="33"/>
        <v>0</v>
      </c>
      <c r="P233" s="11">
        <f t="shared" si="33"/>
        <v>0</v>
      </c>
      <c r="Q233" s="11">
        <f t="shared" si="33"/>
        <v>0</v>
      </c>
      <c r="R233" s="11">
        <f t="shared" si="33"/>
        <v>0</v>
      </c>
      <c r="S233" s="11">
        <f t="shared" si="33"/>
        <v>0</v>
      </c>
      <c r="T233" s="11">
        <f t="shared" si="33"/>
        <v>0</v>
      </c>
      <c r="U233" s="11">
        <f t="shared" si="33"/>
        <v>0</v>
      </c>
      <c r="V233" s="11">
        <f t="shared" si="33"/>
        <v>0</v>
      </c>
      <c r="W233" s="11">
        <f t="shared" si="33"/>
        <v>0</v>
      </c>
      <c r="X233" s="11">
        <f t="shared" si="33"/>
        <v>0</v>
      </c>
      <c r="Y233" s="11">
        <f t="shared" si="33"/>
        <v>0</v>
      </c>
      <c r="Z233" s="11">
        <f t="shared" si="33"/>
        <v>0</v>
      </c>
      <c r="AA233" s="11">
        <f t="shared" si="33"/>
        <v>0</v>
      </c>
      <c r="AB233" s="11">
        <f t="shared" si="33"/>
        <v>0</v>
      </c>
      <c r="AC233" s="11">
        <f t="shared" si="33"/>
        <v>0</v>
      </c>
      <c r="AD233" s="11">
        <f t="shared" si="33"/>
        <v>0</v>
      </c>
      <c r="AE233" s="11">
        <f t="shared" si="33"/>
        <v>0</v>
      </c>
      <c r="AF233" s="11">
        <f t="shared" si="33"/>
        <v>0</v>
      </c>
      <c r="AG233" s="11">
        <f t="shared" si="33"/>
        <v>0</v>
      </c>
      <c r="AH233" s="11">
        <f t="shared" si="33"/>
        <v>0</v>
      </c>
    </row>
    <row r="234" spans="2:34" ht="34.950000000000003" customHeight="1" x14ac:dyDescent="0.35">
      <c r="I234" s="3" t="s">
        <v>10</v>
      </c>
      <c r="J234" s="11">
        <f t="shared" ref="J234:AH234" si="34">$E232*J236</f>
        <v>0</v>
      </c>
      <c r="K234" s="11">
        <f t="shared" si="34"/>
        <v>0</v>
      </c>
      <c r="L234" s="11">
        <f t="shared" si="34"/>
        <v>0</v>
      </c>
      <c r="M234" s="11">
        <f t="shared" si="34"/>
        <v>0</v>
      </c>
      <c r="N234" s="11">
        <f t="shared" si="34"/>
        <v>0</v>
      </c>
      <c r="O234" s="11">
        <f t="shared" si="34"/>
        <v>0</v>
      </c>
      <c r="P234" s="11">
        <f t="shared" si="34"/>
        <v>0</v>
      </c>
      <c r="Q234" s="11">
        <f t="shared" si="34"/>
        <v>0</v>
      </c>
      <c r="R234" s="11">
        <f t="shared" si="34"/>
        <v>0</v>
      </c>
      <c r="S234" s="11">
        <f t="shared" si="34"/>
        <v>0</v>
      </c>
      <c r="T234" s="11">
        <f t="shared" si="34"/>
        <v>0</v>
      </c>
      <c r="U234" s="11">
        <f t="shared" si="34"/>
        <v>0</v>
      </c>
      <c r="V234" s="11">
        <f t="shared" si="34"/>
        <v>0</v>
      </c>
      <c r="W234" s="11">
        <f t="shared" si="34"/>
        <v>0</v>
      </c>
      <c r="X234" s="11">
        <f t="shared" si="34"/>
        <v>0</v>
      </c>
      <c r="Y234" s="11">
        <f t="shared" si="34"/>
        <v>0</v>
      </c>
      <c r="Z234" s="11">
        <f t="shared" si="34"/>
        <v>0</v>
      </c>
      <c r="AA234" s="11">
        <f t="shared" si="34"/>
        <v>0</v>
      </c>
      <c r="AB234" s="11">
        <f t="shared" si="34"/>
        <v>0</v>
      </c>
      <c r="AC234" s="11">
        <f t="shared" si="34"/>
        <v>0</v>
      </c>
      <c r="AD234" s="11">
        <f t="shared" si="34"/>
        <v>0</v>
      </c>
      <c r="AE234" s="11">
        <f t="shared" si="34"/>
        <v>0</v>
      </c>
      <c r="AF234" s="11">
        <f t="shared" si="34"/>
        <v>0</v>
      </c>
      <c r="AG234" s="11">
        <f t="shared" si="34"/>
        <v>0</v>
      </c>
      <c r="AH234" s="11">
        <f t="shared" si="34"/>
        <v>0</v>
      </c>
    </row>
    <row r="235" spans="2:34" ht="34.950000000000003" customHeight="1" x14ac:dyDescent="0.35">
      <c r="I235" s="3" t="s">
        <v>11</v>
      </c>
      <c r="J235" s="11">
        <f t="shared" ref="J235:AH235" si="35">$F232*J236</f>
        <v>0</v>
      </c>
      <c r="K235" s="11">
        <f t="shared" si="35"/>
        <v>0</v>
      </c>
      <c r="L235" s="11">
        <f t="shared" si="35"/>
        <v>0</v>
      </c>
      <c r="M235" s="11">
        <f t="shared" si="35"/>
        <v>0</v>
      </c>
      <c r="N235" s="11">
        <f t="shared" si="35"/>
        <v>0</v>
      </c>
      <c r="O235" s="11">
        <f t="shared" si="35"/>
        <v>0</v>
      </c>
      <c r="P235" s="11">
        <f t="shared" si="35"/>
        <v>0</v>
      </c>
      <c r="Q235" s="11">
        <f t="shared" si="35"/>
        <v>0</v>
      </c>
      <c r="R235" s="11">
        <f t="shared" si="35"/>
        <v>0</v>
      </c>
      <c r="S235" s="11">
        <f t="shared" si="35"/>
        <v>0</v>
      </c>
      <c r="T235" s="11">
        <f t="shared" si="35"/>
        <v>0</v>
      </c>
      <c r="U235" s="11">
        <f t="shared" si="35"/>
        <v>0</v>
      </c>
      <c r="V235" s="11">
        <f t="shared" si="35"/>
        <v>0</v>
      </c>
      <c r="W235" s="11">
        <f t="shared" si="35"/>
        <v>0</v>
      </c>
      <c r="X235" s="11">
        <f t="shared" si="35"/>
        <v>0</v>
      </c>
      <c r="Y235" s="11">
        <f t="shared" si="35"/>
        <v>0</v>
      </c>
      <c r="Z235" s="11">
        <f t="shared" si="35"/>
        <v>0</v>
      </c>
      <c r="AA235" s="11">
        <f t="shared" si="35"/>
        <v>0</v>
      </c>
      <c r="AB235" s="11">
        <f t="shared" si="35"/>
        <v>0</v>
      </c>
      <c r="AC235" s="11">
        <f t="shared" si="35"/>
        <v>0</v>
      </c>
      <c r="AD235" s="11">
        <f t="shared" si="35"/>
        <v>0</v>
      </c>
      <c r="AE235" s="11">
        <f t="shared" si="35"/>
        <v>0</v>
      </c>
      <c r="AF235" s="11">
        <f t="shared" si="35"/>
        <v>0</v>
      </c>
      <c r="AG235" s="11">
        <f t="shared" si="35"/>
        <v>0</v>
      </c>
      <c r="AH235" s="11">
        <f t="shared" si="35"/>
        <v>0</v>
      </c>
    </row>
    <row r="236" spans="2:34" ht="34.950000000000003" customHeight="1" x14ac:dyDescent="0.35">
      <c r="I236" s="3" t="s">
        <v>9</v>
      </c>
      <c r="J236" s="9">
        <v>1</v>
      </c>
      <c r="K236" s="9">
        <v>1</v>
      </c>
      <c r="L236" s="9">
        <v>1</v>
      </c>
      <c r="M236" s="9">
        <v>1</v>
      </c>
      <c r="N236" s="9">
        <v>1</v>
      </c>
      <c r="O236" s="9">
        <v>1</v>
      </c>
      <c r="P236" s="9">
        <v>1</v>
      </c>
      <c r="Q236" s="9">
        <v>1</v>
      </c>
      <c r="R236" s="9">
        <v>1</v>
      </c>
      <c r="S236" s="9">
        <v>1</v>
      </c>
      <c r="T236" s="9">
        <v>1</v>
      </c>
      <c r="U236" s="9">
        <v>1</v>
      </c>
      <c r="V236" s="9">
        <v>1</v>
      </c>
      <c r="W236" s="9">
        <v>1</v>
      </c>
      <c r="X236" s="9">
        <v>1</v>
      </c>
      <c r="Y236" s="9">
        <v>1</v>
      </c>
      <c r="Z236" s="9">
        <v>1</v>
      </c>
      <c r="AA236" s="9">
        <v>1</v>
      </c>
      <c r="AB236" s="9">
        <v>1</v>
      </c>
      <c r="AC236" s="9">
        <v>1</v>
      </c>
      <c r="AD236" s="9">
        <v>1</v>
      </c>
      <c r="AE236" s="9">
        <v>1</v>
      </c>
      <c r="AF236" s="9">
        <v>1</v>
      </c>
      <c r="AG236" s="9">
        <v>1</v>
      </c>
      <c r="AH236" s="9">
        <v>1</v>
      </c>
    </row>
    <row r="239" spans="2:34" ht="34.950000000000003" customHeight="1" thickBot="1" x14ac:dyDescent="0.4"/>
    <row r="240" spans="2:34" ht="34.950000000000003" customHeight="1" thickBot="1" x14ac:dyDescent="0.4">
      <c r="B240" s="22" t="s">
        <v>54</v>
      </c>
      <c r="C240" s="43"/>
      <c r="D240" s="3" t="s">
        <v>135</v>
      </c>
    </row>
    <row r="241" spans="2:34" ht="34.950000000000003" customHeight="1" thickBot="1" x14ac:dyDescent="0.4">
      <c r="C241" s="43"/>
      <c r="D241" s="3" t="s">
        <v>203</v>
      </c>
      <c r="E241" t="str" cm="1">
        <f t="array" ref="E241">IFERROR(INDEX(_xlfn.ANCHORARRAY(#REF!),#REF!,1),"")</f>
        <v/>
      </c>
    </row>
    <row r="242" spans="2:34" ht="34.950000000000003" customHeight="1" thickBot="1" x14ac:dyDescent="0.4">
      <c r="C242" s="43"/>
      <c r="D242" s="3" t="s">
        <v>3</v>
      </c>
    </row>
    <row r="243" spans="2:34" ht="34.950000000000003" customHeight="1" x14ac:dyDescent="0.35">
      <c r="B243"/>
    </row>
    <row r="244" spans="2:34" ht="34.950000000000003" customHeight="1" thickBot="1" x14ac:dyDescent="0.45">
      <c r="C244" s="4" t="s">
        <v>9</v>
      </c>
      <c r="D244" s="4" t="s">
        <v>8</v>
      </c>
      <c r="E244" s="4" t="s">
        <v>10</v>
      </c>
      <c r="F244" s="4" t="s">
        <v>11</v>
      </c>
      <c r="G244" s="4" t="s">
        <v>12</v>
      </c>
    </row>
    <row r="245" spans="2:34" ht="34.950000000000003" customHeight="1" x14ac:dyDescent="0.35">
      <c r="C245" s="6"/>
      <c r="D245" s="9"/>
      <c r="E245" s="9"/>
      <c r="F245" s="9"/>
      <c r="G245" s="6"/>
    </row>
    <row r="246" spans="2:34" ht="34.950000000000003" customHeight="1" x14ac:dyDescent="0.35">
      <c r="C246" s="6"/>
      <c r="D246" s="9"/>
      <c r="E246" s="9"/>
      <c r="F246" s="9"/>
      <c r="G246" s="6"/>
    </row>
    <row r="247" spans="2:34" ht="34.950000000000003" customHeight="1" x14ac:dyDescent="0.35">
      <c r="C247" s="6"/>
      <c r="D247" s="9"/>
      <c r="E247" s="9"/>
      <c r="F247" s="9"/>
      <c r="G247" s="6"/>
    </row>
    <row r="248" spans="2:34" ht="34.950000000000003" customHeight="1" x14ac:dyDescent="0.35">
      <c r="C248" s="6"/>
      <c r="D248" s="9"/>
      <c r="E248" s="9"/>
      <c r="F248" s="9"/>
      <c r="G248" s="6"/>
    </row>
    <row r="249" spans="2:34" ht="34.950000000000003" customHeight="1" x14ac:dyDescent="0.35">
      <c r="C249" s="6"/>
      <c r="D249" s="9"/>
      <c r="E249" s="9"/>
      <c r="F249" s="9"/>
      <c r="G249" s="6"/>
    </row>
    <row r="250" spans="2:34" ht="34.950000000000003" customHeight="1" thickBot="1" x14ac:dyDescent="0.4">
      <c r="C250" s="6"/>
      <c r="D250" s="9"/>
      <c r="E250" s="9"/>
      <c r="F250" s="9"/>
      <c r="G250" s="6"/>
    </row>
    <row r="251" spans="2:34" ht="34.950000000000003" customHeight="1" thickBot="1" x14ac:dyDescent="0.4">
      <c r="C251" s="13" t="s">
        <v>136</v>
      </c>
      <c r="D251" s="2"/>
      <c r="E251" s="2"/>
      <c r="F251" s="2"/>
      <c r="I251" s="22" t="s">
        <v>54</v>
      </c>
      <c r="J251" s="16">
        <f>Startar+COLUMNS($J:J)-1</f>
        <v>0</v>
      </c>
      <c r="K251" s="16">
        <f>Startar+COLUMNS($J:K)-1</f>
        <v>1</v>
      </c>
      <c r="L251" s="16">
        <f>Startar+COLUMNS($J:L)-1</f>
        <v>2</v>
      </c>
      <c r="M251" s="16">
        <f>Startar+COLUMNS($J:M)-1</f>
        <v>3</v>
      </c>
      <c r="N251" s="16">
        <f>Startar+COLUMNS($J:N)-1</f>
        <v>4</v>
      </c>
      <c r="O251" s="16">
        <f>Startar+COLUMNS($J:O)-1</f>
        <v>5</v>
      </c>
      <c r="P251" s="16">
        <f>Startar+COLUMNS($J:P)-1</f>
        <v>6</v>
      </c>
      <c r="Q251" s="16">
        <f>Startar+COLUMNS($J:Q)-1</f>
        <v>7</v>
      </c>
      <c r="R251" s="16">
        <f>Startar+COLUMNS($J:R)-1</f>
        <v>8</v>
      </c>
      <c r="S251" s="16">
        <f>Startar+COLUMNS($J:S)-1</f>
        <v>9</v>
      </c>
      <c r="T251" s="16">
        <f>Startar+COLUMNS($J:T)-1</f>
        <v>10</v>
      </c>
      <c r="U251" s="16">
        <f>Startar+COLUMNS($J:U)-1</f>
        <v>11</v>
      </c>
      <c r="V251" s="16">
        <f>Startar+COLUMNS($J:V)-1</f>
        <v>12</v>
      </c>
      <c r="W251" s="16">
        <f>Startar+COLUMNS($J:W)-1</f>
        <v>13</v>
      </c>
      <c r="X251" s="16">
        <f>Startar+COLUMNS($J:X)-1</f>
        <v>14</v>
      </c>
      <c r="Y251" s="16">
        <f>Startar+COLUMNS($J:Y)-1</f>
        <v>15</v>
      </c>
      <c r="Z251" s="16">
        <f>Startar+COLUMNS($J:Z)-1</f>
        <v>16</v>
      </c>
      <c r="AA251" s="16">
        <f>Startar+COLUMNS($J:AA)-1</f>
        <v>17</v>
      </c>
      <c r="AB251" s="16">
        <f>Startar+COLUMNS($J:AB)-1</f>
        <v>18</v>
      </c>
      <c r="AC251" s="16">
        <f>Startar+COLUMNS($J:AC)-1</f>
        <v>19</v>
      </c>
      <c r="AD251" s="16">
        <f>Startar+COLUMNS($J:AD)-1</f>
        <v>20</v>
      </c>
      <c r="AE251" s="16">
        <f>Startar+COLUMNS($J:AE)-1</f>
        <v>21</v>
      </c>
      <c r="AF251" s="16">
        <f>Startar+COLUMNS($J:AF)-1</f>
        <v>22</v>
      </c>
      <c r="AG251" s="16">
        <f>Startar+COLUMNS($J:AG)-1</f>
        <v>23</v>
      </c>
      <c r="AH251" s="16">
        <f>Startar+COLUMNS($J:AH)-1</f>
        <v>24</v>
      </c>
    </row>
    <row r="252" spans="2:34" ht="34.950000000000003" customHeight="1" x14ac:dyDescent="0.35">
      <c r="I252" s="3" t="s">
        <v>8</v>
      </c>
      <c r="J252" s="11">
        <f t="shared" ref="J252:AH252" si="36">$D251*J255</f>
        <v>0</v>
      </c>
      <c r="K252" s="11">
        <f t="shared" si="36"/>
        <v>0</v>
      </c>
      <c r="L252" s="11">
        <f t="shared" si="36"/>
        <v>0</v>
      </c>
      <c r="M252" s="11">
        <f t="shared" si="36"/>
        <v>0</v>
      </c>
      <c r="N252" s="11">
        <f t="shared" si="36"/>
        <v>0</v>
      </c>
      <c r="O252" s="11">
        <f t="shared" si="36"/>
        <v>0</v>
      </c>
      <c r="P252" s="11">
        <f t="shared" si="36"/>
        <v>0</v>
      </c>
      <c r="Q252" s="11">
        <f t="shared" si="36"/>
        <v>0</v>
      </c>
      <c r="R252" s="11">
        <f t="shared" si="36"/>
        <v>0</v>
      </c>
      <c r="S252" s="11">
        <f t="shared" si="36"/>
        <v>0</v>
      </c>
      <c r="T252" s="11">
        <f t="shared" si="36"/>
        <v>0</v>
      </c>
      <c r="U252" s="11">
        <f t="shared" si="36"/>
        <v>0</v>
      </c>
      <c r="V252" s="11">
        <f t="shared" si="36"/>
        <v>0</v>
      </c>
      <c r="W252" s="11">
        <f t="shared" si="36"/>
        <v>0</v>
      </c>
      <c r="X252" s="11">
        <f t="shared" si="36"/>
        <v>0</v>
      </c>
      <c r="Y252" s="11">
        <f t="shared" si="36"/>
        <v>0</v>
      </c>
      <c r="Z252" s="11">
        <f t="shared" si="36"/>
        <v>0</v>
      </c>
      <c r="AA252" s="11">
        <f t="shared" si="36"/>
        <v>0</v>
      </c>
      <c r="AB252" s="11">
        <f t="shared" si="36"/>
        <v>0</v>
      </c>
      <c r="AC252" s="11">
        <f t="shared" si="36"/>
        <v>0</v>
      </c>
      <c r="AD252" s="11">
        <f t="shared" si="36"/>
        <v>0</v>
      </c>
      <c r="AE252" s="11">
        <f t="shared" si="36"/>
        <v>0</v>
      </c>
      <c r="AF252" s="11">
        <f t="shared" si="36"/>
        <v>0</v>
      </c>
      <c r="AG252" s="11">
        <f t="shared" si="36"/>
        <v>0</v>
      </c>
      <c r="AH252" s="11">
        <f t="shared" si="36"/>
        <v>0</v>
      </c>
    </row>
    <row r="253" spans="2:34" ht="34.950000000000003" customHeight="1" x14ac:dyDescent="0.35">
      <c r="I253" s="3" t="s">
        <v>10</v>
      </c>
      <c r="J253" s="11">
        <f t="shared" ref="J253:AH253" si="37">$E251*J255</f>
        <v>0</v>
      </c>
      <c r="K253" s="11">
        <f t="shared" si="37"/>
        <v>0</v>
      </c>
      <c r="L253" s="11">
        <f t="shared" si="37"/>
        <v>0</v>
      </c>
      <c r="M253" s="11">
        <f t="shared" si="37"/>
        <v>0</v>
      </c>
      <c r="N253" s="11">
        <f t="shared" si="37"/>
        <v>0</v>
      </c>
      <c r="O253" s="11">
        <f t="shared" si="37"/>
        <v>0</v>
      </c>
      <c r="P253" s="11">
        <f t="shared" si="37"/>
        <v>0</v>
      </c>
      <c r="Q253" s="11">
        <f t="shared" si="37"/>
        <v>0</v>
      </c>
      <c r="R253" s="11">
        <f t="shared" si="37"/>
        <v>0</v>
      </c>
      <c r="S253" s="11">
        <f t="shared" si="37"/>
        <v>0</v>
      </c>
      <c r="T253" s="11">
        <f t="shared" si="37"/>
        <v>0</v>
      </c>
      <c r="U253" s="11">
        <f t="shared" si="37"/>
        <v>0</v>
      </c>
      <c r="V253" s="11">
        <f t="shared" si="37"/>
        <v>0</v>
      </c>
      <c r="W253" s="11">
        <f t="shared" si="37"/>
        <v>0</v>
      </c>
      <c r="X253" s="11">
        <f t="shared" si="37"/>
        <v>0</v>
      </c>
      <c r="Y253" s="11">
        <f t="shared" si="37"/>
        <v>0</v>
      </c>
      <c r="Z253" s="11">
        <f t="shared" si="37"/>
        <v>0</v>
      </c>
      <c r="AA253" s="11">
        <f t="shared" si="37"/>
        <v>0</v>
      </c>
      <c r="AB253" s="11">
        <f t="shared" si="37"/>
        <v>0</v>
      </c>
      <c r="AC253" s="11">
        <f t="shared" si="37"/>
        <v>0</v>
      </c>
      <c r="AD253" s="11">
        <f t="shared" si="37"/>
        <v>0</v>
      </c>
      <c r="AE253" s="11">
        <f t="shared" si="37"/>
        <v>0</v>
      </c>
      <c r="AF253" s="11">
        <f t="shared" si="37"/>
        <v>0</v>
      </c>
      <c r="AG253" s="11">
        <f t="shared" si="37"/>
        <v>0</v>
      </c>
      <c r="AH253" s="11">
        <f t="shared" si="37"/>
        <v>0</v>
      </c>
    </row>
    <row r="254" spans="2:34" ht="34.950000000000003" customHeight="1" x14ac:dyDescent="0.35">
      <c r="I254" s="3" t="s">
        <v>11</v>
      </c>
      <c r="J254" s="11">
        <f t="shared" ref="J254:AH254" si="38">$F251*J255</f>
        <v>0</v>
      </c>
      <c r="K254" s="11">
        <f t="shared" si="38"/>
        <v>0</v>
      </c>
      <c r="L254" s="11">
        <f t="shared" si="38"/>
        <v>0</v>
      </c>
      <c r="M254" s="11">
        <f t="shared" si="38"/>
        <v>0</v>
      </c>
      <c r="N254" s="11">
        <f t="shared" si="38"/>
        <v>0</v>
      </c>
      <c r="O254" s="11">
        <f t="shared" si="38"/>
        <v>0</v>
      </c>
      <c r="P254" s="11">
        <f t="shared" si="38"/>
        <v>0</v>
      </c>
      <c r="Q254" s="11">
        <f t="shared" si="38"/>
        <v>0</v>
      </c>
      <c r="R254" s="11">
        <f t="shared" si="38"/>
        <v>0</v>
      </c>
      <c r="S254" s="11">
        <f t="shared" si="38"/>
        <v>0</v>
      </c>
      <c r="T254" s="11">
        <f t="shared" si="38"/>
        <v>0</v>
      </c>
      <c r="U254" s="11">
        <f t="shared" si="38"/>
        <v>0</v>
      </c>
      <c r="V254" s="11">
        <f t="shared" si="38"/>
        <v>0</v>
      </c>
      <c r="W254" s="11">
        <f t="shared" si="38"/>
        <v>0</v>
      </c>
      <c r="X254" s="11">
        <f t="shared" si="38"/>
        <v>0</v>
      </c>
      <c r="Y254" s="11">
        <f t="shared" si="38"/>
        <v>0</v>
      </c>
      <c r="Z254" s="11">
        <f t="shared" si="38"/>
        <v>0</v>
      </c>
      <c r="AA254" s="11">
        <f t="shared" si="38"/>
        <v>0</v>
      </c>
      <c r="AB254" s="11">
        <f t="shared" si="38"/>
        <v>0</v>
      </c>
      <c r="AC254" s="11">
        <f t="shared" si="38"/>
        <v>0</v>
      </c>
      <c r="AD254" s="11">
        <f t="shared" si="38"/>
        <v>0</v>
      </c>
      <c r="AE254" s="11">
        <f t="shared" si="38"/>
        <v>0</v>
      </c>
      <c r="AF254" s="11">
        <f t="shared" si="38"/>
        <v>0</v>
      </c>
      <c r="AG254" s="11">
        <f t="shared" si="38"/>
        <v>0</v>
      </c>
      <c r="AH254" s="11">
        <f t="shared" si="38"/>
        <v>0</v>
      </c>
    </row>
    <row r="255" spans="2:34" ht="34.950000000000003" customHeight="1" x14ac:dyDescent="0.35">
      <c r="I255" s="3" t="s">
        <v>9</v>
      </c>
      <c r="J255" s="9">
        <v>1</v>
      </c>
      <c r="K255" s="9">
        <v>1</v>
      </c>
      <c r="L255" s="9">
        <v>1</v>
      </c>
      <c r="M255" s="9">
        <v>1</v>
      </c>
      <c r="N255" s="9">
        <v>1</v>
      </c>
      <c r="O255" s="9">
        <v>1</v>
      </c>
      <c r="P255" s="9">
        <v>1</v>
      </c>
      <c r="Q255" s="9">
        <v>1</v>
      </c>
      <c r="R255" s="9">
        <v>1</v>
      </c>
      <c r="S255" s="9">
        <v>1</v>
      </c>
      <c r="T255" s="9">
        <v>1</v>
      </c>
      <c r="U255" s="9">
        <v>1</v>
      </c>
      <c r="V255" s="9">
        <v>1</v>
      </c>
      <c r="W255" s="9">
        <v>1</v>
      </c>
      <c r="X255" s="9">
        <v>1</v>
      </c>
      <c r="Y255" s="9">
        <v>1</v>
      </c>
      <c r="Z255" s="9">
        <v>1</v>
      </c>
      <c r="AA255" s="9">
        <v>1</v>
      </c>
      <c r="AB255" s="9">
        <v>1</v>
      </c>
      <c r="AC255" s="9">
        <v>1</v>
      </c>
      <c r="AD255" s="9">
        <v>1</v>
      </c>
      <c r="AE255" s="9">
        <v>1</v>
      </c>
      <c r="AF255" s="9">
        <v>1</v>
      </c>
      <c r="AG255" s="9">
        <v>1</v>
      </c>
      <c r="AH255" s="9">
        <v>1</v>
      </c>
    </row>
    <row r="258" spans="2:34" ht="34.950000000000003" customHeight="1" thickBot="1" x14ac:dyDescent="0.4"/>
    <row r="259" spans="2:34" ht="34.950000000000003" customHeight="1" thickBot="1" x14ac:dyDescent="0.4">
      <c r="B259" s="22" t="s">
        <v>55</v>
      </c>
      <c r="C259" s="43"/>
      <c r="D259" s="3" t="s">
        <v>135</v>
      </c>
    </row>
    <row r="260" spans="2:34" ht="34.950000000000003" customHeight="1" thickBot="1" x14ac:dyDescent="0.4">
      <c r="C260" s="43"/>
      <c r="D260" s="3" t="s">
        <v>203</v>
      </c>
      <c r="E260" t="str" cm="1">
        <f t="array" ref="E260">IFERROR(INDEX(_xlfn.ANCHORARRAY(#REF!),#REF!,1),"")</f>
        <v/>
      </c>
    </row>
    <row r="261" spans="2:34" ht="34.950000000000003" customHeight="1" thickBot="1" x14ac:dyDescent="0.4">
      <c r="C261" s="43"/>
      <c r="D261" s="3" t="s">
        <v>3</v>
      </c>
    </row>
    <row r="262" spans="2:34" ht="34.950000000000003" customHeight="1" x14ac:dyDescent="0.35">
      <c r="B262"/>
    </row>
    <row r="263" spans="2:34" ht="34.950000000000003" customHeight="1" thickBot="1" x14ac:dyDescent="0.45">
      <c r="C263" s="4" t="s">
        <v>9</v>
      </c>
      <c r="D263" s="4" t="s">
        <v>8</v>
      </c>
      <c r="E263" s="4" t="s">
        <v>10</v>
      </c>
      <c r="F263" s="4" t="s">
        <v>11</v>
      </c>
      <c r="G263" s="4" t="s">
        <v>12</v>
      </c>
    </row>
    <row r="264" spans="2:34" ht="34.950000000000003" customHeight="1" x14ac:dyDescent="0.35">
      <c r="C264" s="6"/>
      <c r="D264" s="9"/>
      <c r="E264" s="9"/>
      <c r="F264" s="9"/>
      <c r="G264" s="6"/>
    </row>
    <row r="265" spans="2:34" ht="34.950000000000003" customHeight="1" x14ac:dyDescent="0.35">
      <c r="C265" s="6"/>
      <c r="D265" s="9"/>
      <c r="E265" s="9"/>
      <c r="F265" s="9"/>
      <c r="G265" s="6"/>
    </row>
    <row r="266" spans="2:34" ht="34.950000000000003" customHeight="1" x14ac:dyDescent="0.35">
      <c r="C266" s="6"/>
      <c r="D266" s="9"/>
      <c r="E266" s="9"/>
      <c r="F266" s="9"/>
      <c r="G266" s="6"/>
    </row>
    <row r="267" spans="2:34" ht="34.950000000000003" customHeight="1" x14ac:dyDescent="0.35">
      <c r="C267" s="6"/>
      <c r="D267" s="9"/>
      <c r="E267" s="9"/>
      <c r="F267" s="9"/>
      <c r="G267" s="6"/>
    </row>
    <row r="268" spans="2:34" ht="34.950000000000003" customHeight="1" x14ac:dyDescent="0.35">
      <c r="C268" s="6"/>
      <c r="D268" s="9"/>
      <c r="E268" s="9"/>
      <c r="F268" s="9"/>
      <c r="G268" s="6"/>
    </row>
    <row r="269" spans="2:34" ht="34.950000000000003" customHeight="1" thickBot="1" x14ac:dyDescent="0.4">
      <c r="C269" s="6"/>
      <c r="D269" s="9"/>
      <c r="E269" s="9"/>
      <c r="F269" s="9"/>
      <c r="G269" s="6"/>
    </row>
    <row r="270" spans="2:34" ht="34.950000000000003" customHeight="1" thickBot="1" x14ac:dyDescent="0.4">
      <c r="C270" s="13" t="s">
        <v>136</v>
      </c>
      <c r="D270" s="2"/>
      <c r="E270" s="2"/>
      <c r="F270" s="2"/>
      <c r="I270" s="22" t="s">
        <v>55</v>
      </c>
      <c r="J270" s="16">
        <f>Startar+COLUMNS($J:J)-1</f>
        <v>0</v>
      </c>
      <c r="K270" s="16">
        <f>Startar+COLUMNS($J:K)-1</f>
        <v>1</v>
      </c>
      <c r="L270" s="16">
        <f>Startar+COLUMNS($J:L)-1</f>
        <v>2</v>
      </c>
      <c r="M270" s="16">
        <f>Startar+COLUMNS($J:M)-1</f>
        <v>3</v>
      </c>
      <c r="N270" s="16">
        <f>Startar+COLUMNS($J:N)-1</f>
        <v>4</v>
      </c>
      <c r="O270" s="16">
        <f>Startar+COLUMNS($J:O)-1</f>
        <v>5</v>
      </c>
      <c r="P270" s="16">
        <f>Startar+COLUMNS($J:P)-1</f>
        <v>6</v>
      </c>
      <c r="Q270" s="16">
        <f>Startar+COLUMNS($J:Q)-1</f>
        <v>7</v>
      </c>
      <c r="R270" s="16">
        <f>Startar+COLUMNS($J:R)-1</f>
        <v>8</v>
      </c>
      <c r="S270" s="16">
        <f>Startar+COLUMNS($J:S)-1</f>
        <v>9</v>
      </c>
      <c r="T270" s="16">
        <f>Startar+COLUMNS($J:T)-1</f>
        <v>10</v>
      </c>
      <c r="U270" s="16">
        <f>Startar+COLUMNS($J:U)-1</f>
        <v>11</v>
      </c>
      <c r="V270" s="16">
        <f>Startar+COLUMNS($J:V)-1</f>
        <v>12</v>
      </c>
      <c r="W270" s="16">
        <f>Startar+COLUMNS($J:W)-1</f>
        <v>13</v>
      </c>
      <c r="X270" s="16">
        <f>Startar+COLUMNS($J:X)-1</f>
        <v>14</v>
      </c>
      <c r="Y270" s="16">
        <f>Startar+COLUMNS($J:Y)-1</f>
        <v>15</v>
      </c>
      <c r="Z270" s="16">
        <f>Startar+COLUMNS($J:Z)-1</f>
        <v>16</v>
      </c>
      <c r="AA270" s="16">
        <f>Startar+COLUMNS($J:AA)-1</f>
        <v>17</v>
      </c>
      <c r="AB270" s="16">
        <f>Startar+COLUMNS($J:AB)-1</f>
        <v>18</v>
      </c>
      <c r="AC270" s="16">
        <f>Startar+COLUMNS($J:AC)-1</f>
        <v>19</v>
      </c>
      <c r="AD270" s="16">
        <f>Startar+COLUMNS($J:AD)-1</f>
        <v>20</v>
      </c>
      <c r="AE270" s="16">
        <f>Startar+COLUMNS($J:AE)-1</f>
        <v>21</v>
      </c>
      <c r="AF270" s="16">
        <f>Startar+COLUMNS($J:AF)-1</f>
        <v>22</v>
      </c>
      <c r="AG270" s="16">
        <f>Startar+COLUMNS($J:AG)-1</f>
        <v>23</v>
      </c>
      <c r="AH270" s="16">
        <f>Startar+COLUMNS($J:AH)-1</f>
        <v>24</v>
      </c>
    </row>
    <row r="271" spans="2:34" ht="34.950000000000003" customHeight="1" x14ac:dyDescent="0.35">
      <c r="I271" s="3" t="s">
        <v>8</v>
      </c>
      <c r="J271" s="11">
        <f t="shared" ref="J271:AH271" si="39">$D270*J274</f>
        <v>0</v>
      </c>
      <c r="K271" s="11">
        <f t="shared" si="39"/>
        <v>0</v>
      </c>
      <c r="L271" s="11">
        <f t="shared" si="39"/>
        <v>0</v>
      </c>
      <c r="M271" s="11">
        <f t="shared" si="39"/>
        <v>0</v>
      </c>
      <c r="N271" s="11">
        <f t="shared" si="39"/>
        <v>0</v>
      </c>
      <c r="O271" s="11">
        <f t="shared" si="39"/>
        <v>0</v>
      </c>
      <c r="P271" s="11">
        <f t="shared" si="39"/>
        <v>0</v>
      </c>
      <c r="Q271" s="11">
        <f t="shared" si="39"/>
        <v>0</v>
      </c>
      <c r="R271" s="11">
        <f t="shared" si="39"/>
        <v>0</v>
      </c>
      <c r="S271" s="11">
        <f t="shared" si="39"/>
        <v>0</v>
      </c>
      <c r="T271" s="11">
        <f t="shared" si="39"/>
        <v>0</v>
      </c>
      <c r="U271" s="11">
        <f t="shared" si="39"/>
        <v>0</v>
      </c>
      <c r="V271" s="11">
        <f t="shared" si="39"/>
        <v>0</v>
      </c>
      <c r="W271" s="11">
        <f t="shared" si="39"/>
        <v>0</v>
      </c>
      <c r="X271" s="11">
        <f t="shared" si="39"/>
        <v>0</v>
      </c>
      <c r="Y271" s="11">
        <f t="shared" si="39"/>
        <v>0</v>
      </c>
      <c r="Z271" s="11">
        <f t="shared" si="39"/>
        <v>0</v>
      </c>
      <c r="AA271" s="11">
        <f t="shared" si="39"/>
        <v>0</v>
      </c>
      <c r="AB271" s="11">
        <f t="shared" si="39"/>
        <v>0</v>
      </c>
      <c r="AC271" s="11">
        <f t="shared" si="39"/>
        <v>0</v>
      </c>
      <c r="AD271" s="11">
        <f t="shared" si="39"/>
        <v>0</v>
      </c>
      <c r="AE271" s="11">
        <f t="shared" si="39"/>
        <v>0</v>
      </c>
      <c r="AF271" s="11">
        <f t="shared" si="39"/>
        <v>0</v>
      </c>
      <c r="AG271" s="11">
        <f t="shared" si="39"/>
        <v>0</v>
      </c>
      <c r="AH271" s="11">
        <f t="shared" si="39"/>
        <v>0</v>
      </c>
    </row>
    <row r="272" spans="2:34" ht="34.950000000000003" customHeight="1" x14ac:dyDescent="0.35">
      <c r="I272" s="3" t="s">
        <v>10</v>
      </c>
      <c r="J272" s="11">
        <f t="shared" ref="J272:AH272" si="40">$E270*J274</f>
        <v>0</v>
      </c>
      <c r="K272" s="11">
        <f t="shared" si="40"/>
        <v>0</v>
      </c>
      <c r="L272" s="11">
        <f t="shared" si="40"/>
        <v>0</v>
      </c>
      <c r="M272" s="11">
        <f t="shared" si="40"/>
        <v>0</v>
      </c>
      <c r="N272" s="11">
        <f t="shared" si="40"/>
        <v>0</v>
      </c>
      <c r="O272" s="11">
        <f t="shared" si="40"/>
        <v>0</v>
      </c>
      <c r="P272" s="11">
        <f t="shared" si="40"/>
        <v>0</v>
      </c>
      <c r="Q272" s="11">
        <f t="shared" si="40"/>
        <v>0</v>
      </c>
      <c r="R272" s="11">
        <f t="shared" si="40"/>
        <v>0</v>
      </c>
      <c r="S272" s="11">
        <f t="shared" si="40"/>
        <v>0</v>
      </c>
      <c r="T272" s="11">
        <f t="shared" si="40"/>
        <v>0</v>
      </c>
      <c r="U272" s="11">
        <f t="shared" si="40"/>
        <v>0</v>
      </c>
      <c r="V272" s="11">
        <f t="shared" si="40"/>
        <v>0</v>
      </c>
      <c r="W272" s="11">
        <f t="shared" si="40"/>
        <v>0</v>
      </c>
      <c r="X272" s="11">
        <f t="shared" si="40"/>
        <v>0</v>
      </c>
      <c r="Y272" s="11">
        <f t="shared" si="40"/>
        <v>0</v>
      </c>
      <c r="Z272" s="11">
        <f t="shared" si="40"/>
        <v>0</v>
      </c>
      <c r="AA272" s="11">
        <f t="shared" si="40"/>
        <v>0</v>
      </c>
      <c r="AB272" s="11">
        <f t="shared" si="40"/>
        <v>0</v>
      </c>
      <c r="AC272" s="11">
        <f t="shared" si="40"/>
        <v>0</v>
      </c>
      <c r="AD272" s="11">
        <f t="shared" si="40"/>
        <v>0</v>
      </c>
      <c r="AE272" s="11">
        <f t="shared" si="40"/>
        <v>0</v>
      </c>
      <c r="AF272" s="11">
        <f t="shared" si="40"/>
        <v>0</v>
      </c>
      <c r="AG272" s="11">
        <f t="shared" si="40"/>
        <v>0</v>
      </c>
      <c r="AH272" s="11">
        <f t="shared" si="40"/>
        <v>0</v>
      </c>
    </row>
    <row r="273" spans="2:34" ht="34.950000000000003" customHeight="1" x14ac:dyDescent="0.35">
      <c r="I273" s="3" t="s">
        <v>11</v>
      </c>
      <c r="J273" s="11">
        <f t="shared" ref="J273:AH273" si="41">$F270*J274</f>
        <v>0</v>
      </c>
      <c r="K273" s="11">
        <f t="shared" si="41"/>
        <v>0</v>
      </c>
      <c r="L273" s="11">
        <f t="shared" si="41"/>
        <v>0</v>
      </c>
      <c r="M273" s="11">
        <f t="shared" si="41"/>
        <v>0</v>
      </c>
      <c r="N273" s="11">
        <f t="shared" si="41"/>
        <v>0</v>
      </c>
      <c r="O273" s="11">
        <f t="shared" si="41"/>
        <v>0</v>
      </c>
      <c r="P273" s="11">
        <f t="shared" si="41"/>
        <v>0</v>
      </c>
      <c r="Q273" s="11">
        <f t="shared" si="41"/>
        <v>0</v>
      </c>
      <c r="R273" s="11">
        <f t="shared" si="41"/>
        <v>0</v>
      </c>
      <c r="S273" s="11">
        <f t="shared" si="41"/>
        <v>0</v>
      </c>
      <c r="T273" s="11">
        <f t="shared" si="41"/>
        <v>0</v>
      </c>
      <c r="U273" s="11">
        <f t="shared" si="41"/>
        <v>0</v>
      </c>
      <c r="V273" s="11">
        <f t="shared" si="41"/>
        <v>0</v>
      </c>
      <c r="W273" s="11">
        <f t="shared" si="41"/>
        <v>0</v>
      </c>
      <c r="X273" s="11">
        <f t="shared" si="41"/>
        <v>0</v>
      </c>
      <c r="Y273" s="11">
        <f t="shared" si="41"/>
        <v>0</v>
      </c>
      <c r="Z273" s="11">
        <f t="shared" si="41"/>
        <v>0</v>
      </c>
      <c r="AA273" s="11">
        <f t="shared" si="41"/>
        <v>0</v>
      </c>
      <c r="AB273" s="11">
        <f t="shared" si="41"/>
        <v>0</v>
      </c>
      <c r="AC273" s="11">
        <f t="shared" si="41"/>
        <v>0</v>
      </c>
      <c r="AD273" s="11">
        <f t="shared" si="41"/>
        <v>0</v>
      </c>
      <c r="AE273" s="11">
        <f t="shared" si="41"/>
        <v>0</v>
      </c>
      <c r="AF273" s="11">
        <f t="shared" si="41"/>
        <v>0</v>
      </c>
      <c r="AG273" s="11">
        <f t="shared" si="41"/>
        <v>0</v>
      </c>
      <c r="AH273" s="11">
        <f t="shared" si="41"/>
        <v>0</v>
      </c>
    </row>
    <row r="274" spans="2:34" ht="34.950000000000003" customHeight="1" x14ac:dyDescent="0.35">
      <c r="I274" s="3" t="s">
        <v>9</v>
      </c>
      <c r="J274" s="9">
        <v>1</v>
      </c>
      <c r="K274" s="9">
        <v>1</v>
      </c>
      <c r="L274" s="9">
        <v>1</v>
      </c>
      <c r="M274" s="9">
        <v>1</v>
      </c>
      <c r="N274" s="9">
        <v>1</v>
      </c>
      <c r="O274" s="9">
        <v>1</v>
      </c>
      <c r="P274" s="9">
        <v>1</v>
      </c>
      <c r="Q274" s="9">
        <v>1</v>
      </c>
      <c r="R274" s="9">
        <v>1</v>
      </c>
      <c r="S274" s="9">
        <v>1</v>
      </c>
      <c r="T274" s="9">
        <v>1</v>
      </c>
      <c r="U274" s="9">
        <v>1</v>
      </c>
      <c r="V274" s="9">
        <v>1</v>
      </c>
      <c r="W274" s="9">
        <v>1</v>
      </c>
      <c r="X274" s="9">
        <v>1</v>
      </c>
      <c r="Y274" s="9">
        <v>1</v>
      </c>
      <c r="Z274" s="9">
        <v>1</v>
      </c>
      <c r="AA274" s="9">
        <v>1</v>
      </c>
      <c r="AB274" s="9">
        <v>1</v>
      </c>
      <c r="AC274" s="9">
        <v>1</v>
      </c>
      <c r="AD274" s="9">
        <v>1</v>
      </c>
      <c r="AE274" s="9">
        <v>1</v>
      </c>
      <c r="AF274" s="9">
        <v>1</v>
      </c>
      <c r="AG274" s="9">
        <v>1</v>
      </c>
      <c r="AH274" s="9">
        <v>1</v>
      </c>
    </row>
    <row r="277" spans="2:34" ht="34.950000000000003" customHeight="1" thickBot="1" x14ac:dyDescent="0.4"/>
    <row r="278" spans="2:34" ht="34.950000000000003" customHeight="1" thickBot="1" x14ac:dyDescent="0.4">
      <c r="B278" s="22" t="s">
        <v>56</v>
      </c>
      <c r="C278" s="43"/>
      <c r="D278" s="3" t="s">
        <v>135</v>
      </c>
    </row>
    <row r="279" spans="2:34" ht="34.950000000000003" customHeight="1" thickBot="1" x14ac:dyDescent="0.4">
      <c r="C279" s="43"/>
      <c r="D279" s="3" t="s">
        <v>203</v>
      </c>
      <c r="E279" t="str" cm="1">
        <f t="array" ref="E279">IFERROR(INDEX(_xlfn.ANCHORARRAY(#REF!),#REF!,1),"")</f>
        <v/>
      </c>
    </row>
    <row r="280" spans="2:34" ht="34.950000000000003" customHeight="1" thickBot="1" x14ac:dyDescent="0.4">
      <c r="C280" s="43"/>
      <c r="D280" s="3" t="s">
        <v>3</v>
      </c>
    </row>
    <row r="281" spans="2:34" ht="34.950000000000003" customHeight="1" x14ac:dyDescent="0.35">
      <c r="B281"/>
    </row>
    <row r="282" spans="2:34" ht="34.950000000000003" customHeight="1" thickBot="1" x14ac:dyDescent="0.45">
      <c r="C282" s="4" t="s">
        <v>9</v>
      </c>
      <c r="D282" s="4" t="s">
        <v>8</v>
      </c>
      <c r="E282" s="4" t="s">
        <v>10</v>
      </c>
      <c r="F282" s="4" t="s">
        <v>11</v>
      </c>
      <c r="G282" s="4" t="s">
        <v>12</v>
      </c>
    </row>
    <row r="283" spans="2:34" ht="34.950000000000003" customHeight="1" x14ac:dyDescent="0.35">
      <c r="C283" s="6"/>
      <c r="D283" s="9"/>
      <c r="E283" s="9"/>
      <c r="F283" s="9"/>
      <c r="G283" s="6"/>
    </row>
    <row r="284" spans="2:34" ht="34.950000000000003" customHeight="1" x14ac:dyDescent="0.35">
      <c r="C284" s="6"/>
      <c r="D284" s="9"/>
      <c r="E284" s="9"/>
      <c r="F284" s="9"/>
      <c r="G284" s="6"/>
    </row>
    <row r="285" spans="2:34" ht="34.950000000000003" customHeight="1" x14ac:dyDescent="0.35">
      <c r="C285" s="6"/>
      <c r="D285" s="9"/>
      <c r="E285" s="9"/>
      <c r="F285" s="9"/>
      <c r="G285" s="6"/>
    </row>
    <row r="286" spans="2:34" ht="34.950000000000003" customHeight="1" x14ac:dyDescent="0.35">
      <c r="C286" s="6"/>
      <c r="D286" s="9"/>
      <c r="E286" s="9"/>
      <c r="F286" s="9"/>
      <c r="G286" s="6"/>
    </row>
    <row r="287" spans="2:34" ht="34.950000000000003" customHeight="1" x14ac:dyDescent="0.35">
      <c r="C287" s="6"/>
      <c r="D287" s="9"/>
      <c r="E287" s="9"/>
      <c r="F287" s="9"/>
      <c r="G287" s="6"/>
    </row>
    <row r="288" spans="2:34" ht="34.950000000000003" customHeight="1" thickBot="1" x14ac:dyDescent="0.4">
      <c r="C288" s="6"/>
      <c r="D288" s="9"/>
      <c r="E288" s="9"/>
      <c r="F288" s="9"/>
      <c r="G288" s="6"/>
    </row>
    <row r="289" spans="3:34" ht="34.950000000000003" customHeight="1" thickBot="1" x14ac:dyDescent="0.4">
      <c r="C289" s="13" t="s">
        <v>136</v>
      </c>
      <c r="D289" s="2"/>
      <c r="E289" s="2"/>
      <c r="F289" s="2"/>
      <c r="I289" s="22" t="s">
        <v>56</v>
      </c>
      <c r="J289" s="16">
        <f>Startar+COLUMNS($J:J)-1</f>
        <v>0</v>
      </c>
      <c r="K289" s="16">
        <f>Startar+COLUMNS($J:K)-1</f>
        <v>1</v>
      </c>
      <c r="L289" s="16">
        <f>Startar+COLUMNS($J:L)-1</f>
        <v>2</v>
      </c>
      <c r="M289" s="16">
        <f>Startar+COLUMNS($J:M)-1</f>
        <v>3</v>
      </c>
      <c r="N289" s="16">
        <f>Startar+COLUMNS($J:N)-1</f>
        <v>4</v>
      </c>
      <c r="O289" s="16">
        <f>Startar+COLUMNS($J:O)-1</f>
        <v>5</v>
      </c>
      <c r="P289" s="16">
        <f>Startar+COLUMNS($J:P)-1</f>
        <v>6</v>
      </c>
      <c r="Q289" s="16">
        <f>Startar+COLUMNS($J:Q)-1</f>
        <v>7</v>
      </c>
      <c r="R289" s="16">
        <f>Startar+COLUMNS($J:R)-1</f>
        <v>8</v>
      </c>
      <c r="S289" s="16">
        <f>Startar+COLUMNS($J:S)-1</f>
        <v>9</v>
      </c>
      <c r="T289" s="16">
        <f>Startar+COLUMNS($J:T)-1</f>
        <v>10</v>
      </c>
      <c r="U289" s="16">
        <f>Startar+COLUMNS($J:U)-1</f>
        <v>11</v>
      </c>
      <c r="V289" s="16">
        <f>Startar+COLUMNS($J:V)-1</f>
        <v>12</v>
      </c>
      <c r="W289" s="16">
        <f>Startar+COLUMNS($J:W)-1</f>
        <v>13</v>
      </c>
      <c r="X289" s="16">
        <f>Startar+COLUMNS($J:X)-1</f>
        <v>14</v>
      </c>
      <c r="Y289" s="16">
        <f>Startar+COLUMNS($J:Y)-1</f>
        <v>15</v>
      </c>
      <c r="Z289" s="16">
        <f>Startar+COLUMNS($J:Z)-1</f>
        <v>16</v>
      </c>
      <c r="AA289" s="16">
        <f>Startar+COLUMNS($J:AA)-1</f>
        <v>17</v>
      </c>
      <c r="AB289" s="16">
        <f>Startar+COLUMNS($J:AB)-1</f>
        <v>18</v>
      </c>
      <c r="AC289" s="16">
        <f>Startar+COLUMNS($J:AC)-1</f>
        <v>19</v>
      </c>
      <c r="AD289" s="16">
        <f>Startar+COLUMNS($J:AD)-1</f>
        <v>20</v>
      </c>
      <c r="AE289" s="16">
        <f>Startar+COLUMNS($J:AE)-1</f>
        <v>21</v>
      </c>
      <c r="AF289" s="16">
        <f>Startar+COLUMNS($J:AF)-1</f>
        <v>22</v>
      </c>
      <c r="AG289" s="16">
        <f>Startar+COLUMNS($J:AG)-1</f>
        <v>23</v>
      </c>
      <c r="AH289" s="16">
        <f>Startar+COLUMNS($J:AH)-1</f>
        <v>24</v>
      </c>
    </row>
    <row r="290" spans="3:34" ht="34.950000000000003" customHeight="1" x14ac:dyDescent="0.35">
      <c r="I290" s="3" t="s">
        <v>8</v>
      </c>
      <c r="J290" s="11">
        <f t="shared" ref="J290:AH290" si="42">$D289*J293</f>
        <v>0</v>
      </c>
      <c r="K290" s="11">
        <f t="shared" si="42"/>
        <v>0</v>
      </c>
      <c r="L290" s="11">
        <f t="shared" si="42"/>
        <v>0</v>
      </c>
      <c r="M290" s="11">
        <f t="shared" si="42"/>
        <v>0</v>
      </c>
      <c r="N290" s="11">
        <f t="shared" si="42"/>
        <v>0</v>
      </c>
      <c r="O290" s="11">
        <f t="shared" si="42"/>
        <v>0</v>
      </c>
      <c r="P290" s="11">
        <f t="shared" si="42"/>
        <v>0</v>
      </c>
      <c r="Q290" s="11">
        <f t="shared" si="42"/>
        <v>0</v>
      </c>
      <c r="R290" s="11">
        <f t="shared" si="42"/>
        <v>0</v>
      </c>
      <c r="S290" s="11">
        <f t="shared" si="42"/>
        <v>0</v>
      </c>
      <c r="T290" s="11">
        <f t="shared" si="42"/>
        <v>0</v>
      </c>
      <c r="U290" s="11">
        <f t="shared" si="42"/>
        <v>0</v>
      </c>
      <c r="V290" s="11">
        <f t="shared" si="42"/>
        <v>0</v>
      </c>
      <c r="W290" s="11">
        <f t="shared" si="42"/>
        <v>0</v>
      </c>
      <c r="X290" s="11">
        <f t="shared" si="42"/>
        <v>0</v>
      </c>
      <c r="Y290" s="11">
        <f t="shared" si="42"/>
        <v>0</v>
      </c>
      <c r="Z290" s="11">
        <f t="shared" si="42"/>
        <v>0</v>
      </c>
      <c r="AA290" s="11">
        <f t="shared" si="42"/>
        <v>0</v>
      </c>
      <c r="AB290" s="11">
        <f t="shared" si="42"/>
        <v>0</v>
      </c>
      <c r="AC290" s="11">
        <f t="shared" si="42"/>
        <v>0</v>
      </c>
      <c r="AD290" s="11">
        <f t="shared" si="42"/>
        <v>0</v>
      </c>
      <c r="AE290" s="11">
        <f t="shared" si="42"/>
        <v>0</v>
      </c>
      <c r="AF290" s="11">
        <f t="shared" si="42"/>
        <v>0</v>
      </c>
      <c r="AG290" s="11">
        <f t="shared" si="42"/>
        <v>0</v>
      </c>
      <c r="AH290" s="11">
        <f t="shared" si="42"/>
        <v>0</v>
      </c>
    </row>
    <row r="291" spans="3:34" ht="34.950000000000003" customHeight="1" x14ac:dyDescent="0.35">
      <c r="I291" s="3" t="s">
        <v>10</v>
      </c>
      <c r="J291" s="11">
        <f t="shared" ref="J291:AH291" si="43">$E289*J293</f>
        <v>0</v>
      </c>
      <c r="K291" s="11">
        <f t="shared" si="43"/>
        <v>0</v>
      </c>
      <c r="L291" s="11">
        <f t="shared" si="43"/>
        <v>0</v>
      </c>
      <c r="M291" s="11">
        <f t="shared" si="43"/>
        <v>0</v>
      </c>
      <c r="N291" s="11">
        <f t="shared" si="43"/>
        <v>0</v>
      </c>
      <c r="O291" s="11">
        <f t="shared" si="43"/>
        <v>0</v>
      </c>
      <c r="P291" s="11">
        <f t="shared" si="43"/>
        <v>0</v>
      </c>
      <c r="Q291" s="11">
        <f t="shared" si="43"/>
        <v>0</v>
      </c>
      <c r="R291" s="11">
        <f t="shared" si="43"/>
        <v>0</v>
      </c>
      <c r="S291" s="11">
        <f t="shared" si="43"/>
        <v>0</v>
      </c>
      <c r="T291" s="11">
        <f t="shared" si="43"/>
        <v>0</v>
      </c>
      <c r="U291" s="11">
        <f t="shared" si="43"/>
        <v>0</v>
      </c>
      <c r="V291" s="11">
        <f t="shared" si="43"/>
        <v>0</v>
      </c>
      <c r="W291" s="11">
        <f t="shared" si="43"/>
        <v>0</v>
      </c>
      <c r="X291" s="11">
        <f t="shared" si="43"/>
        <v>0</v>
      </c>
      <c r="Y291" s="11">
        <f t="shared" si="43"/>
        <v>0</v>
      </c>
      <c r="Z291" s="11">
        <f t="shared" si="43"/>
        <v>0</v>
      </c>
      <c r="AA291" s="11">
        <f t="shared" si="43"/>
        <v>0</v>
      </c>
      <c r="AB291" s="11">
        <f t="shared" si="43"/>
        <v>0</v>
      </c>
      <c r="AC291" s="11">
        <f t="shared" si="43"/>
        <v>0</v>
      </c>
      <c r="AD291" s="11">
        <f t="shared" si="43"/>
        <v>0</v>
      </c>
      <c r="AE291" s="11">
        <f t="shared" si="43"/>
        <v>0</v>
      </c>
      <c r="AF291" s="11">
        <f t="shared" si="43"/>
        <v>0</v>
      </c>
      <c r="AG291" s="11">
        <f t="shared" si="43"/>
        <v>0</v>
      </c>
      <c r="AH291" s="11">
        <f t="shared" si="43"/>
        <v>0</v>
      </c>
    </row>
    <row r="292" spans="3:34" ht="34.950000000000003" customHeight="1" x14ac:dyDescent="0.35">
      <c r="I292" s="3" t="s">
        <v>11</v>
      </c>
      <c r="J292" s="11">
        <f t="shared" ref="J292:AH292" si="44">$F289*J293</f>
        <v>0</v>
      </c>
      <c r="K292" s="11">
        <f t="shared" si="44"/>
        <v>0</v>
      </c>
      <c r="L292" s="11">
        <f t="shared" si="44"/>
        <v>0</v>
      </c>
      <c r="M292" s="11">
        <f t="shared" si="44"/>
        <v>0</v>
      </c>
      <c r="N292" s="11">
        <f t="shared" si="44"/>
        <v>0</v>
      </c>
      <c r="O292" s="11">
        <f t="shared" si="44"/>
        <v>0</v>
      </c>
      <c r="P292" s="11">
        <f t="shared" si="44"/>
        <v>0</v>
      </c>
      <c r="Q292" s="11">
        <f t="shared" si="44"/>
        <v>0</v>
      </c>
      <c r="R292" s="11">
        <f t="shared" si="44"/>
        <v>0</v>
      </c>
      <c r="S292" s="11">
        <f t="shared" si="44"/>
        <v>0</v>
      </c>
      <c r="T292" s="11">
        <f t="shared" si="44"/>
        <v>0</v>
      </c>
      <c r="U292" s="11">
        <f t="shared" si="44"/>
        <v>0</v>
      </c>
      <c r="V292" s="11">
        <f t="shared" si="44"/>
        <v>0</v>
      </c>
      <c r="W292" s="11">
        <f t="shared" si="44"/>
        <v>0</v>
      </c>
      <c r="X292" s="11">
        <f t="shared" si="44"/>
        <v>0</v>
      </c>
      <c r="Y292" s="11">
        <f t="shared" si="44"/>
        <v>0</v>
      </c>
      <c r="Z292" s="11">
        <f t="shared" si="44"/>
        <v>0</v>
      </c>
      <c r="AA292" s="11">
        <f t="shared" si="44"/>
        <v>0</v>
      </c>
      <c r="AB292" s="11">
        <f t="shared" si="44"/>
        <v>0</v>
      </c>
      <c r="AC292" s="11">
        <f t="shared" si="44"/>
        <v>0</v>
      </c>
      <c r="AD292" s="11">
        <f t="shared" si="44"/>
        <v>0</v>
      </c>
      <c r="AE292" s="11">
        <f t="shared" si="44"/>
        <v>0</v>
      </c>
      <c r="AF292" s="11">
        <f t="shared" si="44"/>
        <v>0</v>
      </c>
      <c r="AG292" s="11">
        <f t="shared" si="44"/>
        <v>0</v>
      </c>
      <c r="AH292" s="11">
        <f t="shared" si="44"/>
        <v>0</v>
      </c>
    </row>
    <row r="293" spans="3:34" ht="34.950000000000003" customHeight="1" x14ac:dyDescent="0.35">
      <c r="I293" s="3" t="s">
        <v>9</v>
      </c>
      <c r="J293" s="9">
        <v>1</v>
      </c>
      <c r="K293" s="9">
        <v>1</v>
      </c>
      <c r="L293" s="9">
        <v>1</v>
      </c>
      <c r="M293" s="9">
        <v>1</v>
      </c>
      <c r="N293" s="9">
        <v>1</v>
      </c>
      <c r="O293" s="9">
        <v>1</v>
      </c>
      <c r="P293" s="9">
        <v>1</v>
      </c>
      <c r="Q293" s="9">
        <v>1</v>
      </c>
      <c r="R293" s="9">
        <v>1</v>
      </c>
      <c r="S293" s="9">
        <v>1</v>
      </c>
      <c r="T293" s="9">
        <v>1</v>
      </c>
      <c r="U293" s="9">
        <v>1</v>
      </c>
      <c r="V293" s="9">
        <v>1</v>
      </c>
      <c r="W293" s="9">
        <v>1</v>
      </c>
      <c r="X293" s="9">
        <v>1</v>
      </c>
      <c r="Y293" s="9">
        <v>1</v>
      </c>
      <c r="Z293" s="9">
        <v>1</v>
      </c>
      <c r="AA293" s="9">
        <v>1</v>
      </c>
      <c r="AB293" s="9">
        <v>1</v>
      </c>
      <c r="AC293" s="9">
        <v>1</v>
      </c>
      <c r="AD293" s="9">
        <v>1</v>
      </c>
      <c r="AE293" s="9">
        <v>1</v>
      </c>
      <c r="AF293" s="9">
        <v>1</v>
      </c>
      <c r="AG293" s="9">
        <v>1</v>
      </c>
      <c r="AH293" s="9">
        <v>1</v>
      </c>
    </row>
  </sheetData>
  <phoneticPr fontId="11" type="noConversion"/>
  <conditionalFormatting sqref="J24:AH27 J43:AH46 J62:AH65 J81:AH84 J100:AH103 J119:AH122 J138:AH141 J157:AH160 J176:AH179 J195:AH198 J214:AH217 J233:AH236 J252:AH255 J271:AH274 J290:AH293">
    <cfRule type="expression" dxfId="15" priority="1">
      <formula>COLUMNS($J:J)&gt;Tidshorisont</formula>
    </cfRule>
  </conditionalFormatting>
  <conditionalFormatting sqref="J27:AH27 J46:AH46 J65:AH65 J84:AH84 J103:AH103 J122:AH122 J141:AH141 J160:AH160 J179:AH179 J198:AH198 J217:AH217 J236:AH236 J255:AH255 J274:AH274 J293:AH293">
    <cfRule type="cellIs" dxfId="14" priority="2" operator="notEqual">
      <formula>1</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FFC69C67-633A-45C6-86B9-817366228296}">
          <x14:formula1>
            <xm:f>Input!$B$6:$B$7</xm:f>
          </x14:formula1>
          <xm:sqref>C14 C33 C52 C71 C90 C109 C128 C147 C280 C242 C166 C223 C185 C261 C204</xm:sqref>
        </x14:dataValidation>
        <x14:dataValidation type="list" allowBlank="1" showInputMessage="1" showErrorMessage="1" error="Välj i listan. Om den är tom, skriv ett eller flera perspektiv i fliken Start. " prompt="Välj i lista" xr:uid="{017F8FCF-40F3-4471-AF43-1650E581ED33}">
          <x14:formula1>
            <xm:f>OFFSET(Start!$B$9:$B$18,1,0,COUNTIF(Start!$B$10:$B$18,"&lt;&gt;"))</xm:f>
          </x14:formula1>
          <xm:sqref>C13 C32 C51 C70 C89 C108 C127 C146 C165 C184 C203 C222 C241 C260 C279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5EF4A-8B63-43EA-9D94-112C5EE96608}">
  <sheetPr>
    <tabColor theme="0"/>
  </sheetPr>
  <dimension ref="B1:AH293"/>
  <sheetViews>
    <sheetView showGridLines="0" zoomScale="90" zoomScaleNormal="90" workbookViewId="0">
      <pane ySplit="1" topLeftCell="A2" activePane="bottomLeft" state="frozen"/>
      <selection pane="bottomLeft" activeCell="C4" sqref="C4"/>
    </sheetView>
  </sheetViews>
  <sheetFormatPr defaultRowHeight="34.950000000000003" customHeight="1" x14ac:dyDescent="0.35"/>
  <cols>
    <col min="1" max="1" width="2" customWidth="1"/>
    <col min="2" max="2" width="4.8984375" style="21" customWidth="1"/>
    <col min="3" max="3" width="59.296875" customWidth="1"/>
    <col min="4" max="4" width="22.3984375" customWidth="1"/>
    <col min="5" max="5" width="20.09765625" customWidth="1"/>
    <col min="6" max="6" width="21.296875" customWidth="1"/>
    <col min="7" max="7" width="23.59765625" customWidth="1"/>
    <col min="8" max="8" width="1.8984375" customWidth="1"/>
    <col min="9" max="9" width="9.19921875" bestFit="1" customWidth="1"/>
    <col min="10" max="34" width="14.69921875" customWidth="1"/>
  </cols>
  <sheetData>
    <row r="1" spans="2:7" s="7" customFormat="1" ht="34.950000000000003" customHeight="1" x14ac:dyDescent="0.35">
      <c r="B1" s="21"/>
      <c r="C1" s="10" t="s">
        <v>14</v>
      </c>
      <c r="D1" s="12" t="str">
        <f>IF(Namn_på_förändringen&lt;&gt;0,Namn_på_förändringen,"")</f>
        <v/>
      </c>
    </row>
    <row r="3" spans="2:7" ht="34.950000000000003" customHeight="1" thickBot="1" x14ac:dyDescent="0.45">
      <c r="C3" s="4" t="s">
        <v>226</v>
      </c>
      <c r="D3" s="4" t="s">
        <v>8</v>
      </c>
      <c r="E3" s="4" t="s">
        <v>10</v>
      </c>
      <c r="F3" s="4" t="s">
        <v>11</v>
      </c>
      <c r="G3" s="4" t="s">
        <v>12</v>
      </c>
    </row>
    <row r="4" spans="2:7" ht="34.950000000000003" customHeight="1" x14ac:dyDescent="0.35">
      <c r="C4" s="6"/>
      <c r="D4" s="9"/>
      <c r="E4" s="9"/>
      <c r="F4" s="9"/>
      <c r="G4" s="6"/>
    </row>
    <row r="5" spans="2:7" ht="34.950000000000003" customHeight="1" x14ac:dyDescent="0.35">
      <c r="C5" s="6"/>
      <c r="D5" s="9"/>
      <c r="E5" s="9"/>
      <c r="F5" s="9"/>
      <c r="G5" s="6"/>
    </row>
    <row r="6" spans="2:7" ht="34.950000000000003" customHeight="1" x14ac:dyDescent="0.35">
      <c r="C6" s="6"/>
      <c r="D6" s="9"/>
      <c r="E6" s="9"/>
      <c r="F6" s="9"/>
      <c r="G6" s="6"/>
    </row>
    <row r="7" spans="2:7" ht="34.950000000000003" customHeight="1" x14ac:dyDescent="0.35">
      <c r="C7" s="6"/>
      <c r="D7" s="9"/>
      <c r="E7" s="9"/>
      <c r="F7" s="9"/>
      <c r="G7" s="6"/>
    </row>
    <row r="8" spans="2:7" ht="34.950000000000003" customHeight="1" x14ac:dyDescent="0.35">
      <c r="C8" s="6"/>
      <c r="D8" s="9"/>
      <c r="E8" s="9"/>
      <c r="F8" s="9"/>
      <c r="G8" s="6"/>
    </row>
    <row r="11" spans="2:7" ht="34.950000000000003" customHeight="1" thickBot="1" x14ac:dyDescent="0.4"/>
    <row r="12" spans="2:7" ht="34.950000000000003" customHeight="1" thickBot="1" x14ac:dyDescent="0.4">
      <c r="B12" s="22" t="s">
        <v>74</v>
      </c>
      <c r="C12" s="43"/>
      <c r="D12" s="3" t="s">
        <v>135</v>
      </c>
    </row>
    <row r="13" spans="2:7" ht="34.950000000000003" customHeight="1" thickBot="1" x14ac:dyDescent="0.4">
      <c r="C13" s="43"/>
      <c r="D13" s="3" t="s">
        <v>203</v>
      </c>
      <c r="E13" t="str" cm="1">
        <f t="array" ref="E13">IFERROR(INDEX(_xlfn.ANCHORARRAY(#REF!),#REF!,1),"")</f>
        <v/>
      </c>
    </row>
    <row r="14" spans="2:7" ht="34.950000000000003" customHeight="1" thickBot="1" x14ac:dyDescent="0.4">
      <c r="C14" s="43"/>
      <c r="D14" s="3" t="s">
        <v>3</v>
      </c>
    </row>
    <row r="15" spans="2:7" ht="34.950000000000003" customHeight="1" x14ac:dyDescent="0.35">
      <c r="B15"/>
    </row>
    <row r="16" spans="2:7" ht="34.950000000000003" customHeight="1" thickBot="1" x14ac:dyDescent="0.45">
      <c r="C16" s="4" t="s">
        <v>9</v>
      </c>
      <c r="D16" s="4" t="s">
        <v>8</v>
      </c>
      <c r="E16" s="4" t="s">
        <v>10</v>
      </c>
      <c r="F16" s="4" t="s">
        <v>11</v>
      </c>
      <c r="G16" s="4" t="s">
        <v>12</v>
      </c>
    </row>
    <row r="17" spans="2:34" ht="34.950000000000003" customHeight="1" x14ac:dyDescent="0.35">
      <c r="C17" s="6"/>
      <c r="D17" s="9"/>
      <c r="E17" s="9"/>
      <c r="F17" s="9"/>
      <c r="G17" s="6"/>
    </row>
    <row r="18" spans="2:34" ht="34.950000000000003" customHeight="1" x14ac:dyDescent="0.35">
      <c r="C18" s="6"/>
      <c r="D18" s="9"/>
      <c r="E18" s="9"/>
      <c r="F18" s="9"/>
      <c r="G18" s="6"/>
    </row>
    <row r="19" spans="2:34" ht="34.950000000000003" customHeight="1" x14ac:dyDescent="0.35">
      <c r="C19" s="6"/>
      <c r="D19" s="9"/>
      <c r="E19" s="9"/>
      <c r="F19" s="9"/>
      <c r="G19" s="6"/>
    </row>
    <row r="20" spans="2:34" ht="34.950000000000003" customHeight="1" x14ac:dyDescent="0.35">
      <c r="C20" s="6"/>
      <c r="D20" s="9"/>
      <c r="E20" s="9"/>
      <c r="F20" s="9"/>
      <c r="G20" s="6"/>
    </row>
    <row r="21" spans="2:34" ht="34.950000000000003" customHeight="1" x14ac:dyDescent="0.35">
      <c r="C21" s="6"/>
      <c r="D21" s="9"/>
      <c r="E21" s="9"/>
      <c r="F21" s="9"/>
      <c r="G21" s="6"/>
    </row>
    <row r="22" spans="2:34" ht="34.950000000000003" customHeight="1" thickBot="1" x14ac:dyDescent="0.4">
      <c r="C22" s="6"/>
      <c r="D22" s="9"/>
      <c r="E22" s="9"/>
      <c r="F22" s="9"/>
      <c r="G22" s="6"/>
    </row>
    <row r="23" spans="2:34" ht="34.950000000000003" customHeight="1" thickBot="1" x14ac:dyDescent="0.4">
      <c r="C23" s="13" t="s">
        <v>136</v>
      </c>
      <c r="D23" s="2"/>
      <c r="E23" s="2"/>
      <c r="F23" s="2"/>
      <c r="I23" s="22" t="s">
        <v>74</v>
      </c>
      <c r="J23" s="16">
        <f>Startar+COLUMNS($J:J)-1</f>
        <v>0</v>
      </c>
      <c r="K23" s="16">
        <f>Startar+COLUMNS($J:K)-1</f>
        <v>1</v>
      </c>
      <c r="L23" s="16">
        <f>Startar+COLUMNS($J:L)-1</f>
        <v>2</v>
      </c>
      <c r="M23" s="16">
        <f>Startar+COLUMNS($J:M)-1</f>
        <v>3</v>
      </c>
      <c r="N23" s="16">
        <f>Startar+COLUMNS($J:N)-1</f>
        <v>4</v>
      </c>
      <c r="O23" s="16">
        <f>Startar+COLUMNS($J:O)-1</f>
        <v>5</v>
      </c>
      <c r="P23" s="16">
        <f>Startar+COLUMNS($J:P)-1</f>
        <v>6</v>
      </c>
      <c r="Q23" s="16">
        <f>Startar+COLUMNS($J:Q)-1</f>
        <v>7</v>
      </c>
      <c r="R23" s="16">
        <f>Startar+COLUMNS($J:R)-1</f>
        <v>8</v>
      </c>
      <c r="S23" s="16">
        <f>Startar+COLUMNS($J:S)-1</f>
        <v>9</v>
      </c>
      <c r="T23" s="16">
        <f>Startar+COLUMNS($J:T)-1</f>
        <v>10</v>
      </c>
      <c r="U23" s="16">
        <f>Startar+COLUMNS($J:U)-1</f>
        <v>11</v>
      </c>
      <c r="V23" s="16">
        <f>Startar+COLUMNS($J:V)-1</f>
        <v>12</v>
      </c>
      <c r="W23" s="16">
        <f>Startar+COLUMNS($J:W)-1</f>
        <v>13</v>
      </c>
      <c r="X23" s="16">
        <f>Startar+COLUMNS($J:X)-1</f>
        <v>14</v>
      </c>
      <c r="Y23" s="16">
        <f>Startar+COLUMNS($J:Y)-1</f>
        <v>15</v>
      </c>
      <c r="Z23" s="16">
        <f>Startar+COLUMNS($J:Z)-1</f>
        <v>16</v>
      </c>
      <c r="AA23" s="16">
        <f>Startar+COLUMNS($J:AA)-1</f>
        <v>17</v>
      </c>
      <c r="AB23" s="16">
        <f>Startar+COLUMNS($J:AB)-1</f>
        <v>18</v>
      </c>
      <c r="AC23" s="16">
        <f>Startar+COLUMNS($J:AC)-1</f>
        <v>19</v>
      </c>
      <c r="AD23" s="16">
        <f>Startar+COLUMNS($J:AD)-1</f>
        <v>20</v>
      </c>
      <c r="AE23" s="16">
        <f>Startar+COLUMNS($J:AE)-1</f>
        <v>21</v>
      </c>
      <c r="AF23" s="16">
        <f>Startar+COLUMNS($J:AF)-1</f>
        <v>22</v>
      </c>
      <c r="AG23" s="16">
        <f>Startar+COLUMNS($J:AG)-1</f>
        <v>23</v>
      </c>
      <c r="AH23" s="16">
        <f>Startar+COLUMNS($J:AH)-1</f>
        <v>24</v>
      </c>
    </row>
    <row r="24" spans="2:34" ht="34.950000000000003" customHeight="1" x14ac:dyDescent="0.35">
      <c r="I24" s="3" t="s">
        <v>8</v>
      </c>
      <c r="J24" s="11">
        <f>$D23*J27</f>
        <v>0</v>
      </c>
      <c r="K24" s="11">
        <f t="shared" ref="K24:AH24" si="0">$D23*K27</f>
        <v>0</v>
      </c>
      <c r="L24" s="11">
        <f t="shared" si="0"/>
        <v>0</v>
      </c>
      <c r="M24" s="11">
        <f t="shared" si="0"/>
        <v>0</v>
      </c>
      <c r="N24" s="11">
        <f t="shared" si="0"/>
        <v>0</v>
      </c>
      <c r="O24" s="11">
        <f t="shared" si="0"/>
        <v>0</v>
      </c>
      <c r="P24" s="11">
        <f t="shared" si="0"/>
        <v>0</v>
      </c>
      <c r="Q24" s="11">
        <f t="shared" si="0"/>
        <v>0</v>
      </c>
      <c r="R24" s="11">
        <f t="shared" si="0"/>
        <v>0</v>
      </c>
      <c r="S24" s="11">
        <f t="shared" si="0"/>
        <v>0</v>
      </c>
      <c r="T24" s="11">
        <f t="shared" si="0"/>
        <v>0</v>
      </c>
      <c r="U24" s="11">
        <f t="shared" si="0"/>
        <v>0</v>
      </c>
      <c r="V24" s="11">
        <f t="shared" si="0"/>
        <v>0</v>
      </c>
      <c r="W24" s="11">
        <f t="shared" si="0"/>
        <v>0</v>
      </c>
      <c r="X24" s="11">
        <f t="shared" si="0"/>
        <v>0</v>
      </c>
      <c r="Y24" s="11">
        <f t="shared" si="0"/>
        <v>0</v>
      </c>
      <c r="Z24" s="11">
        <f t="shared" si="0"/>
        <v>0</v>
      </c>
      <c r="AA24" s="11">
        <f t="shared" si="0"/>
        <v>0</v>
      </c>
      <c r="AB24" s="11">
        <f t="shared" si="0"/>
        <v>0</v>
      </c>
      <c r="AC24" s="11">
        <f t="shared" si="0"/>
        <v>0</v>
      </c>
      <c r="AD24" s="11">
        <f t="shared" si="0"/>
        <v>0</v>
      </c>
      <c r="AE24" s="11">
        <f t="shared" si="0"/>
        <v>0</v>
      </c>
      <c r="AF24" s="11">
        <f t="shared" si="0"/>
        <v>0</v>
      </c>
      <c r="AG24" s="11">
        <f t="shared" si="0"/>
        <v>0</v>
      </c>
      <c r="AH24" s="11">
        <f t="shared" si="0"/>
        <v>0</v>
      </c>
    </row>
    <row r="25" spans="2:34" ht="34.950000000000003" customHeight="1" x14ac:dyDescent="0.35">
      <c r="I25" s="3" t="s">
        <v>10</v>
      </c>
      <c r="J25" s="11">
        <f>$E23*J27</f>
        <v>0</v>
      </c>
      <c r="K25" s="11">
        <f t="shared" ref="K25:AG25" si="1">$E23*K27</f>
        <v>0</v>
      </c>
      <c r="L25" s="11">
        <f t="shared" si="1"/>
        <v>0</v>
      </c>
      <c r="M25" s="11">
        <f t="shared" si="1"/>
        <v>0</v>
      </c>
      <c r="N25" s="11">
        <f t="shared" si="1"/>
        <v>0</v>
      </c>
      <c r="O25" s="11">
        <f t="shared" si="1"/>
        <v>0</v>
      </c>
      <c r="P25" s="11">
        <f t="shared" si="1"/>
        <v>0</v>
      </c>
      <c r="Q25" s="11">
        <f t="shared" si="1"/>
        <v>0</v>
      </c>
      <c r="R25" s="11">
        <f t="shared" si="1"/>
        <v>0</v>
      </c>
      <c r="S25" s="11">
        <f t="shared" si="1"/>
        <v>0</v>
      </c>
      <c r="T25" s="11">
        <f t="shared" si="1"/>
        <v>0</v>
      </c>
      <c r="U25" s="11">
        <f t="shared" si="1"/>
        <v>0</v>
      </c>
      <c r="V25" s="11">
        <f t="shared" si="1"/>
        <v>0</v>
      </c>
      <c r="W25" s="11">
        <f t="shared" si="1"/>
        <v>0</v>
      </c>
      <c r="X25" s="11">
        <f t="shared" si="1"/>
        <v>0</v>
      </c>
      <c r="Y25" s="11">
        <f t="shared" si="1"/>
        <v>0</v>
      </c>
      <c r="Z25" s="11">
        <f t="shared" si="1"/>
        <v>0</v>
      </c>
      <c r="AA25" s="11">
        <f t="shared" si="1"/>
        <v>0</v>
      </c>
      <c r="AB25" s="11">
        <f t="shared" si="1"/>
        <v>0</v>
      </c>
      <c r="AC25" s="11">
        <f t="shared" si="1"/>
        <v>0</v>
      </c>
      <c r="AD25" s="11">
        <f t="shared" si="1"/>
        <v>0</v>
      </c>
      <c r="AE25" s="11">
        <f t="shared" si="1"/>
        <v>0</v>
      </c>
      <c r="AF25" s="11">
        <f t="shared" si="1"/>
        <v>0</v>
      </c>
      <c r="AG25" s="11">
        <f t="shared" si="1"/>
        <v>0</v>
      </c>
      <c r="AH25" s="11">
        <f t="shared" ref="AH25" si="2">$E23*AH27</f>
        <v>0</v>
      </c>
    </row>
    <row r="26" spans="2:34" ht="34.950000000000003" customHeight="1" x14ac:dyDescent="0.35">
      <c r="I26" s="3" t="s">
        <v>11</v>
      </c>
      <c r="J26" s="11">
        <f>$F23*J27</f>
        <v>0</v>
      </c>
      <c r="K26" s="11">
        <f t="shared" ref="K26:AH26" si="3">$F23*K27</f>
        <v>0</v>
      </c>
      <c r="L26" s="11">
        <f t="shared" si="3"/>
        <v>0</v>
      </c>
      <c r="M26" s="11">
        <f t="shared" si="3"/>
        <v>0</v>
      </c>
      <c r="N26" s="11">
        <f t="shared" si="3"/>
        <v>0</v>
      </c>
      <c r="O26" s="11">
        <f t="shared" si="3"/>
        <v>0</v>
      </c>
      <c r="P26" s="11">
        <f t="shared" si="3"/>
        <v>0</v>
      </c>
      <c r="Q26" s="11">
        <f t="shared" si="3"/>
        <v>0</v>
      </c>
      <c r="R26" s="11">
        <f t="shared" si="3"/>
        <v>0</v>
      </c>
      <c r="S26" s="11">
        <f t="shared" si="3"/>
        <v>0</v>
      </c>
      <c r="T26" s="11">
        <f t="shared" si="3"/>
        <v>0</v>
      </c>
      <c r="U26" s="11">
        <f t="shared" si="3"/>
        <v>0</v>
      </c>
      <c r="V26" s="11">
        <f t="shared" si="3"/>
        <v>0</v>
      </c>
      <c r="W26" s="11">
        <f t="shared" si="3"/>
        <v>0</v>
      </c>
      <c r="X26" s="11">
        <f t="shared" si="3"/>
        <v>0</v>
      </c>
      <c r="Y26" s="11">
        <f t="shared" si="3"/>
        <v>0</v>
      </c>
      <c r="Z26" s="11">
        <f t="shared" si="3"/>
        <v>0</v>
      </c>
      <c r="AA26" s="11">
        <f t="shared" si="3"/>
        <v>0</v>
      </c>
      <c r="AB26" s="11">
        <f t="shared" si="3"/>
        <v>0</v>
      </c>
      <c r="AC26" s="11">
        <f t="shared" si="3"/>
        <v>0</v>
      </c>
      <c r="AD26" s="11">
        <f t="shared" si="3"/>
        <v>0</v>
      </c>
      <c r="AE26" s="11">
        <f t="shared" si="3"/>
        <v>0</v>
      </c>
      <c r="AF26" s="11">
        <f t="shared" si="3"/>
        <v>0</v>
      </c>
      <c r="AG26" s="11">
        <f t="shared" si="3"/>
        <v>0</v>
      </c>
      <c r="AH26" s="11">
        <f t="shared" si="3"/>
        <v>0</v>
      </c>
    </row>
    <row r="27" spans="2:34" ht="34.950000000000003" customHeight="1" x14ac:dyDescent="0.35">
      <c r="I27" s="3" t="s">
        <v>9</v>
      </c>
      <c r="J27" s="9">
        <v>1</v>
      </c>
      <c r="K27" s="9">
        <v>1</v>
      </c>
      <c r="L27" s="9">
        <v>1</v>
      </c>
      <c r="M27" s="9">
        <v>1</v>
      </c>
      <c r="N27" s="9">
        <v>1</v>
      </c>
      <c r="O27" s="9">
        <v>1</v>
      </c>
      <c r="P27" s="9">
        <v>1</v>
      </c>
      <c r="Q27" s="9">
        <v>1</v>
      </c>
      <c r="R27" s="9">
        <v>1</v>
      </c>
      <c r="S27" s="9">
        <v>1</v>
      </c>
      <c r="T27" s="9">
        <v>1</v>
      </c>
      <c r="U27" s="9">
        <v>1</v>
      </c>
      <c r="V27" s="9">
        <v>1</v>
      </c>
      <c r="W27" s="9">
        <v>1</v>
      </c>
      <c r="X27" s="9">
        <v>1</v>
      </c>
      <c r="Y27" s="9">
        <v>1</v>
      </c>
      <c r="Z27" s="9">
        <v>1</v>
      </c>
      <c r="AA27" s="9">
        <v>1</v>
      </c>
      <c r="AB27" s="9">
        <v>1</v>
      </c>
      <c r="AC27" s="9">
        <v>1</v>
      </c>
      <c r="AD27" s="9">
        <v>1</v>
      </c>
      <c r="AE27" s="9">
        <v>1</v>
      </c>
      <c r="AF27" s="9">
        <v>1</v>
      </c>
      <c r="AG27" s="9">
        <v>1</v>
      </c>
      <c r="AH27" s="9">
        <v>1</v>
      </c>
    </row>
    <row r="30" spans="2:34" ht="34.950000000000003" customHeight="1" thickBot="1" x14ac:dyDescent="0.4"/>
    <row r="31" spans="2:34" ht="34.950000000000003" customHeight="1" thickBot="1" x14ac:dyDescent="0.4">
      <c r="B31" s="22" t="s">
        <v>75</v>
      </c>
      <c r="C31" s="43"/>
      <c r="D31" s="3" t="s">
        <v>135</v>
      </c>
    </row>
    <row r="32" spans="2:34" ht="34.950000000000003" customHeight="1" thickBot="1" x14ac:dyDescent="0.4">
      <c r="C32" s="43"/>
      <c r="D32" s="3" t="s">
        <v>203</v>
      </c>
      <c r="E32" t="str" cm="1">
        <f t="array" ref="E32">IFERROR(INDEX(_xlfn.ANCHORARRAY(#REF!),#REF!,1),"")</f>
        <v/>
      </c>
    </row>
    <row r="33" spans="2:34" ht="34.950000000000003" customHeight="1" thickBot="1" x14ac:dyDescent="0.4">
      <c r="C33" s="43"/>
      <c r="D33" s="3" t="s">
        <v>3</v>
      </c>
    </row>
    <row r="34" spans="2:34" ht="34.950000000000003" customHeight="1" x14ac:dyDescent="0.35">
      <c r="B34"/>
    </row>
    <row r="35" spans="2:34" ht="34.950000000000003" customHeight="1" thickBot="1" x14ac:dyDescent="0.45">
      <c r="C35" s="4" t="s">
        <v>9</v>
      </c>
      <c r="D35" s="4" t="s">
        <v>8</v>
      </c>
      <c r="E35" s="4" t="s">
        <v>10</v>
      </c>
      <c r="F35" s="4" t="s">
        <v>11</v>
      </c>
      <c r="G35" s="4" t="s">
        <v>12</v>
      </c>
    </row>
    <row r="36" spans="2:34" ht="34.950000000000003" customHeight="1" x14ac:dyDescent="0.35">
      <c r="C36" s="6"/>
      <c r="D36" s="9"/>
      <c r="E36" s="9"/>
      <c r="F36" s="9"/>
      <c r="G36" s="6"/>
    </row>
    <row r="37" spans="2:34" ht="34.950000000000003" customHeight="1" x14ac:dyDescent="0.35">
      <c r="C37" s="6"/>
      <c r="D37" s="9"/>
      <c r="E37" s="9"/>
      <c r="F37" s="9"/>
      <c r="G37" s="6"/>
    </row>
    <row r="38" spans="2:34" ht="34.950000000000003" customHeight="1" x14ac:dyDescent="0.35">
      <c r="C38" s="6"/>
      <c r="D38" s="9"/>
      <c r="E38" s="9"/>
      <c r="F38" s="9"/>
      <c r="G38" s="6"/>
    </row>
    <row r="39" spans="2:34" ht="34.950000000000003" customHeight="1" x14ac:dyDescent="0.35">
      <c r="C39" s="6"/>
      <c r="D39" s="9"/>
      <c r="E39" s="9"/>
      <c r="F39" s="9"/>
      <c r="G39" s="6"/>
    </row>
    <row r="40" spans="2:34" ht="34.950000000000003" customHeight="1" x14ac:dyDescent="0.35">
      <c r="C40" s="6"/>
      <c r="D40" s="9"/>
      <c r="E40" s="9"/>
      <c r="F40" s="9"/>
      <c r="G40" s="6"/>
    </row>
    <row r="41" spans="2:34" ht="34.950000000000003" customHeight="1" thickBot="1" x14ac:dyDescent="0.4">
      <c r="C41" s="6"/>
      <c r="D41" s="9"/>
      <c r="E41" s="9"/>
      <c r="F41" s="9"/>
      <c r="G41" s="6"/>
    </row>
    <row r="42" spans="2:34" ht="34.950000000000003" customHeight="1" thickBot="1" x14ac:dyDescent="0.4">
      <c r="C42" s="13" t="s">
        <v>136</v>
      </c>
      <c r="D42" s="2"/>
      <c r="E42" s="2"/>
      <c r="F42" s="2"/>
      <c r="I42" s="22" t="s">
        <v>75</v>
      </c>
      <c r="J42" s="16">
        <f>Startar+COLUMNS($J:J)-1</f>
        <v>0</v>
      </c>
      <c r="K42" s="16">
        <f>Startar+COLUMNS($J:K)-1</f>
        <v>1</v>
      </c>
      <c r="L42" s="16">
        <f>Startar+COLUMNS($J:L)-1</f>
        <v>2</v>
      </c>
      <c r="M42" s="16">
        <f>Startar+COLUMNS($J:M)-1</f>
        <v>3</v>
      </c>
      <c r="N42" s="16">
        <f>Startar+COLUMNS($J:N)-1</f>
        <v>4</v>
      </c>
      <c r="O42" s="16">
        <f>Startar+COLUMNS($J:O)-1</f>
        <v>5</v>
      </c>
      <c r="P42" s="16">
        <f>Startar+COLUMNS($J:P)-1</f>
        <v>6</v>
      </c>
      <c r="Q42" s="16">
        <f>Startar+COLUMNS($J:Q)-1</f>
        <v>7</v>
      </c>
      <c r="R42" s="16">
        <f>Startar+COLUMNS($J:R)-1</f>
        <v>8</v>
      </c>
      <c r="S42" s="16">
        <f>Startar+COLUMNS($J:S)-1</f>
        <v>9</v>
      </c>
      <c r="T42" s="16">
        <f>Startar+COLUMNS($J:T)-1</f>
        <v>10</v>
      </c>
      <c r="U42" s="16">
        <f>Startar+COLUMNS($J:U)-1</f>
        <v>11</v>
      </c>
      <c r="V42" s="16">
        <f>Startar+COLUMNS($J:V)-1</f>
        <v>12</v>
      </c>
      <c r="W42" s="16">
        <f>Startar+COLUMNS($J:W)-1</f>
        <v>13</v>
      </c>
      <c r="X42" s="16">
        <f>Startar+COLUMNS($J:X)-1</f>
        <v>14</v>
      </c>
      <c r="Y42" s="16">
        <f>Startar+COLUMNS($J:Y)-1</f>
        <v>15</v>
      </c>
      <c r="Z42" s="16">
        <f>Startar+COLUMNS($J:Z)-1</f>
        <v>16</v>
      </c>
      <c r="AA42" s="16">
        <f>Startar+COLUMNS($J:AA)-1</f>
        <v>17</v>
      </c>
      <c r="AB42" s="16">
        <f>Startar+COLUMNS($J:AB)-1</f>
        <v>18</v>
      </c>
      <c r="AC42" s="16">
        <f>Startar+COLUMNS($J:AC)-1</f>
        <v>19</v>
      </c>
      <c r="AD42" s="16">
        <f>Startar+COLUMNS($J:AD)-1</f>
        <v>20</v>
      </c>
      <c r="AE42" s="16">
        <f>Startar+COLUMNS($J:AE)-1</f>
        <v>21</v>
      </c>
      <c r="AF42" s="16">
        <f>Startar+COLUMNS($J:AF)-1</f>
        <v>22</v>
      </c>
      <c r="AG42" s="16">
        <f>Startar+COLUMNS($J:AG)-1</f>
        <v>23</v>
      </c>
      <c r="AH42" s="16">
        <f>Startar+COLUMNS($J:AH)-1</f>
        <v>24</v>
      </c>
    </row>
    <row r="43" spans="2:34" ht="34.950000000000003" customHeight="1" x14ac:dyDescent="0.35">
      <c r="I43" s="3" t="s">
        <v>8</v>
      </c>
      <c r="J43" s="11">
        <f>$D42*J46</f>
        <v>0</v>
      </c>
      <c r="K43" s="11">
        <f t="shared" ref="K43" si="4">$D42*K46</f>
        <v>0</v>
      </c>
      <c r="L43" s="11">
        <f t="shared" ref="L43" si="5">$D42*L46</f>
        <v>0</v>
      </c>
      <c r="M43" s="11">
        <f t="shared" ref="M43" si="6">$D42*M46</f>
        <v>0</v>
      </c>
      <c r="N43" s="11">
        <f t="shared" ref="N43" si="7">$D42*N46</f>
        <v>0</v>
      </c>
      <c r="O43" s="11">
        <f t="shared" ref="O43" si="8">$D42*O46</f>
        <v>0</v>
      </c>
      <c r="P43" s="11">
        <f t="shared" ref="P43" si="9">$D42*P46</f>
        <v>0</v>
      </c>
      <c r="Q43" s="11">
        <f t="shared" ref="Q43" si="10">$D42*Q46</f>
        <v>0</v>
      </c>
      <c r="R43" s="11">
        <f t="shared" ref="R43" si="11">$D42*R46</f>
        <v>0</v>
      </c>
      <c r="S43" s="11">
        <f t="shared" ref="S43" si="12">$D42*S46</f>
        <v>0</v>
      </c>
      <c r="T43" s="11">
        <f t="shared" ref="T43" si="13">$D42*T46</f>
        <v>0</v>
      </c>
      <c r="U43" s="11">
        <f t="shared" ref="U43" si="14">$D42*U46</f>
        <v>0</v>
      </c>
      <c r="V43" s="11">
        <f t="shared" ref="V43" si="15">$D42*V46</f>
        <v>0</v>
      </c>
      <c r="W43" s="11">
        <f t="shared" ref="W43" si="16">$D42*W46</f>
        <v>0</v>
      </c>
      <c r="X43" s="11">
        <f t="shared" ref="X43" si="17">$D42*X46</f>
        <v>0</v>
      </c>
      <c r="Y43" s="11">
        <f t="shared" ref="Y43" si="18">$D42*Y46</f>
        <v>0</v>
      </c>
      <c r="Z43" s="11">
        <f t="shared" ref="Z43" si="19">$D42*Z46</f>
        <v>0</v>
      </c>
      <c r="AA43" s="11">
        <f t="shared" ref="AA43" si="20">$D42*AA46</f>
        <v>0</v>
      </c>
      <c r="AB43" s="11">
        <f t="shared" ref="AB43" si="21">$D42*AB46</f>
        <v>0</v>
      </c>
      <c r="AC43" s="11">
        <f t="shared" ref="AC43" si="22">$D42*AC46</f>
        <v>0</v>
      </c>
      <c r="AD43" s="11">
        <f t="shared" ref="AD43" si="23">$D42*AD46</f>
        <v>0</v>
      </c>
      <c r="AE43" s="11">
        <f t="shared" ref="AE43" si="24">$D42*AE46</f>
        <v>0</v>
      </c>
      <c r="AF43" s="11">
        <f t="shared" ref="AF43" si="25">$D42*AF46</f>
        <v>0</v>
      </c>
      <c r="AG43" s="11">
        <f t="shared" ref="AG43" si="26">$D42*AG46</f>
        <v>0</v>
      </c>
      <c r="AH43" s="11">
        <f t="shared" ref="AH43" si="27">$D42*AH46</f>
        <v>0</v>
      </c>
    </row>
    <row r="44" spans="2:34" ht="34.950000000000003" customHeight="1" x14ac:dyDescent="0.35">
      <c r="I44" s="3" t="s">
        <v>10</v>
      </c>
      <c r="J44" s="11">
        <f>$E42*J46</f>
        <v>0</v>
      </c>
      <c r="K44" s="11">
        <f t="shared" ref="K44:AH44" si="28">$E42*K46</f>
        <v>0</v>
      </c>
      <c r="L44" s="11">
        <f t="shared" si="28"/>
        <v>0</v>
      </c>
      <c r="M44" s="11">
        <f t="shared" si="28"/>
        <v>0</v>
      </c>
      <c r="N44" s="11">
        <f t="shared" si="28"/>
        <v>0</v>
      </c>
      <c r="O44" s="11">
        <f t="shared" si="28"/>
        <v>0</v>
      </c>
      <c r="P44" s="11">
        <f t="shared" si="28"/>
        <v>0</v>
      </c>
      <c r="Q44" s="11">
        <f t="shared" si="28"/>
        <v>0</v>
      </c>
      <c r="R44" s="11">
        <f t="shared" si="28"/>
        <v>0</v>
      </c>
      <c r="S44" s="11">
        <f t="shared" si="28"/>
        <v>0</v>
      </c>
      <c r="T44" s="11">
        <f t="shared" si="28"/>
        <v>0</v>
      </c>
      <c r="U44" s="11">
        <f t="shared" si="28"/>
        <v>0</v>
      </c>
      <c r="V44" s="11">
        <f t="shared" si="28"/>
        <v>0</v>
      </c>
      <c r="W44" s="11">
        <f t="shared" si="28"/>
        <v>0</v>
      </c>
      <c r="X44" s="11">
        <f t="shared" si="28"/>
        <v>0</v>
      </c>
      <c r="Y44" s="11">
        <f t="shared" si="28"/>
        <v>0</v>
      </c>
      <c r="Z44" s="11">
        <f t="shared" si="28"/>
        <v>0</v>
      </c>
      <c r="AA44" s="11">
        <f t="shared" si="28"/>
        <v>0</v>
      </c>
      <c r="AB44" s="11">
        <f t="shared" si="28"/>
        <v>0</v>
      </c>
      <c r="AC44" s="11">
        <f t="shared" si="28"/>
        <v>0</v>
      </c>
      <c r="AD44" s="11">
        <f t="shared" si="28"/>
        <v>0</v>
      </c>
      <c r="AE44" s="11">
        <f t="shared" si="28"/>
        <v>0</v>
      </c>
      <c r="AF44" s="11">
        <f t="shared" si="28"/>
        <v>0</v>
      </c>
      <c r="AG44" s="11">
        <f t="shared" si="28"/>
        <v>0</v>
      </c>
      <c r="AH44" s="11">
        <f t="shared" si="28"/>
        <v>0</v>
      </c>
    </row>
    <row r="45" spans="2:34" ht="34.950000000000003" customHeight="1" x14ac:dyDescent="0.35">
      <c r="I45" s="3" t="s">
        <v>11</v>
      </c>
      <c r="J45" s="11">
        <f>$F42*J46</f>
        <v>0</v>
      </c>
      <c r="K45" s="11">
        <f t="shared" ref="K45" si="29">$F42*K46</f>
        <v>0</v>
      </c>
      <c r="L45" s="11">
        <f t="shared" ref="L45" si="30">$F42*L46</f>
        <v>0</v>
      </c>
      <c r="M45" s="11">
        <f t="shared" ref="M45" si="31">$F42*M46</f>
        <v>0</v>
      </c>
      <c r="N45" s="11">
        <f t="shared" ref="N45" si="32">$F42*N46</f>
        <v>0</v>
      </c>
      <c r="O45" s="11">
        <f t="shared" ref="O45" si="33">$F42*O46</f>
        <v>0</v>
      </c>
      <c r="P45" s="11">
        <f t="shared" ref="P45" si="34">$F42*P46</f>
        <v>0</v>
      </c>
      <c r="Q45" s="11">
        <f t="shared" ref="Q45" si="35">$F42*Q46</f>
        <v>0</v>
      </c>
      <c r="R45" s="11">
        <f t="shared" ref="R45" si="36">$F42*R46</f>
        <v>0</v>
      </c>
      <c r="S45" s="11">
        <f t="shared" ref="S45" si="37">$F42*S46</f>
        <v>0</v>
      </c>
      <c r="T45" s="11">
        <f t="shared" ref="T45" si="38">$F42*T46</f>
        <v>0</v>
      </c>
      <c r="U45" s="11">
        <f t="shared" ref="U45" si="39">$F42*U46</f>
        <v>0</v>
      </c>
      <c r="V45" s="11">
        <f t="shared" ref="V45" si="40">$F42*V46</f>
        <v>0</v>
      </c>
      <c r="W45" s="11">
        <f t="shared" ref="W45" si="41">$F42*W46</f>
        <v>0</v>
      </c>
      <c r="X45" s="11">
        <f t="shared" ref="X45" si="42">$F42*X46</f>
        <v>0</v>
      </c>
      <c r="Y45" s="11">
        <f t="shared" ref="Y45" si="43">$F42*Y46</f>
        <v>0</v>
      </c>
      <c r="Z45" s="11">
        <f t="shared" ref="Z45" si="44">$F42*Z46</f>
        <v>0</v>
      </c>
      <c r="AA45" s="11">
        <f t="shared" ref="AA45" si="45">$F42*AA46</f>
        <v>0</v>
      </c>
      <c r="AB45" s="11">
        <f t="shared" ref="AB45" si="46">$F42*AB46</f>
        <v>0</v>
      </c>
      <c r="AC45" s="11">
        <f t="shared" ref="AC45" si="47">$F42*AC46</f>
        <v>0</v>
      </c>
      <c r="AD45" s="11">
        <f t="shared" ref="AD45" si="48">$F42*AD46</f>
        <v>0</v>
      </c>
      <c r="AE45" s="11">
        <f t="shared" ref="AE45" si="49">$F42*AE46</f>
        <v>0</v>
      </c>
      <c r="AF45" s="11">
        <f t="shared" ref="AF45" si="50">$F42*AF46</f>
        <v>0</v>
      </c>
      <c r="AG45" s="11">
        <f t="shared" ref="AG45" si="51">$F42*AG46</f>
        <v>0</v>
      </c>
      <c r="AH45" s="11">
        <f t="shared" ref="AH45" si="52">$F42*AH46</f>
        <v>0</v>
      </c>
    </row>
    <row r="46" spans="2:34" ht="34.950000000000003" customHeight="1" x14ac:dyDescent="0.35">
      <c r="I46" s="3" t="s">
        <v>9</v>
      </c>
      <c r="J46" s="9">
        <v>1</v>
      </c>
      <c r="K46" s="9">
        <v>1</v>
      </c>
      <c r="L46" s="9">
        <v>1</v>
      </c>
      <c r="M46" s="9">
        <v>1</v>
      </c>
      <c r="N46" s="9">
        <v>1</v>
      </c>
      <c r="O46" s="9">
        <v>1</v>
      </c>
      <c r="P46" s="9">
        <v>1</v>
      </c>
      <c r="Q46" s="9">
        <v>1</v>
      </c>
      <c r="R46" s="9">
        <v>1</v>
      </c>
      <c r="S46" s="9">
        <v>1</v>
      </c>
      <c r="T46" s="9">
        <v>1</v>
      </c>
      <c r="U46" s="9">
        <v>1</v>
      </c>
      <c r="V46" s="9">
        <v>1</v>
      </c>
      <c r="W46" s="9">
        <v>1</v>
      </c>
      <c r="X46" s="9">
        <v>1</v>
      </c>
      <c r="Y46" s="9">
        <v>1</v>
      </c>
      <c r="Z46" s="9">
        <v>1</v>
      </c>
      <c r="AA46" s="9">
        <v>1</v>
      </c>
      <c r="AB46" s="9">
        <v>1</v>
      </c>
      <c r="AC46" s="9">
        <v>1</v>
      </c>
      <c r="AD46" s="9">
        <v>1</v>
      </c>
      <c r="AE46" s="9">
        <v>1</v>
      </c>
      <c r="AF46" s="9">
        <v>1</v>
      </c>
      <c r="AG46" s="9">
        <v>1</v>
      </c>
      <c r="AH46" s="9">
        <v>1</v>
      </c>
    </row>
    <row r="49" spans="2:34" ht="34.950000000000003" customHeight="1" thickBot="1" x14ac:dyDescent="0.4"/>
    <row r="50" spans="2:34" ht="34.950000000000003" customHeight="1" thickBot="1" x14ac:dyDescent="0.4">
      <c r="B50" s="22" t="s">
        <v>76</v>
      </c>
      <c r="C50" s="43"/>
      <c r="D50" s="3" t="s">
        <v>135</v>
      </c>
    </row>
    <row r="51" spans="2:34" ht="34.950000000000003" customHeight="1" thickBot="1" x14ac:dyDescent="0.4">
      <c r="C51" s="43"/>
      <c r="D51" s="3" t="s">
        <v>203</v>
      </c>
      <c r="E51" t="str" cm="1">
        <f t="array" ref="E51">IFERROR(INDEX(_xlfn.ANCHORARRAY(#REF!),#REF!,1),"")</f>
        <v/>
      </c>
    </row>
    <row r="52" spans="2:34" ht="34.950000000000003" customHeight="1" thickBot="1" x14ac:dyDescent="0.4">
      <c r="C52" s="43"/>
      <c r="D52" s="3" t="s">
        <v>3</v>
      </c>
    </row>
    <row r="53" spans="2:34" ht="34.950000000000003" customHeight="1" x14ac:dyDescent="0.35">
      <c r="B53"/>
    </row>
    <row r="54" spans="2:34" ht="34.950000000000003" customHeight="1" thickBot="1" x14ac:dyDescent="0.45">
      <c r="C54" s="4" t="s">
        <v>9</v>
      </c>
      <c r="D54" s="4" t="s">
        <v>8</v>
      </c>
      <c r="E54" s="4" t="s">
        <v>10</v>
      </c>
      <c r="F54" s="4" t="s">
        <v>11</v>
      </c>
      <c r="G54" s="4" t="s">
        <v>12</v>
      </c>
    </row>
    <row r="55" spans="2:34" ht="34.950000000000003" customHeight="1" x14ac:dyDescent="0.35">
      <c r="C55" s="6"/>
      <c r="D55" s="9"/>
      <c r="E55" s="9"/>
      <c r="F55" s="9"/>
      <c r="G55" s="6"/>
    </row>
    <row r="56" spans="2:34" ht="34.950000000000003" customHeight="1" x14ac:dyDescent="0.35">
      <c r="C56" s="6"/>
      <c r="D56" s="9"/>
      <c r="E56" s="9"/>
      <c r="F56" s="9"/>
      <c r="G56" s="6"/>
    </row>
    <row r="57" spans="2:34" ht="34.950000000000003" customHeight="1" x14ac:dyDescent="0.35">
      <c r="C57" s="6"/>
      <c r="D57" s="9"/>
      <c r="E57" s="9"/>
      <c r="F57" s="9"/>
      <c r="G57" s="6"/>
    </row>
    <row r="58" spans="2:34" ht="34.950000000000003" customHeight="1" x14ac:dyDescent="0.35">
      <c r="C58" s="6"/>
      <c r="D58" s="9"/>
      <c r="E58" s="9"/>
      <c r="F58" s="9"/>
      <c r="G58" s="6"/>
    </row>
    <row r="59" spans="2:34" ht="34.950000000000003" customHeight="1" x14ac:dyDescent="0.35">
      <c r="C59" s="6"/>
      <c r="D59" s="9"/>
      <c r="E59" s="9"/>
      <c r="F59" s="9"/>
      <c r="G59" s="6"/>
    </row>
    <row r="60" spans="2:34" ht="34.950000000000003" customHeight="1" thickBot="1" x14ac:dyDescent="0.4">
      <c r="C60" s="6"/>
      <c r="D60" s="9"/>
      <c r="E60" s="9"/>
      <c r="F60" s="9"/>
      <c r="G60" s="6"/>
    </row>
    <row r="61" spans="2:34" ht="34.950000000000003" customHeight="1" thickBot="1" x14ac:dyDescent="0.4">
      <c r="C61" s="13" t="s">
        <v>136</v>
      </c>
      <c r="D61" s="2"/>
      <c r="E61" s="2"/>
      <c r="F61" s="2"/>
      <c r="I61" s="22" t="s">
        <v>76</v>
      </c>
      <c r="J61" s="16">
        <f>Startar+COLUMNS($J:J)-1</f>
        <v>0</v>
      </c>
      <c r="K61" s="16">
        <f>Startar+COLUMNS($J:K)-1</f>
        <v>1</v>
      </c>
      <c r="L61" s="16">
        <f>Startar+COLUMNS($J:L)-1</f>
        <v>2</v>
      </c>
      <c r="M61" s="16">
        <f>Startar+COLUMNS($J:M)-1</f>
        <v>3</v>
      </c>
      <c r="N61" s="16">
        <f>Startar+COLUMNS($J:N)-1</f>
        <v>4</v>
      </c>
      <c r="O61" s="16">
        <f>Startar+COLUMNS($J:O)-1</f>
        <v>5</v>
      </c>
      <c r="P61" s="16">
        <f>Startar+COLUMNS($J:P)-1</f>
        <v>6</v>
      </c>
      <c r="Q61" s="16">
        <f>Startar+COLUMNS($J:Q)-1</f>
        <v>7</v>
      </c>
      <c r="R61" s="16">
        <f>Startar+COLUMNS($J:R)-1</f>
        <v>8</v>
      </c>
      <c r="S61" s="16">
        <f>Startar+COLUMNS($J:S)-1</f>
        <v>9</v>
      </c>
      <c r="T61" s="16">
        <f>Startar+COLUMNS($J:T)-1</f>
        <v>10</v>
      </c>
      <c r="U61" s="16">
        <f>Startar+COLUMNS($J:U)-1</f>
        <v>11</v>
      </c>
      <c r="V61" s="16">
        <f>Startar+COLUMNS($J:V)-1</f>
        <v>12</v>
      </c>
      <c r="W61" s="16">
        <f>Startar+COLUMNS($J:W)-1</f>
        <v>13</v>
      </c>
      <c r="X61" s="16">
        <f>Startar+COLUMNS($J:X)-1</f>
        <v>14</v>
      </c>
      <c r="Y61" s="16">
        <f>Startar+COLUMNS($J:Y)-1</f>
        <v>15</v>
      </c>
      <c r="Z61" s="16">
        <f>Startar+COLUMNS($J:Z)-1</f>
        <v>16</v>
      </c>
      <c r="AA61" s="16">
        <f>Startar+COLUMNS($J:AA)-1</f>
        <v>17</v>
      </c>
      <c r="AB61" s="16">
        <f>Startar+COLUMNS($J:AB)-1</f>
        <v>18</v>
      </c>
      <c r="AC61" s="16">
        <f>Startar+COLUMNS($J:AC)-1</f>
        <v>19</v>
      </c>
      <c r="AD61" s="16">
        <f>Startar+COLUMNS($J:AD)-1</f>
        <v>20</v>
      </c>
      <c r="AE61" s="16">
        <f>Startar+COLUMNS($J:AE)-1</f>
        <v>21</v>
      </c>
      <c r="AF61" s="16">
        <f>Startar+COLUMNS($J:AF)-1</f>
        <v>22</v>
      </c>
      <c r="AG61" s="16">
        <f>Startar+COLUMNS($J:AG)-1</f>
        <v>23</v>
      </c>
      <c r="AH61" s="16">
        <f>Startar+COLUMNS($J:AH)-1</f>
        <v>24</v>
      </c>
    </row>
    <row r="62" spans="2:34" ht="34.950000000000003" customHeight="1" x14ac:dyDescent="0.35">
      <c r="I62" s="3" t="s">
        <v>8</v>
      </c>
      <c r="J62" s="11">
        <f t="shared" ref="J62" si="53">$D61*J65</f>
        <v>0</v>
      </c>
      <c r="K62" s="11">
        <f t="shared" ref="K62" si="54">$D61*K65</f>
        <v>0</v>
      </c>
      <c r="L62" s="11">
        <f t="shared" ref="L62" si="55">$D61*L65</f>
        <v>0</v>
      </c>
      <c r="M62" s="11">
        <f t="shared" ref="M62" si="56">$D61*M65</f>
        <v>0</v>
      </c>
      <c r="N62" s="11">
        <f t="shared" ref="N62" si="57">$D61*N65</f>
        <v>0</v>
      </c>
      <c r="O62" s="11">
        <f t="shared" ref="O62" si="58">$D61*O65</f>
        <v>0</v>
      </c>
      <c r="P62" s="11">
        <f t="shared" ref="P62" si="59">$D61*P65</f>
        <v>0</v>
      </c>
      <c r="Q62" s="11">
        <f t="shared" ref="Q62" si="60">$D61*Q65</f>
        <v>0</v>
      </c>
      <c r="R62" s="11">
        <f t="shared" ref="R62" si="61">$D61*R65</f>
        <v>0</v>
      </c>
      <c r="S62" s="11">
        <f t="shared" ref="S62" si="62">$D61*S65</f>
        <v>0</v>
      </c>
      <c r="T62" s="11">
        <f t="shared" ref="T62" si="63">$D61*T65</f>
        <v>0</v>
      </c>
      <c r="U62" s="11">
        <f t="shared" ref="U62" si="64">$D61*U65</f>
        <v>0</v>
      </c>
      <c r="V62" s="11">
        <f t="shared" ref="V62" si="65">$D61*V65</f>
        <v>0</v>
      </c>
      <c r="W62" s="11">
        <f t="shared" ref="W62" si="66">$D61*W65</f>
        <v>0</v>
      </c>
      <c r="X62" s="11">
        <f t="shared" ref="X62" si="67">$D61*X65</f>
        <v>0</v>
      </c>
      <c r="Y62" s="11">
        <f t="shared" ref="Y62" si="68">$D61*Y65</f>
        <v>0</v>
      </c>
      <c r="Z62" s="11">
        <f t="shared" ref="Z62" si="69">$D61*Z65</f>
        <v>0</v>
      </c>
      <c r="AA62" s="11">
        <f t="shared" ref="AA62" si="70">$D61*AA65</f>
        <v>0</v>
      </c>
      <c r="AB62" s="11">
        <f t="shared" ref="AB62" si="71">$D61*AB65</f>
        <v>0</v>
      </c>
      <c r="AC62" s="11">
        <f t="shared" ref="AC62" si="72">$D61*AC65</f>
        <v>0</v>
      </c>
      <c r="AD62" s="11">
        <f t="shared" ref="AD62" si="73">$D61*AD65</f>
        <v>0</v>
      </c>
      <c r="AE62" s="11">
        <f t="shared" ref="AE62" si="74">$D61*AE65</f>
        <v>0</v>
      </c>
      <c r="AF62" s="11">
        <f t="shared" ref="AF62" si="75">$D61*AF65</f>
        <v>0</v>
      </c>
      <c r="AG62" s="11">
        <f t="shared" ref="AG62:AH62" si="76">$D61*AG65</f>
        <v>0</v>
      </c>
      <c r="AH62" s="11">
        <f t="shared" si="76"/>
        <v>0</v>
      </c>
    </row>
    <row r="63" spans="2:34" ht="34.950000000000003" customHeight="1" x14ac:dyDescent="0.35">
      <c r="I63" s="3" t="s">
        <v>10</v>
      </c>
      <c r="J63" s="11">
        <f t="shared" ref="J63:AG63" si="77">$E61*J65</f>
        <v>0</v>
      </c>
      <c r="K63" s="11">
        <f t="shared" si="77"/>
        <v>0</v>
      </c>
      <c r="L63" s="11">
        <f t="shared" si="77"/>
        <v>0</v>
      </c>
      <c r="M63" s="11">
        <f t="shared" si="77"/>
        <v>0</v>
      </c>
      <c r="N63" s="11">
        <f t="shared" si="77"/>
        <v>0</v>
      </c>
      <c r="O63" s="11">
        <f t="shared" si="77"/>
        <v>0</v>
      </c>
      <c r="P63" s="11">
        <f t="shared" si="77"/>
        <v>0</v>
      </c>
      <c r="Q63" s="11">
        <f t="shared" si="77"/>
        <v>0</v>
      </c>
      <c r="R63" s="11">
        <f t="shared" si="77"/>
        <v>0</v>
      </c>
      <c r="S63" s="11">
        <f t="shared" si="77"/>
        <v>0</v>
      </c>
      <c r="T63" s="11">
        <f t="shared" si="77"/>
        <v>0</v>
      </c>
      <c r="U63" s="11">
        <f t="shared" si="77"/>
        <v>0</v>
      </c>
      <c r="V63" s="11">
        <f t="shared" si="77"/>
        <v>0</v>
      </c>
      <c r="W63" s="11">
        <f t="shared" si="77"/>
        <v>0</v>
      </c>
      <c r="X63" s="11">
        <f t="shared" si="77"/>
        <v>0</v>
      </c>
      <c r="Y63" s="11">
        <f t="shared" si="77"/>
        <v>0</v>
      </c>
      <c r="Z63" s="11">
        <f t="shared" si="77"/>
        <v>0</v>
      </c>
      <c r="AA63" s="11">
        <f t="shared" si="77"/>
        <v>0</v>
      </c>
      <c r="AB63" s="11">
        <f t="shared" si="77"/>
        <v>0</v>
      </c>
      <c r="AC63" s="11">
        <f t="shared" si="77"/>
        <v>0</v>
      </c>
      <c r="AD63" s="11">
        <f t="shared" si="77"/>
        <v>0</v>
      </c>
      <c r="AE63" s="11">
        <f t="shared" si="77"/>
        <v>0</v>
      </c>
      <c r="AF63" s="11">
        <f t="shared" si="77"/>
        <v>0</v>
      </c>
      <c r="AG63" s="11">
        <f t="shared" si="77"/>
        <v>0</v>
      </c>
      <c r="AH63" s="11">
        <f t="shared" ref="AH63" si="78">$E61*AH65</f>
        <v>0</v>
      </c>
    </row>
    <row r="64" spans="2:34" ht="34.950000000000003" customHeight="1" x14ac:dyDescent="0.35">
      <c r="I64" s="3" t="s">
        <v>11</v>
      </c>
      <c r="J64" s="11">
        <f t="shared" ref="J64" si="79">$F61*J65</f>
        <v>0</v>
      </c>
      <c r="K64" s="11">
        <f t="shared" ref="K64" si="80">$F61*K65</f>
        <v>0</v>
      </c>
      <c r="L64" s="11">
        <f t="shared" ref="L64" si="81">$F61*L65</f>
        <v>0</v>
      </c>
      <c r="M64" s="11">
        <f t="shared" ref="M64" si="82">$F61*M65</f>
        <v>0</v>
      </c>
      <c r="N64" s="11">
        <f t="shared" ref="N64" si="83">$F61*N65</f>
        <v>0</v>
      </c>
      <c r="O64" s="11">
        <f t="shared" ref="O64" si="84">$F61*O65</f>
        <v>0</v>
      </c>
      <c r="P64" s="11">
        <f t="shared" ref="P64" si="85">$F61*P65</f>
        <v>0</v>
      </c>
      <c r="Q64" s="11">
        <f t="shared" ref="Q64" si="86">$F61*Q65</f>
        <v>0</v>
      </c>
      <c r="R64" s="11">
        <f t="shared" ref="R64" si="87">$F61*R65</f>
        <v>0</v>
      </c>
      <c r="S64" s="11">
        <f t="shared" ref="S64" si="88">$F61*S65</f>
        <v>0</v>
      </c>
      <c r="T64" s="11">
        <f t="shared" ref="T64" si="89">$F61*T65</f>
        <v>0</v>
      </c>
      <c r="U64" s="11">
        <f t="shared" ref="U64" si="90">$F61*U65</f>
        <v>0</v>
      </c>
      <c r="V64" s="11">
        <f t="shared" ref="V64" si="91">$F61*V65</f>
        <v>0</v>
      </c>
      <c r="W64" s="11">
        <f t="shared" ref="W64" si="92">$F61*W65</f>
        <v>0</v>
      </c>
      <c r="X64" s="11">
        <f t="shared" ref="X64" si="93">$F61*X65</f>
        <v>0</v>
      </c>
      <c r="Y64" s="11">
        <f t="shared" ref="Y64" si="94">$F61*Y65</f>
        <v>0</v>
      </c>
      <c r="Z64" s="11">
        <f t="shared" ref="Z64" si="95">$F61*Z65</f>
        <v>0</v>
      </c>
      <c r="AA64" s="11">
        <f t="shared" ref="AA64" si="96">$F61*AA65</f>
        <v>0</v>
      </c>
      <c r="AB64" s="11">
        <f t="shared" ref="AB64" si="97">$F61*AB65</f>
        <v>0</v>
      </c>
      <c r="AC64" s="11">
        <f t="shared" ref="AC64" si="98">$F61*AC65</f>
        <v>0</v>
      </c>
      <c r="AD64" s="11">
        <f t="shared" ref="AD64" si="99">$F61*AD65</f>
        <v>0</v>
      </c>
      <c r="AE64" s="11">
        <f t="shared" ref="AE64" si="100">$F61*AE65</f>
        <v>0</v>
      </c>
      <c r="AF64" s="11">
        <f t="shared" ref="AF64" si="101">$F61*AF65</f>
        <v>0</v>
      </c>
      <c r="AG64" s="11">
        <f t="shared" ref="AG64:AH64" si="102">$F61*AG65</f>
        <v>0</v>
      </c>
      <c r="AH64" s="11">
        <f t="shared" si="102"/>
        <v>0</v>
      </c>
    </row>
    <row r="65" spans="2:34" ht="34.950000000000003" customHeight="1" x14ac:dyDescent="0.35">
      <c r="I65" s="3" t="s">
        <v>9</v>
      </c>
      <c r="J65" s="9">
        <v>1</v>
      </c>
      <c r="K65" s="9">
        <v>1</v>
      </c>
      <c r="L65" s="9">
        <v>1</v>
      </c>
      <c r="M65" s="9">
        <v>1</v>
      </c>
      <c r="N65" s="9">
        <v>1</v>
      </c>
      <c r="O65" s="9">
        <v>1</v>
      </c>
      <c r="P65" s="9">
        <v>1</v>
      </c>
      <c r="Q65" s="9">
        <v>1</v>
      </c>
      <c r="R65" s="9">
        <v>1</v>
      </c>
      <c r="S65" s="9">
        <v>1</v>
      </c>
      <c r="T65" s="9">
        <v>1</v>
      </c>
      <c r="U65" s="9">
        <v>1</v>
      </c>
      <c r="V65" s="9">
        <v>1</v>
      </c>
      <c r="W65" s="9">
        <v>1</v>
      </c>
      <c r="X65" s="9">
        <v>1</v>
      </c>
      <c r="Y65" s="9">
        <v>1</v>
      </c>
      <c r="Z65" s="9">
        <v>1</v>
      </c>
      <c r="AA65" s="9">
        <v>1</v>
      </c>
      <c r="AB65" s="9">
        <v>1</v>
      </c>
      <c r="AC65" s="9">
        <v>1</v>
      </c>
      <c r="AD65" s="9">
        <v>1</v>
      </c>
      <c r="AE65" s="9">
        <v>1</v>
      </c>
      <c r="AF65" s="9">
        <v>1</v>
      </c>
      <c r="AG65" s="9">
        <v>1</v>
      </c>
      <c r="AH65" s="9">
        <v>1</v>
      </c>
    </row>
    <row r="68" spans="2:34" ht="34.950000000000003" customHeight="1" thickBot="1" x14ac:dyDescent="0.4"/>
    <row r="69" spans="2:34" ht="34.950000000000003" customHeight="1" thickBot="1" x14ac:dyDescent="0.4">
      <c r="B69" s="22" t="s">
        <v>77</v>
      </c>
      <c r="C69" s="43"/>
      <c r="D69" s="3" t="s">
        <v>135</v>
      </c>
    </row>
    <row r="70" spans="2:34" ht="34.950000000000003" customHeight="1" thickBot="1" x14ac:dyDescent="0.4">
      <c r="C70" s="43"/>
      <c r="D70" s="3" t="s">
        <v>203</v>
      </c>
      <c r="E70" t="str" cm="1">
        <f t="array" ref="E70">IFERROR(INDEX(_xlfn.ANCHORARRAY(#REF!),#REF!,1),"")</f>
        <v/>
      </c>
    </row>
    <row r="71" spans="2:34" ht="34.950000000000003" customHeight="1" thickBot="1" x14ac:dyDescent="0.4">
      <c r="C71" s="43"/>
      <c r="D71" s="3" t="s">
        <v>3</v>
      </c>
    </row>
    <row r="72" spans="2:34" ht="34.950000000000003" customHeight="1" x14ac:dyDescent="0.35">
      <c r="B72"/>
    </row>
    <row r="73" spans="2:34" ht="34.950000000000003" customHeight="1" thickBot="1" x14ac:dyDescent="0.45">
      <c r="C73" s="4" t="s">
        <v>9</v>
      </c>
      <c r="D73" s="4" t="s">
        <v>8</v>
      </c>
      <c r="E73" s="4" t="s">
        <v>10</v>
      </c>
      <c r="F73" s="4" t="s">
        <v>11</v>
      </c>
      <c r="G73" s="4" t="s">
        <v>12</v>
      </c>
    </row>
    <row r="74" spans="2:34" ht="34.950000000000003" customHeight="1" x14ac:dyDescent="0.35">
      <c r="C74" s="6"/>
      <c r="D74" s="9"/>
      <c r="E74" s="9"/>
      <c r="F74" s="9"/>
      <c r="G74" s="6"/>
    </row>
    <row r="75" spans="2:34" ht="34.950000000000003" customHeight="1" x14ac:dyDescent="0.35">
      <c r="C75" s="6"/>
      <c r="D75" s="9"/>
      <c r="E75" s="9"/>
      <c r="F75" s="9"/>
      <c r="G75" s="6"/>
    </row>
    <row r="76" spans="2:34" ht="34.950000000000003" customHeight="1" x14ac:dyDescent="0.35">
      <c r="C76" s="6"/>
      <c r="D76" s="9"/>
      <c r="E76" s="9"/>
      <c r="F76" s="9"/>
      <c r="G76" s="6"/>
    </row>
    <row r="77" spans="2:34" ht="34.950000000000003" customHeight="1" x14ac:dyDescent="0.35">
      <c r="C77" s="6"/>
      <c r="D77" s="9"/>
      <c r="E77" s="9"/>
      <c r="F77" s="9"/>
      <c r="G77" s="6"/>
    </row>
    <row r="78" spans="2:34" ht="34.950000000000003" customHeight="1" x14ac:dyDescent="0.35">
      <c r="C78" s="6"/>
      <c r="D78" s="9"/>
      <c r="E78" s="9"/>
      <c r="F78" s="9"/>
      <c r="G78" s="6"/>
    </row>
    <row r="79" spans="2:34" ht="34.950000000000003" customHeight="1" thickBot="1" x14ac:dyDescent="0.4">
      <c r="C79" s="6"/>
      <c r="D79" s="9"/>
      <c r="E79" s="9"/>
      <c r="F79" s="9"/>
      <c r="G79" s="6"/>
    </row>
    <row r="80" spans="2:34" ht="34.950000000000003" customHeight="1" thickBot="1" x14ac:dyDescent="0.4">
      <c r="C80" s="13" t="s">
        <v>136</v>
      </c>
      <c r="D80" s="2"/>
      <c r="E80" s="2"/>
      <c r="F80" s="2"/>
      <c r="I80" s="22" t="s">
        <v>77</v>
      </c>
      <c r="J80" s="16">
        <f>Startar+COLUMNS($J:J)-1</f>
        <v>0</v>
      </c>
      <c r="K80" s="16">
        <f>Startar+COLUMNS($J:K)-1</f>
        <v>1</v>
      </c>
      <c r="L80" s="16">
        <f>Startar+COLUMNS($J:L)-1</f>
        <v>2</v>
      </c>
      <c r="M80" s="16">
        <f>Startar+COLUMNS($J:M)-1</f>
        <v>3</v>
      </c>
      <c r="N80" s="16">
        <f>Startar+COLUMNS($J:N)-1</f>
        <v>4</v>
      </c>
      <c r="O80" s="16">
        <f>Startar+COLUMNS($J:O)-1</f>
        <v>5</v>
      </c>
      <c r="P80" s="16">
        <f>Startar+COLUMNS($J:P)-1</f>
        <v>6</v>
      </c>
      <c r="Q80" s="16">
        <f>Startar+COLUMNS($J:Q)-1</f>
        <v>7</v>
      </c>
      <c r="R80" s="16">
        <f>Startar+COLUMNS($J:R)-1</f>
        <v>8</v>
      </c>
      <c r="S80" s="16">
        <f>Startar+COLUMNS($J:S)-1</f>
        <v>9</v>
      </c>
      <c r="T80" s="16">
        <f>Startar+COLUMNS($J:T)-1</f>
        <v>10</v>
      </c>
      <c r="U80" s="16">
        <f>Startar+COLUMNS($J:U)-1</f>
        <v>11</v>
      </c>
      <c r="V80" s="16">
        <f>Startar+COLUMNS($J:V)-1</f>
        <v>12</v>
      </c>
      <c r="W80" s="16">
        <f>Startar+COLUMNS($J:W)-1</f>
        <v>13</v>
      </c>
      <c r="X80" s="16">
        <f>Startar+COLUMNS($J:X)-1</f>
        <v>14</v>
      </c>
      <c r="Y80" s="16">
        <f>Startar+COLUMNS($J:Y)-1</f>
        <v>15</v>
      </c>
      <c r="Z80" s="16">
        <f>Startar+COLUMNS($J:Z)-1</f>
        <v>16</v>
      </c>
      <c r="AA80" s="16">
        <f>Startar+COLUMNS($J:AA)-1</f>
        <v>17</v>
      </c>
      <c r="AB80" s="16">
        <f>Startar+COLUMNS($J:AB)-1</f>
        <v>18</v>
      </c>
      <c r="AC80" s="16">
        <f>Startar+COLUMNS($J:AC)-1</f>
        <v>19</v>
      </c>
      <c r="AD80" s="16">
        <f>Startar+COLUMNS($J:AD)-1</f>
        <v>20</v>
      </c>
      <c r="AE80" s="16">
        <f>Startar+COLUMNS($J:AE)-1</f>
        <v>21</v>
      </c>
      <c r="AF80" s="16">
        <f>Startar+COLUMNS($J:AF)-1</f>
        <v>22</v>
      </c>
      <c r="AG80" s="16">
        <f>Startar+COLUMNS($J:AG)-1</f>
        <v>23</v>
      </c>
      <c r="AH80" s="16">
        <f>Startar+COLUMNS($J:AH)-1</f>
        <v>24</v>
      </c>
    </row>
    <row r="81" spans="2:34" ht="34.950000000000003" customHeight="1" x14ac:dyDescent="0.35">
      <c r="I81" s="3" t="s">
        <v>8</v>
      </c>
      <c r="J81" s="11">
        <f t="shared" ref="J81" si="103">$D80*J84</f>
        <v>0</v>
      </c>
      <c r="K81" s="11">
        <f t="shared" ref="K81" si="104">$D80*K84</f>
        <v>0</v>
      </c>
      <c r="L81" s="11">
        <f t="shared" ref="L81" si="105">$D80*L84</f>
        <v>0</v>
      </c>
      <c r="M81" s="11">
        <f t="shared" ref="M81" si="106">$D80*M84</f>
        <v>0</v>
      </c>
      <c r="N81" s="11">
        <f t="shared" ref="N81" si="107">$D80*N84</f>
        <v>0</v>
      </c>
      <c r="O81" s="11">
        <f t="shared" ref="O81" si="108">$D80*O84</f>
        <v>0</v>
      </c>
      <c r="P81" s="11">
        <f t="shared" ref="P81" si="109">$D80*P84</f>
        <v>0</v>
      </c>
      <c r="Q81" s="11">
        <f t="shared" ref="Q81" si="110">$D80*Q84</f>
        <v>0</v>
      </c>
      <c r="R81" s="11">
        <f t="shared" ref="R81" si="111">$D80*R84</f>
        <v>0</v>
      </c>
      <c r="S81" s="11">
        <f t="shared" ref="S81" si="112">$D80*S84</f>
        <v>0</v>
      </c>
      <c r="T81" s="11">
        <f t="shared" ref="T81" si="113">$D80*T84</f>
        <v>0</v>
      </c>
      <c r="U81" s="11">
        <f t="shared" ref="U81" si="114">$D80*U84</f>
        <v>0</v>
      </c>
      <c r="V81" s="11">
        <f t="shared" ref="V81" si="115">$D80*V84</f>
        <v>0</v>
      </c>
      <c r="W81" s="11">
        <f t="shared" ref="W81" si="116">$D80*W84</f>
        <v>0</v>
      </c>
      <c r="X81" s="11">
        <f t="shared" ref="X81" si="117">$D80*X84</f>
        <v>0</v>
      </c>
      <c r="Y81" s="11">
        <f t="shared" ref="Y81" si="118">$D80*Y84</f>
        <v>0</v>
      </c>
      <c r="Z81" s="11">
        <f t="shared" ref="Z81" si="119">$D80*Z84</f>
        <v>0</v>
      </c>
      <c r="AA81" s="11">
        <f t="shared" ref="AA81" si="120">$D80*AA84</f>
        <v>0</v>
      </c>
      <c r="AB81" s="11">
        <f t="shared" ref="AB81" si="121">$D80*AB84</f>
        <v>0</v>
      </c>
      <c r="AC81" s="11">
        <f t="shared" ref="AC81" si="122">$D80*AC84</f>
        <v>0</v>
      </c>
      <c r="AD81" s="11">
        <f t="shared" ref="AD81" si="123">$D80*AD84</f>
        <v>0</v>
      </c>
      <c r="AE81" s="11">
        <f t="shared" ref="AE81" si="124">$D80*AE84</f>
        <v>0</v>
      </c>
      <c r="AF81" s="11">
        <f t="shared" ref="AF81" si="125">$D80*AF84</f>
        <v>0</v>
      </c>
      <c r="AG81" s="11">
        <f t="shared" ref="AG81:AH81" si="126">$D80*AG84</f>
        <v>0</v>
      </c>
      <c r="AH81" s="11">
        <f t="shared" si="126"/>
        <v>0</v>
      </c>
    </row>
    <row r="82" spans="2:34" ht="34.950000000000003" customHeight="1" x14ac:dyDescent="0.35">
      <c r="I82" s="3" t="s">
        <v>10</v>
      </c>
      <c r="J82" s="11">
        <f t="shared" ref="J82:AH82" si="127">$E80*J84</f>
        <v>0</v>
      </c>
      <c r="K82" s="11">
        <f t="shared" si="127"/>
        <v>0</v>
      </c>
      <c r="L82" s="11">
        <f t="shared" si="127"/>
        <v>0</v>
      </c>
      <c r="M82" s="11">
        <f t="shared" si="127"/>
        <v>0</v>
      </c>
      <c r="N82" s="11">
        <f t="shared" si="127"/>
        <v>0</v>
      </c>
      <c r="O82" s="11">
        <f t="shared" si="127"/>
        <v>0</v>
      </c>
      <c r="P82" s="11">
        <f t="shared" si="127"/>
        <v>0</v>
      </c>
      <c r="Q82" s="11">
        <f t="shared" si="127"/>
        <v>0</v>
      </c>
      <c r="R82" s="11">
        <f t="shared" si="127"/>
        <v>0</v>
      </c>
      <c r="S82" s="11">
        <f t="shared" si="127"/>
        <v>0</v>
      </c>
      <c r="T82" s="11">
        <f t="shared" si="127"/>
        <v>0</v>
      </c>
      <c r="U82" s="11">
        <f t="shared" si="127"/>
        <v>0</v>
      </c>
      <c r="V82" s="11">
        <f t="shared" si="127"/>
        <v>0</v>
      </c>
      <c r="W82" s="11">
        <f t="shared" si="127"/>
        <v>0</v>
      </c>
      <c r="X82" s="11">
        <f t="shared" si="127"/>
        <v>0</v>
      </c>
      <c r="Y82" s="11">
        <f t="shared" si="127"/>
        <v>0</v>
      </c>
      <c r="Z82" s="11">
        <f t="shared" si="127"/>
        <v>0</v>
      </c>
      <c r="AA82" s="11">
        <f t="shared" si="127"/>
        <v>0</v>
      </c>
      <c r="AB82" s="11">
        <f t="shared" si="127"/>
        <v>0</v>
      </c>
      <c r="AC82" s="11">
        <f t="shared" si="127"/>
        <v>0</v>
      </c>
      <c r="AD82" s="11">
        <f t="shared" si="127"/>
        <v>0</v>
      </c>
      <c r="AE82" s="11">
        <f t="shared" si="127"/>
        <v>0</v>
      </c>
      <c r="AF82" s="11">
        <f t="shared" si="127"/>
        <v>0</v>
      </c>
      <c r="AG82" s="11">
        <f t="shared" si="127"/>
        <v>0</v>
      </c>
      <c r="AH82" s="11">
        <f t="shared" si="127"/>
        <v>0</v>
      </c>
    </row>
    <row r="83" spans="2:34" ht="34.950000000000003" customHeight="1" x14ac:dyDescent="0.35">
      <c r="I83" s="3" t="s">
        <v>11</v>
      </c>
      <c r="J83" s="11">
        <f t="shared" ref="J83" si="128">$F80*J84</f>
        <v>0</v>
      </c>
      <c r="K83" s="11">
        <f t="shared" ref="K83" si="129">$F80*K84</f>
        <v>0</v>
      </c>
      <c r="L83" s="11">
        <f t="shared" ref="L83" si="130">$F80*L84</f>
        <v>0</v>
      </c>
      <c r="M83" s="11">
        <f t="shared" ref="M83" si="131">$F80*M84</f>
        <v>0</v>
      </c>
      <c r="N83" s="11">
        <f t="shared" ref="N83" si="132">$F80*N84</f>
        <v>0</v>
      </c>
      <c r="O83" s="11">
        <f t="shared" ref="O83" si="133">$F80*O84</f>
        <v>0</v>
      </c>
      <c r="P83" s="11">
        <f t="shared" ref="P83" si="134">$F80*P84</f>
        <v>0</v>
      </c>
      <c r="Q83" s="11">
        <f t="shared" ref="Q83" si="135">$F80*Q84</f>
        <v>0</v>
      </c>
      <c r="R83" s="11">
        <f t="shared" ref="R83" si="136">$F80*R84</f>
        <v>0</v>
      </c>
      <c r="S83" s="11">
        <f t="shared" ref="S83" si="137">$F80*S84</f>
        <v>0</v>
      </c>
      <c r="T83" s="11">
        <f t="shared" ref="T83" si="138">$F80*T84</f>
        <v>0</v>
      </c>
      <c r="U83" s="11">
        <f t="shared" ref="U83" si="139">$F80*U84</f>
        <v>0</v>
      </c>
      <c r="V83" s="11">
        <f t="shared" ref="V83" si="140">$F80*V84</f>
        <v>0</v>
      </c>
      <c r="W83" s="11">
        <f t="shared" ref="W83" si="141">$F80*W84</f>
        <v>0</v>
      </c>
      <c r="X83" s="11">
        <f t="shared" ref="X83" si="142">$F80*X84</f>
        <v>0</v>
      </c>
      <c r="Y83" s="11">
        <f t="shared" ref="Y83" si="143">$F80*Y84</f>
        <v>0</v>
      </c>
      <c r="Z83" s="11">
        <f t="shared" ref="Z83" si="144">$F80*Z84</f>
        <v>0</v>
      </c>
      <c r="AA83" s="11">
        <f t="shared" ref="AA83" si="145">$F80*AA84</f>
        <v>0</v>
      </c>
      <c r="AB83" s="11">
        <f t="shared" ref="AB83" si="146">$F80*AB84</f>
        <v>0</v>
      </c>
      <c r="AC83" s="11">
        <f t="shared" ref="AC83" si="147">$F80*AC84</f>
        <v>0</v>
      </c>
      <c r="AD83" s="11">
        <f t="shared" ref="AD83" si="148">$F80*AD84</f>
        <v>0</v>
      </c>
      <c r="AE83" s="11">
        <f t="shared" ref="AE83" si="149">$F80*AE84</f>
        <v>0</v>
      </c>
      <c r="AF83" s="11">
        <f t="shared" ref="AF83" si="150">$F80*AF84</f>
        <v>0</v>
      </c>
      <c r="AG83" s="11">
        <f t="shared" ref="AG83:AH83" si="151">$F80*AG84</f>
        <v>0</v>
      </c>
      <c r="AH83" s="11">
        <f t="shared" si="151"/>
        <v>0</v>
      </c>
    </row>
    <row r="84" spans="2:34" ht="34.950000000000003" customHeight="1" x14ac:dyDescent="0.35">
      <c r="I84" s="3" t="s">
        <v>9</v>
      </c>
      <c r="J84" s="9">
        <v>1</v>
      </c>
      <c r="K84" s="9">
        <v>1</v>
      </c>
      <c r="L84" s="9">
        <v>1</v>
      </c>
      <c r="M84" s="9">
        <v>1</v>
      </c>
      <c r="N84" s="9">
        <v>1</v>
      </c>
      <c r="O84" s="9">
        <v>1</v>
      </c>
      <c r="P84" s="9">
        <v>1</v>
      </c>
      <c r="Q84" s="9">
        <v>1</v>
      </c>
      <c r="R84" s="9">
        <v>1</v>
      </c>
      <c r="S84" s="9">
        <v>1</v>
      </c>
      <c r="T84" s="9">
        <v>1</v>
      </c>
      <c r="U84" s="9">
        <v>1</v>
      </c>
      <c r="V84" s="9">
        <v>1</v>
      </c>
      <c r="W84" s="9">
        <v>1</v>
      </c>
      <c r="X84" s="9">
        <v>1</v>
      </c>
      <c r="Y84" s="9">
        <v>1</v>
      </c>
      <c r="Z84" s="9">
        <v>1</v>
      </c>
      <c r="AA84" s="9">
        <v>1</v>
      </c>
      <c r="AB84" s="9">
        <v>1</v>
      </c>
      <c r="AC84" s="9">
        <v>1</v>
      </c>
      <c r="AD84" s="9">
        <v>1</v>
      </c>
      <c r="AE84" s="9">
        <v>1</v>
      </c>
      <c r="AF84" s="9">
        <v>1</v>
      </c>
      <c r="AG84" s="9">
        <v>1</v>
      </c>
      <c r="AH84" s="9">
        <v>1</v>
      </c>
    </row>
    <row r="87" spans="2:34" ht="34.950000000000003" customHeight="1" thickBot="1" x14ac:dyDescent="0.4"/>
    <row r="88" spans="2:34" ht="34.950000000000003" customHeight="1" thickBot="1" x14ac:dyDescent="0.4">
      <c r="B88" s="22" t="s">
        <v>78</v>
      </c>
      <c r="C88" s="43"/>
      <c r="D88" s="3" t="s">
        <v>135</v>
      </c>
    </row>
    <row r="89" spans="2:34" ht="34.950000000000003" customHeight="1" thickBot="1" x14ac:dyDescent="0.4">
      <c r="C89" s="43"/>
      <c r="D89" s="3" t="s">
        <v>203</v>
      </c>
      <c r="E89" t="str" cm="1">
        <f t="array" ref="E89">IFERROR(INDEX(_xlfn.ANCHORARRAY(#REF!),#REF!,1),"")</f>
        <v/>
      </c>
    </row>
    <row r="90" spans="2:34" ht="34.950000000000003" customHeight="1" thickBot="1" x14ac:dyDescent="0.4">
      <c r="C90" s="43"/>
      <c r="D90" s="3" t="s">
        <v>3</v>
      </c>
    </row>
    <row r="91" spans="2:34" ht="34.950000000000003" customHeight="1" x14ac:dyDescent="0.35">
      <c r="B91"/>
    </row>
    <row r="92" spans="2:34" ht="34.950000000000003" customHeight="1" thickBot="1" x14ac:dyDescent="0.45">
      <c r="C92" s="4" t="s">
        <v>9</v>
      </c>
      <c r="D92" s="4" t="s">
        <v>8</v>
      </c>
      <c r="E92" s="4" t="s">
        <v>10</v>
      </c>
      <c r="F92" s="4" t="s">
        <v>11</v>
      </c>
      <c r="G92" s="4" t="s">
        <v>12</v>
      </c>
    </row>
    <row r="93" spans="2:34" ht="34.950000000000003" customHeight="1" x14ac:dyDescent="0.35">
      <c r="C93" s="6"/>
      <c r="D93" s="9"/>
      <c r="E93" s="9"/>
      <c r="F93" s="9"/>
      <c r="G93" s="6"/>
    </row>
    <row r="94" spans="2:34" ht="34.950000000000003" customHeight="1" x14ac:dyDescent="0.35">
      <c r="C94" s="6"/>
      <c r="D94" s="9"/>
      <c r="E94" s="9"/>
      <c r="F94" s="9"/>
      <c r="G94" s="6"/>
    </row>
    <row r="95" spans="2:34" ht="34.950000000000003" customHeight="1" x14ac:dyDescent="0.35">
      <c r="C95" s="6"/>
      <c r="D95" s="9"/>
      <c r="E95" s="9"/>
      <c r="F95" s="9"/>
      <c r="G95" s="6"/>
    </row>
    <row r="96" spans="2:34" ht="34.950000000000003" customHeight="1" x14ac:dyDescent="0.35">
      <c r="C96" s="6"/>
      <c r="D96" s="9"/>
      <c r="E96" s="9"/>
      <c r="F96" s="9"/>
      <c r="G96" s="6"/>
    </row>
    <row r="97" spans="2:34" ht="34.950000000000003" customHeight="1" x14ac:dyDescent="0.35">
      <c r="C97" s="6"/>
      <c r="D97" s="9"/>
      <c r="E97" s="9"/>
      <c r="F97" s="9"/>
      <c r="G97" s="6"/>
    </row>
    <row r="98" spans="2:34" ht="34.950000000000003" customHeight="1" thickBot="1" x14ac:dyDescent="0.4">
      <c r="C98" s="6"/>
      <c r="D98" s="9"/>
      <c r="E98" s="9"/>
      <c r="F98" s="9"/>
      <c r="G98" s="6"/>
    </row>
    <row r="99" spans="2:34" ht="34.950000000000003" customHeight="1" thickBot="1" x14ac:dyDescent="0.4">
      <c r="C99" s="13" t="s">
        <v>136</v>
      </c>
      <c r="D99" s="2"/>
      <c r="E99" s="2"/>
      <c r="F99" s="2"/>
      <c r="I99" s="22" t="s">
        <v>78</v>
      </c>
      <c r="J99" s="16">
        <f>Startar+COLUMNS($J:J)-1</f>
        <v>0</v>
      </c>
      <c r="K99" s="16">
        <f>Startar+COLUMNS($J:K)-1</f>
        <v>1</v>
      </c>
      <c r="L99" s="16">
        <f>Startar+COLUMNS($J:L)-1</f>
        <v>2</v>
      </c>
      <c r="M99" s="16">
        <f>Startar+COLUMNS($J:M)-1</f>
        <v>3</v>
      </c>
      <c r="N99" s="16">
        <f>Startar+COLUMNS($J:N)-1</f>
        <v>4</v>
      </c>
      <c r="O99" s="16">
        <f>Startar+COLUMNS($J:O)-1</f>
        <v>5</v>
      </c>
      <c r="P99" s="16">
        <f>Startar+COLUMNS($J:P)-1</f>
        <v>6</v>
      </c>
      <c r="Q99" s="16">
        <f>Startar+COLUMNS($J:Q)-1</f>
        <v>7</v>
      </c>
      <c r="R99" s="16">
        <f>Startar+COLUMNS($J:R)-1</f>
        <v>8</v>
      </c>
      <c r="S99" s="16">
        <f>Startar+COLUMNS($J:S)-1</f>
        <v>9</v>
      </c>
      <c r="T99" s="16">
        <f>Startar+COLUMNS($J:T)-1</f>
        <v>10</v>
      </c>
      <c r="U99" s="16">
        <f>Startar+COLUMNS($J:U)-1</f>
        <v>11</v>
      </c>
      <c r="V99" s="16">
        <f>Startar+COLUMNS($J:V)-1</f>
        <v>12</v>
      </c>
      <c r="W99" s="16">
        <f>Startar+COLUMNS($J:W)-1</f>
        <v>13</v>
      </c>
      <c r="X99" s="16">
        <f>Startar+COLUMNS($J:X)-1</f>
        <v>14</v>
      </c>
      <c r="Y99" s="16">
        <f>Startar+COLUMNS($J:Y)-1</f>
        <v>15</v>
      </c>
      <c r="Z99" s="16">
        <f>Startar+COLUMNS($J:Z)-1</f>
        <v>16</v>
      </c>
      <c r="AA99" s="16">
        <f>Startar+COLUMNS($J:AA)-1</f>
        <v>17</v>
      </c>
      <c r="AB99" s="16">
        <f>Startar+COLUMNS($J:AB)-1</f>
        <v>18</v>
      </c>
      <c r="AC99" s="16">
        <f>Startar+COLUMNS($J:AC)-1</f>
        <v>19</v>
      </c>
      <c r="AD99" s="16">
        <f>Startar+COLUMNS($J:AD)-1</f>
        <v>20</v>
      </c>
      <c r="AE99" s="16">
        <f>Startar+COLUMNS($J:AE)-1</f>
        <v>21</v>
      </c>
      <c r="AF99" s="16">
        <f>Startar+COLUMNS($J:AF)-1</f>
        <v>22</v>
      </c>
      <c r="AG99" s="16">
        <f>Startar+COLUMNS($J:AG)-1</f>
        <v>23</v>
      </c>
      <c r="AH99" s="16">
        <f>Startar+COLUMNS($J:AH)-1</f>
        <v>24</v>
      </c>
    </row>
    <row r="100" spans="2:34" ht="34.950000000000003" customHeight="1" x14ac:dyDescent="0.35">
      <c r="I100" s="3" t="s">
        <v>8</v>
      </c>
      <c r="J100" s="11">
        <f t="shared" ref="J100" si="152">$D99*J103</f>
        <v>0</v>
      </c>
      <c r="K100" s="11">
        <f t="shared" ref="K100" si="153">$D99*K103</f>
        <v>0</v>
      </c>
      <c r="L100" s="11">
        <f t="shared" ref="L100" si="154">$D99*L103</f>
        <v>0</v>
      </c>
      <c r="M100" s="11">
        <f t="shared" ref="M100" si="155">$D99*M103</f>
        <v>0</v>
      </c>
      <c r="N100" s="11">
        <f t="shared" ref="N100" si="156">$D99*N103</f>
        <v>0</v>
      </c>
      <c r="O100" s="11">
        <f t="shared" ref="O100" si="157">$D99*O103</f>
        <v>0</v>
      </c>
      <c r="P100" s="11">
        <f t="shared" ref="P100" si="158">$D99*P103</f>
        <v>0</v>
      </c>
      <c r="Q100" s="11">
        <f t="shared" ref="Q100" si="159">$D99*Q103</f>
        <v>0</v>
      </c>
      <c r="R100" s="11">
        <f t="shared" ref="R100" si="160">$D99*R103</f>
        <v>0</v>
      </c>
      <c r="S100" s="11">
        <f t="shared" ref="S100" si="161">$D99*S103</f>
        <v>0</v>
      </c>
      <c r="T100" s="11">
        <f t="shared" ref="T100" si="162">$D99*T103</f>
        <v>0</v>
      </c>
      <c r="U100" s="11">
        <f t="shared" ref="U100" si="163">$D99*U103</f>
        <v>0</v>
      </c>
      <c r="V100" s="11">
        <f t="shared" ref="V100" si="164">$D99*V103</f>
        <v>0</v>
      </c>
      <c r="W100" s="11">
        <f t="shared" ref="W100" si="165">$D99*W103</f>
        <v>0</v>
      </c>
      <c r="X100" s="11">
        <f t="shared" ref="X100" si="166">$D99*X103</f>
        <v>0</v>
      </c>
      <c r="Y100" s="11">
        <f t="shared" ref="Y100" si="167">$D99*Y103</f>
        <v>0</v>
      </c>
      <c r="Z100" s="11">
        <f t="shared" ref="Z100" si="168">$D99*Z103</f>
        <v>0</v>
      </c>
      <c r="AA100" s="11">
        <f t="shared" ref="AA100" si="169">$D99*AA103</f>
        <v>0</v>
      </c>
      <c r="AB100" s="11">
        <f t="shared" ref="AB100" si="170">$D99*AB103</f>
        <v>0</v>
      </c>
      <c r="AC100" s="11">
        <f t="shared" ref="AC100" si="171">$D99*AC103</f>
        <v>0</v>
      </c>
      <c r="AD100" s="11">
        <f t="shared" ref="AD100" si="172">$D99*AD103</f>
        <v>0</v>
      </c>
      <c r="AE100" s="11">
        <f t="shared" ref="AE100" si="173">$D99*AE103</f>
        <v>0</v>
      </c>
      <c r="AF100" s="11">
        <f t="shared" ref="AF100" si="174">$D99*AF103</f>
        <v>0</v>
      </c>
      <c r="AG100" s="11">
        <f t="shared" ref="AG100:AH100" si="175">$D99*AG103</f>
        <v>0</v>
      </c>
      <c r="AH100" s="11">
        <f t="shared" si="175"/>
        <v>0</v>
      </c>
    </row>
    <row r="101" spans="2:34" ht="34.950000000000003" customHeight="1" x14ac:dyDescent="0.35">
      <c r="I101" s="3" t="s">
        <v>10</v>
      </c>
      <c r="J101" s="11">
        <f t="shared" ref="J101:AH101" si="176">$E99*J103</f>
        <v>0</v>
      </c>
      <c r="K101" s="11">
        <f t="shared" si="176"/>
        <v>0</v>
      </c>
      <c r="L101" s="11">
        <f t="shared" si="176"/>
        <v>0</v>
      </c>
      <c r="M101" s="11">
        <f t="shared" si="176"/>
        <v>0</v>
      </c>
      <c r="N101" s="11">
        <f t="shared" si="176"/>
        <v>0</v>
      </c>
      <c r="O101" s="11">
        <f t="shared" si="176"/>
        <v>0</v>
      </c>
      <c r="P101" s="11">
        <f t="shared" si="176"/>
        <v>0</v>
      </c>
      <c r="Q101" s="11">
        <f t="shared" si="176"/>
        <v>0</v>
      </c>
      <c r="R101" s="11">
        <f t="shared" si="176"/>
        <v>0</v>
      </c>
      <c r="S101" s="11">
        <f t="shared" si="176"/>
        <v>0</v>
      </c>
      <c r="T101" s="11">
        <f t="shared" si="176"/>
        <v>0</v>
      </c>
      <c r="U101" s="11">
        <f t="shared" si="176"/>
        <v>0</v>
      </c>
      <c r="V101" s="11">
        <f t="shared" si="176"/>
        <v>0</v>
      </c>
      <c r="W101" s="11">
        <f t="shared" si="176"/>
        <v>0</v>
      </c>
      <c r="X101" s="11">
        <f t="shared" si="176"/>
        <v>0</v>
      </c>
      <c r="Y101" s="11">
        <f t="shared" si="176"/>
        <v>0</v>
      </c>
      <c r="Z101" s="11">
        <f t="shared" si="176"/>
        <v>0</v>
      </c>
      <c r="AA101" s="11">
        <f t="shared" si="176"/>
        <v>0</v>
      </c>
      <c r="AB101" s="11">
        <f t="shared" si="176"/>
        <v>0</v>
      </c>
      <c r="AC101" s="11">
        <f t="shared" si="176"/>
        <v>0</v>
      </c>
      <c r="AD101" s="11">
        <f t="shared" si="176"/>
        <v>0</v>
      </c>
      <c r="AE101" s="11">
        <f t="shared" si="176"/>
        <v>0</v>
      </c>
      <c r="AF101" s="11">
        <f t="shared" si="176"/>
        <v>0</v>
      </c>
      <c r="AG101" s="11">
        <f t="shared" si="176"/>
        <v>0</v>
      </c>
      <c r="AH101" s="11">
        <f t="shared" si="176"/>
        <v>0</v>
      </c>
    </row>
    <row r="102" spans="2:34" ht="34.950000000000003" customHeight="1" x14ac:dyDescent="0.35">
      <c r="I102" s="3" t="s">
        <v>11</v>
      </c>
      <c r="J102" s="11">
        <f t="shared" ref="J102" si="177">$F99*J103</f>
        <v>0</v>
      </c>
      <c r="K102" s="11">
        <f t="shared" ref="K102" si="178">$F99*K103</f>
        <v>0</v>
      </c>
      <c r="L102" s="11">
        <f t="shared" ref="L102" si="179">$F99*L103</f>
        <v>0</v>
      </c>
      <c r="M102" s="11">
        <f t="shared" ref="M102" si="180">$F99*M103</f>
        <v>0</v>
      </c>
      <c r="N102" s="11">
        <f t="shared" ref="N102" si="181">$F99*N103</f>
        <v>0</v>
      </c>
      <c r="O102" s="11">
        <f t="shared" ref="O102" si="182">$F99*O103</f>
        <v>0</v>
      </c>
      <c r="P102" s="11">
        <f t="shared" ref="P102" si="183">$F99*P103</f>
        <v>0</v>
      </c>
      <c r="Q102" s="11">
        <f t="shared" ref="Q102" si="184">$F99*Q103</f>
        <v>0</v>
      </c>
      <c r="R102" s="11">
        <f t="shared" ref="R102" si="185">$F99*R103</f>
        <v>0</v>
      </c>
      <c r="S102" s="11">
        <f t="shared" ref="S102" si="186">$F99*S103</f>
        <v>0</v>
      </c>
      <c r="T102" s="11">
        <f t="shared" ref="T102" si="187">$F99*T103</f>
        <v>0</v>
      </c>
      <c r="U102" s="11">
        <f t="shared" ref="U102" si="188">$F99*U103</f>
        <v>0</v>
      </c>
      <c r="V102" s="11">
        <f t="shared" ref="V102" si="189">$F99*V103</f>
        <v>0</v>
      </c>
      <c r="W102" s="11">
        <f t="shared" ref="W102" si="190">$F99*W103</f>
        <v>0</v>
      </c>
      <c r="X102" s="11">
        <f t="shared" ref="X102" si="191">$F99*X103</f>
        <v>0</v>
      </c>
      <c r="Y102" s="11">
        <f t="shared" ref="Y102" si="192">$F99*Y103</f>
        <v>0</v>
      </c>
      <c r="Z102" s="11">
        <f t="shared" ref="Z102" si="193">$F99*Z103</f>
        <v>0</v>
      </c>
      <c r="AA102" s="11">
        <f t="shared" ref="AA102" si="194">$F99*AA103</f>
        <v>0</v>
      </c>
      <c r="AB102" s="11">
        <f t="shared" ref="AB102" si="195">$F99*AB103</f>
        <v>0</v>
      </c>
      <c r="AC102" s="11">
        <f t="shared" ref="AC102" si="196">$F99*AC103</f>
        <v>0</v>
      </c>
      <c r="AD102" s="11">
        <f t="shared" ref="AD102" si="197">$F99*AD103</f>
        <v>0</v>
      </c>
      <c r="AE102" s="11">
        <f t="shared" ref="AE102" si="198">$F99*AE103</f>
        <v>0</v>
      </c>
      <c r="AF102" s="11">
        <f t="shared" ref="AF102" si="199">$F99*AF103</f>
        <v>0</v>
      </c>
      <c r="AG102" s="11">
        <f t="shared" ref="AG102:AH102" si="200">$F99*AG103</f>
        <v>0</v>
      </c>
      <c r="AH102" s="11">
        <f t="shared" si="200"/>
        <v>0</v>
      </c>
    </row>
    <row r="103" spans="2:34" ht="34.950000000000003" customHeight="1" x14ac:dyDescent="0.35">
      <c r="I103" s="3" t="s">
        <v>9</v>
      </c>
      <c r="J103" s="9">
        <v>1</v>
      </c>
      <c r="K103" s="9">
        <v>1</v>
      </c>
      <c r="L103" s="9">
        <v>1</v>
      </c>
      <c r="M103" s="9">
        <v>1</v>
      </c>
      <c r="N103" s="9">
        <v>1</v>
      </c>
      <c r="O103" s="9">
        <v>1</v>
      </c>
      <c r="P103" s="9">
        <v>1</v>
      </c>
      <c r="Q103" s="9">
        <v>1</v>
      </c>
      <c r="R103" s="9">
        <v>1</v>
      </c>
      <c r="S103" s="9">
        <v>1</v>
      </c>
      <c r="T103" s="9">
        <v>1</v>
      </c>
      <c r="U103" s="9">
        <v>1</v>
      </c>
      <c r="V103" s="9">
        <v>1</v>
      </c>
      <c r="W103" s="9">
        <v>1</v>
      </c>
      <c r="X103" s="9">
        <v>1</v>
      </c>
      <c r="Y103" s="9">
        <v>1</v>
      </c>
      <c r="Z103" s="9">
        <v>1</v>
      </c>
      <c r="AA103" s="9">
        <v>1</v>
      </c>
      <c r="AB103" s="9">
        <v>1</v>
      </c>
      <c r="AC103" s="9">
        <v>1</v>
      </c>
      <c r="AD103" s="9">
        <v>1</v>
      </c>
      <c r="AE103" s="9">
        <v>1</v>
      </c>
      <c r="AF103" s="9">
        <v>1</v>
      </c>
      <c r="AG103" s="9">
        <v>1</v>
      </c>
      <c r="AH103" s="9">
        <v>1</v>
      </c>
    </row>
    <row r="106" spans="2:34" ht="34.950000000000003" customHeight="1" thickBot="1" x14ac:dyDescent="0.4"/>
    <row r="107" spans="2:34" ht="34.950000000000003" customHeight="1" thickBot="1" x14ac:dyDescent="0.4">
      <c r="B107" s="22" t="s">
        <v>79</v>
      </c>
      <c r="C107" s="43"/>
      <c r="D107" s="3" t="s">
        <v>135</v>
      </c>
    </row>
    <row r="108" spans="2:34" ht="34.950000000000003" customHeight="1" thickBot="1" x14ac:dyDescent="0.4">
      <c r="C108" s="43"/>
      <c r="D108" s="3" t="s">
        <v>203</v>
      </c>
      <c r="E108" t="str" cm="1">
        <f t="array" ref="E108">IFERROR(INDEX(_xlfn.ANCHORARRAY(#REF!),#REF!,1),"")</f>
        <v/>
      </c>
    </row>
    <row r="109" spans="2:34" ht="34.950000000000003" customHeight="1" thickBot="1" x14ac:dyDescent="0.4">
      <c r="C109" s="43"/>
      <c r="D109" s="3" t="s">
        <v>3</v>
      </c>
    </row>
    <row r="110" spans="2:34" ht="34.950000000000003" customHeight="1" x14ac:dyDescent="0.35">
      <c r="B110"/>
    </row>
    <row r="111" spans="2:34" ht="34.950000000000003" customHeight="1" thickBot="1" x14ac:dyDescent="0.45">
      <c r="C111" s="4" t="s">
        <v>9</v>
      </c>
      <c r="D111" s="4" t="s">
        <v>8</v>
      </c>
      <c r="E111" s="4" t="s">
        <v>10</v>
      </c>
      <c r="F111" s="4" t="s">
        <v>11</v>
      </c>
      <c r="G111" s="4" t="s">
        <v>12</v>
      </c>
    </row>
    <row r="112" spans="2:34" ht="34.950000000000003" customHeight="1" x14ac:dyDescent="0.35">
      <c r="C112" s="6"/>
      <c r="D112" s="9"/>
      <c r="E112" s="9"/>
      <c r="F112" s="9"/>
      <c r="G112" s="6"/>
    </row>
    <row r="113" spans="2:34" ht="34.950000000000003" customHeight="1" x14ac:dyDescent="0.35">
      <c r="C113" s="6"/>
      <c r="D113" s="9"/>
      <c r="E113" s="9"/>
      <c r="F113" s="9"/>
      <c r="G113" s="6"/>
    </row>
    <row r="114" spans="2:34" ht="34.950000000000003" customHeight="1" x14ac:dyDescent="0.35">
      <c r="C114" s="6"/>
      <c r="D114" s="9"/>
      <c r="E114" s="9"/>
      <c r="F114" s="9"/>
      <c r="G114" s="6"/>
    </row>
    <row r="115" spans="2:34" ht="34.950000000000003" customHeight="1" x14ac:dyDescent="0.35">
      <c r="C115" s="6"/>
      <c r="D115" s="9"/>
      <c r="E115" s="9"/>
      <c r="F115" s="9"/>
      <c r="G115" s="6"/>
    </row>
    <row r="116" spans="2:34" ht="34.950000000000003" customHeight="1" x14ac:dyDescent="0.35">
      <c r="C116" s="6"/>
      <c r="D116" s="9"/>
      <c r="E116" s="9"/>
      <c r="F116" s="9"/>
      <c r="G116" s="6"/>
    </row>
    <row r="117" spans="2:34" ht="34.950000000000003" customHeight="1" thickBot="1" x14ac:dyDescent="0.4">
      <c r="C117" s="6"/>
      <c r="D117" s="9"/>
      <c r="E117" s="9"/>
      <c r="F117" s="9"/>
      <c r="G117" s="6"/>
    </row>
    <row r="118" spans="2:34" ht="34.950000000000003" customHeight="1" thickBot="1" x14ac:dyDescent="0.4">
      <c r="C118" s="13" t="s">
        <v>136</v>
      </c>
      <c r="D118" s="2"/>
      <c r="E118" s="2"/>
      <c r="F118" s="2"/>
      <c r="I118" s="22" t="s">
        <v>79</v>
      </c>
      <c r="J118" s="16">
        <f>Startar+COLUMNS($J:J)-1</f>
        <v>0</v>
      </c>
      <c r="K118" s="16">
        <f>Startar+COLUMNS($J:K)-1</f>
        <v>1</v>
      </c>
      <c r="L118" s="16">
        <f>Startar+COLUMNS($J:L)-1</f>
        <v>2</v>
      </c>
      <c r="M118" s="16">
        <f>Startar+COLUMNS($J:M)-1</f>
        <v>3</v>
      </c>
      <c r="N118" s="16">
        <f>Startar+COLUMNS($J:N)-1</f>
        <v>4</v>
      </c>
      <c r="O118" s="16">
        <f>Startar+COLUMNS($J:O)-1</f>
        <v>5</v>
      </c>
      <c r="P118" s="16">
        <f>Startar+COLUMNS($J:P)-1</f>
        <v>6</v>
      </c>
      <c r="Q118" s="16">
        <f>Startar+COLUMNS($J:Q)-1</f>
        <v>7</v>
      </c>
      <c r="R118" s="16">
        <f>Startar+COLUMNS($J:R)-1</f>
        <v>8</v>
      </c>
      <c r="S118" s="16">
        <f>Startar+COLUMNS($J:S)-1</f>
        <v>9</v>
      </c>
      <c r="T118" s="16">
        <f>Startar+COLUMNS($J:T)-1</f>
        <v>10</v>
      </c>
      <c r="U118" s="16">
        <f>Startar+COLUMNS($J:U)-1</f>
        <v>11</v>
      </c>
      <c r="V118" s="16">
        <f>Startar+COLUMNS($J:V)-1</f>
        <v>12</v>
      </c>
      <c r="W118" s="16">
        <f>Startar+COLUMNS($J:W)-1</f>
        <v>13</v>
      </c>
      <c r="X118" s="16">
        <f>Startar+COLUMNS($J:X)-1</f>
        <v>14</v>
      </c>
      <c r="Y118" s="16">
        <f>Startar+COLUMNS($J:Y)-1</f>
        <v>15</v>
      </c>
      <c r="Z118" s="16">
        <f>Startar+COLUMNS($J:Z)-1</f>
        <v>16</v>
      </c>
      <c r="AA118" s="16">
        <f>Startar+COLUMNS($J:AA)-1</f>
        <v>17</v>
      </c>
      <c r="AB118" s="16">
        <f>Startar+COLUMNS($J:AB)-1</f>
        <v>18</v>
      </c>
      <c r="AC118" s="16">
        <f>Startar+COLUMNS($J:AC)-1</f>
        <v>19</v>
      </c>
      <c r="AD118" s="16">
        <f>Startar+COLUMNS($J:AD)-1</f>
        <v>20</v>
      </c>
      <c r="AE118" s="16">
        <f>Startar+COLUMNS($J:AE)-1</f>
        <v>21</v>
      </c>
      <c r="AF118" s="16">
        <f>Startar+COLUMNS($J:AF)-1</f>
        <v>22</v>
      </c>
      <c r="AG118" s="16">
        <f>Startar+COLUMNS($J:AG)-1</f>
        <v>23</v>
      </c>
      <c r="AH118" s="16">
        <f>Startar+COLUMNS($J:AH)-1</f>
        <v>24</v>
      </c>
    </row>
    <row r="119" spans="2:34" ht="34.950000000000003" customHeight="1" x14ac:dyDescent="0.35">
      <c r="I119" s="3" t="s">
        <v>8</v>
      </c>
      <c r="J119" s="11">
        <f t="shared" ref="J119" si="201">$D118*J122</f>
        <v>0</v>
      </c>
      <c r="K119" s="11">
        <f t="shared" ref="K119" si="202">$D118*K122</f>
        <v>0</v>
      </c>
      <c r="L119" s="11">
        <f t="shared" ref="L119" si="203">$D118*L122</f>
        <v>0</v>
      </c>
      <c r="M119" s="11">
        <f t="shared" ref="M119" si="204">$D118*M122</f>
        <v>0</v>
      </c>
      <c r="N119" s="11">
        <f t="shared" ref="N119" si="205">$D118*N122</f>
        <v>0</v>
      </c>
      <c r="O119" s="11">
        <f t="shared" ref="O119" si="206">$D118*O122</f>
        <v>0</v>
      </c>
      <c r="P119" s="11">
        <f t="shared" ref="P119" si="207">$D118*P122</f>
        <v>0</v>
      </c>
      <c r="Q119" s="11">
        <f t="shared" ref="Q119" si="208">$D118*Q122</f>
        <v>0</v>
      </c>
      <c r="R119" s="11">
        <f t="shared" ref="R119" si="209">$D118*R122</f>
        <v>0</v>
      </c>
      <c r="S119" s="11">
        <f t="shared" ref="S119" si="210">$D118*S122</f>
        <v>0</v>
      </c>
      <c r="T119" s="11">
        <f t="shared" ref="T119" si="211">$D118*T122</f>
        <v>0</v>
      </c>
      <c r="U119" s="11">
        <f t="shared" ref="U119" si="212">$D118*U122</f>
        <v>0</v>
      </c>
      <c r="V119" s="11">
        <f t="shared" ref="V119" si="213">$D118*V122</f>
        <v>0</v>
      </c>
      <c r="W119" s="11">
        <f t="shared" ref="W119" si="214">$D118*W122</f>
        <v>0</v>
      </c>
      <c r="X119" s="11">
        <f t="shared" ref="X119" si="215">$D118*X122</f>
        <v>0</v>
      </c>
      <c r="Y119" s="11">
        <f t="shared" ref="Y119" si="216">$D118*Y122</f>
        <v>0</v>
      </c>
      <c r="Z119" s="11">
        <f t="shared" ref="Z119" si="217">$D118*Z122</f>
        <v>0</v>
      </c>
      <c r="AA119" s="11">
        <f t="shared" ref="AA119" si="218">$D118*AA122</f>
        <v>0</v>
      </c>
      <c r="AB119" s="11">
        <f t="shared" ref="AB119" si="219">$D118*AB122</f>
        <v>0</v>
      </c>
      <c r="AC119" s="11">
        <f t="shared" ref="AC119" si="220">$D118*AC122</f>
        <v>0</v>
      </c>
      <c r="AD119" s="11">
        <f t="shared" ref="AD119" si="221">$D118*AD122</f>
        <v>0</v>
      </c>
      <c r="AE119" s="11">
        <f t="shared" ref="AE119" si="222">$D118*AE122</f>
        <v>0</v>
      </c>
      <c r="AF119" s="11">
        <f t="shared" ref="AF119" si="223">$D118*AF122</f>
        <v>0</v>
      </c>
      <c r="AG119" s="11">
        <f t="shared" ref="AG119:AH119" si="224">$D118*AG122</f>
        <v>0</v>
      </c>
      <c r="AH119" s="11">
        <f t="shared" si="224"/>
        <v>0</v>
      </c>
    </row>
    <row r="120" spans="2:34" ht="34.950000000000003" customHeight="1" x14ac:dyDescent="0.35">
      <c r="I120" s="3" t="s">
        <v>10</v>
      </c>
      <c r="J120" s="11">
        <f t="shared" ref="J120:AH120" si="225">$E118*J122</f>
        <v>0</v>
      </c>
      <c r="K120" s="11">
        <f t="shared" si="225"/>
        <v>0</v>
      </c>
      <c r="L120" s="11">
        <f t="shared" si="225"/>
        <v>0</v>
      </c>
      <c r="M120" s="11">
        <f t="shared" si="225"/>
        <v>0</v>
      </c>
      <c r="N120" s="11">
        <f t="shared" si="225"/>
        <v>0</v>
      </c>
      <c r="O120" s="11">
        <f t="shared" si="225"/>
        <v>0</v>
      </c>
      <c r="P120" s="11">
        <f t="shared" si="225"/>
        <v>0</v>
      </c>
      <c r="Q120" s="11">
        <f t="shared" si="225"/>
        <v>0</v>
      </c>
      <c r="R120" s="11">
        <f t="shared" si="225"/>
        <v>0</v>
      </c>
      <c r="S120" s="11">
        <f t="shared" si="225"/>
        <v>0</v>
      </c>
      <c r="T120" s="11">
        <f t="shared" si="225"/>
        <v>0</v>
      </c>
      <c r="U120" s="11">
        <f t="shared" si="225"/>
        <v>0</v>
      </c>
      <c r="V120" s="11">
        <f t="shared" si="225"/>
        <v>0</v>
      </c>
      <c r="W120" s="11">
        <f t="shared" si="225"/>
        <v>0</v>
      </c>
      <c r="X120" s="11">
        <f t="shared" si="225"/>
        <v>0</v>
      </c>
      <c r="Y120" s="11">
        <f t="shared" si="225"/>
        <v>0</v>
      </c>
      <c r="Z120" s="11">
        <f t="shared" si="225"/>
        <v>0</v>
      </c>
      <c r="AA120" s="11">
        <f t="shared" si="225"/>
        <v>0</v>
      </c>
      <c r="AB120" s="11">
        <f t="shared" si="225"/>
        <v>0</v>
      </c>
      <c r="AC120" s="11">
        <f t="shared" si="225"/>
        <v>0</v>
      </c>
      <c r="AD120" s="11">
        <f t="shared" si="225"/>
        <v>0</v>
      </c>
      <c r="AE120" s="11">
        <f t="shared" si="225"/>
        <v>0</v>
      </c>
      <c r="AF120" s="11">
        <f t="shared" si="225"/>
        <v>0</v>
      </c>
      <c r="AG120" s="11">
        <f t="shared" si="225"/>
        <v>0</v>
      </c>
      <c r="AH120" s="11">
        <f t="shared" si="225"/>
        <v>0</v>
      </c>
    </row>
    <row r="121" spans="2:34" ht="34.950000000000003" customHeight="1" x14ac:dyDescent="0.35">
      <c r="I121" s="3" t="s">
        <v>11</v>
      </c>
      <c r="J121" s="11">
        <f t="shared" ref="J121" si="226">$F118*J122</f>
        <v>0</v>
      </c>
      <c r="K121" s="11">
        <f t="shared" ref="K121" si="227">$F118*K122</f>
        <v>0</v>
      </c>
      <c r="L121" s="11">
        <f t="shared" ref="L121" si="228">$F118*L122</f>
        <v>0</v>
      </c>
      <c r="M121" s="11">
        <f t="shared" ref="M121" si="229">$F118*M122</f>
        <v>0</v>
      </c>
      <c r="N121" s="11">
        <f t="shared" ref="N121" si="230">$F118*N122</f>
        <v>0</v>
      </c>
      <c r="O121" s="11">
        <f t="shared" ref="O121" si="231">$F118*O122</f>
        <v>0</v>
      </c>
      <c r="P121" s="11">
        <f t="shared" ref="P121" si="232">$F118*P122</f>
        <v>0</v>
      </c>
      <c r="Q121" s="11">
        <f t="shared" ref="Q121" si="233">$F118*Q122</f>
        <v>0</v>
      </c>
      <c r="R121" s="11">
        <f t="shared" ref="R121" si="234">$F118*R122</f>
        <v>0</v>
      </c>
      <c r="S121" s="11">
        <f t="shared" ref="S121" si="235">$F118*S122</f>
        <v>0</v>
      </c>
      <c r="T121" s="11">
        <f t="shared" ref="T121" si="236">$F118*T122</f>
        <v>0</v>
      </c>
      <c r="U121" s="11">
        <f t="shared" ref="U121" si="237">$F118*U122</f>
        <v>0</v>
      </c>
      <c r="V121" s="11">
        <f t="shared" ref="V121" si="238">$F118*V122</f>
        <v>0</v>
      </c>
      <c r="W121" s="11">
        <f t="shared" ref="W121" si="239">$F118*W122</f>
        <v>0</v>
      </c>
      <c r="X121" s="11">
        <f t="shared" ref="X121" si="240">$F118*X122</f>
        <v>0</v>
      </c>
      <c r="Y121" s="11">
        <f t="shared" ref="Y121" si="241">$F118*Y122</f>
        <v>0</v>
      </c>
      <c r="Z121" s="11">
        <f t="shared" ref="Z121" si="242">$F118*Z122</f>
        <v>0</v>
      </c>
      <c r="AA121" s="11">
        <f t="shared" ref="AA121" si="243">$F118*AA122</f>
        <v>0</v>
      </c>
      <c r="AB121" s="11">
        <f t="shared" ref="AB121" si="244">$F118*AB122</f>
        <v>0</v>
      </c>
      <c r="AC121" s="11">
        <f t="shared" ref="AC121" si="245">$F118*AC122</f>
        <v>0</v>
      </c>
      <c r="AD121" s="11">
        <f t="shared" ref="AD121" si="246">$F118*AD122</f>
        <v>0</v>
      </c>
      <c r="AE121" s="11">
        <f t="shared" ref="AE121" si="247">$F118*AE122</f>
        <v>0</v>
      </c>
      <c r="AF121" s="11">
        <f t="shared" ref="AF121" si="248">$F118*AF122</f>
        <v>0</v>
      </c>
      <c r="AG121" s="11">
        <f t="shared" ref="AG121:AH121" si="249">$F118*AG122</f>
        <v>0</v>
      </c>
      <c r="AH121" s="11">
        <f t="shared" si="249"/>
        <v>0</v>
      </c>
    </row>
    <row r="122" spans="2:34" ht="34.950000000000003" customHeight="1" x14ac:dyDescent="0.35">
      <c r="I122" s="3" t="s">
        <v>9</v>
      </c>
      <c r="J122" s="9">
        <v>1</v>
      </c>
      <c r="K122" s="9">
        <v>1</v>
      </c>
      <c r="L122" s="9">
        <v>1</v>
      </c>
      <c r="M122" s="9">
        <v>1</v>
      </c>
      <c r="N122" s="9">
        <v>1</v>
      </c>
      <c r="O122" s="9">
        <v>1</v>
      </c>
      <c r="P122" s="9">
        <v>1</v>
      </c>
      <c r="Q122" s="9">
        <v>1</v>
      </c>
      <c r="R122" s="9">
        <v>1</v>
      </c>
      <c r="S122" s="9">
        <v>1</v>
      </c>
      <c r="T122" s="9">
        <v>1</v>
      </c>
      <c r="U122" s="9">
        <v>1</v>
      </c>
      <c r="V122" s="9">
        <v>1</v>
      </c>
      <c r="W122" s="9">
        <v>1</v>
      </c>
      <c r="X122" s="9">
        <v>1</v>
      </c>
      <c r="Y122" s="9">
        <v>1</v>
      </c>
      <c r="Z122" s="9">
        <v>1</v>
      </c>
      <c r="AA122" s="9">
        <v>1</v>
      </c>
      <c r="AB122" s="9">
        <v>1</v>
      </c>
      <c r="AC122" s="9">
        <v>1</v>
      </c>
      <c r="AD122" s="9">
        <v>1</v>
      </c>
      <c r="AE122" s="9">
        <v>1</v>
      </c>
      <c r="AF122" s="9">
        <v>1</v>
      </c>
      <c r="AG122" s="9">
        <v>1</v>
      </c>
      <c r="AH122" s="9">
        <v>1</v>
      </c>
    </row>
    <row r="125" spans="2:34" ht="34.950000000000003" customHeight="1" thickBot="1" x14ac:dyDescent="0.4"/>
    <row r="126" spans="2:34" ht="34.950000000000003" customHeight="1" thickBot="1" x14ac:dyDescent="0.4">
      <c r="B126" s="22" t="s">
        <v>80</v>
      </c>
      <c r="C126" s="43"/>
      <c r="D126" s="3" t="s">
        <v>135</v>
      </c>
    </row>
    <row r="127" spans="2:34" ht="34.950000000000003" customHeight="1" thickBot="1" x14ac:dyDescent="0.4">
      <c r="C127" s="43"/>
      <c r="D127" s="3" t="s">
        <v>203</v>
      </c>
      <c r="E127" t="str" cm="1">
        <f t="array" ref="E127">IFERROR(INDEX(_xlfn.ANCHORARRAY(#REF!),#REF!,1),"")</f>
        <v/>
      </c>
    </row>
    <row r="128" spans="2:34" ht="34.950000000000003" customHeight="1" thickBot="1" x14ac:dyDescent="0.4">
      <c r="C128" s="43"/>
      <c r="D128" s="3" t="s">
        <v>3</v>
      </c>
    </row>
    <row r="129" spans="2:34" ht="34.950000000000003" customHeight="1" x14ac:dyDescent="0.35">
      <c r="B129"/>
    </row>
    <row r="130" spans="2:34" ht="34.950000000000003" customHeight="1" thickBot="1" x14ac:dyDescent="0.45">
      <c r="C130" s="4" t="s">
        <v>9</v>
      </c>
      <c r="D130" s="4" t="s">
        <v>8</v>
      </c>
      <c r="E130" s="4" t="s">
        <v>10</v>
      </c>
      <c r="F130" s="4" t="s">
        <v>11</v>
      </c>
      <c r="G130" s="4" t="s">
        <v>12</v>
      </c>
    </row>
    <row r="131" spans="2:34" ht="34.950000000000003" customHeight="1" x14ac:dyDescent="0.35">
      <c r="C131" s="6"/>
      <c r="D131" s="9"/>
      <c r="E131" s="9"/>
      <c r="F131" s="9"/>
      <c r="G131" s="6"/>
    </row>
    <row r="132" spans="2:34" ht="34.950000000000003" customHeight="1" x14ac:dyDescent="0.35">
      <c r="C132" s="6"/>
      <c r="D132" s="9"/>
      <c r="E132" s="9"/>
      <c r="F132" s="9"/>
      <c r="G132" s="6"/>
    </row>
    <row r="133" spans="2:34" ht="34.950000000000003" customHeight="1" x14ac:dyDescent="0.35">
      <c r="C133" s="6"/>
      <c r="D133" s="9"/>
      <c r="E133" s="9"/>
      <c r="F133" s="9"/>
      <c r="G133" s="6"/>
    </row>
    <row r="134" spans="2:34" ht="34.950000000000003" customHeight="1" x14ac:dyDescent="0.35">
      <c r="C134" s="6"/>
      <c r="D134" s="9"/>
      <c r="E134" s="9"/>
      <c r="F134" s="9"/>
      <c r="G134" s="6"/>
    </row>
    <row r="135" spans="2:34" ht="34.950000000000003" customHeight="1" x14ac:dyDescent="0.35">
      <c r="C135" s="6"/>
      <c r="D135" s="9"/>
      <c r="E135" s="9"/>
      <c r="F135" s="9"/>
      <c r="G135" s="6"/>
    </row>
    <row r="136" spans="2:34" ht="34.950000000000003" customHeight="1" thickBot="1" x14ac:dyDescent="0.4">
      <c r="C136" s="6"/>
      <c r="D136" s="9"/>
      <c r="E136" s="9"/>
      <c r="F136" s="9"/>
      <c r="G136" s="6"/>
    </row>
    <row r="137" spans="2:34" ht="34.950000000000003" customHeight="1" thickBot="1" x14ac:dyDescent="0.4">
      <c r="C137" s="13" t="s">
        <v>136</v>
      </c>
      <c r="D137" s="2"/>
      <c r="E137" s="2"/>
      <c r="F137" s="2"/>
      <c r="I137" s="22" t="s">
        <v>80</v>
      </c>
      <c r="J137" s="16">
        <f>Startar+COLUMNS($J:J)-1</f>
        <v>0</v>
      </c>
      <c r="K137" s="16">
        <f>Startar+COLUMNS($J:K)-1</f>
        <v>1</v>
      </c>
      <c r="L137" s="16">
        <f>Startar+COLUMNS($J:L)-1</f>
        <v>2</v>
      </c>
      <c r="M137" s="16">
        <f>Startar+COLUMNS($J:M)-1</f>
        <v>3</v>
      </c>
      <c r="N137" s="16">
        <f>Startar+COLUMNS($J:N)-1</f>
        <v>4</v>
      </c>
      <c r="O137" s="16">
        <f>Startar+COLUMNS($J:O)-1</f>
        <v>5</v>
      </c>
      <c r="P137" s="16">
        <f>Startar+COLUMNS($J:P)-1</f>
        <v>6</v>
      </c>
      <c r="Q137" s="16">
        <f>Startar+COLUMNS($J:Q)-1</f>
        <v>7</v>
      </c>
      <c r="R137" s="16">
        <f>Startar+COLUMNS($J:R)-1</f>
        <v>8</v>
      </c>
      <c r="S137" s="16">
        <f>Startar+COLUMNS($J:S)-1</f>
        <v>9</v>
      </c>
      <c r="T137" s="16">
        <f>Startar+COLUMNS($J:T)-1</f>
        <v>10</v>
      </c>
      <c r="U137" s="16">
        <f>Startar+COLUMNS($J:U)-1</f>
        <v>11</v>
      </c>
      <c r="V137" s="16">
        <f>Startar+COLUMNS($J:V)-1</f>
        <v>12</v>
      </c>
      <c r="W137" s="16">
        <f>Startar+COLUMNS($J:W)-1</f>
        <v>13</v>
      </c>
      <c r="X137" s="16">
        <f>Startar+COLUMNS($J:X)-1</f>
        <v>14</v>
      </c>
      <c r="Y137" s="16">
        <f>Startar+COLUMNS($J:Y)-1</f>
        <v>15</v>
      </c>
      <c r="Z137" s="16">
        <f>Startar+COLUMNS($J:Z)-1</f>
        <v>16</v>
      </c>
      <c r="AA137" s="16">
        <f>Startar+COLUMNS($J:AA)-1</f>
        <v>17</v>
      </c>
      <c r="AB137" s="16">
        <f>Startar+COLUMNS($J:AB)-1</f>
        <v>18</v>
      </c>
      <c r="AC137" s="16">
        <f>Startar+COLUMNS($J:AC)-1</f>
        <v>19</v>
      </c>
      <c r="AD137" s="16">
        <f>Startar+COLUMNS($J:AD)-1</f>
        <v>20</v>
      </c>
      <c r="AE137" s="16">
        <f>Startar+COLUMNS($J:AE)-1</f>
        <v>21</v>
      </c>
      <c r="AF137" s="16">
        <f>Startar+COLUMNS($J:AF)-1</f>
        <v>22</v>
      </c>
      <c r="AG137" s="16">
        <f>Startar+COLUMNS($J:AG)-1</f>
        <v>23</v>
      </c>
      <c r="AH137" s="16">
        <f>Startar+COLUMNS($J:AH)-1</f>
        <v>24</v>
      </c>
    </row>
    <row r="138" spans="2:34" ht="34.950000000000003" customHeight="1" x14ac:dyDescent="0.35">
      <c r="I138" s="3" t="s">
        <v>8</v>
      </c>
      <c r="J138" s="11">
        <f t="shared" ref="J138" si="250">$D137*J141</f>
        <v>0</v>
      </c>
      <c r="K138" s="11">
        <f t="shared" ref="K138" si="251">$D137*K141</f>
        <v>0</v>
      </c>
      <c r="L138" s="11">
        <f t="shared" ref="L138" si="252">$D137*L141</f>
        <v>0</v>
      </c>
      <c r="M138" s="11">
        <f t="shared" ref="M138" si="253">$D137*M141</f>
        <v>0</v>
      </c>
      <c r="N138" s="11">
        <f t="shared" ref="N138" si="254">$D137*N141</f>
        <v>0</v>
      </c>
      <c r="O138" s="11">
        <f t="shared" ref="O138" si="255">$D137*O141</f>
        <v>0</v>
      </c>
      <c r="P138" s="11">
        <f t="shared" ref="P138" si="256">$D137*P141</f>
        <v>0</v>
      </c>
      <c r="Q138" s="11">
        <f t="shared" ref="Q138" si="257">$D137*Q141</f>
        <v>0</v>
      </c>
      <c r="R138" s="11">
        <f t="shared" ref="R138" si="258">$D137*R141</f>
        <v>0</v>
      </c>
      <c r="S138" s="11">
        <f t="shared" ref="S138" si="259">$D137*S141</f>
        <v>0</v>
      </c>
      <c r="T138" s="11">
        <f t="shared" ref="T138" si="260">$D137*T141</f>
        <v>0</v>
      </c>
      <c r="U138" s="11">
        <f t="shared" ref="U138" si="261">$D137*U141</f>
        <v>0</v>
      </c>
      <c r="V138" s="11">
        <f t="shared" ref="V138" si="262">$D137*V141</f>
        <v>0</v>
      </c>
      <c r="W138" s="11">
        <f t="shared" ref="W138" si="263">$D137*W141</f>
        <v>0</v>
      </c>
      <c r="X138" s="11">
        <f t="shared" ref="X138" si="264">$D137*X141</f>
        <v>0</v>
      </c>
      <c r="Y138" s="11">
        <f t="shared" ref="Y138" si="265">$D137*Y141</f>
        <v>0</v>
      </c>
      <c r="Z138" s="11">
        <f t="shared" ref="Z138" si="266">$D137*Z141</f>
        <v>0</v>
      </c>
      <c r="AA138" s="11">
        <f t="shared" ref="AA138" si="267">$D137*AA141</f>
        <v>0</v>
      </c>
      <c r="AB138" s="11">
        <f t="shared" ref="AB138" si="268">$D137*AB141</f>
        <v>0</v>
      </c>
      <c r="AC138" s="11">
        <f t="shared" ref="AC138" si="269">$D137*AC141</f>
        <v>0</v>
      </c>
      <c r="AD138" s="11">
        <f t="shared" ref="AD138" si="270">$D137*AD141</f>
        <v>0</v>
      </c>
      <c r="AE138" s="11">
        <f t="shared" ref="AE138" si="271">$D137*AE141</f>
        <v>0</v>
      </c>
      <c r="AF138" s="11">
        <f t="shared" ref="AF138" si="272">$D137*AF141</f>
        <v>0</v>
      </c>
      <c r="AG138" s="11">
        <f t="shared" ref="AG138:AH138" si="273">$D137*AG141</f>
        <v>0</v>
      </c>
      <c r="AH138" s="11">
        <f t="shared" si="273"/>
        <v>0</v>
      </c>
    </row>
    <row r="139" spans="2:34" ht="34.950000000000003" customHeight="1" x14ac:dyDescent="0.35">
      <c r="I139" s="3" t="s">
        <v>10</v>
      </c>
      <c r="J139" s="11">
        <f t="shared" ref="J139:AH139" si="274">$E137*J141</f>
        <v>0</v>
      </c>
      <c r="K139" s="11">
        <f t="shared" si="274"/>
        <v>0</v>
      </c>
      <c r="L139" s="11">
        <f t="shared" si="274"/>
        <v>0</v>
      </c>
      <c r="M139" s="11">
        <f t="shared" si="274"/>
        <v>0</v>
      </c>
      <c r="N139" s="11">
        <f t="shared" si="274"/>
        <v>0</v>
      </c>
      <c r="O139" s="11">
        <f t="shared" si="274"/>
        <v>0</v>
      </c>
      <c r="P139" s="11">
        <f t="shared" si="274"/>
        <v>0</v>
      </c>
      <c r="Q139" s="11">
        <f t="shared" si="274"/>
        <v>0</v>
      </c>
      <c r="R139" s="11">
        <f t="shared" si="274"/>
        <v>0</v>
      </c>
      <c r="S139" s="11">
        <f t="shared" si="274"/>
        <v>0</v>
      </c>
      <c r="T139" s="11">
        <f t="shared" si="274"/>
        <v>0</v>
      </c>
      <c r="U139" s="11">
        <f t="shared" si="274"/>
        <v>0</v>
      </c>
      <c r="V139" s="11">
        <f t="shared" si="274"/>
        <v>0</v>
      </c>
      <c r="W139" s="11">
        <f t="shared" si="274"/>
        <v>0</v>
      </c>
      <c r="X139" s="11">
        <f t="shared" si="274"/>
        <v>0</v>
      </c>
      <c r="Y139" s="11">
        <f t="shared" si="274"/>
        <v>0</v>
      </c>
      <c r="Z139" s="11">
        <f t="shared" si="274"/>
        <v>0</v>
      </c>
      <c r="AA139" s="11">
        <f t="shared" si="274"/>
        <v>0</v>
      </c>
      <c r="AB139" s="11">
        <f t="shared" si="274"/>
        <v>0</v>
      </c>
      <c r="AC139" s="11">
        <f t="shared" si="274"/>
        <v>0</v>
      </c>
      <c r="AD139" s="11">
        <f t="shared" si="274"/>
        <v>0</v>
      </c>
      <c r="AE139" s="11">
        <f t="shared" si="274"/>
        <v>0</v>
      </c>
      <c r="AF139" s="11">
        <f t="shared" si="274"/>
        <v>0</v>
      </c>
      <c r="AG139" s="11">
        <f t="shared" si="274"/>
        <v>0</v>
      </c>
      <c r="AH139" s="11">
        <f t="shared" si="274"/>
        <v>0</v>
      </c>
    </row>
    <row r="140" spans="2:34" ht="34.950000000000003" customHeight="1" x14ac:dyDescent="0.35">
      <c r="I140" s="3" t="s">
        <v>11</v>
      </c>
      <c r="J140" s="11">
        <f t="shared" ref="J140" si="275">$F137*J141</f>
        <v>0</v>
      </c>
      <c r="K140" s="11">
        <f t="shared" ref="K140" si="276">$F137*K141</f>
        <v>0</v>
      </c>
      <c r="L140" s="11">
        <f t="shared" ref="L140" si="277">$F137*L141</f>
        <v>0</v>
      </c>
      <c r="M140" s="11">
        <f t="shared" ref="M140" si="278">$F137*M141</f>
        <v>0</v>
      </c>
      <c r="N140" s="11">
        <f t="shared" ref="N140" si="279">$F137*N141</f>
        <v>0</v>
      </c>
      <c r="O140" s="11">
        <f t="shared" ref="O140" si="280">$F137*O141</f>
        <v>0</v>
      </c>
      <c r="P140" s="11">
        <f t="shared" ref="P140" si="281">$F137*P141</f>
        <v>0</v>
      </c>
      <c r="Q140" s="11">
        <f t="shared" ref="Q140" si="282">$F137*Q141</f>
        <v>0</v>
      </c>
      <c r="R140" s="11">
        <f t="shared" ref="R140" si="283">$F137*R141</f>
        <v>0</v>
      </c>
      <c r="S140" s="11">
        <f t="shared" ref="S140" si="284">$F137*S141</f>
        <v>0</v>
      </c>
      <c r="T140" s="11">
        <f t="shared" ref="T140" si="285">$F137*T141</f>
        <v>0</v>
      </c>
      <c r="U140" s="11">
        <f t="shared" ref="U140" si="286">$F137*U141</f>
        <v>0</v>
      </c>
      <c r="V140" s="11">
        <f t="shared" ref="V140" si="287">$F137*V141</f>
        <v>0</v>
      </c>
      <c r="W140" s="11">
        <f t="shared" ref="W140" si="288">$F137*W141</f>
        <v>0</v>
      </c>
      <c r="X140" s="11">
        <f t="shared" ref="X140" si="289">$F137*X141</f>
        <v>0</v>
      </c>
      <c r="Y140" s="11">
        <f t="shared" ref="Y140" si="290">$F137*Y141</f>
        <v>0</v>
      </c>
      <c r="Z140" s="11">
        <f t="shared" ref="Z140" si="291">$F137*Z141</f>
        <v>0</v>
      </c>
      <c r="AA140" s="11">
        <f t="shared" ref="AA140" si="292">$F137*AA141</f>
        <v>0</v>
      </c>
      <c r="AB140" s="11">
        <f t="shared" ref="AB140" si="293">$F137*AB141</f>
        <v>0</v>
      </c>
      <c r="AC140" s="11">
        <f t="shared" ref="AC140" si="294">$F137*AC141</f>
        <v>0</v>
      </c>
      <c r="AD140" s="11">
        <f t="shared" ref="AD140" si="295">$F137*AD141</f>
        <v>0</v>
      </c>
      <c r="AE140" s="11">
        <f t="shared" ref="AE140" si="296">$F137*AE141</f>
        <v>0</v>
      </c>
      <c r="AF140" s="11">
        <f t="shared" ref="AF140" si="297">$F137*AF141</f>
        <v>0</v>
      </c>
      <c r="AG140" s="11">
        <f t="shared" ref="AG140:AH140" si="298">$F137*AG141</f>
        <v>0</v>
      </c>
      <c r="AH140" s="11">
        <f t="shared" si="298"/>
        <v>0</v>
      </c>
    </row>
    <row r="141" spans="2:34" ht="34.950000000000003" customHeight="1" x14ac:dyDescent="0.35">
      <c r="I141" s="3" t="s">
        <v>9</v>
      </c>
      <c r="J141" s="9">
        <v>1</v>
      </c>
      <c r="K141" s="9">
        <v>1</v>
      </c>
      <c r="L141" s="9">
        <v>1</v>
      </c>
      <c r="M141" s="9">
        <v>1</v>
      </c>
      <c r="N141" s="9">
        <v>1</v>
      </c>
      <c r="O141" s="9">
        <v>1</v>
      </c>
      <c r="P141" s="9">
        <v>1</v>
      </c>
      <c r="Q141" s="9">
        <v>1</v>
      </c>
      <c r="R141" s="9">
        <v>1</v>
      </c>
      <c r="S141" s="9">
        <v>1</v>
      </c>
      <c r="T141" s="9">
        <v>1</v>
      </c>
      <c r="U141" s="9">
        <v>1</v>
      </c>
      <c r="V141" s="9">
        <v>1</v>
      </c>
      <c r="W141" s="9">
        <v>1</v>
      </c>
      <c r="X141" s="9">
        <v>1</v>
      </c>
      <c r="Y141" s="9">
        <v>1</v>
      </c>
      <c r="Z141" s="9">
        <v>1</v>
      </c>
      <c r="AA141" s="9">
        <v>1</v>
      </c>
      <c r="AB141" s="9">
        <v>1</v>
      </c>
      <c r="AC141" s="9">
        <v>1</v>
      </c>
      <c r="AD141" s="9">
        <v>1</v>
      </c>
      <c r="AE141" s="9">
        <v>1</v>
      </c>
      <c r="AF141" s="9">
        <v>1</v>
      </c>
      <c r="AG141" s="9">
        <v>1</v>
      </c>
      <c r="AH141" s="9">
        <v>1</v>
      </c>
    </row>
    <row r="144" spans="2:34" ht="34.950000000000003" customHeight="1" thickBot="1" x14ac:dyDescent="0.4"/>
    <row r="145" spans="2:34" ht="34.950000000000003" customHeight="1" thickBot="1" x14ac:dyDescent="0.4">
      <c r="B145" s="22" t="s">
        <v>81</v>
      </c>
      <c r="C145" s="43"/>
      <c r="D145" s="3" t="s">
        <v>135</v>
      </c>
    </row>
    <row r="146" spans="2:34" ht="34.950000000000003" customHeight="1" thickBot="1" x14ac:dyDescent="0.4">
      <c r="C146" s="43"/>
      <c r="D146" s="3" t="s">
        <v>203</v>
      </c>
      <c r="E146" t="str" cm="1">
        <f t="array" ref="E146">IFERROR(INDEX(_xlfn.ANCHORARRAY(#REF!),#REF!,1),"")</f>
        <v/>
      </c>
    </row>
    <row r="147" spans="2:34" ht="34.950000000000003" customHeight="1" thickBot="1" x14ac:dyDescent="0.4">
      <c r="C147" s="43"/>
      <c r="D147" s="3" t="s">
        <v>3</v>
      </c>
    </row>
    <row r="148" spans="2:34" ht="34.950000000000003" customHeight="1" x14ac:dyDescent="0.35">
      <c r="B148"/>
    </row>
    <row r="149" spans="2:34" ht="34.950000000000003" customHeight="1" thickBot="1" x14ac:dyDescent="0.45">
      <c r="C149" s="4" t="s">
        <v>9</v>
      </c>
      <c r="D149" s="4" t="s">
        <v>8</v>
      </c>
      <c r="E149" s="4" t="s">
        <v>10</v>
      </c>
      <c r="F149" s="4" t="s">
        <v>11</v>
      </c>
      <c r="G149" s="4" t="s">
        <v>12</v>
      </c>
    </row>
    <row r="150" spans="2:34" ht="34.950000000000003" customHeight="1" x14ac:dyDescent="0.35">
      <c r="C150" s="6"/>
      <c r="D150" s="9"/>
      <c r="E150" s="9"/>
      <c r="F150" s="9"/>
      <c r="G150" s="6"/>
    </row>
    <row r="151" spans="2:34" ht="34.950000000000003" customHeight="1" x14ac:dyDescent="0.35">
      <c r="C151" s="6"/>
      <c r="D151" s="9"/>
      <c r="E151" s="9"/>
      <c r="F151" s="9"/>
      <c r="G151" s="6"/>
    </row>
    <row r="152" spans="2:34" ht="34.950000000000003" customHeight="1" x14ac:dyDescent="0.35">
      <c r="C152" s="6"/>
      <c r="D152" s="9"/>
      <c r="E152" s="9"/>
      <c r="F152" s="9"/>
      <c r="G152" s="6"/>
    </row>
    <row r="153" spans="2:34" ht="34.950000000000003" customHeight="1" x14ac:dyDescent="0.35">
      <c r="C153" s="6"/>
      <c r="D153" s="9"/>
      <c r="E153" s="9"/>
      <c r="F153" s="9"/>
      <c r="G153" s="6"/>
    </row>
    <row r="154" spans="2:34" ht="34.950000000000003" customHeight="1" x14ac:dyDescent="0.35">
      <c r="C154" s="6"/>
      <c r="D154" s="9"/>
      <c r="E154" s="9"/>
      <c r="F154" s="9"/>
      <c r="G154" s="6"/>
    </row>
    <row r="155" spans="2:34" ht="34.950000000000003" customHeight="1" thickBot="1" x14ac:dyDescent="0.4">
      <c r="C155" s="6"/>
      <c r="D155" s="9"/>
      <c r="E155" s="9"/>
      <c r="F155" s="9"/>
      <c r="G155" s="6"/>
    </row>
    <row r="156" spans="2:34" ht="34.950000000000003" customHeight="1" thickBot="1" x14ac:dyDescent="0.4">
      <c r="C156" s="13" t="s">
        <v>136</v>
      </c>
      <c r="D156" s="2"/>
      <c r="E156" s="2"/>
      <c r="F156" s="2"/>
      <c r="I156" s="22" t="s">
        <v>81</v>
      </c>
      <c r="J156" s="16">
        <f>Startar+COLUMNS($J:J)-1</f>
        <v>0</v>
      </c>
      <c r="K156" s="16">
        <f>Startar+COLUMNS($J:K)-1</f>
        <v>1</v>
      </c>
      <c r="L156" s="16">
        <f>Startar+COLUMNS($J:L)-1</f>
        <v>2</v>
      </c>
      <c r="M156" s="16">
        <f>Startar+COLUMNS($J:M)-1</f>
        <v>3</v>
      </c>
      <c r="N156" s="16">
        <f>Startar+COLUMNS($J:N)-1</f>
        <v>4</v>
      </c>
      <c r="O156" s="16">
        <f>Startar+COLUMNS($J:O)-1</f>
        <v>5</v>
      </c>
      <c r="P156" s="16">
        <f>Startar+COLUMNS($J:P)-1</f>
        <v>6</v>
      </c>
      <c r="Q156" s="16">
        <f>Startar+COLUMNS($J:Q)-1</f>
        <v>7</v>
      </c>
      <c r="R156" s="16">
        <f>Startar+COLUMNS($J:R)-1</f>
        <v>8</v>
      </c>
      <c r="S156" s="16">
        <f>Startar+COLUMNS($J:S)-1</f>
        <v>9</v>
      </c>
      <c r="T156" s="16">
        <f>Startar+COLUMNS($J:T)-1</f>
        <v>10</v>
      </c>
      <c r="U156" s="16">
        <f>Startar+COLUMNS($J:U)-1</f>
        <v>11</v>
      </c>
      <c r="V156" s="16">
        <f>Startar+COLUMNS($J:V)-1</f>
        <v>12</v>
      </c>
      <c r="W156" s="16">
        <f>Startar+COLUMNS($J:W)-1</f>
        <v>13</v>
      </c>
      <c r="X156" s="16">
        <f>Startar+COLUMNS($J:X)-1</f>
        <v>14</v>
      </c>
      <c r="Y156" s="16">
        <f>Startar+COLUMNS($J:Y)-1</f>
        <v>15</v>
      </c>
      <c r="Z156" s="16">
        <f>Startar+COLUMNS($J:Z)-1</f>
        <v>16</v>
      </c>
      <c r="AA156" s="16">
        <f>Startar+COLUMNS($J:AA)-1</f>
        <v>17</v>
      </c>
      <c r="AB156" s="16">
        <f>Startar+COLUMNS($J:AB)-1</f>
        <v>18</v>
      </c>
      <c r="AC156" s="16">
        <f>Startar+COLUMNS($J:AC)-1</f>
        <v>19</v>
      </c>
      <c r="AD156" s="16">
        <f>Startar+COLUMNS($J:AD)-1</f>
        <v>20</v>
      </c>
      <c r="AE156" s="16">
        <f>Startar+COLUMNS($J:AE)-1</f>
        <v>21</v>
      </c>
      <c r="AF156" s="16">
        <f>Startar+COLUMNS($J:AF)-1</f>
        <v>22</v>
      </c>
      <c r="AG156" s="16">
        <f>Startar+COLUMNS($J:AG)-1</f>
        <v>23</v>
      </c>
      <c r="AH156" s="16">
        <f>Startar+COLUMNS($J:AH)-1</f>
        <v>24</v>
      </c>
    </row>
    <row r="157" spans="2:34" ht="34.950000000000003" customHeight="1" x14ac:dyDescent="0.35">
      <c r="I157" s="3" t="s">
        <v>8</v>
      </c>
      <c r="J157" s="11">
        <f t="shared" ref="J157" si="299">$D156*J160</f>
        <v>0</v>
      </c>
      <c r="K157" s="11">
        <f t="shared" ref="K157" si="300">$D156*K160</f>
        <v>0</v>
      </c>
      <c r="L157" s="11">
        <f t="shared" ref="L157" si="301">$D156*L160</f>
        <v>0</v>
      </c>
      <c r="M157" s="11">
        <f t="shared" ref="M157" si="302">$D156*M160</f>
        <v>0</v>
      </c>
      <c r="N157" s="11">
        <f t="shared" ref="N157" si="303">$D156*N160</f>
        <v>0</v>
      </c>
      <c r="O157" s="11">
        <f t="shared" ref="O157" si="304">$D156*O160</f>
        <v>0</v>
      </c>
      <c r="P157" s="11">
        <f t="shared" ref="P157" si="305">$D156*P160</f>
        <v>0</v>
      </c>
      <c r="Q157" s="11">
        <f t="shared" ref="Q157" si="306">$D156*Q160</f>
        <v>0</v>
      </c>
      <c r="R157" s="11">
        <f t="shared" ref="R157" si="307">$D156*R160</f>
        <v>0</v>
      </c>
      <c r="S157" s="11">
        <f t="shared" ref="S157" si="308">$D156*S160</f>
        <v>0</v>
      </c>
      <c r="T157" s="11">
        <f t="shared" ref="T157" si="309">$D156*T160</f>
        <v>0</v>
      </c>
      <c r="U157" s="11">
        <f t="shared" ref="U157" si="310">$D156*U160</f>
        <v>0</v>
      </c>
      <c r="V157" s="11">
        <f t="shared" ref="V157" si="311">$D156*V160</f>
        <v>0</v>
      </c>
      <c r="W157" s="11">
        <f t="shared" ref="W157" si="312">$D156*W160</f>
        <v>0</v>
      </c>
      <c r="X157" s="11">
        <f t="shared" ref="X157" si="313">$D156*X160</f>
        <v>0</v>
      </c>
      <c r="Y157" s="11">
        <f t="shared" ref="Y157" si="314">$D156*Y160</f>
        <v>0</v>
      </c>
      <c r="Z157" s="11">
        <f t="shared" ref="Z157" si="315">$D156*Z160</f>
        <v>0</v>
      </c>
      <c r="AA157" s="11">
        <f t="shared" ref="AA157" si="316">$D156*AA160</f>
        <v>0</v>
      </c>
      <c r="AB157" s="11">
        <f t="shared" ref="AB157" si="317">$D156*AB160</f>
        <v>0</v>
      </c>
      <c r="AC157" s="11">
        <f t="shared" ref="AC157" si="318">$D156*AC160</f>
        <v>0</v>
      </c>
      <c r="AD157" s="11">
        <f t="shared" ref="AD157" si="319">$D156*AD160</f>
        <v>0</v>
      </c>
      <c r="AE157" s="11">
        <f t="shared" ref="AE157" si="320">$D156*AE160</f>
        <v>0</v>
      </c>
      <c r="AF157" s="11">
        <f t="shared" ref="AF157" si="321">$D156*AF160</f>
        <v>0</v>
      </c>
      <c r="AG157" s="11">
        <f t="shared" ref="AG157:AH157" si="322">$D156*AG160</f>
        <v>0</v>
      </c>
      <c r="AH157" s="11">
        <f t="shared" si="322"/>
        <v>0</v>
      </c>
    </row>
    <row r="158" spans="2:34" ht="34.950000000000003" customHeight="1" x14ac:dyDescent="0.35">
      <c r="I158" s="3" t="s">
        <v>10</v>
      </c>
      <c r="J158" s="11">
        <f t="shared" ref="J158:AH158" si="323">$E156*J160</f>
        <v>0</v>
      </c>
      <c r="K158" s="11">
        <f t="shared" si="323"/>
        <v>0</v>
      </c>
      <c r="L158" s="11">
        <f t="shared" si="323"/>
        <v>0</v>
      </c>
      <c r="M158" s="11">
        <f t="shared" si="323"/>
        <v>0</v>
      </c>
      <c r="N158" s="11">
        <f t="shared" si="323"/>
        <v>0</v>
      </c>
      <c r="O158" s="11">
        <f t="shared" si="323"/>
        <v>0</v>
      </c>
      <c r="P158" s="11">
        <f t="shared" si="323"/>
        <v>0</v>
      </c>
      <c r="Q158" s="11">
        <f t="shared" si="323"/>
        <v>0</v>
      </c>
      <c r="R158" s="11">
        <f t="shared" si="323"/>
        <v>0</v>
      </c>
      <c r="S158" s="11">
        <f t="shared" si="323"/>
        <v>0</v>
      </c>
      <c r="T158" s="11">
        <f t="shared" si="323"/>
        <v>0</v>
      </c>
      <c r="U158" s="11">
        <f t="shared" si="323"/>
        <v>0</v>
      </c>
      <c r="V158" s="11">
        <f t="shared" si="323"/>
        <v>0</v>
      </c>
      <c r="W158" s="11">
        <f t="shared" si="323"/>
        <v>0</v>
      </c>
      <c r="X158" s="11">
        <f t="shared" si="323"/>
        <v>0</v>
      </c>
      <c r="Y158" s="11">
        <f t="shared" si="323"/>
        <v>0</v>
      </c>
      <c r="Z158" s="11">
        <f t="shared" si="323"/>
        <v>0</v>
      </c>
      <c r="AA158" s="11">
        <f t="shared" si="323"/>
        <v>0</v>
      </c>
      <c r="AB158" s="11">
        <f t="shared" si="323"/>
        <v>0</v>
      </c>
      <c r="AC158" s="11">
        <f t="shared" si="323"/>
        <v>0</v>
      </c>
      <c r="AD158" s="11">
        <f t="shared" si="323"/>
        <v>0</v>
      </c>
      <c r="AE158" s="11">
        <f t="shared" si="323"/>
        <v>0</v>
      </c>
      <c r="AF158" s="11">
        <f t="shared" si="323"/>
        <v>0</v>
      </c>
      <c r="AG158" s="11">
        <f t="shared" si="323"/>
        <v>0</v>
      </c>
      <c r="AH158" s="11">
        <f t="shared" si="323"/>
        <v>0</v>
      </c>
    </row>
    <row r="159" spans="2:34" ht="34.950000000000003" customHeight="1" x14ac:dyDescent="0.35">
      <c r="I159" s="3" t="s">
        <v>11</v>
      </c>
      <c r="J159" s="11">
        <f t="shared" ref="J159" si="324">$F156*J160</f>
        <v>0</v>
      </c>
      <c r="K159" s="11">
        <f t="shared" ref="K159" si="325">$F156*K160</f>
        <v>0</v>
      </c>
      <c r="L159" s="11">
        <f t="shared" ref="L159" si="326">$F156*L160</f>
        <v>0</v>
      </c>
      <c r="M159" s="11">
        <f t="shared" ref="M159" si="327">$F156*M160</f>
        <v>0</v>
      </c>
      <c r="N159" s="11">
        <f t="shared" ref="N159" si="328">$F156*N160</f>
        <v>0</v>
      </c>
      <c r="O159" s="11">
        <f t="shared" ref="O159" si="329">$F156*O160</f>
        <v>0</v>
      </c>
      <c r="P159" s="11">
        <f t="shared" ref="P159" si="330">$F156*P160</f>
        <v>0</v>
      </c>
      <c r="Q159" s="11">
        <f t="shared" ref="Q159" si="331">$F156*Q160</f>
        <v>0</v>
      </c>
      <c r="R159" s="11">
        <f t="shared" ref="R159" si="332">$F156*R160</f>
        <v>0</v>
      </c>
      <c r="S159" s="11">
        <f t="shared" ref="S159" si="333">$F156*S160</f>
        <v>0</v>
      </c>
      <c r="T159" s="11">
        <f t="shared" ref="T159" si="334">$F156*T160</f>
        <v>0</v>
      </c>
      <c r="U159" s="11">
        <f t="shared" ref="U159" si="335">$F156*U160</f>
        <v>0</v>
      </c>
      <c r="V159" s="11">
        <f t="shared" ref="V159" si="336">$F156*V160</f>
        <v>0</v>
      </c>
      <c r="W159" s="11">
        <f t="shared" ref="W159" si="337">$F156*W160</f>
        <v>0</v>
      </c>
      <c r="X159" s="11">
        <f t="shared" ref="X159" si="338">$F156*X160</f>
        <v>0</v>
      </c>
      <c r="Y159" s="11">
        <f t="shared" ref="Y159" si="339">$F156*Y160</f>
        <v>0</v>
      </c>
      <c r="Z159" s="11">
        <f t="shared" ref="Z159" si="340">$F156*Z160</f>
        <v>0</v>
      </c>
      <c r="AA159" s="11">
        <f t="shared" ref="AA159" si="341">$F156*AA160</f>
        <v>0</v>
      </c>
      <c r="AB159" s="11">
        <f t="shared" ref="AB159" si="342">$F156*AB160</f>
        <v>0</v>
      </c>
      <c r="AC159" s="11">
        <f t="shared" ref="AC159" si="343">$F156*AC160</f>
        <v>0</v>
      </c>
      <c r="AD159" s="11">
        <f t="shared" ref="AD159" si="344">$F156*AD160</f>
        <v>0</v>
      </c>
      <c r="AE159" s="11">
        <f t="shared" ref="AE159" si="345">$F156*AE160</f>
        <v>0</v>
      </c>
      <c r="AF159" s="11">
        <f t="shared" ref="AF159" si="346">$F156*AF160</f>
        <v>0</v>
      </c>
      <c r="AG159" s="11">
        <f t="shared" ref="AG159:AH159" si="347">$F156*AG160</f>
        <v>0</v>
      </c>
      <c r="AH159" s="11">
        <f t="shared" si="347"/>
        <v>0</v>
      </c>
    </row>
    <row r="160" spans="2:34" ht="34.950000000000003" customHeight="1" x14ac:dyDescent="0.35">
      <c r="I160" s="3" t="s">
        <v>9</v>
      </c>
      <c r="J160" s="9">
        <v>1</v>
      </c>
      <c r="K160" s="9">
        <v>1</v>
      </c>
      <c r="L160" s="9">
        <v>1</v>
      </c>
      <c r="M160" s="9">
        <v>1</v>
      </c>
      <c r="N160" s="9">
        <v>1</v>
      </c>
      <c r="O160" s="9">
        <v>1</v>
      </c>
      <c r="P160" s="9">
        <v>1</v>
      </c>
      <c r="Q160" s="9">
        <v>1</v>
      </c>
      <c r="R160" s="9">
        <v>1</v>
      </c>
      <c r="S160" s="9">
        <v>1</v>
      </c>
      <c r="T160" s="9">
        <v>1</v>
      </c>
      <c r="U160" s="9">
        <v>1</v>
      </c>
      <c r="V160" s="9">
        <v>1</v>
      </c>
      <c r="W160" s="9">
        <v>1</v>
      </c>
      <c r="X160" s="9">
        <v>1</v>
      </c>
      <c r="Y160" s="9">
        <v>1</v>
      </c>
      <c r="Z160" s="9">
        <v>1</v>
      </c>
      <c r="AA160" s="9">
        <v>1</v>
      </c>
      <c r="AB160" s="9">
        <v>1</v>
      </c>
      <c r="AC160" s="9">
        <v>1</v>
      </c>
      <c r="AD160" s="9">
        <v>1</v>
      </c>
      <c r="AE160" s="9">
        <v>1</v>
      </c>
      <c r="AF160" s="9">
        <v>1</v>
      </c>
      <c r="AG160" s="9">
        <v>1</v>
      </c>
      <c r="AH160" s="9">
        <v>1</v>
      </c>
    </row>
    <row r="163" spans="2:34" ht="34.950000000000003" customHeight="1" thickBot="1" x14ac:dyDescent="0.4"/>
    <row r="164" spans="2:34" ht="34.950000000000003" customHeight="1" thickBot="1" x14ac:dyDescent="0.4">
      <c r="B164" s="22" t="s">
        <v>82</v>
      </c>
      <c r="C164" s="43"/>
      <c r="D164" s="3" t="s">
        <v>135</v>
      </c>
    </row>
    <row r="165" spans="2:34" ht="34.950000000000003" customHeight="1" thickBot="1" x14ac:dyDescent="0.4">
      <c r="C165" s="43"/>
      <c r="D165" s="3" t="s">
        <v>203</v>
      </c>
      <c r="E165" t="str" cm="1">
        <f t="array" ref="E165">IFERROR(INDEX(_xlfn.ANCHORARRAY(#REF!),#REF!,1),"")</f>
        <v/>
      </c>
    </row>
    <row r="166" spans="2:34" ht="34.950000000000003" customHeight="1" thickBot="1" x14ac:dyDescent="0.4">
      <c r="C166" s="43"/>
      <c r="D166" s="3" t="s">
        <v>3</v>
      </c>
    </row>
    <row r="167" spans="2:34" ht="34.950000000000003" customHeight="1" x14ac:dyDescent="0.35">
      <c r="B167"/>
    </row>
    <row r="168" spans="2:34" ht="34.950000000000003" customHeight="1" thickBot="1" x14ac:dyDescent="0.45">
      <c r="C168" s="4" t="s">
        <v>9</v>
      </c>
      <c r="D168" s="4" t="s">
        <v>8</v>
      </c>
      <c r="E168" s="4" t="s">
        <v>10</v>
      </c>
      <c r="F168" s="4" t="s">
        <v>11</v>
      </c>
      <c r="G168" s="4" t="s">
        <v>12</v>
      </c>
    </row>
    <row r="169" spans="2:34" ht="34.950000000000003" customHeight="1" x14ac:dyDescent="0.35">
      <c r="C169" s="6"/>
      <c r="D169" s="9"/>
      <c r="E169" s="9"/>
      <c r="F169" s="9"/>
      <c r="G169" s="6"/>
    </row>
    <row r="170" spans="2:34" ht="34.950000000000003" customHeight="1" x14ac:dyDescent="0.35">
      <c r="C170" s="6"/>
      <c r="D170" s="9"/>
      <c r="E170" s="9"/>
      <c r="F170" s="9"/>
      <c r="G170" s="6"/>
    </row>
    <row r="171" spans="2:34" ht="34.950000000000003" customHeight="1" x14ac:dyDescent="0.35">
      <c r="C171" s="6"/>
      <c r="D171" s="9"/>
      <c r="E171" s="9"/>
      <c r="F171" s="9"/>
      <c r="G171" s="6"/>
    </row>
    <row r="172" spans="2:34" ht="34.950000000000003" customHeight="1" x14ac:dyDescent="0.35">
      <c r="C172" s="6"/>
      <c r="D172" s="9"/>
      <c r="E172" s="9"/>
      <c r="F172" s="9"/>
      <c r="G172" s="6"/>
    </row>
    <row r="173" spans="2:34" ht="34.950000000000003" customHeight="1" x14ac:dyDescent="0.35">
      <c r="C173" s="6"/>
      <c r="D173" s="9"/>
      <c r="E173" s="9"/>
      <c r="F173" s="9"/>
      <c r="G173" s="6"/>
    </row>
    <row r="174" spans="2:34" ht="34.950000000000003" customHeight="1" thickBot="1" x14ac:dyDescent="0.4">
      <c r="C174" s="6"/>
      <c r="D174" s="9"/>
      <c r="E174" s="9"/>
      <c r="F174" s="9"/>
      <c r="G174" s="6"/>
    </row>
    <row r="175" spans="2:34" ht="34.950000000000003" customHeight="1" thickBot="1" x14ac:dyDescent="0.4">
      <c r="C175" s="13" t="s">
        <v>136</v>
      </c>
      <c r="D175" s="2"/>
      <c r="E175" s="2"/>
      <c r="F175" s="2"/>
      <c r="I175" s="22" t="s">
        <v>82</v>
      </c>
      <c r="J175" s="16">
        <f>Startar+COLUMNS($J:J)-1</f>
        <v>0</v>
      </c>
      <c r="K175" s="16">
        <f>Startar+COLUMNS($J:K)-1</f>
        <v>1</v>
      </c>
      <c r="L175" s="16">
        <f>Startar+COLUMNS($J:L)-1</f>
        <v>2</v>
      </c>
      <c r="M175" s="16">
        <f>Startar+COLUMNS($J:M)-1</f>
        <v>3</v>
      </c>
      <c r="N175" s="16">
        <f>Startar+COLUMNS($J:N)-1</f>
        <v>4</v>
      </c>
      <c r="O175" s="16">
        <f>Startar+COLUMNS($J:O)-1</f>
        <v>5</v>
      </c>
      <c r="P175" s="16">
        <f>Startar+COLUMNS($J:P)-1</f>
        <v>6</v>
      </c>
      <c r="Q175" s="16">
        <f>Startar+COLUMNS($J:Q)-1</f>
        <v>7</v>
      </c>
      <c r="R175" s="16">
        <f>Startar+COLUMNS($J:R)-1</f>
        <v>8</v>
      </c>
      <c r="S175" s="16">
        <f>Startar+COLUMNS($J:S)-1</f>
        <v>9</v>
      </c>
      <c r="T175" s="16">
        <f>Startar+COLUMNS($J:T)-1</f>
        <v>10</v>
      </c>
      <c r="U175" s="16">
        <f>Startar+COLUMNS($J:U)-1</f>
        <v>11</v>
      </c>
      <c r="V175" s="16">
        <f>Startar+COLUMNS($J:V)-1</f>
        <v>12</v>
      </c>
      <c r="W175" s="16">
        <f>Startar+COLUMNS($J:W)-1</f>
        <v>13</v>
      </c>
      <c r="X175" s="16">
        <f>Startar+COLUMNS($J:X)-1</f>
        <v>14</v>
      </c>
      <c r="Y175" s="16">
        <f>Startar+COLUMNS($J:Y)-1</f>
        <v>15</v>
      </c>
      <c r="Z175" s="16">
        <f>Startar+COLUMNS($J:Z)-1</f>
        <v>16</v>
      </c>
      <c r="AA175" s="16">
        <f>Startar+COLUMNS($J:AA)-1</f>
        <v>17</v>
      </c>
      <c r="AB175" s="16">
        <f>Startar+COLUMNS($J:AB)-1</f>
        <v>18</v>
      </c>
      <c r="AC175" s="16">
        <f>Startar+COLUMNS($J:AC)-1</f>
        <v>19</v>
      </c>
      <c r="AD175" s="16">
        <f>Startar+COLUMNS($J:AD)-1</f>
        <v>20</v>
      </c>
      <c r="AE175" s="16">
        <f>Startar+COLUMNS($J:AE)-1</f>
        <v>21</v>
      </c>
      <c r="AF175" s="16">
        <f>Startar+COLUMNS($J:AF)-1</f>
        <v>22</v>
      </c>
      <c r="AG175" s="16">
        <f>Startar+COLUMNS($J:AG)-1</f>
        <v>23</v>
      </c>
      <c r="AH175" s="16">
        <f>Startar+COLUMNS($J:AH)-1</f>
        <v>24</v>
      </c>
    </row>
    <row r="176" spans="2:34" ht="34.950000000000003" customHeight="1" x14ac:dyDescent="0.35">
      <c r="I176" s="3" t="s">
        <v>8</v>
      </c>
      <c r="J176" s="11">
        <f t="shared" ref="J176" si="348">$D175*J179</f>
        <v>0</v>
      </c>
      <c r="K176" s="11">
        <f t="shared" ref="K176" si="349">$D175*K179</f>
        <v>0</v>
      </c>
      <c r="L176" s="11">
        <f t="shared" ref="L176" si="350">$D175*L179</f>
        <v>0</v>
      </c>
      <c r="M176" s="11">
        <f t="shared" ref="M176" si="351">$D175*M179</f>
        <v>0</v>
      </c>
      <c r="N176" s="11">
        <f t="shared" ref="N176" si="352">$D175*N179</f>
        <v>0</v>
      </c>
      <c r="O176" s="11">
        <f t="shared" ref="O176" si="353">$D175*O179</f>
        <v>0</v>
      </c>
      <c r="P176" s="11">
        <f t="shared" ref="P176" si="354">$D175*P179</f>
        <v>0</v>
      </c>
      <c r="Q176" s="11">
        <f t="shared" ref="Q176" si="355">$D175*Q179</f>
        <v>0</v>
      </c>
      <c r="R176" s="11">
        <f t="shared" ref="R176" si="356">$D175*R179</f>
        <v>0</v>
      </c>
      <c r="S176" s="11">
        <f t="shared" ref="S176" si="357">$D175*S179</f>
        <v>0</v>
      </c>
      <c r="T176" s="11">
        <f t="shared" ref="T176" si="358">$D175*T179</f>
        <v>0</v>
      </c>
      <c r="U176" s="11">
        <f t="shared" ref="U176" si="359">$D175*U179</f>
        <v>0</v>
      </c>
      <c r="V176" s="11">
        <f t="shared" ref="V176" si="360">$D175*V179</f>
        <v>0</v>
      </c>
      <c r="W176" s="11">
        <f t="shared" ref="W176" si="361">$D175*W179</f>
        <v>0</v>
      </c>
      <c r="X176" s="11">
        <f t="shared" ref="X176" si="362">$D175*X179</f>
        <v>0</v>
      </c>
      <c r="Y176" s="11">
        <f t="shared" ref="Y176" si="363">$D175*Y179</f>
        <v>0</v>
      </c>
      <c r="Z176" s="11">
        <f t="shared" ref="Z176" si="364">$D175*Z179</f>
        <v>0</v>
      </c>
      <c r="AA176" s="11">
        <f t="shared" ref="AA176" si="365">$D175*AA179</f>
        <v>0</v>
      </c>
      <c r="AB176" s="11">
        <f t="shared" ref="AB176" si="366">$D175*AB179</f>
        <v>0</v>
      </c>
      <c r="AC176" s="11">
        <f t="shared" ref="AC176" si="367">$D175*AC179</f>
        <v>0</v>
      </c>
      <c r="AD176" s="11">
        <f t="shared" ref="AD176" si="368">$D175*AD179</f>
        <v>0</v>
      </c>
      <c r="AE176" s="11">
        <f t="shared" ref="AE176" si="369">$D175*AE179</f>
        <v>0</v>
      </c>
      <c r="AF176" s="11">
        <f t="shared" ref="AF176" si="370">$D175*AF179</f>
        <v>0</v>
      </c>
      <c r="AG176" s="11">
        <f t="shared" ref="AG176:AH176" si="371">$D175*AG179</f>
        <v>0</v>
      </c>
      <c r="AH176" s="11">
        <f t="shared" si="371"/>
        <v>0</v>
      </c>
    </row>
    <row r="177" spans="2:34" ht="34.950000000000003" customHeight="1" x14ac:dyDescent="0.35">
      <c r="I177" s="3" t="s">
        <v>10</v>
      </c>
      <c r="J177" s="11">
        <f t="shared" ref="J177:AH177" si="372">$E175*J179</f>
        <v>0</v>
      </c>
      <c r="K177" s="11">
        <f t="shared" si="372"/>
        <v>0</v>
      </c>
      <c r="L177" s="11">
        <f t="shared" si="372"/>
        <v>0</v>
      </c>
      <c r="M177" s="11">
        <f t="shared" si="372"/>
        <v>0</v>
      </c>
      <c r="N177" s="11">
        <f t="shared" si="372"/>
        <v>0</v>
      </c>
      <c r="O177" s="11">
        <f t="shared" si="372"/>
        <v>0</v>
      </c>
      <c r="P177" s="11">
        <f t="shared" si="372"/>
        <v>0</v>
      </c>
      <c r="Q177" s="11">
        <f t="shared" si="372"/>
        <v>0</v>
      </c>
      <c r="R177" s="11">
        <f t="shared" si="372"/>
        <v>0</v>
      </c>
      <c r="S177" s="11">
        <f t="shared" si="372"/>
        <v>0</v>
      </c>
      <c r="T177" s="11">
        <f t="shared" si="372"/>
        <v>0</v>
      </c>
      <c r="U177" s="11">
        <f t="shared" si="372"/>
        <v>0</v>
      </c>
      <c r="V177" s="11">
        <f t="shared" si="372"/>
        <v>0</v>
      </c>
      <c r="W177" s="11">
        <f t="shared" si="372"/>
        <v>0</v>
      </c>
      <c r="X177" s="11">
        <f t="shared" si="372"/>
        <v>0</v>
      </c>
      <c r="Y177" s="11">
        <f t="shared" si="372"/>
        <v>0</v>
      </c>
      <c r="Z177" s="11">
        <f t="shared" si="372"/>
        <v>0</v>
      </c>
      <c r="AA177" s="11">
        <f t="shared" si="372"/>
        <v>0</v>
      </c>
      <c r="AB177" s="11">
        <f t="shared" si="372"/>
        <v>0</v>
      </c>
      <c r="AC177" s="11">
        <f t="shared" si="372"/>
        <v>0</v>
      </c>
      <c r="AD177" s="11">
        <f t="shared" si="372"/>
        <v>0</v>
      </c>
      <c r="AE177" s="11">
        <f t="shared" si="372"/>
        <v>0</v>
      </c>
      <c r="AF177" s="11">
        <f t="shared" si="372"/>
        <v>0</v>
      </c>
      <c r="AG177" s="11">
        <f t="shared" si="372"/>
        <v>0</v>
      </c>
      <c r="AH177" s="11">
        <f t="shared" si="372"/>
        <v>0</v>
      </c>
    </row>
    <row r="178" spans="2:34" ht="34.950000000000003" customHeight="1" x14ac:dyDescent="0.35">
      <c r="I178" s="3" t="s">
        <v>11</v>
      </c>
      <c r="J178" s="11">
        <f t="shared" ref="J178" si="373">$F175*J179</f>
        <v>0</v>
      </c>
      <c r="K178" s="11">
        <f t="shared" ref="K178" si="374">$F175*K179</f>
        <v>0</v>
      </c>
      <c r="L178" s="11">
        <f t="shared" ref="L178" si="375">$F175*L179</f>
        <v>0</v>
      </c>
      <c r="M178" s="11">
        <f t="shared" ref="M178" si="376">$F175*M179</f>
        <v>0</v>
      </c>
      <c r="N178" s="11">
        <f t="shared" ref="N178" si="377">$F175*N179</f>
        <v>0</v>
      </c>
      <c r="O178" s="11">
        <f t="shared" ref="O178" si="378">$F175*O179</f>
        <v>0</v>
      </c>
      <c r="P178" s="11">
        <f t="shared" ref="P178" si="379">$F175*P179</f>
        <v>0</v>
      </c>
      <c r="Q178" s="11">
        <f t="shared" ref="Q178" si="380">$F175*Q179</f>
        <v>0</v>
      </c>
      <c r="R178" s="11">
        <f t="shared" ref="R178" si="381">$F175*R179</f>
        <v>0</v>
      </c>
      <c r="S178" s="11">
        <f t="shared" ref="S178" si="382">$F175*S179</f>
        <v>0</v>
      </c>
      <c r="T178" s="11">
        <f t="shared" ref="T178" si="383">$F175*T179</f>
        <v>0</v>
      </c>
      <c r="U178" s="11">
        <f t="shared" ref="U178" si="384">$F175*U179</f>
        <v>0</v>
      </c>
      <c r="V178" s="11">
        <f t="shared" ref="V178" si="385">$F175*V179</f>
        <v>0</v>
      </c>
      <c r="W178" s="11">
        <f t="shared" ref="W178" si="386">$F175*W179</f>
        <v>0</v>
      </c>
      <c r="X178" s="11">
        <f t="shared" ref="X178" si="387">$F175*X179</f>
        <v>0</v>
      </c>
      <c r="Y178" s="11">
        <f t="shared" ref="Y178" si="388">$F175*Y179</f>
        <v>0</v>
      </c>
      <c r="Z178" s="11">
        <f t="shared" ref="Z178" si="389">$F175*Z179</f>
        <v>0</v>
      </c>
      <c r="AA178" s="11">
        <f t="shared" ref="AA178" si="390">$F175*AA179</f>
        <v>0</v>
      </c>
      <c r="AB178" s="11">
        <f t="shared" ref="AB178" si="391">$F175*AB179</f>
        <v>0</v>
      </c>
      <c r="AC178" s="11">
        <f t="shared" ref="AC178" si="392">$F175*AC179</f>
        <v>0</v>
      </c>
      <c r="AD178" s="11">
        <f t="shared" ref="AD178" si="393">$F175*AD179</f>
        <v>0</v>
      </c>
      <c r="AE178" s="11">
        <f t="shared" ref="AE178" si="394">$F175*AE179</f>
        <v>0</v>
      </c>
      <c r="AF178" s="11">
        <f t="shared" ref="AF178" si="395">$F175*AF179</f>
        <v>0</v>
      </c>
      <c r="AG178" s="11">
        <f t="shared" ref="AG178:AH178" si="396">$F175*AG179</f>
        <v>0</v>
      </c>
      <c r="AH178" s="11">
        <f t="shared" si="396"/>
        <v>0</v>
      </c>
    </row>
    <row r="179" spans="2:34" ht="34.950000000000003" customHeight="1" x14ac:dyDescent="0.35">
      <c r="I179" s="3" t="s">
        <v>9</v>
      </c>
      <c r="J179" s="9">
        <v>1</v>
      </c>
      <c r="K179" s="9">
        <v>1</v>
      </c>
      <c r="L179" s="9">
        <v>1</v>
      </c>
      <c r="M179" s="9">
        <v>1</v>
      </c>
      <c r="N179" s="9">
        <v>1</v>
      </c>
      <c r="O179" s="9">
        <v>1</v>
      </c>
      <c r="P179" s="9">
        <v>1</v>
      </c>
      <c r="Q179" s="9">
        <v>1</v>
      </c>
      <c r="R179" s="9">
        <v>1</v>
      </c>
      <c r="S179" s="9">
        <v>1</v>
      </c>
      <c r="T179" s="9">
        <v>1</v>
      </c>
      <c r="U179" s="9">
        <v>1</v>
      </c>
      <c r="V179" s="9">
        <v>1</v>
      </c>
      <c r="W179" s="9">
        <v>1</v>
      </c>
      <c r="X179" s="9">
        <v>1</v>
      </c>
      <c r="Y179" s="9">
        <v>1</v>
      </c>
      <c r="Z179" s="9">
        <v>1</v>
      </c>
      <c r="AA179" s="9">
        <v>1</v>
      </c>
      <c r="AB179" s="9">
        <v>1</v>
      </c>
      <c r="AC179" s="9">
        <v>1</v>
      </c>
      <c r="AD179" s="9">
        <v>1</v>
      </c>
      <c r="AE179" s="9">
        <v>1</v>
      </c>
      <c r="AF179" s="9">
        <v>1</v>
      </c>
      <c r="AG179" s="9">
        <v>1</v>
      </c>
      <c r="AH179" s="9">
        <v>1</v>
      </c>
    </row>
    <row r="182" spans="2:34" ht="34.950000000000003" customHeight="1" thickBot="1" x14ac:dyDescent="0.4"/>
    <row r="183" spans="2:34" ht="34.950000000000003" customHeight="1" thickBot="1" x14ac:dyDescent="0.4">
      <c r="B183" s="22" t="s">
        <v>57</v>
      </c>
      <c r="C183" s="43"/>
      <c r="D183" s="3" t="s">
        <v>135</v>
      </c>
    </row>
    <row r="184" spans="2:34" ht="34.950000000000003" customHeight="1" thickBot="1" x14ac:dyDescent="0.4">
      <c r="C184" s="43"/>
      <c r="D184" s="3" t="s">
        <v>203</v>
      </c>
      <c r="E184" t="str" cm="1">
        <f t="array" ref="E184">IFERROR(INDEX(_xlfn.ANCHORARRAY(#REF!),#REF!,1),"")</f>
        <v/>
      </c>
    </row>
    <row r="185" spans="2:34" ht="34.950000000000003" customHeight="1" thickBot="1" x14ac:dyDescent="0.4">
      <c r="C185" s="43"/>
      <c r="D185" s="3" t="s">
        <v>3</v>
      </c>
    </row>
    <row r="186" spans="2:34" ht="34.950000000000003" customHeight="1" x14ac:dyDescent="0.35">
      <c r="B186"/>
    </row>
    <row r="187" spans="2:34" ht="34.950000000000003" customHeight="1" thickBot="1" x14ac:dyDescent="0.45">
      <c r="C187" s="4" t="s">
        <v>9</v>
      </c>
      <c r="D187" s="4" t="s">
        <v>8</v>
      </c>
      <c r="E187" s="4" t="s">
        <v>10</v>
      </c>
      <c r="F187" s="4" t="s">
        <v>11</v>
      </c>
      <c r="G187" s="4" t="s">
        <v>12</v>
      </c>
    </row>
    <row r="188" spans="2:34" ht="34.950000000000003" customHeight="1" x14ac:dyDescent="0.35">
      <c r="C188" s="6"/>
      <c r="D188" s="9"/>
      <c r="E188" s="9"/>
      <c r="F188" s="9"/>
      <c r="G188" s="6"/>
    </row>
    <row r="189" spans="2:34" ht="34.950000000000003" customHeight="1" x14ac:dyDescent="0.35">
      <c r="C189" s="6"/>
      <c r="D189" s="9"/>
      <c r="E189" s="9"/>
      <c r="F189" s="9"/>
      <c r="G189" s="6"/>
    </row>
    <row r="190" spans="2:34" ht="34.950000000000003" customHeight="1" x14ac:dyDescent="0.35">
      <c r="C190" s="6"/>
      <c r="D190" s="9"/>
      <c r="E190" s="9"/>
      <c r="F190" s="9"/>
      <c r="G190" s="6"/>
    </row>
    <row r="191" spans="2:34" ht="34.950000000000003" customHeight="1" x14ac:dyDescent="0.35">
      <c r="C191" s="6"/>
      <c r="D191" s="9"/>
      <c r="E191" s="9"/>
      <c r="F191" s="9"/>
      <c r="G191" s="6"/>
    </row>
    <row r="192" spans="2:34" ht="34.950000000000003" customHeight="1" x14ac:dyDescent="0.35">
      <c r="C192" s="6"/>
      <c r="D192" s="9"/>
      <c r="E192" s="9"/>
      <c r="F192" s="9"/>
      <c r="G192" s="6"/>
    </row>
    <row r="193" spans="2:34" ht="34.950000000000003" customHeight="1" thickBot="1" x14ac:dyDescent="0.4">
      <c r="C193" s="6"/>
      <c r="D193" s="9"/>
      <c r="E193" s="9"/>
      <c r="F193" s="9"/>
      <c r="G193" s="6"/>
    </row>
    <row r="194" spans="2:34" ht="34.950000000000003" customHeight="1" thickBot="1" x14ac:dyDescent="0.4">
      <c r="C194" s="13" t="s">
        <v>136</v>
      </c>
      <c r="D194" s="2"/>
      <c r="E194" s="2"/>
      <c r="F194" s="2"/>
      <c r="I194" s="22" t="s">
        <v>57</v>
      </c>
      <c r="J194" s="16">
        <f>Startar+COLUMNS($J:J)-1</f>
        <v>0</v>
      </c>
      <c r="K194" s="16">
        <f>Startar+COLUMNS($J:K)-1</f>
        <v>1</v>
      </c>
      <c r="L194" s="16">
        <f>Startar+COLUMNS($J:L)-1</f>
        <v>2</v>
      </c>
      <c r="M194" s="16">
        <f>Startar+COLUMNS($J:M)-1</f>
        <v>3</v>
      </c>
      <c r="N194" s="16">
        <f>Startar+COLUMNS($J:N)-1</f>
        <v>4</v>
      </c>
      <c r="O194" s="16">
        <f>Startar+COLUMNS($J:O)-1</f>
        <v>5</v>
      </c>
      <c r="P194" s="16">
        <f>Startar+COLUMNS($J:P)-1</f>
        <v>6</v>
      </c>
      <c r="Q194" s="16">
        <f>Startar+COLUMNS($J:Q)-1</f>
        <v>7</v>
      </c>
      <c r="R194" s="16">
        <f>Startar+COLUMNS($J:R)-1</f>
        <v>8</v>
      </c>
      <c r="S194" s="16">
        <f>Startar+COLUMNS($J:S)-1</f>
        <v>9</v>
      </c>
      <c r="T194" s="16">
        <f>Startar+COLUMNS($J:T)-1</f>
        <v>10</v>
      </c>
      <c r="U194" s="16">
        <f>Startar+COLUMNS($J:U)-1</f>
        <v>11</v>
      </c>
      <c r="V194" s="16">
        <f>Startar+COLUMNS($J:V)-1</f>
        <v>12</v>
      </c>
      <c r="W194" s="16">
        <f>Startar+COLUMNS($J:W)-1</f>
        <v>13</v>
      </c>
      <c r="X194" s="16">
        <f>Startar+COLUMNS($J:X)-1</f>
        <v>14</v>
      </c>
      <c r="Y194" s="16">
        <f>Startar+COLUMNS($J:Y)-1</f>
        <v>15</v>
      </c>
      <c r="Z194" s="16">
        <f>Startar+COLUMNS($J:Z)-1</f>
        <v>16</v>
      </c>
      <c r="AA194" s="16">
        <f>Startar+COLUMNS($J:AA)-1</f>
        <v>17</v>
      </c>
      <c r="AB194" s="16">
        <f>Startar+COLUMNS($J:AB)-1</f>
        <v>18</v>
      </c>
      <c r="AC194" s="16">
        <f>Startar+COLUMNS($J:AC)-1</f>
        <v>19</v>
      </c>
      <c r="AD194" s="16">
        <f>Startar+COLUMNS($J:AD)-1</f>
        <v>20</v>
      </c>
      <c r="AE194" s="16">
        <f>Startar+COLUMNS($J:AE)-1</f>
        <v>21</v>
      </c>
      <c r="AF194" s="16">
        <f>Startar+COLUMNS($J:AF)-1</f>
        <v>22</v>
      </c>
      <c r="AG194" s="16">
        <f>Startar+COLUMNS($J:AG)-1</f>
        <v>23</v>
      </c>
      <c r="AH194" s="16">
        <f>Startar+COLUMNS($J:AH)-1</f>
        <v>24</v>
      </c>
    </row>
    <row r="195" spans="2:34" ht="34.950000000000003" customHeight="1" x14ac:dyDescent="0.35">
      <c r="I195" s="3" t="s">
        <v>8</v>
      </c>
      <c r="J195" s="11">
        <f t="shared" ref="J195" si="397">$D194*J198</f>
        <v>0</v>
      </c>
      <c r="K195" s="11">
        <f t="shared" ref="K195" si="398">$D194*K198</f>
        <v>0</v>
      </c>
      <c r="L195" s="11">
        <f t="shared" ref="L195" si="399">$D194*L198</f>
        <v>0</v>
      </c>
      <c r="M195" s="11">
        <f t="shared" ref="M195" si="400">$D194*M198</f>
        <v>0</v>
      </c>
      <c r="N195" s="11">
        <f t="shared" ref="N195" si="401">$D194*N198</f>
        <v>0</v>
      </c>
      <c r="O195" s="11">
        <f t="shared" ref="O195" si="402">$D194*O198</f>
        <v>0</v>
      </c>
      <c r="P195" s="11">
        <f t="shared" ref="P195" si="403">$D194*P198</f>
        <v>0</v>
      </c>
      <c r="Q195" s="11">
        <f t="shared" ref="Q195" si="404">$D194*Q198</f>
        <v>0</v>
      </c>
      <c r="R195" s="11">
        <f t="shared" ref="R195" si="405">$D194*R198</f>
        <v>0</v>
      </c>
      <c r="S195" s="11">
        <f t="shared" ref="S195" si="406">$D194*S198</f>
        <v>0</v>
      </c>
      <c r="T195" s="11">
        <f t="shared" ref="T195" si="407">$D194*T198</f>
        <v>0</v>
      </c>
      <c r="U195" s="11">
        <f t="shared" ref="U195" si="408">$D194*U198</f>
        <v>0</v>
      </c>
      <c r="V195" s="11">
        <f t="shared" ref="V195" si="409">$D194*V198</f>
        <v>0</v>
      </c>
      <c r="W195" s="11">
        <f t="shared" ref="W195" si="410">$D194*W198</f>
        <v>0</v>
      </c>
      <c r="X195" s="11">
        <f t="shared" ref="X195" si="411">$D194*X198</f>
        <v>0</v>
      </c>
      <c r="Y195" s="11">
        <f t="shared" ref="Y195" si="412">$D194*Y198</f>
        <v>0</v>
      </c>
      <c r="Z195" s="11">
        <f t="shared" ref="Z195" si="413">$D194*Z198</f>
        <v>0</v>
      </c>
      <c r="AA195" s="11">
        <f t="shared" ref="AA195" si="414">$D194*AA198</f>
        <v>0</v>
      </c>
      <c r="AB195" s="11">
        <f t="shared" ref="AB195" si="415">$D194*AB198</f>
        <v>0</v>
      </c>
      <c r="AC195" s="11">
        <f t="shared" ref="AC195" si="416">$D194*AC198</f>
        <v>0</v>
      </c>
      <c r="AD195" s="11">
        <f t="shared" ref="AD195" si="417">$D194*AD198</f>
        <v>0</v>
      </c>
      <c r="AE195" s="11">
        <f t="shared" ref="AE195" si="418">$D194*AE198</f>
        <v>0</v>
      </c>
      <c r="AF195" s="11">
        <f t="shared" ref="AF195" si="419">$D194*AF198</f>
        <v>0</v>
      </c>
      <c r="AG195" s="11">
        <f t="shared" ref="AG195:AH195" si="420">$D194*AG198</f>
        <v>0</v>
      </c>
      <c r="AH195" s="11">
        <f t="shared" si="420"/>
        <v>0</v>
      </c>
    </row>
    <row r="196" spans="2:34" ht="34.950000000000003" customHeight="1" x14ac:dyDescent="0.35">
      <c r="I196" s="3" t="s">
        <v>10</v>
      </c>
      <c r="J196" s="11">
        <f t="shared" ref="J196:AH196" si="421">$E194*J198</f>
        <v>0</v>
      </c>
      <c r="K196" s="11">
        <f t="shared" si="421"/>
        <v>0</v>
      </c>
      <c r="L196" s="11">
        <f t="shared" si="421"/>
        <v>0</v>
      </c>
      <c r="M196" s="11">
        <f t="shared" si="421"/>
        <v>0</v>
      </c>
      <c r="N196" s="11">
        <f t="shared" si="421"/>
        <v>0</v>
      </c>
      <c r="O196" s="11">
        <f t="shared" si="421"/>
        <v>0</v>
      </c>
      <c r="P196" s="11">
        <f t="shared" si="421"/>
        <v>0</v>
      </c>
      <c r="Q196" s="11">
        <f t="shared" si="421"/>
        <v>0</v>
      </c>
      <c r="R196" s="11">
        <f t="shared" si="421"/>
        <v>0</v>
      </c>
      <c r="S196" s="11">
        <f t="shared" si="421"/>
        <v>0</v>
      </c>
      <c r="T196" s="11">
        <f t="shared" si="421"/>
        <v>0</v>
      </c>
      <c r="U196" s="11">
        <f t="shared" si="421"/>
        <v>0</v>
      </c>
      <c r="V196" s="11">
        <f t="shared" si="421"/>
        <v>0</v>
      </c>
      <c r="W196" s="11">
        <f t="shared" si="421"/>
        <v>0</v>
      </c>
      <c r="X196" s="11">
        <f t="shared" si="421"/>
        <v>0</v>
      </c>
      <c r="Y196" s="11">
        <f t="shared" si="421"/>
        <v>0</v>
      </c>
      <c r="Z196" s="11">
        <f t="shared" si="421"/>
        <v>0</v>
      </c>
      <c r="AA196" s="11">
        <f t="shared" si="421"/>
        <v>0</v>
      </c>
      <c r="AB196" s="11">
        <f t="shared" si="421"/>
        <v>0</v>
      </c>
      <c r="AC196" s="11">
        <f t="shared" si="421"/>
        <v>0</v>
      </c>
      <c r="AD196" s="11">
        <f t="shared" si="421"/>
        <v>0</v>
      </c>
      <c r="AE196" s="11">
        <f t="shared" si="421"/>
        <v>0</v>
      </c>
      <c r="AF196" s="11">
        <f t="shared" si="421"/>
        <v>0</v>
      </c>
      <c r="AG196" s="11">
        <f t="shared" si="421"/>
        <v>0</v>
      </c>
      <c r="AH196" s="11">
        <f t="shared" si="421"/>
        <v>0</v>
      </c>
    </row>
    <row r="197" spans="2:34" ht="34.950000000000003" customHeight="1" x14ac:dyDescent="0.35">
      <c r="I197" s="3" t="s">
        <v>11</v>
      </c>
      <c r="J197" s="11">
        <f t="shared" ref="J197" si="422">$F194*J198</f>
        <v>0</v>
      </c>
      <c r="K197" s="11">
        <f t="shared" ref="K197" si="423">$F194*K198</f>
        <v>0</v>
      </c>
      <c r="L197" s="11">
        <f t="shared" ref="L197" si="424">$F194*L198</f>
        <v>0</v>
      </c>
      <c r="M197" s="11">
        <f t="shared" ref="M197" si="425">$F194*M198</f>
        <v>0</v>
      </c>
      <c r="N197" s="11">
        <f t="shared" ref="N197" si="426">$F194*N198</f>
        <v>0</v>
      </c>
      <c r="O197" s="11">
        <f t="shared" ref="O197" si="427">$F194*O198</f>
        <v>0</v>
      </c>
      <c r="P197" s="11">
        <f t="shared" ref="P197" si="428">$F194*P198</f>
        <v>0</v>
      </c>
      <c r="Q197" s="11">
        <f t="shared" ref="Q197" si="429">$F194*Q198</f>
        <v>0</v>
      </c>
      <c r="R197" s="11">
        <f t="shared" ref="R197" si="430">$F194*R198</f>
        <v>0</v>
      </c>
      <c r="S197" s="11">
        <f t="shared" ref="S197" si="431">$F194*S198</f>
        <v>0</v>
      </c>
      <c r="T197" s="11">
        <f t="shared" ref="T197" si="432">$F194*T198</f>
        <v>0</v>
      </c>
      <c r="U197" s="11">
        <f t="shared" ref="U197" si="433">$F194*U198</f>
        <v>0</v>
      </c>
      <c r="V197" s="11">
        <f t="shared" ref="V197" si="434">$F194*V198</f>
        <v>0</v>
      </c>
      <c r="W197" s="11">
        <f t="shared" ref="W197" si="435">$F194*W198</f>
        <v>0</v>
      </c>
      <c r="X197" s="11">
        <f t="shared" ref="X197" si="436">$F194*X198</f>
        <v>0</v>
      </c>
      <c r="Y197" s="11">
        <f t="shared" ref="Y197" si="437">$F194*Y198</f>
        <v>0</v>
      </c>
      <c r="Z197" s="11">
        <f t="shared" ref="Z197" si="438">$F194*Z198</f>
        <v>0</v>
      </c>
      <c r="AA197" s="11">
        <f t="shared" ref="AA197" si="439">$F194*AA198</f>
        <v>0</v>
      </c>
      <c r="AB197" s="11">
        <f t="shared" ref="AB197" si="440">$F194*AB198</f>
        <v>0</v>
      </c>
      <c r="AC197" s="11">
        <f t="shared" ref="AC197" si="441">$F194*AC198</f>
        <v>0</v>
      </c>
      <c r="AD197" s="11">
        <f t="shared" ref="AD197" si="442">$F194*AD198</f>
        <v>0</v>
      </c>
      <c r="AE197" s="11">
        <f t="shared" ref="AE197" si="443">$F194*AE198</f>
        <v>0</v>
      </c>
      <c r="AF197" s="11">
        <f t="shared" ref="AF197" si="444">$F194*AF198</f>
        <v>0</v>
      </c>
      <c r="AG197" s="11">
        <f t="shared" ref="AG197:AH197" si="445">$F194*AG198</f>
        <v>0</v>
      </c>
      <c r="AH197" s="11">
        <f t="shared" si="445"/>
        <v>0</v>
      </c>
    </row>
    <row r="198" spans="2:34" ht="34.950000000000003" customHeight="1" x14ac:dyDescent="0.35">
      <c r="I198" s="3" t="s">
        <v>9</v>
      </c>
      <c r="J198" s="9">
        <v>1</v>
      </c>
      <c r="K198" s="9">
        <v>1</v>
      </c>
      <c r="L198" s="9">
        <v>1</v>
      </c>
      <c r="M198" s="9">
        <v>1</v>
      </c>
      <c r="N198" s="9">
        <v>1</v>
      </c>
      <c r="O198" s="9">
        <v>1</v>
      </c>
      <c r="P198" s="9">
        <v>1</v>
      </c>
      <c r="Q198" s="9">
        <v>1</v>
      </c>
      <c r="R198" s="9">
        <v>1</v>
      </c>
      <c r="S198" s="9">
        <v>1</v>
      </c>
      <c r="T198" s="9">
        <v>1</v>
      </c>
      <c r="U198" s="9">
        <v>1</v>
      </c>
      <c r="V198" s="9">
        <v>1</v>
      </c>
      <c r="W198" s="9">
        <v>1</v>
      </c>
      <c r="X198" s="9">
        <v>1</v>
      </c>
      <c r="Y198" s="9">
        <v>1</v>
      </c>
      <c r="Z198" s="9">
        <v>1</v>
      </c>
      <c r="AA198" s="9">
        <v>1</v>
      </c>
      <c r="AB198" s="9">
        <v>1</v>
      </c>
      <c r="AC198" s="9">
        <v>1</v>
      </c>
      <c r="AD198" s="9">
        <v>1</v>
      </c>
      <c r="AE198" s="9">
        <v>1</v>
      </c>
      <c r="AF198" s="9">
        <v>1</v>
      </c>
      <c r="AG198" s="9">
        <v>1</v>
      </c>
      <c r="AH198" s="9">
        <v>1</v>
      </c>
    </row>
    <row r="201" spans="2:34" ht="34.950000000000003" customHeight="1" thickBot="1" x14ac:dyDescent="0.4"/>
    <row r="202" spans="2:34" ht="34.950000000000003" customHeight="1" thickBot="1" x14ac:dyDescent="0.4">
      <c r="B202" s="22" t="s">
        <v>58</v>
      </c>
      <c r="C202" s="43"/>
      <c r="D202" s="3" t="s">
        <v>135</v>
      </c>
    </row>
    <row r="203" spans="2:34" ht="34.950000000000003" customHeight="1" thickBot="1" x14ac:dyDescent="0.4">
      <c r="C203" s="43"/>
      <c r="D203" s="3" t="s">
        <v>203</v>
      </c>
      <c r="E203" t="str" cm="1">
        <f t="array" ref="E203">IFERROR(INDEX(_xlfn.ANCHORARRAY(#REF!),#REF!,1),"")</f>
        <v/>
      </c>
    </row>
    <row r="204" spans="2:34" ht="34.950000000000003" customHeight="1" thickBot="1" x14ac:dyDescent="0.4">
      <c r="C204" s="43"/>
      <c r="D204" s="3" t="s">
        <v>3</v>
      </c>
    </row>
    <row r="205" spans="2:34" ht="34.950000000000003" customHeight="1" x14ac:dyDescent="0.35">
      <c r="B205"/>
    </row>
    <row r="206" spans="2:34" ht="34.950000000000003" customHeight="1" thickBot="1" x14ac:dyDescent="0.45">
      <c r="C206" s="4" t="s">
        <v>9</v>
      </c>
      <c r="D206" s="4" t="s">
        <v>8</v>
      </c>
      <c r="E206" s="4" t="s">
        <v>10</v>
      </c>
      <c r="F206" s="4" t="s">
        <v>11</v>
      </c>
      <c r="G206" s="4" t="s">
        <v>12</v>
      </c>
    </row>
    <row r="207" spans="2:34" ht="34.950000000000003" customHeight="1" x14ac:dyDescent="0.35">
      <c r="C207" s="6"/>
      <c r="D207" s="9"/>
      <c r="E207" s="9"/>
      <c r="F207" s="9"/>
      <c r="G207" s="6"/>
    </row>
    <row r="208" spans="2:34" ht="34.950000000000003" customHeight="1" x14ac:dyDescent="0.35">
      <c r="C208" s="6"/>
      <c r="D208" s="9"/>
      <c r="E208" s="9"/>
      <c r="F208" s="9"/>
      <c r="G208" s="6"/>
    </row>
    <row r="209" spans="2:34" ht="34.950000000000003" customHeight="1" x14ac:dyDescent="0.35">
      <c r="C209" s="6"/>
      <c r="D209" s="9"/>
      <c r="E209" s="9"/>
      <c r="F209" s="9"/>
      <c r="G209" s="6"/>
    </row>
    <row r="210" spans="2:34" ht="34.950000000000003" customHeight="1" x14ac:dyDescent="0.35">
      <c r="C210" s="6"/>
      <c r="D210" s="9"/>
      <c r="E210" s="9"/>
      <c r="F210" s="9"/>
      <c r="G210" s="6"/>
    </row>
    <row r="211" spans="2:34" ht="34.950000000000003" customHeight="1" x14ac:dyDescent="0.35">
      <c r="C211" s="6"/>
      <c r="D211" s="9"/>
      <c r="E211" s="9"/>
      <c r="F211" s="9"/>
      <c r="G211" s="6"/>
    </row>
    <row r="212" spans="2:34" ht="34.950000000000003" customHeight="1" thickBot="1" x14ac:dyDescent="0.4">
      <c r="C212" s="6"/>
      <c r="D212" s="9"/>
      <c r="E212" s="9"/>
      <c r="F212" s="9"/>
      <c r="G212" s="6"/>
    </row>
    <row r="213" spans="2:34" ht="34.950000000000003" customHeight="1" thickBot="1" x14ac:dyDescent="0.4">
      <c r="C213" s="13" t="s">
        <v>136</v>
      </c>
      <c r="D213" s="2"/>
      <c r="E213" s="2"/>
      <c r="F213" s="2"/>
      <c r="I213" s="22" t="s">
        <v>58</v>
      </c>
      <c r="J213" s="16">
        <f>Startar+COLUMNS($J:J)-1</f>
        <v>0</v>
      </c>
      <c r="K213" s="16">
        <f>Startar+COLUMNS($J:K)-1</f>
        <v>1</v>
      </c>
      <c r="L213" s="16">
        <f>Startar+COLUMNS($J:L)-1</f>
        <v>2</v>
      </c>
      <c r="M213" s="16">
        <f>Startar+COLUMNS($J:M)-1</f>
        <v>3</v>
      </c>
      <c r="N213" s="16">
        <f>Startar+COLUMNS($J:N)-1</f>
        <v>4</v>
      </c>
      <c r="O213" s="16">
        <f>Startar+COLUMNS($J:O)-1</f>
        <v>5</v>
      </c>
      <c r="P213" s="16">
        <f>Startar+COLUMNS($J:P)-1</f>
        <v>6</v>
      </c>
      <c r="Q213" s="16">
        <f>Startar+COLUMNS($J:Q)-1</f>
        <v>7</v>
      </c>
      <c r="R213" s="16">
        <f>Startar+COLUMNS($J:R)-1</f>
        <v>8</v>
      </c>
      <c r="S213" s="16">
        <f>Startar+COLUMNS($J:S)-1</f>
        <v>9</v>
      </c>
      <c r="T213" s="16">
        <f>Startar+COLUMNS($J:T)-1</f>
        <v>10</v>
      </c>
      <c r="U213" s="16">
        <f>Startar+COLUMNS($J:U)-1</f>
        <v>11</v>
      </c>
      <c r="V213" s="16">
        <f>Startar+COLUMNS($J:V)-1</f>
        <v>12</v>
      </c>
      <c r="W213" s="16">
        <f>Startar+COLUMNS($J:W)-1</f>
        <v>13</v>
      </c>
      <c r="X213" s="16">
        <f>Startar+COLUMNS($J:X)-1</f>
        <v>14</v>
      </c>
      <c r="Y213" s="16">
        <f>Startar+COLUMNS($J:Y)-1</f>
        <v>15</v>
      </c>
      <c r="Z213" s="16">
        <f>Startar+COLUMNS($J:Z)-1</f>
        <v>16</v>
      </c>
      <c r="AA213" s="16">
        <f>Startar+COLUMNS($J:AA)-1</f>
        <v>17</v>
      </c>
      <c r="AB213" s="16">
        <f>Startar+COLUMNS($J:AB)-1</f>
        <v>18</v>
      </c>
      <c r="AC213" s="16">
        <f>Startar+COLUMNS($J:AC)-1</f>
        <v>19</v>
      </c>
      <c r="AD213" s="16">
        <f>Startar+COLUMNS($J:AD)-1</f>
        <v>20</v>
      </c>
      <c r="AE213" s="16">
        <f>Startar+COLUMNS($J:AE)-1</f>
        <v>21</v>
      </c>
      <c r="AF213" s="16">
        <f>Startar+COLUMNS($J:AF)-1</f>
        <v>22</v>
      </c>
      <c r="AG213" s="16">
        <f>Startar+COLUMNS($J:AG)-1</f>
        <v>23</v>
      </c>
      <c r="AH213" s="16">
        <f>Startar+COLUMNS($J:AH)-1</f>
        <v>24</v>
      </c>
    </row>
    <row r="214" spans="2:34" ht="34.950000000000003" customHeight="1" x14ac:dyDescent="0.35">
      <c r="I214" s="3" t="s">
        <v>8</v>
      </c>
      <c r="J214" s="11">
        <f t="shared" ref="J214" si="446">$D213*J217</f>
        <v>0</v>
      </c>
      <c r="K214" s="11">
        <f t="shared" ref="K214" si="447">$D213*K217</f>
        <v>0</v>
      </c>
      <c r="L214" s="11">
        <f t="shared" ref="L214" si="448">$D213*L217</f>
        <v>0</v>
      </c>
      <c r="M214" s="11">
        <f t="shared" ref="M214" si="449">$D213*M217</f>
        <v>0</v>
      </c>
      <c r="N214" s="11">
        <f t="shared" ref="N214" si="450">$D213*N217</f>
        <v>0</v>
      </c>
      <c r="O214" s="11">
        <f t="shared" ref="O214" si="451">$D213*O217</f>
        <v>0</v>
      </c>
      <c r="P214" s="11">
        <f t="shared" ref="P214" si="452">$D213*P217</f>
        <v>0</v>
      </c>
      <c r="Q214" s="11">
        <f t="shared" ref="Q214" si="453">$D213*Q217</f>
        <v>0</v>
      </c>
      <c r="R214" s="11">
        <f t="shared" ref="R214" si="454">$D213*R217</f>
        <v>0</v>
      </c>
      <c r="S214" s="11">
        <f t="shared" ref="S214" si="455">$D213*S217</f>
        <v>0</v>
      </c>
      <c r="T214" s="11">
        <f t="shared" ref="T214" si="456">$D213*T217</f>
        <v>0</v>
      </c>
      <c r="U214" s="11">
        <f t="shared" ref="U214" si="457">$D213*U217</f>
        <v>0</v>
      </c>
      <c r="V214" s="11">
        <f t="shared" ref="V214" si="458">$D213*V217</f>
        <v>0</v>
      </c>
      <c r="W214" s="11">
        <f t="shared" ref="W214" si="459">$D213*W217</f>
        <v>0</v>
      </c>
      <c r="X214" s="11">
        <f t="shared" ref="X214" si="460">$D213*X217</f>
        <v>0</v>
      </c>
      <c r="Y214" s="11">
        <f t="shared" ref="Y214" si="461">$D213*Y217</f>
        <v>0</v>
      </c>
      <c r="Z214" s="11">
        <f t="shared" ref="Z214" si="462">$D213*Z217</f>
        <v>0</v>
      </c>
      <c r="AA214" s="11">
        <f t="shared" ref="AA214" si="463">$D213*AA217</f>
        <v>0</v>
      </c>
      <c r="AB214" s="11">
        <f t="shared" ref="AB214" si="464">$D213*AB217</f>
        <v>0</v>
      </c>
      <c r="AC214" s="11">
        <f t="shared" ref="AC214" si="465">$D213*AC217</f>
        <v>0</v>
      </c>
      <c r="AD214" s="11">
        <f t="shared" ref="AD214" si="466">$D213*AD217</f>
        <v>0</v>
      </c>
      <c r="AE214" s="11">
        <f t="shared" ref="AE214" si="467">$D213*AE217</f>
        <v>0</v>
      </c>
      <c r="AF214" s="11">
        <f t="shared" ref="AF214" si="468">$D213*AF217</f>
        <v>0</v>
      </c>
      <c r="AG214" s="11">
        <f t="shared" ref="AG214:AH214" si="469">$D213*AG217</f>
        <v>0</v>
      </c>
      <c r="AH214" s="11">
        <f t="shared" si="469"/>
        <v>0</v>
      </c>
    </row>
    <row r="215" spans="2:34" ht="34.950000000000003" customHeight="1" x14ac:dyDescent="0.35">
      <c r="I215" s="3" t="s">
        <v>10</v>
      </c>
      <c r="J215" s="11">
        <f t="shared" ref="J215:AH215" si="470">$E213*J217</f>
        <v>0</v>
      </c>
      <c r="K215" s="11">
        <f t="shared" si="470"/>
        <v>0</v>
      </c>
      <c r="L215" s="11">
        <f t="shared" si="470"/>
        <v>0</v>
      </c>
      <c r="M215" s="11">
        <f t="shared" si="470"/>
        <v>0</v>
      </c>
      <c r="N215" s="11">
        <f t="shared" si="470"/>
        <v>0</v>
      </c>
      <c r="O215" s="11">
        <f t="shared" si="470"/>
        <v>0</v>
      </c>
      <c r="P215" s="11">
        <f t="shared" si="470"/>
        <v>0</v>
      </c>
      <c r="Q215" s="11">
        <f t="shared" si="470"/>
        <v>0</v>
      </c>
      <c r="R215" s="11">
        <f t="shared" si="470"/>
        <v>0</v>
      </c>
      <c r="S215" s="11">
        <f t="shared" si="470"/>
        <v>0</v>
      </c>
      <c r="T215" s="11">
        <f t="shared" si="470"/>
        <v>0</v>
      </c>
      <c r="U215" s="11">
        <f t="shared" si="470"/>
        <v>0</v>
      </c>
      <c r="V215" s="11">
        <f t="shared" si="470"/>
        <v>0</v>
      </c>
      <c r="W215" s="11">
        <f t="shared" si="470"/>
        <v>0</v>
      </c>
      <c r="X215" s="11">
        <f t="shared" si="470"/>
        <v>0</v>
      </c>
      <c r="Y215" s="11">
        <f t="shared" si="470"/>
        <v>0</v>
      </c>
      <c r="Z215" s="11">
        <f t="shared" si="470"/>
        <v>0</v>
      </c>
      <c r="AA215" s="11">
        <f t="shared" si="470"/>
        <v>0</v>
      </c>
      <c r="AB215" s="11">
        <f t="shared" si="470"/>
        <v>0</v>
      </c>
      <c r="AC215" s="11">
        <f t="shared" si="470"/>
        <v>0</v>
      </c>
      <c r="AD215" s="11">
        <f t="shared" si="470"/>
        <v>0</v>
      </c>
      <c r="AE215" s="11">
        <f t="shared" si="470"/>
        <v>0</v>
      </c>
      <c r="AF215" s="11">
        <f t="shared" si="470"/>
        <v>0</v>
      </c>
      <c r="AG215" s="11">
        <f t="shared" si="470"/>
        <v>0</v>
      </c>
      <c r="AH215" s="11">
        <f t="shared" si="470"/>
        <v>0</v>
      </c>
    </row>
    <row r="216" spans="2:34" ht="34.950000000000003" customHeight="1" x14ac:dyDescent="0.35">
      <c r="I216" s="3" t="s">
        <v>11</v>
      </c>
      <c r="J216" s="11">
        <f t="shared" ref="J216" si="471">$F213*J217</f>
        <v>0</v>
      </c>
      <c r="K216" s="11">
        <f t="shared" ref="K216" si="472">$F213*K217</f>
        <v>0</v>
      </c>
      <c r="L216" s="11">
        <f t="shared" ref="L216" si="473">$F213*L217</f>
        <v>0</v>
      </c>
      <c r="M216" s="11">
        <f t="shared" ref="M216" si="474">$F213*M217</f>
        <v>0</v>
      </c>
      <c r="N216" s="11">
        <f t="shared" ref="N216" si="475">$F213*N217</f>
        <v>0</v>
      </c>
      <c r="O216" s="11">
        <f t="shared" ref="O216" si="476">$F213*O217</f>
        <v>0</v>
      </c>
      <c r="P216" s="11">
        <f t="shared" ref="P216" si="477">$F213*P217</f>
        <v>0</v>
      </c>
      <c r="Q216" s="11">
        <f t="shared" ref="Q216" si="478">$F213*Q217</f>
        <v>0</v>
      </c>
      <c r="R216" s="11">
        <f t="shared" ref="R216" si="479">$F213*R217</f>
        <v>0</v>
      </c>
      <c r="S216" s="11">
        <f t="shared" ref="S216" si="480">$F213*S217</f>
        <v>0</v>
      </c>
      <c r="T216" s="11">
        <f t="shared" ref="T216" si="481">$F213*T217</f>
        <v>0</v>
      </c>
      <c r="U216" s="11">
        <f t="shared" ref="U216" si="482">$F213*U217</f>
        <v>0</v>
      </c>
      <c r="V216" s="11">
        <f t="shared" ref="V216" si="483">$F213*V217</f>
        <v>0</v>
      </c>
      <c r="W216" s="11">
        <f t="shared" ref="W216" si="484">$F213*W217</f>
        <v>0</v>
      </c>
      <c r="X216" s="11">
        <f t="shared" ref="X216" si="485">$F213*X217</f>
        <v>0</v>
      </c>
      <c r="Y216" s="11">
        <f t="shared" ref="Y216" si="486">$F213*Y217</f>
        <v>0</v>
      </c>
      <c r="Z216" s="11">
        <f t="shared" ref="Z216" si="487">$F213*Z217</f>
        <v>0</v>
      </c>
      <c r="AA216" s="11">
        <f t="shared" ref="AA216" si="488">$F213*AA217</f>
        <v>0</v>
      </c>
      <c r="AB216" s="11">
        <f t="shared" ref="AB216" si="489">$F213*AB217</f>
        <v>0</v>
      </c>
      <c r="AC216" s="11">
        <f t="shared" ref="AC216" si="490">$F213*AC217</f>
        <v>0</v>
      </c>
      <c r="AD216" s="11">
        <f t="shared" ref="AD216" si="491">$F213*AD217</f>
        <v>0</v>
      </c>
      <c r="AE216" s="11">
        <f t="shared" ref="AE216" si="492">$F213*AE217</f>
        <v>0</v>
      </c>
      <c r="AF216" s="11">
        <f t="shared" ref="AF216" si="493">$F213*AF217</f>
        <v>0</v>
      </c>
      <c r="AG216" s="11">
        <f t="shared" ref="AG216:AH216" si="494">$F213*AG217</f>
        <v>0</v>
      </c>
      <c r="AH216" s="11">
        <f t="shared" si="494"/>
        <v>0</v>
      </c>
    </row>
    <row r="217" spans="2:34" ht="34.950000000000003" customHeight="1" x14ac:dyDescent="0.35">
      <c r="I217" s="3" t="s">
        <v>9</v>
      </c>
      <c r="J217" s="9">
        <v>1</v>
      </c>
      <c r="K217" s="9">
        <v>1</v>
      </c>
      <c r="L217" s="9">
        <v>1</v>
      </c>
      <c r="M217" s="9">
        <v>1</v>
      </c>
      <c r="N217" s="9">
        <v>1</v>
      </c>
      <c r="O217" s="9">
        <v>1</v>
      </c>
      <c r="P217" s="9">
        <v>1</v>
      </c>
      <c r="Q217" s="9">
        <v>1</v>
      </c>
      <c r="R217" s="9">
        <v>1</v>
      </c>
      <c r="S217" s="9">
        <v>1</v>
      </c>
      <c r="T217" s="9">
        <v>1</v>
      </c>
      <c r="U217" s="9">
        <v>1</v>
      </c>
      <c r="V217" s="9">
        <v>1</v>
      </c>
      <c r="W217" s="9">
        <v>1</v>
      </c>
      <c r="X217" s="9">
        <v>1</v>
      </c>
      <c r="Y217" s="9">
        <v>1</v>
      </c>
      <c r="Z217" s="9">
        <v>1</v>
      </c>
      <c r="AA217" s="9">
        <v>1</v>
      </c>
      <c r="AB217" s="9">
        <v>1</v>
      </c>
      <c r="AC217" s="9">
        <v>1</v>
      </c>
      <c r="AD217" s="9">
        <v>1</v>
      </c>
      <c r="AE217" s="9">
        <v>1</v>
      </c>
      <c r="AF217" s="9">
        <v>1</v>
      </c>
      <c r="AG217" s="9">
        <v>1</v>
      </c>
      <c r="AH217" s="9">
        <v>1</v>
      </c>
    </row>
    <row r="220" spans="2:34" ht="34.950000000000003" customHeight="1" thickBot="1" x14ac:dyDescent="0.4"/>
    <row r="221" spans="2:34" ht="34.950000000000003" customHeight="1" thickBot="1" x14ac:dyDescent="0.4">
      <c r="B221" s="22" t="s">
        <v>59</v>
      </c>
      <c r="C221" s="43"/>
      <c r="D221" s="3" t="s">
        <v>135</v>
      </c>
    </row>
    <row r="222" spans="2:34" ht="34.950000000000003" customHeight="1" thickBot="1" x14ac:dyDescent="0.4">
      <c r="C222" s="43"/>
      <c r="D222" s="3" t="s">
        <v>203</v>
      </c>
      <c r="E222" t="str" cm="1">
        <f t="array" ref="E222">IFERROR(INDEX(_xlfn.ANCHORARRAY(#REF!),#REF!,1),"")</f>
        <v/>
      </c>
    </row>
    <row r="223" spans="2:34" ht="34.950000000000003" customHeight="1" thickBot="1" x14ac:dyDescent="0.4">
      <c r="C223" s="43"/>
      <c r="D223" s="3" t="s">
        <v>3</v>
      </c>
    </row>
    <row r="224" spans="2:34" ht="34.950000000000003" customHeight="1" x14ac:dyDescent="0.35">
      <c r="B224"/>
    </row>
    <row r="225" spans="2:34" ht="34.950000000000003" customHeight="1" thickBot="1" x14ac:dyDescent="0.45">
      <c r="C225" s="4" t="s">
        <v>9</v>
      </c>
      <c r="D225" s="4" t="s">
        <v>8</v>
      </c>
      <c r="E225" s="4" t="s">
        <v>10</v>
      </c>
      <c r="F225" s="4" t="s">
        <v>11</v>
      </c>
      <c r="G225" s="4" t="s">
        <v>12</v>
      </c>
    </row>
    <row r="226" spans="2:34" ht="34.950000000000003" customHeight="1" x14ac:dyDescent="0.35">
      <c r="C226" s="6"/>
      <c r="D226" s="9"/>
      <c r="E226" s="9"/>
      <c r="F226" s="9"/>
      <c r="G226" s="6"/>
    </row>
    <row r="227" spans="2:34" ht="34.950000000000003" customHeight="1" x14ac:dyDescent="0.35">
      <c r="C227" s="6"/>
      <c r="D227" s="9"/>
      <c r="E227" s="9"/>
      <c r="F227" s="9"/>
      <c r="G227" s="6"/>
    </row>
    <row r="228" spans="2:34" ht="34.950000000000003" customHeight="1" x14ac:dyDescent="0.35">
      <c r="C228" s="6"/>
      <c r="D228" s="9"/>
      <c r="E228" s="9"/>
      <c r="F228" s="9"/>
      <c r="G228" s="6"/>
    </row>
    <row r="229" spans="2:34" ht="34.950000000000003" customHeight="1" x14ac:dyDescent="0.35">
      <c r="C229" s="6"/>
      <c r="D229" s="9"/>
      <c r="E229" s="9"/>
      <c r="F229" s="9"/>
      <c r="G229" s="6"/>
    </row>
    <row r="230" spans="2:34" ht="34.950000000000003" customHeight="1" x14ac:dyDescent="0.35">
      <c r="C230" s="6"/>
      <c r="D230" s="9"/>
      <c r="E230" s="9"/>
      <c r="F230" s="9"/>
      <c r="G230" s="6"/>
    </row>
    <row r="231" spans="2:34" ht="34.950000000000003" customHeight="1" thickBot="1" x14ac:dyDescent="0.4">
      <c r="C231" s="6"/>
      <c r="D231" s="9"/>
      <c r="E231" s="9"/>
      <c r="F231" s="9"/>
      <c r="G231" s="6"/>
    </row>
    <row r="232" spans="2:34" ht="34.950000000000003" customHeight="1" thickBot="1" x14ac:dyDescent="0.4">
      <c r="C232" s="13" t="s">
        <v>136</v>
      </c>
      <c r="D232" s="2"/>
      <c r="E232" s="2"/>
      <c r="F232" s="2"/>
      <c r="I232" s="22" t="s">
        <v>59</v>
      </c>
      <c r="J232" s="16">
        <f>Startar+COLUMNS($J:J)-1</f>
        <v>0</v>
      </c>
      <c r="K232" s="16">
        <f>Startar+COLUMNS($J:K)-1</f>
        <v>1</v>
      </c>
      <c r="L232" s="16">
        <f>Startar+COLUMNS($J:L)-1</f>
        <v>2</v>
      </c>
      <c r="M232" s="16">
        <f>Startar+COLUMNS($J:M)-1</f>
        <v>3</v>
      </c>
      <c r="N232" s="16">
        <f>Startar+COLUMNS($J:N)-1</f>
        <v>4</v>
      </c>
      <c r="O232" s="16">
        <f>Startar+COLUMNS($J:O)-1</f>
        <v>5</v>
      </c>
      <c r="P232" s="16">
        <f>Startar+COLUMNS($J:P)-1</f>
        <v>6</v>
      </c>
      <c r="Q232" s="16">
        <f>Startar+COLUMNS($J:Q)-1</f>
        <v>7</v>
      </c>
      <c r="R232" s="16">
        <f>Startar+COLUMNS($J:R)-1</f>
        <v>8</v>
      </c>
      <c r="S232" s="16">
        <f>Startar+COLUMNS($J:S)-1</f>
        <v>9</v>
      </c>
      <c r="T232" s="16">
        <f>Startar+COLUMNS($J:T)-1</f>
        <v>10</v>
      </c>
      <c r="U232" s="16">
        <f>Startar+COLUMNS($J:U)-1</f>
        <v>11</v>
      </c>
      <c r="V232" s="16">
        <f>Startar+COLUMNS($J:V)-1</f>
        <v>12</v>
      </c>
      <c r="W232" s="16">
        <f>Startar+COLUMNS($J:W)-1</f>
        <v>13</v>
      </c>
      <c r="X232" s="16">
        <f>Startar+COLUMNS($J:X)-1</f>
        <v>14</v>
      </c>
      <c r="Y232" s="16">
        <f>Startar+COLUMNS($J:Y)-1</f>
        <v>15</v>
      </c>
      <c r="Z232" s="16">
        <f>Startar+COLUMNS($J:Z)-1</f>
        <v>16</v>
      </c>
      <c r="AA232" s="16">
        <f>Startar+COLUMNS($J:AA)-1</f>
        <v>17</v>
      </c>
      <c r="AB232" s="16">
        <f>Startar+COLUMNS($J:AB)-1</f>
        <v>18</v>
      </c>
      <c r="AC232" s="16">
        <f>Startar+COLUMNS($J:AC)-1</f>
        <v>19</v>
      </c>
      <c r="AD232" s="16">
        <f>Startar+COLUMNS($J:AD)-1</f>
        <v>20</v>
      </c>
      <c r="AE232" s="16">
        <f>Startar+COLUMNS($J:AE)-1</f>
        <v>21</v>
      </c>
      <c r="AF232" s="16">
        <f>Startar+COLUMNS($J:AF)-1</f>
        <v>22</v>
      </c>
      <c r="AG232" s="16">
        <f>Startar+COLUMNS($J:AG)-1</f>
        <v>23</v>
      </c>
      <c r="AH232" s="16">
        <f>Startar+COLUMNS($J:AH)-1</f>
        <v>24</v>
      </c>
    </row>
    <row r="233" spans="2:34" ht="34.950000000000003" customHeight="1" x14ac:dyDescent="0.35">
      <c r="I233" s="3" t="s">
        <v>8</v>
      </c>
      <c r="J233" s="11">
        <f t="shared" ref="J233" si="495">$D232*J236</f>
        <v>0</v>
      </c>
      <c r="K233" s="11">
        <f t="shared" ref="K233" si="496">$D232*K236</f>
        <v>0</v>
      </c>
      <c r="L233" s="11">
        <f t="shared" ref="L233" si="497">$D232*L236</f>
        <v>0</v>
      </c>
      <c r="M233" s="11">
        <f t="shared" ref="M233" si="498">$D232*M236</f>
        <v>0</v>
      </c>
      <c r="N233" s="11">
        <f t="shared" ref="N233" si="499">$D232*N236</f>
        <v>0</v>
      </c>
      <c r="O233" s="11">
        <f t="shared" ref="O233" si="500">$D232*O236</f>
        <v>0</v>
      </c>
      <c r="P233" s="11">
        <f t="shared" ref="P233" si="501">$D232*P236</f>
        <v>0</v>
      </c>
      <c r="Q233" s="11">
        <f t="shared" ref="Q233" si="502">$D232*Q236</f>
        <v>0</v>
      </c>
      <c r="R233" s="11">
        <f t="shared" ref="R233" si="503">$D232*R236</f>
        <v>0</v>
      </c>
      <c r="S233" s="11">
        <f t="shared" ref="S233" si="504">$D232*S236</f>
        <v>0</v>
      </c>
      <c r="T233" s="11">
        <f t="shared" ref="T233" si="505">$D232*T236</f>
        <v>0</v>
      </c>
      <c r="U233" s="11">
        <f t="shared" ref="U233" si="506">$D232*U236</f>
        <v>0</v>
      </c>
      <c r="V233" s="11">
        <f t="shared" ref="V233" si="507">$D232*V236</f>
        <v>0</v>
      </c>
      <c r="W233" s="11">
        <f t="shared" ref="W233" si="508">$D232*W236</f>
        <v>0</v>
      </c>
      <c r="X233" s="11">
        <f t="shared" ref="X233" si="509">$D232*X236</f>
        <v>0</v>
      </c>
      <c r="Y233" s="11">
        <f t="shared" ref="Y233" si="510">$D232*Y236</f>
        <v>0</v>
      </c>
      <c r="Z233" s="11">
        <f t="shared" ref="Z233" si="511">$D232*Z236</f>
        <v>0</v>
      </c>
      <c r="AA233" s="11">
        <f t="shared" ref="AA233" si="512">$D232*AA236</f>
        <v>0</v>
      </c>
      <c r="AB233" s="11">
        <f t="shared" ref="AB233" si="513">$D232*AB236</f>
        <v>0</v>
      </c>
      <c r="AC233" s="11">
        <f t="shared" ref="AC233" si="514">$D232*AC236</f>
        <v>0</v>
      </c>
      <c r="AD233" s="11">
        <f t="shared" ref="AD233" si="515">$D232*AD236</f>
        <v>0</v>
      </c>
      <c r="AE233" s="11">
        <f t="shared" ref="AE233" si="516">$D232*AE236</f>
        <v>0</v>
      </c>
      <c r="AF233" s="11">
        <f t="shared" ref="AF233" si="517">$D232*AF236</f>
        <v>0</v>
      </c>
      <c r="AG233" s="11">
        <f t="shared" ref="AG233:AH233" si="518">$D232*AG236</f>
        <v>0</v>
      </c>
      <c r="AH233" s="11">
        <f t="shared" si="518"/>
        <v>0</v>
      </c>
    </row>
    <row r="234" spans="2:34" ht="34.950000000000003" customHeight="1" x14ac:dyDescent="0.35">
      <c r="I234" s="3" t="s">
        <v>10</v>
      </c>
      <c r="J234" s="11">
        <f t="shared" ref="J234:AH234" si="519">$E232*J236</f>
        <v>0</v>
      </c>
      <c r="K234" s="11">
        <f t="shared" si="519"/>
        <v>0</v>
      </c>
      <c r="L234" s="11">
        <f t="shared" si="519"/>
        <v>0</v>
      </c>
      <c r="M234" s="11">
        <f t="shared" si="519"/>
        <v>0</v>
      </c>
      <c r="N234" s="11">
        <f t="shared" si="519"/>
        <v>0</v>
      </c>
      <c r="O234" s="11">
        <f t="shared" si="519"/>
        <v>0</v>
      </c>
      <c r="P234" s="11">
        <f t="shared" si="519"/>
        <v>0</v>
      </c>
      <c r="Q234" s="11">
        <f t="shared" si="519"/>
        <v>0</v>
      </c>
      <c r="R234" s="11">
        <f t="shared" si="519"/>
        <v>0</v>
      </c>
      <c r="S234" s="11">
        <f t="shared" si="519"/>
        <v>0</v>
      </c>
      <c r="T234" s="11">
        <f t="shared" si="519"/>
        <v>0</v>
      </c>
      <c r="U234" s="11">
        <f t="shared" si="519"/>
        <v>0</v>
      </c>
      <c r="V234" s="11">
        <f t="shared" si="519"/>
        <v>0</v>
      </c>
      <c r="W234" s="11">
        <f t="shared" si="519"/>
        <v>0</v>
      </c>
      <c r="X234" s="11">
        <f t="shared" si="519"/>
        <v>0</v>
      </c>
      <c r="Y234" s="11">
        <f t="shared" si="519"/>
        <v>0</v>
      </c>
      <c r="Z234" s="11">
        <f t="shared" si="519"/>
        <v>0</v>
      </c>
      <c r="AA234" s="11">
        <f t="shared" si="519"/>
        <v>0</v>
      </c>
      <c r="AB234" s="11">
        <f t="shared" si="519"/>
        <v>0</v>
      </c>
      <c r="AC234" s="11">
        <f t="shared" si="519"/>
        <v>0</v>
      </c>
      <c r="AD234" s="11">
        <f t="shared" si="519"/>
        <v>0</v>
      </c>
      <c r="AE234" s="11">
        <f t="shared" si="519"/>
        <v>0</v>
      </c>
      <c r="AF234" s="11">
        <f t="shared" si="519"/>
        <v>0</v>
      </c>
      <c r="AG234" s="11">
        <f t="shared" si="519"/>
        <v>0</v>
      </c>
      <c r="AH234" s="11">
        <f t="shared" si="519"/>
        <v>0</v>
      </c>
    </row>
    <row r="235" spans="2:34" ht="34.950000000000003" customHeight="1" x14ac:dyDescent="0.35">
      <c r="I235" s="3" t="s">
        <v>11</v>
      </c>
      <c r="J235" s="11">
        <f t="shared" ref="J235" si="520">$F232*J236</f>
        <v>0</v>
      </c>
      <c r="K235" s="11">
        <f t="shared" ref="K235" si="521">$F232*K236</f>
        <v>0</v>
      </c>
      <c r="L235" s="11">
        <f t="shared" ref="L235" si="522">$F232*L236</f>
        <v>0</v>
      </c>
      <c r="M235" s="11">
        <f t="shared" ref="M235" si="523">$F232*M236</f>
        <v>0</v>
      </c>
      <c r="N235" s="11">
        <f t="shared" ref="N235" si="524">$F232*N236</f>
        <v>0</v>
      </c>
      <c r="O235" s="11">
        <f t="shared" ref="O235" si="525">$F232*O236</f>
        <v>0</v>
      </c>
      <c r="P235" s="11">
        <f t="shared" ref="P235" si="526">$F232*P236</f>
        <v>0</v>
      </c>
      <c r="Q235" s="11">
        <f t="shared" ref="Q235" si="527">$F232*Q236</f>
        <v>0</v>
      </c>
      <c r="R235" s="11">
        <f t="shared" ref="R235" si="528">$F232*R236</f>
        <v>0</v>
      </c>
      <c r="S235" s="11">
        <f t="shared" ref="S235" si="529">$F232*S236</f>
        <v>0</v>
      </c>
      <c r="T235" s="11">
        <f t="shared" ref="T235" si="530">$F232*T236</f>
        <v>0</v>
      </c>
      <c r="U235" s="11">
        <f t="shared" ref="U235" si="531">$F232*U236</f>
        <v>0</v>
      </c>
      <c r="V235" s="11">
        <f t="shared" ref="V235" si="532">$F232*V236</f>
        <v>0</v>
      </c>
      <c r="W235" s="11">
        <f t="shared" ref="W235" si="533">$F232*W236</f>
        <v>0</v>
      </c>
      <c r="X235" s="11">
        <f t="shared" ref="X235" si="534">$F232*X236</f>
        <v>0</v>
      </c>
      <c r="Y235" s="11">
        <f t="shared" ref="Y235" si="535">$F232*Y236</f>
        <v>0</v>
      </c>
      <c r="Z235" s="11">
        <f t="shared" ref="Z235" si="536">$F232*Z236</f>
        <v>0</v>
      </c>
      <c r="AA235" s="11">
        <f t="shared" ref="AA235" si="537">$F232*AA236</f>
        <v>0</v>
      </c>
      <c r="AB235" s="11">
        <f t="shared" ref="AB235" si="538">$F232*AB236</f>
        <v>0</v>
      </c>
      <c r="AC235" s="11">
        <f t="shared" ref="AC235" si="539">$F232*AC236</f>
        <v>0</v>
      </c>
      <c r="AD235" s="11">
        <f t="shared" ref="AD235" si="540">$F232*AD236</f>
        <v>0</v>
      </c>
      <c r="AE235" s="11">
        <f t="shared" ref="AE235" si="541">$F232*AE236</f>
        <v>0</v>
      </c>
      <c r="AF235" s="11">
        <f t="shared" ref="AF235" si="542">$F232*AF236</f>
        <v>0</v>
      </c>
      <c r="AG235" s="11">
        <f t="shared" ref="AG235:AH235" si="543">$F232*AG236</f>
        <v>0</v>
      </c>
      <c r="AH235" s="11">
        <f t="shared" si="543"/>
        <v>0</v>
      </c>
    </row>
    <row r="236" spans="2:34" ht="34.950000000000003" customHeight="1" x14ac:dyDescent="0.35">
      <c r="I236" s="3" t="s">
        <v>9</v>
      </c>
      <c r="J236" s="9">
        <v>1</v>
      </c>
      <c r="K236" s="9">
        <v>1</v>
      </c>
      <c r="L236" s="9">
        <v>1</v>
      </c>
      <c r="M236" s="9">
        <v>1</v>
      </c>
      <c r="N236" s="9">
        <v>1</v>
      </c>
      <c r="O236" s="9">
        <v>1</v>
      </c>
      <c r="P236" s="9">
        <v>1</v>
      </c>
      <c r="Q236" s="9">
        <v>1</v>
      </c>
      <c r="R236" s="9">
        <v>1</v>
      </c>
      <c r="S236" s="9">
        <v>1</v>
      </c>
      <c r="T236" s="9">
        <v>1</v>
      </c>
      <c r="U236" s="9">
        <v>1</v>
      </c>
      <c r="V236" s="9">
        <v>1</v>
      </c>
      <c r="W236" s="9">
        <v>1</v>
      </c>
      <c r="X236" s="9">
        <v>1</v>
      </c>
      <c r="Y236" s="9">
        <v>1</v>
      </c>
      <c r="Z236" s="9">
        <v>1</v>
      </c>
      <c r="AA236" s="9">
        <v>1</v>
      </c>
      <c r="AB236" s="9">
        <v>1</v>
      </c>
      <c r="AC236" s="9">
        <v>1</v>
      </c>
      <c r="AD236" s="9">
        <v>1</v>
      </c>
      <c r="AE236" s="9">
        <v>1</v>
      </c>
      <c r="AF236" s="9">
        <v>1</v>
      </c>
      <c r="AG236" s="9">
        <v>1</v>
      </c>
      <c r="AH236" s="9">
        <v>1</v>
      </c>
    </row>
    <row r="239" spans="2:34" ht="34.950000000000003" customHeight="1" thickBot="1" x14ac:dyDescent="0.4"/>
    <row r="240" spans="2:34" ht="34.950000000000003" customHeight="1" thickBot="1" x14ac:dyDescent="0.4">
      <c r="B240" s="22" t="s">
        <v>60</v>
      </c>
      <c r="C240" s="43"/>
      <c r="D240" s="3" t="s">
        <v>135</v>
      </c>
    </row>
    <row r="241" spans="2:34" ht="34.950000000000003" customHeight="1" thickBot="1" x14ac:dyDescent="0.4">
      <c r="C241" s="43"/>
      <c r="D241" s="3" t="s">
        <v>203</v>
      </c>
      <c r="E241" t="str" cm="1">
        <f t="array" ref="E241">IFERROR(INDEX(_xlfn.ANCHORARRAY(#REF!),#REF!,1),"")</f>
        <v/>
      </c>
    </row>
    <row r="242" spans="2:34" ht="34.950000000000003" customHeight="1" thickBot="1" x14ac:dyDescent="0.4">
      <c r="C242" s="43"/>
      <c r="D242" s="3" t="s">
        <v>3</v>
      </c>
    </row>
    <row r="243" spans="2:34" ht="34.950000000000003" customHeight="1" x14ac:dyDescent="0.35">
      <c r="B243"/>
    </row>
    <row r="244" spans="2:34" ht="34.950000000000003" customHeight="1" thickBot="1" x14ac:dyDescent="0.45">
      <c r="C244" s="4" t="s">
        <v>9</v>
      </c>
      <c r="D244" s="4" t="s">
        <v>8</v>
      </c>
      <c r="E244" s="4" t="s">
        <v>10</v>
      </c>
      <c r="F244" s="4" t="s">
        <v>11</v>
      </c>
      <c r="G244" s="4" t="s">
        <v>12</v>
      </c>
    </row>
    <row r="245" spans="2:34" ht="34.950000000000003" customHeight="1" x14ac:dyDescent="0.35">
      <c r="C245" s="6"/>
      <c r="D245" s="9"/>
      <c r="E245" s="9"/>
      <c r="F245" s="9"/>
      <c r="G245" s="6"/>
    </row>
    <row r="246" spans="2:34" ht="34.950000000000003" customHeight="1" x14ac:dyDescent="0.35">
      <c r="C246" s="6"/>
      <c r="D246" s="9"/>
      <c r="E246" s="9"/>
      <c r="F246" s="9"/>
      <c r="G246" s="6"/>
    </row>
    <row r="247" spans="2:34" ht="34.950000000000003" customHeight="1" x14ac:dyDescent="0.35">
      <c r="C247" s="6"/>
      <c r="D247" s="9"/>
      <c r="E247" s="9"/>
      <c r="F247" s="9"/>
      <c r="G247" s="6"/>
    </row>
    <row r="248" spans="2:34" ht="34.950000000000003" customHeight="1" x14ac:dyDescent="0.35">
      <c r="C248" s="6"/>
      <c r="D248" s="9"/>
      <c r="E248" s="9"/>
      <c r="F248" s="9"/>
      <c r="G248" s="6"/>
    </row>
    <row r="249" spans="2:34" ht="34.950000000000003" customHeight="1" x14ac:dyDescent="0.35">
      <c r="C249" s="6"/>
      <c r="D249" s="9"/>
      <c r="E249" s="9"/>
      <c r="F249" s="9"/>
      <c r="G249" s="6"/>
    </row>
    <row r="250" spans="2:34" ht="34.950000000000003" customHeight="1" thickBot="1" x14ac:dyDescent="0.4">
      <c r="C250" s="6"/>
      <c r="D250" s="9"/>
      <c r="E250" s="9"/>
      <c r="F250" s="9"/>
      <c r="G250" s="6"/>
    </row>
    <row r="251" spans="2:34" ht="34.950000000000003" customHeight="1" thickBot="1" x14ac:dyDescent="0.4">
      <c r="C251" s="13" t="s">
        <v>136</v>
      </c>
      <c r="D251" s="2"/>
      <c r="E251" s="2"/>
      <c r="F251" s="2"/>
      <c r="I251" s="22" t="s">
        <v>60</v>
      </c>
      <c r="J251" s="16">
        <f>Startar+COLUMNS($J:J)-1</f>
        <v>0</v>
      </c>
      <c r="K251" s="16">
        <f>Startar+COLUMNS($J:K)-1</f>
        <v>1</v>
      </c>
      <c r="L251" s="16">
        <f>Startar+COLUMNS($J:L)-1</f>
        <v>2</v>
      </c>
      <c r="M251" s="16">
        <f>Startar+COLUMNS($J:M)-1</f>
        <v>3</v>
      </c>
      <c r="N251" s="16">
        <f>Startar+COLUMNS($J:N)-1</f>
        <v>4</v>
      </c>
      <c r="O251" s="16">
        <f>Startar+COLUMNS($J:O)-1</f>
        <v>5</v>
      </c>
      <c r="P251" s="16">
        <f>Startar+COLUMNS($J:P)-1</f>
        <v>6</v>
      </c>
      <c r="Q251" s="16">
        <f>Startar+COLUMNS($J:Q)-1</f>
        <v>7</v>
      </c>
      <c r="R251" s="16">
        <f>Startar+COLUMNS($J:R)-1</f>
        <v>8</v>
      </c>
      <c r="S251" s="16">
        <f>Startar+COLUMNS($J:S)-1</f>
        <v>9</v>
      </c>
      <c r="T251" s="16">
        <f>Startar+COLUMNS($J:T)-1</f>
        <v>10</v>
      </c>
      <c r="U251" s="16">
        <f>Startar+COLUMNS($J:U)-1</f>
        <v>11</v>
      </c>
      <c r="V251" s="16">
        <f>Startar+COLUMNS($J:V)-1</f>
        <v>12</v>
      </c>
      <c r="W251" s="16">
        <f>Startar+COLUMNS($J:W)-1</f>
        <v>13</v>
      </c>
      <c r="X251" s="16">
        <f>Startar+COLUMNS($J:X)-1</f>
        <v>14</v>
      </c>
      <c r="Y251" s="16">
        <f>Startar+COLUMNS($J:Y)-1</f>
        <v>15</v>
      </c>
      <c r="Z251" s="16">
        <f>Startar+COLUMNS($J:Z)-1</f>
        <v>16</v>
      </c>
      <c r="AA251" s="16">
        <f>Startar+COLUMNS($J:AA)-1</f>
        <v>17</v>
      </c>
      <c r="AB251" s="16">
        <f>Startar+COLUMNS($J:AB)-1</f>
        <v>18</v>
      </c>
      <c r="AC251" s="16">
        <f>Startar+COLUMNS($J:AC)-1</f>
        <v>19</v>
      </c>
      <c r="AD251" s="16">
        <f>Startar+COLUMNS($J:AD)-1</f>
        <v>20</v>
      </c>
      <c r="AE251" s="16">
        <f>Startar+COLUMNS($J:AE)-1</f>
        <v>21</v>
      </c>
      <c r="AF251" s="16">
        <f>Startar+COLUMNS($J:AF)-1</f>
        <v>22</v>
      </c>
      <c r="AG251" s="16">
        <f>Startar+COLUMNS($J:AG)-1</f>
        <v>23</v>
      </c>
      <c r="AH251" s="16">
        <f>Startar+COLUMNS($J:AH)-1</f>
        <v>24</v>
      </c>
    </row>
    <row r="252" spans="2:34" ht="34.950000000000003" customHeight="1" x14ac:dyDescent="0.35">
      <c r="I252" s="3" t="s">
        <v>8</v>
      </c>
      <c r="J252" s="11">
        <f t="shared" ref="J252" si="544">$D251*J255</f>
        <v>0</v>
      </c>
      <c r="K252" s="11">
        <f t="shared" ref="K252" si="545">$D251*K255</f>
        <v>0</v>
      </c>
      <c r="L252" s="11">
        <f t="shared" ref="L252" si="546">$D251*L255</f>
        <v>0</v>
      </c>
      <c r="M252" s="11">
        <f t="shared" ref="M252" si="547">$D251*M255</f>
        <v>0</v>
      </c>
      <c r="N252" s="11">
        <f t="shared" ref="N252" si="548">$D251*N255</f>
        <v>0</v>
      </c>
      <c r="O252" s="11">
        <f t="shared" ref="O252" si="549">$D251*O255</f>
        <v>0</v>
      </c>
      <c r="P252" s="11">
        <f t="shared" ref="P252" si="550">$D251*P255</f>
        <v>0</v>
      </c>
      <c r="Q252" s="11">
        <f t="shared" ref="Q252" si="551">$D251*Q255</f>
        <v>0</v>
      </c>
      <c r="R252" s="11">
        <f t="shared" ref="R252" si="552">$D251*R255</f>
        <v>0</v>
      </c>
      <c r="S252" s="11">
        <f t="shared" ref="S252" si="553">$D251*S255</f>
        <v>0</v>
      </c>
      <c r="T252" s="11">
        <f t="shared" ref="T252" si="554">$D251*T255</f>
        <v>0</v>
      </c>
      <c r="U252" s="11">
        <f t="shared" ref="U252" si="555">$D251*U255</f>
        <v>0</v>
      </c>
      <c r="V252" s="11">
        <f t="shared" ref="V252" si="556">$D251*V255</f>
        <v>0</v>
      </c>
      <c r="W252" s="11">
        <f t="shared" ref="W252" si="557">$D251*W255</f>
        <v>0</v>
      </c>
      <c r="X252" s="11">
        <f t="shared" ref="X252" si="558">$D251*X255</f>
        <v>0</v>
      </c>
      <c r="Y252" s="11">
        <f t="shared" ref="Y252" si="559">$D251*Y255</f>
        <v>0</v>
      </c>
      <c r="Z252" s="11">
        <f t="shared" ref="Z252" si="560">$D251*Z255</f>
        <v>0</v>
      </c>
      <c r="AA252" s="11">
        <f t="shared" ref="AA252" si="561">$D251*AA255</f>
        <v>0</v>
      </c>
      <c r="AB252" s="11">
        <f t="shared" ref="AB252" si="562">$D251*AB255</f>
        <v>0</v>
      </c>
      <c r="AC252" s="11">
        <f t="shared" ref="AC252" si="563">$D251*AC255</f>
        <v>0</v>
      </c>
      <c r="AD252" s="11">
        <f t="shared" ref="AD252" si="564">$D251*AD255</f>
        <v>0</v>
      </c>
      <c r="AE252" s="11">
        <f t="shared" ref="AE252" si="565">$D251*AE255</f>
        <v>0</v>
      </c>
      <c r="AF252" s="11">
        <f t="shared" ref="AF252" si="566">$D251*AF255</f>
        <v>0</v>
      </c>
      <c r="AG252" s="11">
        <f t="shared" ref="AG252:AH252" si="567">$D251*AG255</f>
        <v>0</v>
      </c>
      <c r="AH252" s="11">
        <f t="shared" si="567"/>
        <v>0</v>
      </c>
    </row>
    <row r="253" spans="2:34" ht="34.950000000000003" customHeight="1" x14ac:dyDescent="0.35">
      <c r="I253" s="3" t="s">
        <v>10</v>
      </c>
      <c r="J253" s="11">
        <f t="shared" ref="J253:AH253" si="568">$E251*J255</f>
        <v>0</v>
      </c>
      <c r="K253" s="11">
        <f t="shared" si="568"/>
        <v>0</v>
      </c>
      <c r="L253" s="11">
        <f t="shared" si="568"/>
        <v>0</v>
      </c>
      <c r="M253" s="11">
        <f t="shared" si="568"/>
        <v>0</v>
      </c>
      <c r="N253" s="11">
        <f t="shared" si="568"/>
        <v>0</v>
      </c>
      <c r="O253" s="11">
        <f t="shared" si="568"/>
        <v>0</v>
      </c>
      <c r="P253" s="11">
        <f t="shared" si="568"/>
        <v>0</v>
      </c>
      <c r="Q253" s="11">
        <f t="shared" si="568"/>
        <v>0</v>
      </c>
      <c r="R253" s="11">
        <f t="shared" si="568"/>
        <v>0</v>
      </c>
      <c r="S253" s="11">
        <f t="shared" si="568"/>
        <v>0</v>
      </c>
      <c r="T253" s="11">
        <f t="shared" si="568"/>
        <v>0</v>
      </c>
      <c r="U253" s="11">
        <f t="shared" si="568"/>
        <v>0</v>
      </c>
      <c r="V253" s="11">
        <f t="shared" si="568"/>
        <v>0</v>
      </c>
      <c r="W253" s="11">
        <f t="shared" si="568"/>
        <v>0</v>
      </c>
      <c r="X253" s="11">
        <f t="shared" si="568"/>
        <v>0</v>
      </c>
      <c r="Y253" s="11">
        <f t="shared" si="568"/>
        <v>0</v>
      </c>
      <c r="Z253" s="11">
        <f t="shared" si="568"/>
        <v>0</v>
      </c>
      <c r="AA253" s="11">
        <f t="shared" si="568"/>
        <v>0</v>
      </c>
      <c r="AB253" s="11">
        <f t="shared" si="568"/>
        <v>0</v>
      </c>
      <c r="AC253" s="11">
        <f t="shared" si="568"/>
        <v>0</v>
      </c>
      <c r="AD253" s="11">
        <f t="shared" si="568"/>
        <v>0</v>
      </c>
      <c r="AE253" s="11">
        <f t="shared" si="568"/>
        <v>0</v>
      </c>
      <c r="AF253" s="11">
        <f t="shared" si="568"/>
        <v>0</v>
      </c>
      <c r="AG253" s="11">
        <f t="shared" si="568"/>
        <v>0</v>
      </c>
      <c r="AH253" s="11">
        <f t="shared" si="568"/>
        <v>0</v>
      </c>
    </row>
    <row r="254" spans="2:34" ht="34.950000000000003" customHeight="1" x14ac:dyDescent="0.35">
      <c r="I254" s="3" t="s">
        <v>11</v>
      </c>
      <c r="J254" s="11">
        <f t="shared" ref="J254" si="569">$F251*J255</f>
        <v>0</v>
      </c>
      <c r="K254" s="11">
        <f t="shared" ref="K254" si="570">$F251*K255</f>
        <v>0</v>
      </c>
      <c r="L254" s="11">
        <f t="shared" ref="L254" si="571">$F251*L255</f>
        <v>0</v>
      </c>
      <c r="M254" s="11">
        <f t="shared" ref="M254" si="572">$F251*M255</f>
        <v>0</v>
      </c>
      <c r="N254" s="11">
        <f t="shared" ref="N254" si="573">$F251*N255</f>
        <v>0</v>
      </c>
      <c r="O254" s="11">
        <f t="shared" ref="O254" si="574">$F251*O255</f>
        <v>0</v>
      </c>
      <c r="P254" s="11">
        <f t="shared" ref="P254" si="575">$F251*P255</f>
        <v>0</v>
      </c>
      <c r="Q254" s="11">
        <f t="shared" ref="Q254" si="576">$F251*Q255</f>
        <v>0</v>
      </c>
      <c r="R254" s="11">
        <f t="shared" ref="R254" si="577">$F251*R255</f>
        <v>0</v>
      </c>
      <c r="S254" s="11">
        <f t="shared" ref="S254" si="578">$F251*S255</f>
        <v>0</v>
      </c>
      <c r="T254" s="11">
        <f t="shared" ref="T254" si="579">$F251*T255</f>
        <v>0</v>
      </c>
      <c r="U254" s="11">
        <f t="shared" ref="U254" si="580">$F251*U255</f>
        <v>0</v>
      </c>
      <c r="V254" s="11">
        <f t="shared" ref="V254" si="581">$F251*V255</f>
        <v>0</v>
      </c>
      <c r="W254" s="11">
        <f t="shared" ref="W254" si="582">$F251*W255</f>
        <v>0</v>
      </c>
      <c r="X254" s="11">
        <f t="shared" ref="X254" si="583">$F251*X255</f>
        <v>0</v>
      </c>
      <c r="Y254" s="11">
        <f t="shared" ref="Y254" si="584">$F251*Y255</f>
        <v>0</v>
      </c>
      <c r="Z254" s="11">
        <f t="shared" ref="Z254" si="585">$F251*Z255</f>
        <v>0</v>
      </c>
      <c r="AA254" s="11">
        <f t="shared" ref="AA254" si="586">$F251*AA255</f>
        <v>0</v>
      </c>
      <c r="AB254" s="11">
        <f t="shared" ref="AB254" si="587">$F251*AB255</f>
        <v>0</v>
      </c>
      <c r="AC254" s="11">
        <f t="shared" ref="AC254" si="588">$F251*AC255</f>
        <v>0</v>
      </c>
      <c r="AD254" s="11">
        <f t="shared" ref="AD254" si="589">$F251*AD255</f>
        <v>0</v>
      </c>
      <c r="AE254" s="11">
        <f t="shared" ref="AE254" si="590">$F251*AE255</f>
        <v>0</v>
      </c>
      <c r="AF254" s="11">
        <f t="shared" ref="AF254" si="591">$F251*AF255</f>
        <v>0</v>
      </c>
      <c r="AG254" s="11">
        <f t="shared" ref="AG254:AH254" si="592">$F251*AG255</f>
        <v>0</v>
      </c>
      <c r="AH254" s="11">
        <f t="shared" si="592"/>
        <v>0</v>
      </c>
    </row>
    <row r="255" spans="2:34" ht="34.950000000000003" customHeight="1" x14ac:dyDescent="0.35">
      <c r="I255" s="3" t="s">
        <v>9</v>
      </c>
      <c r="J255" s="9">
        <v>1</v>
      </c>
      <c r="K255" s="9">
        <v>1</v>
      </c>
      <c r="L255" s="9">
        <v>1</v>
      </c>
      <c r="M255" s="9">
        <v>1</v>
      </c>
      <c r="N255" s="9">
        <v>1</v>
      </c>
      <c r="O255" s="9">
        <v>1</v>
      </c>
      <c r="P255" s="9">
        <v>1</v>
      </c>
      <c r="Q255" s="9">
        <v>1</v>
      </c>
      <c r="R255" s="9">
        <v>1</v>
      </c>
      <c r="S255" s="9">
        <v>1</v>
      </c>
      <c r="T255" s="9">
        <v>1</v>
      </c>
      <c r="U255" s="9">
        <v>1</v>
      </c>
      <c r="V255" s="9">
        <v>1</v>
      </c>
      <c r="W255" s="9">
        <v>1</v>
      </c>
      <c r="X255" s="9">
        <v>1</v>
      </c>
      <c r="Y255" s="9">
        <v>1</v>
      </c>
      <c r="Z255" s="9">
        <v>1</v>
      </c>
      <c r="AA255" s="9">
        <v>1</v>
      </c>
      <c r="AB255" s="9">
        <v>1</v>
      </c>
      <c r="AC255" s="9">
        <v>1</v>
      </c>
      <c r="AD255" s="9">
        <v>1</v>
      </c>
      <c r="AE255" s="9">
        <v>1</v>
      </c>
      <c r="AF255" s="9">
        <v>1</v>
      </c>
      <c r="AG255" s="9">
        <v>1</v>
      </c>
      <c r="AH255" s="9">
        <v>1</v>
      </c>
    </row>
    <row r="258" spans="2:34" ht="34.950000000000003" customHeight="1" thickBot="1" x14ac:dyDescent="0.4"/>
    <row r="259" spans="2:34" ht="34.950000000000003" customHeight="1" thickBot="1" x14ac:dyDescent="0.4">
      <c r="B259" s="22" t="s">
        <v>61</v>
      </c>
      <c r="C259" s="43"/>
      <c r="D259" s="3" t="s">
        <v>135</v>
      </c>
    </row>
    <row r="260" spans="2:34" ht="34.950000000000003" customHeight="1" thickBot="1" x14ac:dyDescent="0.4">
      <c r="C260" s="43"/>
      <c r="D260" s="3" t="s">
        <v>203</v>
      </c>
      <c r="E260" t="str" cm="1">
        <f t="array" ref="E260">IFERROR(INDEX(_xlfn.ANCHORARRAY(#REF!),#REF!,1),"")</f>
        <v/>
      </c>
    </row>
    <row r="261" spans="2:34" ht="34.950000000000003" customHeight="1" thickBot="1" x14ac:dyDescent="0.4">
      <c r="C261" s="43"/>
      <c r="D261" s="3" t="s">
        <v>3</v>
      </c>
    </row>
    <row r="262" spans="2:34" ht="34.950000000000003" customHeight="1" x14ac:dyDescent="0.35">
      <c r="B262"/>
    </row>
    <row r="263" spans="2:34" ht="34.950000000000003" customHeight="1" thickBot="1" x14ac:dyDescent="0.45">
      <c r="C263" s="4" t="s">
        <v>9</v>
      </c>
      <c r="D263" s="4" t="s">
        <v>8</v>
      </c>
      <c r="E263" s="4" t="s">
        <v>10</v>
      </c>
      <c r="F263" s="4" t="s">
        <v>11</v>
      </c>
      <c r="G263" s="4" t="s">
        <v>12</v>
      </c>
    </row>
    <row r="264" spans="2:34" ht="34.950000000000003" customHeight="1" x14ac:dyDescent="0.35">
      <c r="C264" s="6"/>
      <c r="D264" s="9"/>
      <c r="E264" s="9"/>
      <c r="F264" s="9"/>
      <c r="G264" s="6"/>
    </row>
    <row r="265" spans="2:34" ht="34.950000000000003" customHeight="1" x14ac:dyDescent="0.35">
      <c r="C265" s="6"/>
      <c r="D265" s="9"/>
      <c r="E265" s="9"/>
      <c r="F265" s="9"/>
      <c r="G265" s="6"/>
    </row>
    <row r="266" spans="2:34" ht="34.950000000000003" customHeight="1" x14ac:dyDescent="0.35">
      <c r="C266" s="6"/>
      <c r="D266" s="9"/>
      <c r="E266" s="9"/>
      <c r="F266" s="9"/>
      <c r="G266" s="6"/>
    </row>
    <row r="267" spans="2:34" ht="34.950000000000003" customHeight="1" x14ac:dyDescent="0.35">
      <c r="C267" s="6"/>
      <c r="D267" s="9"/>
      <c r="E267" s="9"/>
      <c r="F267" s="9"/>
      <c r="G267" s="6"/>
    </row>
    <row r="268" spans="2:34" ht="34.950000000000003" customHeight="1" x14ac:dyDescent="0.35">
      <c r="C268" s="6"/>
      <c r="D268" s="9"/>
      <c r="E268" s="9"/>
      <c r="F268" s="9"/>
      <c r="G268" s="6"/>
    </row>
    <row r="269" spans="2:34" ht="34.950000000000003" customHeight="1" thickBot="1" x14ac:dyDescent="0.4">
      <c r="C269" s="6"/>
      <c r="D269" s="9"/>
      <c r="E269" s="9"/>
      <c r="F269" s="9"/>
      <c r="G269" s="6"/>
    </row>
    <row r="270" spans="2:34" ht="34.950000000000003" customHeight="1" thickBot="1" x14ac:dyDescent="0.4">
      <c r="C270" s="13" t="s">
        <v>136</v>
      </c>
      <c r="D270" s="2"/>
      <c r="E270" s="2"/>
      <c r="F270" s="2"/>
      <c r="I270" s="22" t="s">
        <v>61</v>
      </c>
      <c r="J270" s="16">
        <f>Startar+COLUMNS($J:J)-1</f>
        <v>0</v>
      </c>
      <c r="K270" s="16">
        <f>Startar+COLUMNS($J:K)-1</f>
        <v>1</v>
      </c>
      <c r="L270" s="16">
        <f>Startar+COLUMNS($J:L)-1</f>
        <v>2</v>
      </c>
      <c r="M270" s="16">
        <f>Startar+COLUMNS($J:M)-1</f>
        <v>3</v>
      </c>
      <c r="N270" s="16">
        <f>Startar+COLUMNS($J:N)-1</f>
        <v>4</v>
      </c>
      <c r="O270" s="16">
        <f>Startar+COLUMNS($J:O)-1</f>
        <v>5</v>
      </c>
      <c r="P270" s="16">
        <f>Startar+COLUMNS($J:P)-1</f>
        <v>6</v>
      </c>
      <c r="Q270" s="16">
        <f>Startar+COLUMNS($J:Q)-1</f>
        <v>7</v>
      </c>
      <c r="R270" s="16">
        <f>Startar+COLUMNS($J:R)-1</f>
        <v>8</v>
      </c>
      <c r="S270" s="16">
        <f>Startar+COLUMNS($J:S)-1</f>
        <v>9</v>
      </c>
      <c r="T270" s="16">
        <f>Startar+COLUMNS($J:T)-1</f>
        <v>10</v>
      </c>
      <c r="U270" s="16">
        <f>Startar+COLUMNS($J:U)-1</f>
        <v>11</v>
      </c>
      <c r="V270" s="16">
        <f>Startar+COLUMNS($J:V)-1</f>
        <v>12</v>
      </c>
      <c r="W270" s="16">
        <f>Startar+COLUMNS($J:W)-1</f>
        <v>13</v>
      </c>
      <c r="X270" s="16">
        <f>Startar+COLUMNS($J:X)-1</f>
        <v>14</v>
      </c>
      <c r="Y270" s="16">
        <f>Startar+COLUMNS($J:Y)-1</f>
        <v>15</v>
      </c>
      <c r="Z270" s="16">
        <f>Startar+COLUMNS($J:Z)-1</f>
        <v>16</v>
      </c>
      <c r="AA270" s="16">
        <f>Startar+COLUMNS($J:AA)-1</f>
        <v>17</v>
      </c>
      <c r="AB270" s="16">
        <f>Startar+COLUMNS($J:AB)-1</f>
        <v>18</v>
      </c>
      <c r="AC270" s="16">
        <f>Startar+COLUMNS($J:AC)-1</f>
        <v>19</v>
      </c>
      <c r="AD270" s="16">
        <f>Startar+COLUMNS($J:AD)-1</f>
        <v>20</v>
      </c>
      <c r="AE270" s="16">
        <f>Startar+COLUMNS($J:AE)-1</f>
        <v>21</v>
      </c>
      <c r="AF270" s="16">
        <f>Startar+COLUMNS($J:AF)-1</f>
        <v>22</v>
      </c>
      <c r="AG270" s="16">
        <f>Startar+COLUMNS($J:AG)-1</f>
        <v>23</v>
      </c>
      <c r="AH270" s="16">
        <f>Startar+COLUMNS($J:AH)-1</f>
        <v>24</v>
      </c>
    </row>
    <row r="271" spans="2:34" ht="34.950000000000003" customHeight="1" x14ac:dyDescent="0.35">
      <c r="I271" s="3" t="s">
        <v>8</v>
      </c>
      <c r="J271" s="11">
        <f t="shared" ref="J271" si="593">$D270*J274</f>
        <v>0</v>
      </c>
      <c r="K271" s="11">
        <f t="shared" ref="K271" si="594">$D270*K274</f>
        <v>0</v>
      </c>
      <c r="L271" s="11">
        <f t="shared" ref="L271" si="595">$D270*L274</f>
        <v>0</v>
      </c>
      <c r="M271" s="11">
        <f t="shared" ref="M271" si="596">$D270*M274</f>
        <v>0</v>
      </c>
      <c r="N271" s="11">
        <f t="shared" ref="N271" si="597">$D270*N274</f>
        <v>0</v>
      </c>
      <c r="O271" s="11">
        <f t="shared" ref="O271" si="598">$D270*O274</f>
        <v>0</v>
      </c>
      <c r="P271" s="11">
        <f t="shared" ref="P271" si="599">$D270*P274</f>
        <v>0</v>
      </c>
      <c r="Q271" s="11">
        <f t="shared" ref="Q271" si="600">$D270*Q274</f>
        <v>0</v>
      </c>
      <c r="R271" s="11">
        <f t="shared" ref="R271" si="601">$D270*R274</f>
        <v>0</v>
      </c>
      <c r="S271" s="11">
        <f t="shared" ref="S271" si="602">$D270*S274</f>
        <v>0</v>
      </c>
      <c r="T271" s="11">
        <f t="shared" ref="T271" si="603">$D270*T274</f>
        <v>0</v>
      </c>
      <c r="U271" s="11">
        <f t="shared" ref="U271" si="604">$D270*U274</f>
        <v>0</v>
      </c>
      <c r="V271" s="11">
        <f t="shared" ref="V271" si="605">$D270*V274</f>
        <v>0</v>
      </c>
      <c r="W271" s="11">
        <f t="shared" ref="W271" si="606">$D270*W274</f>
        <v>0</v>
      </c>
      <c r="X271" s="11">
        <f t="shared" ref="X271" si="607">$D270*X274</f>
        <v>0</v>
      </c>
      <c r="Y271" s="11">
        <f t="shared" ref="Y271" si="608">$D270*Y274</f>
        <v>0</v>
      </c>
      <c r="Z271" s="11">
        <f t="shared" ref="Z271" si="609">$D270*Z274</f>
        <v>0</v>
      </c>
      <c r="AA271" s="11">
        <f t="shared" ref="AA271" si="610">$D270*AA274</f>
        <v>0</v>
      </c>
      <c r="AB271" s="11">
        <f t="shared" ref="AB271" si="611">$D270*AB274</f>
        <v>0</v>
      </c>
      <c r="AC271" s="11">
        <f t="shared" ref="AC271" si="612">$D270*AC274</f>
        <v>0</v>
      </c>
      <c r="AD271" s="11">
        <f t="shared" ref="AD271" si="613">$D270*AD274</f>
        <v>0</v>
      </c>
      <c r="AE271" s="11">
        <f t="shared" ref="AE271" si="614">$D270*AE274</f>
        <v>0</v>
      </c>
      <c r="AF271" s="11">
        <f t="shared" ref="AF271" si="615">$D270*AF274</f>
        <v>0</v>
      </c>
      <c r="AG271" s="11">
        <f t="shared" ref="AG271:AH271" si="616">$D270*AG274</f>
        <v>0</v>
      </c>
      <c r="AH271" s="11">
        <f t="shared" si="616"/>
        <v>0</v>
      </c>
    </row>
    <row r="272" spans="2:34" ht="34.950000000000003" customHeight="1" x14ac:dyDescent="0.35">
      <c r="I272" s="3" t="s">
        <v>10</v>
      </c>
      <c r="J272" s="11">
        <f t="shared" ref="J272:AH272" si="617">$E270*J274</f>
        <v>0</v>
      </c>
      <c r="K272" s="11">
        <f t="shared" si="617"/>
        <v>0</v>
      </c>
      <c r="L272" s="11">
        <f t="shared" si="617"/>
        <v>0</v>
      </c>
      <c r="M272" s="11">
        <f t="shared" si="617"/>
        <v>0</v>
      </c>
      <c r="N272" s="11">
        <f t="shared" si="617"/>
        <v>0</v>
      </c>
      <c r="O272" s="11">
        <f t="shared" si="617"/>
        <v>0</v>
      </c>
      <c r="P272" s="11">
        <f t="shared" si="617"/>
        <v>0</v>
      </c>
      <c r="Q272" s="11">
        <f t="shared" si="617"/>
        <v>0</v>
      </c>
      <c r="R272" s="11">
        <f t="shared" si="617"/>
        <v>0</v>
      </c>
      <c r="S272" s="11">
        <f t="shared" si="617"/>
        <v>0</v>
      </c>
      <c r="T272" s="11">
        <f t="shared" si="617"/>
        <v>0</v>
      </c>
      <c r="U272" s="11">
        <f t="shared" si="617"/>
        <v>0</v>
      </c>
      <c r="V272" s="11">
        <f t="shared" si="617"/>
        <v>0</v>
      </c>
      <c r="W272" s="11">
        <f t="shared" si="617"/>
        <v>0</v>
      </c>
      <c r="X272" s="11">
        <f t="shared" si="617"/>
        <v>0</v>
      </c>
      <c r="Y272" s="11">
        <f t="shared" si="617"/>
        <v>0</v>
      </c>
      <c r="Z272" s="11">
        <f t="shared" si="617"/>
        <v>0</v>
      </c>
      <c r="AA272" s="11">
        <f t="shared" si="617"/>
        <v>0</v>
      </c>
      <c r="AB272" s="11">
        <f t="shared" si="617"/>
        <v>0</v>
      </c>
      <c r="AC272" s="11">
        <f t="shared" si="617"/>
        <v>0</v>
      </c>
      <c r="AD272" s="11">
        <f t="shared" si="617"/>
        <v>0</v>
      </c>
      <c r="AE272" s="11">
        <f t="shared" si="617"/>
        <v>0</v>
      </c>
      <c r="AF272" s="11">
        <f t="shared" si="617"/>
        <v>0</v>
      </c>
      <c r="AG272" s="11">
        <f t="shared" si="617"/>
        <v>0</v>
      </c>
      <c r="AH272" s="11">
        <f t="shared" si="617"/>
        <v>0</v>
      </c>
    </row>
    <row r="273" spans="2:34" ht="34.950000000000003" customHeight="1" x14ac:dyDescent="0.35">
      <c r="I273" s="3" t="s">
        <v>11</v>
      </c>
      <c r="J273" s="11">
        <f t="shared" ref="J273" si="618">$F270*J274</f>
        <v>0</v>
      </c>
      <c r="K273" s="11">
        <f t="shared" ref="K273" si="619">$F270*K274</f>
        <v>0</v>
      </c>
      <c r="L273" s="11">
        <f t="shared" ref="L273" si="620">$F270*L274</f>
        <v>0</v>
      </c>
      <c r="M273" s="11">
        <f t="shared" ref="M273" si="621">$F270*M274</f>
        <v>0</v>
      </c>
      <c r="N273" s="11">
        <f t="shared" ref="N273" si="622">$F270*N274</f>
        <v>0</v>
      </c>
      <c r="O273" s="11">
        <f t="shared" ref="O273" si="623">$F270*O274</f>
        <v>0</v>
      </c>
      <c r="P273" s="11">
        <f t="shared" ref="P273" si="624">$F270*P274</f>
        <v>0</v>
      </c>
      <c r="Q273" s="11">
        <f t="shared" ref="Q273" si="625">$F270*Q274</f>
        <v>0</v>
      </c>
      <c r="R273" s="11">
        <f t="shared" ref="R273" si="626">$F270*R274</f>
        <v>0</v>
      </c>
      <c r="S273" s="11">
        <f t="shared" ref="S273" si="627">$F270*S274</f>
        <v>0</v>
      </c>
      <c r="T273" s="11">
        <f t="shared" ref="T273" si="628">$F270*T274</f>
        <v>0</v>
      </c>
      <c r="U273" s="11">
        <f t="shared" ref="U273" si="629">$F270*U274</f>
        <v>0</v>
      </c>
      <c r="V273" s="11">
        <f t="shared" ref="V273" si="630">$F270*V274</f>
        <v>0</v>
      </c>
      <c r="W273" s="11">
        <f t="shared" ref="W273" si="631">$F270*W274</f>
        <v>0</v>
      </c>
      <c r="X273" s="11">
        <f t="shared" ref="X273" si="632">$F270*X274</f>
        <v>0</v>
      </c>
      <c r="Y273" s="11">
        <f t="shared" ref="Y273" si="633">$F270*Y274</f>
        <v>0</v>
      </c>
      <c r="Z273" s="11">
        <f t="shared" ref="Z273" si="634">$F270*Z274</f>
        <v>0</v>
      </c>
      <c r="AA273" s="11">
        <f t="shared" ref="AA273" si="635">$F270*AA274</f>
        <v>0</v>
      </c>
      <c r="AB273" s="11">
        <f t="shared" ref="AB273" si="636">$F270*AB274</f>
        <v>0</v>
      </c>
      <c r="AC273" s="11">
        <f t="shared" ref="AC273" si="637">$F270*AC274</f>
        <v>0</v>
      </c>
      <c r="AD273" s="11">
        <f t="shared" ref="AD273" si="638">$F270*AD274</f>
        <v>0</v>
      </c>
      <c r="AE273" s="11">
        <f t="shared" ref="AE273" si="639">$F270*AE274</f>
        <v>0</v>
      </c>
      <c r="AF273" s="11">
        <f t="shared" ref="AF273" si="640">$F270*AF274</f>
        <v>0</v>
      </c>
      <c r="AG273" s="11">
        <f t="shared" ref="AG273:AH273" si="641">$F270*AG274</f>
        <v>0</v>
      </c>
      <c r="AH273" s="11">
        <f t="shared" si="641"/>
        <v>0</v>
      </c>
    </row>
    <row r="274" spans="2:34" ht="34.950000000000003" customHeight="1" x14ac:dyDescent="0.35">
      <c r="I274" s="3" t="s">
        <v>9</v>
      </c>
      <c r="J274" s="9">
        <v>1</v>
      </c>
      <c r="K274" s="9">
        <v>1</v>
      </c>
      <c r="L274" s="9">
        <v>1</v>
      </c>
      <c r="M274" s="9">
        <v>1</v>
      </c>
      <c r="N274" s="9">
        <v>1</v>
      </c>
      <c r="O274" s="9">
        <v>1</v>
      </c>
      <c r="P274" s="9">
        <v>1</v>
      </c>
      <c r="Q274" s="9">
        <v>1</v>
      </c>
      <c r="R274" s="9">
        <v>1</v>
      </c>
      <c r="S274" s="9">
        <v>1</v>
      </c>
      <c r="T274" s="9">
        <v>1</v>
      </c>
      <c r="U274" s="9">
        <v>1</v>
      </c>
      <c r="V274" s="9">
        <v>1</v>
      </c>
      <c r="W274" s="9">
        <v>1</v>
      </c>
      <c r="X274" s="9">
        <v>1</v>
      </c>
      <c r="Y274" s="9">
        <v>1</v>
      </c>
      <c r="Z274" s="9">
        <v>1</v>
      </c>
      <c r="AA274" s="9">
        <v>1</v>
      </c>
      <c r="AB274" s="9">
        <v>1</v>
      </c>
      <c r="AC274" s="9">
        <v>1</v>
      </c>
      <c r="AD274" s="9">
        <v>1</v>
      </c>
      <c r="AE274" s="9">
        <v>1</v>
      </c>
      <c r="AF274" s="9">
        <v>1</v>
      </c>
      <c r="AG274" s="9">
        <v>1</v>
      </c>
      <c r="AH274" s="9">
        <v>1</v>
      </c>
    </row>
    <row r="277" spans="2:34" ht="34.950000000000003" customHeight="1" thickBot="1" x14ac:dyDescent="0.4"/>
    <row r="278" spans="2:34" ht="34.950000000000003" customHeight="1" thickBot="1" x14ac:dyDescent="0.4">
      <c r="B278" s="22" t="s">
        <v>62</v>
      </c>
      <c r="C278" s="43"/>
      <c r="D278" s="3" t="s">
        <v>135</v>
      </c>
    </row>
    <row r="279" spans="2:34" ht="34.950000000000003" customHeight="1" thickBot="1" x14ac:dyDescent="0.4">
      <c r="C279" s="43"/>
      <c r="D279" s="3" t="s">
        <v>203</v>
      </c>
      <c r="E279" t="str" cm="1">
        <f t="array" ref="E279">IFERROR(INDEX(_xlfn.ANCHORARRAY(#REF!),#REF!,1),"")</f>
        <v/>
      </c>
    </row>
    <row r="280" spans="2:34" ht="34.950000000000003" customHeight="1" thickBot="1" x14ac:dyDescent="0.4">
      <c r="C280" s="43"/>
      <c r="D280" s="3" t="s">
        <v>3</v>
      </c>
    </row>
    <row r="281" spans="2:34" ht="34.950000000000003" customHeight="1" x14ac:dyDescent="0.35">
      <c r="B281"/>
    </row>
    <row r="282" spans="2:34" ht="34.950000000000003" customHeight="1" thickBot="1" x14ac:dyDescent="0.45">
      <c r="C282" s="4" t="s">
        <v>9</v>
      </c>
      <c r="D282" s="4" t="s">
        <v>8</v>
      </c>
      <c r="E282" s="4" t="s">
        <v>10</v>
      </c>
      <c r="F282" s="4" t="s">
        <v>11</v>
      </c>
      <c r="G282" s="4" t="s">
        <v>12</v>
      </c>
    </row>
    <row r="283" spans="2:34" ht="34.950000000000003" customHeight="1" x14ac:dyDescent="0.35">
      <c r="C283" s="6"/>
      <c r="D283" s="9"/>
      <c r="E283" s="9"/>
      <c r="F283" s="9"/>
      <c r="G283" s="6"/>
    </row>
    <row r="284" spans="2:34" ht="34.950000000000003" customHeight="1" x14ac:dyDescent="0.35">
      <c r="C284" s="6"/>
      <c r="D284" s="9"/>
      <c r="E284" s="9"/>
      <c r="F284" s="9"/>
      <c r="G284" s="6"/>
    </row>
    <row r="285" spans="2:34" ht="34.950000000000003" customHeight="1" x14ac:dyDescent="0.35">
      <c r="C285" s="6"/>
      <c r="D285" s="9"/>
      <c r="E285" s="9"/>
      <c r="F285" s="9"/>
      <c r="G285" s="6"/>
    </row>
    <row r="286" spans="2:34" ht="34.950000000000003" customHeight="1" x14ac:dyDescent="0.35">
      <c r="C286" s="6"/>
      <c r="D286" s="9"/>
      <c r="E286" s="9"/>
      <c r="F286" s="9"/>
      <c r="G286" s="6"/>
    </row>
    <row r="287" spans="2:34" ht="34.950000000000003" customHeight="1" x14ac:dyDescent="0.35">
      <c r="C287" s="6"/>
      <c r="D287" s="9"/>
      <c r="E287" s="9"/>
      <c r="F287" s="9"/>
      <c r="G287" s="6"/>
    </row>
    <row r="288" spans="2:34" ht="34.950000000000003" customHeight="1" thickBot="1" x14ac:dyDescent="0.4">
      <c r="C288" s="6"/>
      <c r="D288" s="9"/>
      <c r="E288" s="9"/>
      <c r="F288" s="9"/>
      <c r="G288" s="6"/>
    </row>
    <row r="289" spans="3:34" ht="34.950000000000003" customHeight="1" thickBot="1" x14ac:dyDescent="0.4">
      <c r="C289" s="13" t="s">
        <v>136</v>
      </c>
      <c r="D289" s="2"/>
      <c r="E289" s="2"/>
      <c r="F289" s="2"/>
      <c r="I289" s="22" t="s">
        <v>62</v>
      </c>
      <c r="J289" s="16">
        <f>Startar+COLUMNS($J:J)-1</f>
        <v>0</v>
      </c>
      <c r="K289" s="16">
        <f>Startar+COLUMNS($J:K)-1</f>
        <v>1</v>
      </c>
      <c r="L289" s="16">
        <f>Startar+COLUMNS($J:L)-1</f>
        <v>2</v>
      </c>
      <c r="M289" s="16">
        <f>Startar+COLUMNS($J:M)-1</f>
        <v>3</v>
      </c>
      <c r="N289" s="16">
        <f>Startar+COLUMNS($J:N)-1</f>
        <v>4</v>
      </c>
      <c r="O289" s="16">
        <f>Startar+COLUMNS($J:O)-1</f>
        <v>5</v>
      </c>
      <c r="P289" s="16">
        <f>Startar+COLUMNS($J:P)-1</f>
        <v>6</v>
      </c>
      <c r="Q289" s="16">
        <f>Startar+COLUMNS($J:Q)-1</f>
        <v>7</v>
      </c>
      <c r="R289" s="16">
        <f>Startar+COLUMNS($J:R)-1</f>
        <v>8</v>
      </c>
      <c r="S289" s="16">
        <f>Startar+COLUMNS($J:S)-1</f>
        <v>9</v>
      </c>
      <c r="T289" s="16">
        <f>Startar+COLUMNS($J:T)-1</f>
        <v>10</v>
      </c>
      <c r="U289" s="16">
        <f>Startar+COLUMNS($J:U)-1</f>
        <v>11</v>
      </c>
      <c r="V289" s="16">
        <f>Startar+COLUMNS($J:V)-1</f>
        <v>12</v>
      </c>
      <c r="W289" s="16">
        <f>Startar+COLUMNS($J:W)-1</f>
        <v>13</v>
      </c>
      <c r="X289" s="16">
        <f>Startar+COLUMNS($J:X)-1</f>
        <v>14</v>
      </c>
      <c r="Y289" s="16">
        <f>Startar+COLUMNS($J:Y)-1</f>
        <v>15</v>
      </c>
      <c r="Z289" s="16">
        <f>Startar+COLUMNS($J:Z)-1</f>
        <v>16</v>
      </c>
      <c r="AA289" s="16">
        <f>Startar+COLUMNS($J:AA)-1</f>
        <v>17</v>
      </c>
      <c r="AB289" s="16">
        <f>Startar+COLUMNS($J:AB)-1</f>
        <v>18</v>
      </c>
      <c r="AC289" s="16">
        <f>Startar+COLUMNS($J:AC)-1</f>
        <v>19</v>
      </c>
      <c r="AD289" s="16">
        <f>Startar+COLUMNS($J:AD)-1</f>
        <v>20</v>
      </c>
      <c r="AE289" s="16">
        <f>Startar+COLUMNS($J:AE)-1</f>
        <v>21</v>
      </c>
      <c r="AF289" s="16">
        <f>Startar+COLUMNS($J:AF)-1</f>
        <v>22</v>
      </c>
      <c r="AG289" s="16">
        <f>Startar+COLUMNS($J:AG)-1</f>
        <v>23</v>
      </c>
      <c r="AH289" s="16">
        <f>Startar+COLUMNS($J:AH)-1</f>
        <v>24</v>
      </c>
    </row>
    <row r="290" spans="3:34" ht="34.950000000000003" customHeight="1" x14ac:dyDescent="0.35">
      <c r="I290" s="3" t="s">
        <v>8</v>
      </c>
      <c r="J290" s="11">
        <f t="shared" ref="J290" si="642">$D289*J293</f>
        <v>0</v>
      </c>
      <c r="K290" s="11">
        <f t="shared" ref="K290" si="643">$D289*K293</f>
        <v>0</v>
      </c>
      <c r="L290" s="11">
        <f t="shared" ref="L290" si="644">$D289*L293</f>
        <v>0</v>
      </c>
      <c r="M290" s="11">
        <f t="shared" ref="M290" si="645">$D289*M293</f>
        <v>0</v>
      </c>
      <c r="N290" s="11">
        <f t="shared" ref="N290" si="646">$D289*N293</f>
        <v>0</v>
      </c>
      <c r="O290" s="11">
        <f t="shared" ref="O290" si="647">$D289*O293</f>
        <v>0</v>
      </c>
      <c r="P290" s="11">
        <f t="shared" ref="P290" si="648">$D289*P293</f>
        <v>0</v>
      </c>
      <c r="Q290" s="11">
        <f t="shared" ref="Q290" si="649">$D289*Q293</f>
        <v>0</v>
      </c>
      <c r="R290" s="11">
        <f t="shared" ref="R290" si="650">$D289*R293</f>
        <v>0</v>
      </c>
      <c r="S290" s="11">
        <f t="shared" ref="S290" si="651">$D289*S293</f>
        <v>0</v>
      </c>
      <c r="T290" s="11">
        <f t="shared" ref="T290" si="652">$D289*T293</f>
        <v>0</v>
      </c>
      <c r="U290" s="11">
        <f t="shared" ref="U290" si="653">$D289*U293</f>
        <v>0</v>
      </c>
      <c r="V290" s="11">
        <f t="shared" ref="V290" si="654">$D289*V293</f>
        <v>0</v>
      </c>
      <c r="W290" s="11">
        <f t="shared" ref="W290" si="655">$D289*W293</f>
        <v>0</v>
      </c>
      <c r="X290" s="11">
        <f t="shared" ref="X290" si="656">$D289*X293</f>
        <v>0</v>
      </c>
      <c r="Y290" s="11">
        <f t="shared" ref="Y290" si="657">$D289*Y293</f>
        <v>0</v>
      </c>
      <c r="Z290" s="11">
        <f t="shared" ref="Z290" si="658">$D289*Z293</f>
        <v>0</v>
      </c>
      <c r="AA290" s="11">
        <f t="shared" ref="AA290" si="659">$D289*AA293</f>
        <v>0</v>
      </c>
      <c r="AB290" s="11">
        <f t="shared" ref="AB290" si="660">$D289*AB293</f>
        <v>0</v>
      </c>
      <c r="AC290" s="11">
        <f t="shared" ref="AC290" si="661">$D289*AC293</f>
        <v>0</v>
      </c>
      <c r="AD290" s="11">
        <f t="shared" ref="AD290" si="662">$D289*AD293</f>
        <v>0</v>
      </c>
      <c r="AE290" s="11">
        <f t="shared" ref="AE290" si="663">$D289*AE293</f>
        <v>0</v>
      </c>
      <c r="AF290" s="11">
        <f t="shared" ref="AF290" si="664">$D289*AF293</f>
        <v>0</v>
      </c>
      <c r="AG290" s="11">
        <f t="shared" ref="AG290:AH290" si="665">$D289*AG293</f>
        <v>0</v>
      </c>
      <c r="AH290" s="11">
        <f t="shared" si="665"/>
        <v>0</v>
      </c>
    </row>
    <row r="291" spans="3:34" ht="34.950000000000003" customHeight="1" x14ac:dyDescent="0.35">
      <c r="I291" s="3" t="s">
        <v>10</v>
      </c>
      <c r="J291" s="11">
        <f t="shared" ref="J291:AH291" si="666">$E289*J293</f>
        <v>0</v>
      </c>
      <c r="K291" s="11">
        <f t="shared" si="666"/>
        <v>0</v>
      </c>
      <c r="L291" s="11">
        <f t="shared" si="666"/>
        <v>0</v>
      </c>
      <c r="M291" s="11">
        <f t="shared" si="666"/>
        <v>0</v>
      </c>
      <c r="N291" s="11">
        <f t="shared" si="666"/>
        <v>0</v>
      </c>
      <c r="O291" s="11">
        <f t="shared" si="666"/>
        <v>0</v>
      </c>
      <c r="P291" s="11">
        <f t="shared" si="666"/>
        <v>0</v>
      </c>
      <c r="Q291" s="11">
        <f t="shared" si="666"/>
        <v>0</v>
      </c>
      <c r="R291" s="11">
        <f t="shared" si="666"/>
        <v>0</v>
      </c>
      <c r="S291" s="11">
        <f t="shared" si="666"/>
        <v>0</v>
      </c>
      <c r="T291" s="11">
        <f t="shared" si="666"/>
        <v>0</v>
      </c>
      <c r="U291" s="11">
        <f t="shared" si="666"/>
        <v>0</v>
      </c>
      <c r="V291" s="11">
        <f t="shared" si="666"/>
        <v>0</v>
      </c>
      <c r="W291" s="11">
        <f t="shared" si="666"/>
        <v>0</v>
      </c>
      <c r="X291" s="11">
        <f t="shared" si="666"/>
        <v>0</v>
      </c>
      <c r="Y291" s="11">
        <f t="shared" si="666"/>
        <v>0</v>
      </c>
      <c r="Z291" s="11">
        <f t="shared" si="666"/>
        <v>0</v>
      </c>
      <c r="AA291" s="11">
        <f t="shared" si="666"/>
        <v>0</v>
      </c>
      <c r="AB291" s="11">
        <f t="shared" si="666"/>
        <v>0</v>
      </c>
      <c r="AC291" s="11">
        <f t="shared" si="666"/>
        <v>0</v>
      </c>
      <c r="AD291" s="11">
        <f t="shared" si="666"/>
        <v>0</v>
      </c>
      <c r="AE291" s="11">
        <f t="shared" si="666"/>
        <v>0</v>
      </c>
      <c r="AF291" s="11">
        <f t="shared" si="666"/>
        <v>0</v>
      </c>
      <c r="AG291" s="11">
        <f t="shared" si="666"/>
        <v>0</v>
      </c>
      <c r="AH291" s="11">
        <f t="shared" si="666"/>
        <v>0</v>
      </c>
    </row>
    <row r="292" spans="3:34" ht="34.950000000000003" customHeight="1" x14ac:dyDescent="0.35">
      <c r="I292" s="3" t="s">
        <v>11</v>
      </c>
      <c r="J292" s="11">
        <f t="shared" ref="J292" si="667">$F289*J293</f>
        <v>0</v>
      </c>
      <c r="K292" s="11">
        <f t="shared" ref="K292" si="668">$F289*K293</f>
        <v>0</v>
      </c>
      <c r="L292" s="11">
        <f t="shared" ref="L292" si="669">$F289*L293</f>
        <v>0</v>
      </c>
      <c r="M292" s="11">
        <f t="shared" ref="M292" si="670">$F289*M293</f>
        <v>0</v>
      </c>
      <c r="N292" s="11">
        <f t="shared" ref="N292" si="671">$F289*N293</f>
        <v>0</v>
      </c>
      <c r="O292" s="11">
        <f t="shared" ref="O292" si="672">$F289*O293</f>
        <v>0</v>
      </c>
      <c r="P292" s="11">
        <f t="shared" ref="P292" si="673">$F289*P293</f>
        <v>0</v>
      </c>
      <c r="Q292" s="11">
        <f t="shared" ref="Q292" si="674">$F289*Q293</f>
        <v>0</v>
      </c>
      <c r="R292" s="11">
        <f t="shared" ref="R292" si="675">$F289*R293</f>
        <v>0</v>
      </c>
      <c r="S292" s="11">
        <f t="shared" ref="S292" si="676">$F289*S293</f>
        <v>0</v>
      </c>
      <c r="T292" s="11">
        <f t="shared" ref="T292" si="677">$F289*T293</f>
        <v>0</v>
      </c>
      <c r="U292" s="11">
        <f t="shared" ref="U292" si="678">$F289*U293</f>
        <v>0</v>
      </c>
      <c r="V292" s="11">
        <f t="shared" ref="V292" si="679">$F289*V293</f>
        <v>0</v>
      </c>
      <c r="W292" s="11">
        <f t="shared" ref="W292" si="680">$F289*W293</f>
        <v>0</v>
      </c>
      <c r="X292" s="11">
        <f t="shared" ref="X292" si="681">$F289*X293</f>
        <v>0</v>
      </c>
      <c r="Y292" s="11">
        <f t="shared" ref="Y292" si="682">$F289*Y293</f>
        <v>0</v>
      </c>
      <c r="Z292" s="11">
        <f t="shared" ref="Z292" si="683">$F289*Z293</f>
        <v>0</v>
      </c>
      <c r="AA292" s="11">
        <f t="shared" ref="AA292" si="684">$F289*AA293</f>
        <v>0</v>
      </c>
      <c r="AB292" s="11">
        <f t="shared" ref="AB292" si="685">$F289*AB293</f>
        <v>0</v>
      </c>
      <c r="AC292" s="11">
        <f t="shared" ref="AC292" si="686">$F289*AC293</f>
        <v>0</v>
      </c>
      <c r="AD292" s="11">
        <f t="shared" ref="AD292" si="687">$F289*AD293</f>
        <v>0</v>
      </c>
      <c r="AE292" s="11">
        <f t="shared" ref="AE292" si="688">$F289*AE293</f>
        <v>0</v>
      </c>
      <c r="AF292" s="11">
        <f t="shared" ref="AF292" si="689">$F289*AF293</f>
        <v>0</v>
      </c>
      <c r="AG292" s="11">
        <f t="shared" ref="AG292:AH292" si="690">$F289*AG293</f>
        <v>0</v>
      </c>
      <c r="AH292" s="11">
        <f t="shared" si="690"/>
        <v>0</v>
      </c>
    </row>
    <row r="293" spans="3:34" ht="34.950000000000003" customHeight="1" x14ac:dyDescent="0.35">
      <c r="I293" s="3" t="s">
        <v>9</v>
      </c>
      <c r="J293" s="9">
        <v>1</v>
      </c>
      <c r="K293" s="9">
        <v>1</v>
      </c>
      <c r="L293" s="9">
        <v>1</v>
      </c>
      <c r="M293" s="9">
        <v>1</v>
      </c>
      <c r="N293" s="9">
        <v>1</v>
      </c>
      <c r="O293" s="9">
        <v>1</v>
      </c>
      <c r="P293" s="9">
        <v>1</v>
      </c>
      <c r="Q293" s="9">
        <v>1</v>
      </c>
      <c r="R293" s="9">
        <v>1</v>
      </c>
      <c r="S293" s="9">
        <v>1</v>
      </c>
      <c r="T293" s="9">
        <v>1</v>
      </c>
      <c r="U293" s="9">
        <v>1</v>
      </c>
      <c r="V293" s="9">
        <v>1</v>
      </c>
      <c r="W293" s="9">
        <v>1</v>
      </c>
      <c r="X293" s="9">
        <v>1</v>
      </c>
      <c r="Y293" s="9">
        <v>1</v>
      </c>
      <c r="Z293" s="9">
        <v>1</v>
      </c>
      <c r="AA293" s="9">
        <v>1</v>
      </c>
      <c r="AB293" s="9">
        <v>1</v>
      </c>
      <c r="AC293" s="9">
        <v>1</v>
      </c>
      <c r="AD293" s="9">
        <v>1</v>
      </c>
      <c r="AE293" s="9">
        <v>1</v>
      </c>
      <c r="AF293" s="9">
        <v>1</v>
      </c>
      <c r="AG293" s="9">
        <v>1</v>
      </c>
      <c r="AH293" s="9">
        <v>1</v>
      </c>
    </row>
  </sheetData>
  <phoneticPr fontId="11" type="noConversion"/>
  <conditionalFormatting sqref="J24:AH27 J43:AH46 J62:AH65">
    <cfRule type="expression" dxfId="13" priority="41">
      <formula>COLUMNS($J:J)&gt;Tidshorisont</formula>
    </cfRule>
  </conditionalFormatting>
  <conditionalFormatting sqref="J27:AH27 J46:AH46 J65:AH65 J84:AH84 J103:AH103 J122:AH122 J141:AH141 J160:AH160 J179:AH179 J198:AH198 J217:AH217 J236:AH236 J255:AH255 J274:AH274 J293:AH293">
    <cfRule type="cellIs" dxfId="12" priority="42" operator="notEqual">
      <formula>1</formula>
    </cfRule>
  </conditionalFormatting>
  <conditionalFormatting sqref="J81:AH84">
    <cfRule type="expression" dxfId="11" priority="12">
      <formula>COLUMNS($J:J)&gt;Tidshorisont</formula>
    </cfRule>
  </conditionalFormatting>
  <conditionalFormatting sqref="J100:AH103">
    <cfRule type="expression" dxfId="10" priority="11">
      <formula>COLUMNS($J:J)&gt;Tidshorisont</formula>
    </cfRule>
  </conditionalFormatting>
  <conditionalFormatting sqref="J119:AH122">
    <cfRule type="expression" dxfId="9" priority="10">
      <formula>COLUMNS($J:J)&gt;Tidshorisont</formula>
    </cfRule>
  </conditionalFormatting>
  <conditionalFormatting sqref="J138:AH141">
    <cfRule type="expression" dxfId="8" priority="9">
      <formula>COLUMNS($J:J)&gt;Tidshorisont</formula>
    </cfRule>
  </conditionalFormatting>
  <conditionalFormatting sqref="J157:AH160">
    <cfRule type="expression" dxfId="7" priority="8">
      <formula>COLUMNS($J:J)&gt;Tidshorisont</formula>
    </cfRule>
  </conditionalFormatting>
  <conditionalFormatting sqref="J176:AH179">
    <cfRule type="expression" dxfId="6" priority="7">
      <formula>COLUMNS($J:J)&gt;Tidshorisont</formula>
    </cfRule>
  </conditionalFormatting>
  <conditionalFormatting sqref="J195:AH198">
    <cfRule type="expression" dxfId="5" priority="6">
      <formula>COLUMNS($J:J)&gt;Tidshorisont</formula>
    </cfRule>
  </conditionalFormatting>
  <conditionalFormatting sqref="J214:AH217">
    <cfRule type="expression" dxfId="4" priority="5">
      <formula>COLUMNS($J:J)&gt;Tidshorisont</formula>
    </cfRule>
  </conditionalFormatting>
  <conditionalFormatting sqref="J233:AH236">
    <cfRule type="expression" dxfId="3" priority="4">
      <formula>COLUMNS($J:J)&gt;Tidshorisont</formula>
    </cfRule>
  </conditionalFormatting>
  <conditionalFormatting sqref="J252:AH255">
    <cfRule type="expression" dxfId="2" priority="3">
      <formula>COLUMNS($J:J)&gt;Tidshorisont</formula>
    </cfRule>
  </conditionalFormatting>
  <conditionalFormatting sqref="J271:AH274">
    <cfRule type="expression" dxfId="1" priority="2">
      <formula>COLUMNS($J:J)&gt;Tidshorisont</formula>
    </cfRule>
  </conditionalFormatting>
  <conditionalFormatting sqref="J290:AH293">
    <cfRule type="expression" dxfId="0" priority="1">
      <formula>COLUMNS($J:J)&gt;Tidshorisont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7CE6D5D6-5D25-4214-9271-7BCCC590B2D9}">
          <x14:formula1>
            <xm:f>Input!$B$6:$B$7</xm:f>
          </x14:formula1>
          <xm:sqref>C14 C33 C52 C71 C90 C109 C128 C147 C280 C242 C166 C223 C185 C261 C204</xm:sqref>
        </x14:dataValidation>
        <x14:dataValidation type="list" allowBlank="1" showInputMessage="1" showErrorMessage="1" error="Välj i listan. Om den är tom, skriv ett eller flera perspektiv i fliken Start. " prompt="Välj i lista" xr:uid="{EE4DB163-FDEC-44F8-960E-BAA86F04DD7F}">
          <x14:formula1>
            <xm:f>OFFSET(Start!$B$9:$B$18,1,0,COUNTIF(Start!$B$10:$B$18,"&lt;&gt;"))</xm:f>
          </x14:formula1>
          <xm:sqref>C13 C32 C51 C70 C89 C108 C127 C146 C165 C184 C203 C222 C241 C260 C279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7B1D9-1180-47CD-A659-E9103D33AA0C}">
  <sheetPr>
    <tabColor theme="0"/>
    <pageSetUpPr autoPageBreaks="0"/>
  </sheetPr>
  <dimension ref="B1:S25"/>
  <sheetViews>
    <sheetView showGridLines="0" zoomScale="90" zoomScaleNormal="90" workbookViewId="0">
      <pane ySplit="1" topLeftCell="A2" activePane="bottomLeft" state="frozen"/>
      <selection pane="bottomLeft" activeCell="F4" sqref="F4"/>
    </sheetView>
  </sheetViews>
  <sheetFormatPr defaultRowHeight="34.950000000000003" customHeight="1" x14ac:dyDescent="0.35"/>
  <cols>
    <col min="1" max="1" width="1.296875" customWidth="1"/>
    <col min="2" max="2" width="0.8984375" customWidth="1"/>
    <col min="3" max="3" width="44.5" customWidth="1"/>
    <col min="4" max="4" width="21.3984375" bestFit="1" customWidth="1"/>
    <col min="5" max="5" width="19.8984375" customWidth="1"/>
    <col min="6" max="6" width="15.3984375" customWidth="1"/>
    <col min="7" max="7" width="1.3984375" customWidth="1"/>
    <col min="8" max="8" width="0.19921875" customWidth="1"/>
    <col min="9" max="9" width="41.69921875" customWidth="1"/>
    <col min="10" max="10" width="21.796875" bestFit="1" customWidth="1"/>
    <col min="11" max="11" width="19.296875" customWidth="1"/>
    <col min="12" max="12" width="15.19921875" customWidth="1"/>
  </cols>
  <sheetData>
    <row r="1" spans="2:19" s="7" customFormat="1" ht="29.4" customHeight="1" x14ac:dyDescent="0.35">
      <c r="C1" s="10" t="s">
        <v>139</v>
      </c>
      <c r="D1" s="12" t="str">
        <f>IF(Namn_på_förändringen&lt;&gt;0,Namn_på_förändringen,"")</f>
        <v/>
      </c>
    </row>
    <row r="3" spans="2:19" s="7" customFormat="1" ht="31.95" customHeight="1" thickBot="1" x14ac:dyDescent="0.45">
      <c r="C3" s="4" t="s">
        <v>1</v>
      </c>
      <c r="D3" s="4" t="s">
        <v>203</v>
      </c>
      <c r="E3" s="4" t="s">
        <v>3</v>
      </c>
      <c r="F3" s="44" t="s">
        <v>145</v>
      </c>
      <c r="I3" s="4" t="s">
        <v>4</v>
      </c>
      <c r="J3" s="4" t="s">
        <v>203</v>
      </c>
      <c r="K3" s="4" t="s">
        <v>3</v>
      </c>
      <c r="L3" s="44" t="s">
        <v>145</v>
      </c>
    </row>
    <row r="4" spans="2:19" ht="34.950000000000003" customHeight="1" x14ac:dyDescent="0.35">
      <c r="B4" s="7"/>
      <c r="C4" s="77"/>
      <c r="D4" s="77"/>
      <c r="E4" s="77"/>
      <c r="F4" s="77"/>
      <c r="H4" s="7"/>
      <c r="I4" s="77"/>
      <c r="J4" s="77"/>
      <c r="K4" s="77"/>
      <c r="L4" s="77"/>
      <c r="M4" s="7"/>
      <c r="N4" s="7"/>
      <c r="O4" s="7"/>
      <c r="P4" s="7"/>
      <c r="Q4" s="7"/>
      <c r="R4" s="7"/>
      <c r="S4" s="7"/>
    </row>
    <row r="5" spans="2:19" ht="34.950000000000003" customHeight="1" x14ac:dyDescent="0.35">
      <c r="B5" s="7"/>
      <c r="C5" s="77"/>
      <c r="D5" s="77"/>
      <c r="E5" s="77"/>
      <c r="F5" s="77"/>
      <c r="H5" s="7"/>
      <c r="I5" s="77"/>
      <c r="J5" s="77"/>
      <c r="K5" s="77"/>
      <c r="L5" s="77"/>
      <c r="M5" s="7"/>
      <c r="N5" s="7"/>
      <c r="O5" s="7"/>
      <c r="P5" s="7"/>
      <c r="Q5" s="7"/>
      <c r="R5" s="7"/>
      <c r="S5" s="7"/>
    </row>
    <row r="6" spans="2:19" ht="34.950000000000003" customHeight="1" x14ac:dyDescent="0.35">
      <c r="B6" s="7"/>
      <c r="C6" s="77"/>
      <c r="D6" s="77"/>
      <c r="E6" s="77"/>
      <c r="F6" s="77"/>
      <c r="H6" s="7"/>
      <c r="I6" s="77"/>
      <c r="J6" s="77"/>
      <c r="K6" s="77"/>
      <c r="L6" s="77"/>
      <c r="M6" s="7"/>
      <c r="N6" s="7"/>
      <c r="O6" s="7"/>
      <c r="P6" s="7"/>
      <c r="Q6" s="7"/>
      <c r="R6" s="7"/>
      <c r="S6" s="7"/>
    </row>
    <row r="7" spans="2:19" ht="34.950000000000003" customHeight="1" x14ac:dyDescent="0.35">
      <c r="B7" s="7"/>
      <c r="C7" s="77"/>
      <c r="D7" s="77"/>
      <c r="E7" s="77"/>
      <c r="F7" s="77"/>
      <c r="H7" s="7"/>
      <c r="I7" s="77"/>
      <c r="J7" s="77"/>
      <c r="K7" s="77"/>
      <c r="L7" s="77"/>
      <c r="M7" s="7"/>
      <c r="N7" s="7"/>
      <c r="O7" s="7"/>
      <c r="P7" s="7"/>
      <c r="Q7" s="7"/>
      <c r="R7" s="7"/>
      <c r="S7" s="7"/>
    </row>
    <row r="8" spans="2:19" ht="34.950000000000003" customHeight="1" x14ac:dyDescent="0.35">
      <c r="B8" s="7"/>
      <c r="C8" s="77"/>
      <c r="D8" s="77"/>
      <c r="E8" s="77"/>
      <c r="F8" s="77"/>
      <c r="H8" s="7"/>
      <c r="I8" s="77"/>
      <c r="J8" s="77"/>
      <c r="K8" s="77"/>
      <c r="L8" s="77"/>
    </row>
    <row r="9" spans="2:19" ht="34.950000000000003" customHeight="1" x14ac:dyDescent="0.35">
      <c r="B9" s="7"/>
      <c r="C9" s="77"/>
      <c r="D9" s="77"/>
      <c r="E9" s="77"/>
      <c r="F9" s="77"/>
      <c r="H9" s="7"/>
      <c r="I9" s="77"/>
      <c r="J9" s="77"/>
      <c r="K9" s="77"/>
      <c r="L9" s="77"/>
    </row>
    <row r="10" spans="2:19" ht="34.950000000000003" customHeight="1" x14ac:dyDescent="0.35">
      <c r="B10" s="7"/>
      <c r="C10" s="77"/>
      <c r="D10" s="77"/>
      <c r="E10" s="77"/>
      <c r="F10" s="77"/>
      <c r="H10" s="7"/>
      <c r="I10" s="77"/>
      <c r="J10" s="77"/>
      <c r="K10" s="77"/>
      <c r="L10" s="77"/>
    </row>
    <row r="11" spans="2:19" ht="34.950000000000003" customHeight="1" x14ac:dyDescent="0.35">
      <c r="B11" s="7"/>
      <c r="C11" s="77"/>
      <c r="D11" s="77"/>
      <c r="E11" s="77"/>
      <c r="F11" s="77"/>
      <c r="H11" s="7"/>
      <c r="I11" s="77"/>
      <c r="J11" s="77"/>
      <c r="K11" s="77"/>
      <c r="L11" s="77"/>
    </row>
    <row r="12" spans="2:19" ht="34.950000000000003" customHeight="1" x14ac:dyDescent="0.35">
      <c r="B12" s="7"/>
      <c r="C12" s="77"/>
      <c r="D12" s="77"/>
      <c r="E12" s="77"/>
      <c r="F12" s="77"/>
      <c r="H12" s="7"/>
      <c r="I12" s="77"/>
      <c r="J12" s="77"/>
      <c r="K12" s="77"/>
      <c r="L12" s="77"/>
    </row>
    <row r="13" spans="2:19" ht="34.950000000000003" customHeight="1" x14ac:dyDescent="0.35">
      <c r="B13" s="7"/>
      <c r="C13" s="77"/>
      <c r="D13" s="77"/>
      <c r="E13" s="77"/>
      <c r="F13" s="77"/>
      <c r="H13" s="7"/>
      <c r="I13" s="77"/>
      <c r="J13" s="77"/>
      <c r="K13" s="77"/>
      <c r="L13" s="77"/>
    </row>
    <row r="14" spans="2:19" ht="34.950000000000003" customHeight="1" x14ac:dyDescent="0.35">
      <c r="B14" s="7"/>
      <c r="C14" s="77"/>
      <c r="D14" s="77"/>
      <c r="E14" s="77"/>
      <c r="F14" s="77"/>
      <c r="H14" s="7"/>
      <c r="I14" s="77"/>
      <c r="J14" s="77"/>
      <c r="K14" s="77"/>
      <c r="L14" s="77"/>
    </row>
    <row r="15" spans="2:19" ht="40.950000000000003" customHeight="1" x14ac:dyDescent="0.35">
      <c r="B15" s="7"/>
      <c r="C15" s="77"/>
      <c r="D15" s="77"/>
      <c r="E15" s="77"/>
      <c r="F15" s="77"/>
      <c r="H15" s="7"/>
      <c r="I15" s="77"/>
      <c r="J15" s="77"/>
      <c r="K15" s="77"/>
      <c r="L15" s="77"/>
    </row>
    <row r="16" spans="2:19" ht="34.950000000000003" customHeight="1" x14ac:dyDescent="0.35">
      <c r="B16" s="7"/>
      <c r="C16" s="77"/>
      <c r="D16" s="77"/>
      <c r="E16" s="77"/>
      <c r="F16" s="77"/>
      <c r="H16" s="7"/>
      <c r="I16" s="77"/>
      <c r="J16" s="77"/>
      <c r="K16" s="77"/>
      <c r="L16" s="77"/>
    </row>
    <row r="17" spans="2:12" ht="34.950000000000003" customHeight="1" x14ac:dyDescent="0.35">
      <c r="B17" s="7"/>
      <c r="C17" s="77"/>
      <c r="D17" s="77"/>
      <c r="E17" s="77"/>
      <c r="F17" s="77"/>
      <c r="H17" s="7"/>
      <c r="I17" s="77"/>
      <c r="J17" s="77"/>
      <c r="K17" s="77"/>
      <c r="L17" s="77"/>
    </row>
    <row r="18" spans="2:12" ht="34.950000000000003" customHeight="1" x14ac:dyDescent="0.35">
      <c r="B18" s="7"/>
      <c r="C18" s="77"/>
      <c r="D18" s="77"/>
      <c r="E18" s="77"/>
      <c r="F18" s="77"/>
      <c r="H18" s="7"/>
      <c r="I18" s="77"/>
      <c r="J18" s="77"/>
      <c r="K18" s="77"/>
      <c r="L18" s="77"/>
    </row>
    <row r="19" spans="2:12" ht="34.950000000000003" customHeight="1" x14ac:dyDescent="0.35">
      <c r="B19" s="7"/>
      <c r="H19" s="7"/>
    </row>
    <row r="20" spans="2:12" ht="34.950000000000003" customHeight="1" x14ac:dyDescent="0.35">
      <c r="B20" s="7"/>
      <c r="H20" s="7"/>
    </row>
    <row r="21" spans="2:12" ht="34.950000000000003" customHeight="1" x14ac:dyDescent="0.35">
      <c r="B21" s="7"/>
      <c r="H21" s="7"/>
    </row>
    <row r="22" spans="2:12" ht="34.950000000000003" customHeight="1" x14ac:dyDescent="0.35">
      <c r="B22" s="7"/>
      <c r="H22" s="7"/>
    </row>
    <row r="23" spans="2:12" ht="34.950000000000003" customHeight="1" x14ac:dyDescent="0.35">
      <c r="B23" s="7"/>
      <c r="H23" s="7"/>
    </row>
    <row r="24" spans="2:12" ht="34.950000000000003" customHeight="1" x14ac:dyDescent="0.35">
      <c r="H24" s="7"/>
    </row>
    <row r="25" spans="2:12" ht="34.950000000000003" customHeight="1" x14ac:dyDescent="0.35">
      <c r="H25" s="7"/>
    </row>
  </sheetData>
  <phoneticPr fontId="11" type="noConversion"/>
  <pageMargins left="0.7" right="0.7" top="0.75" bottom="0.75" header="0.3" footer="0.3"/>
  <pageSetup paperSize="9" orientation="portrait" horizontalDpi="360" verticalDpi="360" r:id="rId1"/>
  <tableParts count="2">
    <tablePart r:id="rId2"/>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57052DD9-2221-407A-B402-B18F78909D54}">
          <x14:formula1>
            <xm:f>Input!$B$4:$B$7</xm:f>
          </x14:formula1>
          <xm:sqref>E4:E18 K4:K18</xm:sqref>
        </x14:dataValidation>
        <x14:dataValidation type="list" allowBlank="1" showInputMessage="1" showErrorMessage="1" error="Välj i listan. Om den är tom, skriv ett eller flera perspektiv i fliken Start. " prompt="Välj i lista" xr:uid="{37487C2A-D4EA-4DF3-AC28-FF526F75AF4A}">
          <x14:formula1>
            <xm:f>OFFSET(Start!$B$9:$B$18,1,0,COUNTIF(Start!$B$10:$B$18,"&lt;&gt;"))</xm:f>
          </x14:formula1>
          <xm:sqref>D4:D18 J4:J18</xm:sqref>
        </x14:dataValidation>
        <x14:dataValidation type="list" allowBlank="1" showInputMessage="1" showErrorMessage="1" error="Välj i listan. " xr:uid="{F96D3DD5-2FF9-46F5-9A91-899A3F00F0D2}">
          <x14:formula1>
            <xm:f>Input!$D$4:$D$6</xm:f>
          </x14:formula1>
          <xm:sqref>L4:L18 F4:F18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A4EEB-70DE-4792-9603-5E60381B90AB}">
  <sheetPr>
    <tabColor theme="6"/>
  </sheetPr>
  <dimension ref="B1:U160"/>
  <sheetViews>
    <sheetView showGridLines="0" zoomScale="90" zoomScaleNormal="90" workbookViewId="0">
      <pane ySplit="3" topLeftCell="A4" activePane="bottomLeft" state="frozen"/>
      <selection pane="bottomLeft" activeCell="O2" sqref="O2"/>
    </sheetView>
  </sheetViews>
  <sheetFormatPr defaultColWidth="8.796875" defaultRowHeight="40.200000000000003" customHeight="1" x14ac:dyDescent="0.35"/>
  <cols>
    <col min="1" max="1" width="1.19921875" style="39" customWidth="1"/>
    <col min="2" max="2" width="2.296875" style="39" customWidth="1"/>
    <col min="3" max="3" width="34.796875" style="52" customWidth="1"/>
    <col min="4" max="4" width="17.09765625" style="39" customWidth="1"/>
    <col min="5" max="5" width="15.19921875" style="39" customWidth="1"/>
    <col min="6" max="6" width="11.59765625" style="39" customWidth="1"/>
    <col min="7" max="7" width="37.19921875" style="52" customWidth="1"/>
    <col min="8" max="8" width="14.8984375" style="39" bestFit="1" customWidth="1"/>
    <col min="9" max="9" width="12.19921875" style="39" bestFit="1" customWidth="1"/>
    <col min="10" max="10" width="3.3984375" style="39" customWidth="1"/>
    <col min="11" max="11" width="3.796875" customWidth="1"/>
    <col min="12" max="12" width="20.09765625" bestFit="1" customWidth="1"/>
    <col min="13" max="13" width="6" customWidth="1"/>
    <col min="14" max="14" width="7" customWidth="1"/>
    <col min="15" max="15" width="11.3984375" customWidth="1"/>
    <col min="16" max="16" width="6.59765625" customWidth="1"/>
    <col min="17" max="21" width="8.8984375" customWidth="1"/>
    <col min="22" max="16384" width="8.796875" style="39"/>
  </cols>
  <sheetData>
    <row r="1" spans="2:16" ht="7.2" customHeight="1" x14ac:dyDescent="0.35"/>
    <row r="2" spans="2:16" ht="37.200000000000003" customHeight="1" x14ac:dyDescent="0.35">
      <c r="C2" s="56" t="s">
        <v>15</v>
      </c>
      <c r="D2" s="3" t="str">
        <f>IF(Namn_på_förändringen&lt;&gt;0,Namn_på_förändringen,"")</f>
        <v/>
      </c>
      <c r="L2" s="39"/>
      <c r="M2" s="39"/>
      <c r="N2" s="45" t="s">
        <v>16</v>
      </c>
      <c r="O2" s="72">
        <v>0.03</v>
      </c>
    </row>
    <row r="3" spans="2:16" ht="7.95" customHeight="1" x14ac:dyDescent="0.35"/>
    <row r="4" spans="2:16" ht="40.200000000000003" customHeight="1" x14ac:dyDescent="0.35">
      <c r="C4" s="56"/>
      <c r="D4" s="3"/>
    </row>
    <row r="5" spans="2:16" ht="40.200000000000003" customHeight="1" thickBot="1" x14ac:dyDescent="0.45">
      <c r="B5" s="42"/>
      <c r="C5" s="42" t="s">
        <v>240</v>
      </c>
      <c r="D5" s="42"/>
      <c r="E5" s="42"/>
      <c r="F5" s="42"/>
      <c r="G5" s="42"/>
      <c r="H5" s="42"/>
      <c r="I5" s="42"/>
      <c r="J5" s="42"/>
      <c r="K5" s="4" t="s">
        <v>200</v>
      </c>
      <c r="L5" s="4"/>
      <c r="M5" s="4"/>
      <c r="N5" s="4"/>
      <c r="O5" s="4"/>
      <c r="P5" s="4"/>
    </row>
    <row r="6" spans="2:16" ht="40.200000000000003" customHeight="1" x14ac:dyDescent="0.35">
      <c r="K6" s="38"/>
      <c r="L6" s="38"/>
      <c r="M6" s="38"/>
      <c r="N6" s="38"/>
      <c r="O6" s="38"/>
      <c r="P6" s="38"/>
    </row>
    <row r="7" spans="2:16" ht="40.200000000000003" customHeight="1" x14ac:dyDescent="0.35">
      <c r="K7" s="38"/>
      <c r="L7" s="38"/>
      <c r="M7" s="38"/>
      <c r="N7" s="38"/>
      <c r="O7" s="38"/>
      <c r="P7" s="38"/>
    </row>
    <row r="8" spans="2:16" ht="40.200000000000003" customHeight="1" x14ac:dyDescent="0.35">
      <c r="K8" s="38"/>
      <c r="L8" s="38"/>
      <c r="M8" s="38"/>
      <c r="N8" s="38"/>
      <c r="O8" s="38"/>
      <c r="P8" s="38"/>
    </row>
    <row r="9" spans="2:16" ht="40.200000000000003" customHeight="1" x14ac:dyDescent="0.35">
      <c r="K9" s="38"/>
      <c r="L9" s="38"/>
      <c r="M9" s="38"/>
      <c r="N9" s="38"/>
      <c r="O9" s="38"/>
      <c r="P9" s="38"/>
    </row>
    <row r="10" spans="2:16" ht="40.200000000000003" customHeight="1" x14ac:dyDescent="0.35">
      <c r="K10" s="38"/>
      <c r="L10" s="38"/>
      <c r="M10" s="38"/>
      <c r="N10" s="38"/>
      <c r="O10" s="38"/>
      <c r="P10" s="38"/>
    </row>
    <row r="11" spans="2:16" ht="40.200000000000003" customHeight="1" x14ac:dyDescent="0.35">
      <c r="K11" s="38"/>
      <c r="L11" s="38"/>
      <c r="M11" s="38"/>
      <c r="N11" s="38"/>
      <c r="O11" s="38"/>
      <c r="P11" s="38"/>
    </row>
    <row r="12" spans="2:16" ht="40.200000000000003" customHeight="1" x14ac:dyDescent="0.35">
      <c r="K12" s="38"/>
      <c r="L12" s="38"/>
      <c r="M12" s="38"/>
      <c r="N12" s="38"/>
      <c r="O12" s="38"/>
      <c r="P12" s="38"/>
    </row>
    <row r="13" spans="2:16" ht="40.200000000000003" customHeight="1" x14ac:dyDescent="0.35">
      <c r="K13" s="38"/>
      <c r="L13" s="38"/>
      <c r="M13" s="38"/>
      <c r="N13" s="38"/>
      <c r="O13" s="38"/>
      <c r="P13" s="38"/>
    </row>
    <row r="14" spans="2:16" ht="40.200000000000003" customHeight="1" x14ac:dyDescent="0.35">
      <c r="C14" s="59"/>
      <c r="K14" s="38"/>
      <c r="L14" s="38"/>
      <c r="M14" s="38"/>
      <c r="N14" s="38"/>
      <c r="O14" s="38"/>
      <c r="P14" s="38"/>
    </row>
    <row r="15" spans="2:16" ht="40.200000000000003" customHeight="1" x14ac:dyDescent="0.35">
      <c r="K15" s="38"/>
      <c r="L15" s="38"/>
      <c r="M15" s="38"/>
      <c r="N15" s="38"/>
      <c r="O15" s="38"/>
      <c r="P15" s="38"/>
    </row>
    <row r="16" spans="2:16" ht="40.200000000000003" customHeight="1" thickBot="1" x14ac:dyDescent="0.45">
      <c r="C16" s="4" t="s">
        <v>177</v>
      </c>
      <c r="D16" s="4"/>
      <c r="K16" s="38"/>
      <c r="L16" s="38"/>
      <c r="M16" s="38"/>
      <c r="N16" s="38"/>
      <c r="O16" s="38"/>
      <c r="P16" s="38"/>
    </row>
    <row r="17" spans="3:21" ht="40.200000000000003" customHeight="1" x14ac:dyDescent="0.35">
      <c r="C17" s="5" t="str">
        <f>"Sammanlagd nettonytta efter " &amp;Input!B11&amp;" (kr)"</f>
        <v>Sammanlagd nettonytta efter 25 år (kr)</v>
      </c>
      <c r="D17" s="79">
        <f>Resultatunderlag!C37</f>
        <v>0</v>
      </c>
      <c r="K17" s="38"/>
      <c r="L17" s="38"/>
      <c r="M17" s="38"/>
      <c r="N17" s="38"/>
      <c r="O17" s="38"/>
      <c r="P17" s="38"/>
    </row>
    <row r="18" spans="3:21" ht="40.200000000000003" customHeight="1" x14ac:dyDescent="0.35">
      <c r="C18" s="5" t="str">
        <f>"Nettonytta per satsad krona efter "&amp;Input!B11</f>
        <v>Nettonytta per satsad krona efter 25 år</v>
      </c>
      <c r="D18" s="78">
        <f>Resultatunderlag!C38</f>
        <v>0</v>
      </c>
      <c r="K18" s="38"/>
      <c r="L18" s="38"/>
      <c r="M18" s="38"/>
      <c r="N18" s="38"/>
      <c r="O18" s="38"/>
      <c r="P18" s="38"/>
    </row>
    <row r="19" spans="3:21" ht="40.200000000000003" customHeight="1" x14ac:dyDescent="0.35">
      <c r="C19" s="5" t="s">
        <v>199</v>
      </c>
      <c r="D19" s="74" t="str" cm="1">
        <f t="array" ref="D19">IFERROR(INDEX(Resultatunderlag!B8:B32, MATCH(TRUE, Resultatunderlag!G8:G32&gt;0, 0)), "aldrig")</f>
        <v>aldrig</v>
      </c>
      <c r="K19" s="38"/>
      <c r="L19" s="38"/>
      <c r="M19" s="38"/>
      <c r="N19" s="38"/>
      <c r="O19" s="38"/>
      <c r="P19" s="38"/>
    </row>
    <row r="20" spans="3:21" ht="40.200000000000003" customHeight="1" x14ac:dyDescent="0.35">
      <c r="C20" s="5" t="s">
        <v>228</v>
      </c>
      <c r="D20" s="75">
        <f>IFERROR(GETPIVOTDATA("[Measures].[Sum of Summa 3]",Resultatunderlag!$B$73,"[Varderade_nyttor].[Kategori]","[Varderade_nyttor].[Kategori].&amp;[Finansiell 💰]"),0)</f>
        <v>0</v>
      </c>
      <c r="K20" s="38"/>
      <c r="L20" s="38"/>
      <c r="M20" s="38"/>
      <c r="N20" s="38"/>
      <c r="O20" s="38"/>
      <c r="P20" s="38"/>
    </row>
    <row r="21" spans="3:21" ht="40.200000000000003" customHeight="1" x14ac:dyDescent="0.35">
      <c r="C21" s="5" t="s">
        <v>229</v>
      </c>
      <c r="D21" s="75">
        <f>IFERROR(GETPIVOTDATA("[Measures].[Sum of Summa 3]",Resultatunderlag!$B$73,"[Varderade_nyttor].[Kategori]","[Varderade_nyttor].[Kategori].&amp;[Omfördelning ↺]"),0)</f>
        <v>0</v>
      </c>
      <c r="K21" s="38"/>
      <c r="L21" s="38"/>
      <c r="M21" s="38"/>
      <c r="N21" s="38"/>
      <c r="O21" s="38"/>
      <c r="P21" s="38"/>
    </row>
    <row r="22" spans="3:21" ht="40.200000000000003" customHeight="1" x14ac:dyDescent="0.35">
      <c r="C22" s="5" t="s">
        <v>230</v>
      </c>
      <c r="D22" s="75">
        <f>IFERROR(GETPIVOTDATA("[Measures].[Sum of Summa 4]",Resultatunderlag!$E$73,"[Varderade_kostnader].[Kategori]","[Varderade_kostnader].[Kategori].&amp;[Finansiell 💰]"),0)</f>
        <v>0</v>
      </c>
      <c r="K22" s="38"/>
      <c r="L22" s="38"/>
      <c r="M22" s="38"/>
      <c r="N22" s="38"/>
      <c r="O22" s="38"/>
      <c r="P22" s="38"/>
    </row>
    <row r="23" spans="3:21" ht="40.200000000000003" customHeight="1" x14ac:dyDescent="0.35">
      <c r="C23" s="5" t="s">
        <v>231</v>
      </c>
      <c r="D23" s="75">
        <f>IFERROR(GETPIVOTDATA("[Measures].[Sum of Summa 4]",Resultatunderlag!$E$73,"[Varderade_kostnader].[Kategori]","[Varderade_kostnader].[Kategori].&amp;[Omfördelning ↺]"),0)</f>
        <v>0</v>
      </c>
      <c r="K23" s="38"/>
      <c r="L23" s="38"/>
      <c r="M23" s="38"/>
      <c r="N23" s="38"/>
      <c r="O23" s="38"/>
      <c r="P23" s="38"/>
    </row>
    <row r="24" spans="3:21" ht="40.200000000000003" customHeight="1" x14ac:dyDescent="0.35">
      <c r="C24" s="5" t="s">
        <v>205</v>
      </c>
      <c r="D24" s="74" t="str">
        <f>Resultatunderlag!C94</f>
        <v>0 / 0</v>
      </c>
      <c r="K24" s="38"/>
      <c r="L24" s="38"/>
      <c r="M24" s="38"/>
      <c r="N24" s="38"/>
      <c r="O24" s="38"/>
      <c r="P24" s="38"/>
    </row>
    <row r="25" spans="3:21" ht="40.200000000000003" customHeight="1" x14ac:dyDescent="0.35">
      <c r="C25" s="60"/>
      <c r="D25" s="61"/>
      <c r="K25" s="39"/>
      <c r="L25" s="39"/>
      <c r="M25" s="39"/>
      <c r="N25" s="39"/>
      <c r="O25" s="39"/>
      <c r="P25" s="39"/>
      <c r="Q25" s="39"/>
      <c r="R25" s="39"/>
    </row>
    <row r="26" spans="3:21" ht="40.200000000000003" customHeight="1" x14ac:dyDescent="0.35">
      <c r="C26" s="60"/>
      <c r="D26" s="61"/>
      <c r="K26" s="39"/>
      <c r="L26" s="39"/>
      <c r="M26" s="39"/>
      <c r="N26" s="39"/>
      <c r="O26" s="39"/>
      <c r="P26" s="39"/>
      <c r="Q26" s="39"/>
      <c r="R26" s="39"/>
    </row>
    <row r="27" spans="3:21" ht="40.200000000000003" customHeight="1" x14ac:dyDescent="0.35">
      <c r="C27" s="60"/>
      <c r="D27" s="61"/>
      <c r="K27" s="39"/>
      <c r="L27" s="39"/>
      <c r="M27" s="39"/>
      <c r="N27" s="39"/>
      <c r="O27" s="39"/>
      <c r="P27" s="39"/>
      <c r="Q27" s="39"/>
      <c r="R27" s="39"/>
      <c r="T27" s="39"/>
      <c r="U27" s="39"/>
    </row>
    <row r="28" spans="3:21" ht="40.200000000000003" customHeight="1" thickBot="1" x14ac:dyDescent="0.45">
      <c r="C28" s="42" t="s">
        <v>241</v>
      </c>
      <c r="D28" s="42"/>
      <c r="E28" s="42"/>
      <c r="F28" s="42"/>
      <c r="G28" s="42"/>
      <c r="H28" s="42"/>
      <c r="I28" s="42"/>
      <c r="J28" s="42"/>
      <c r="K28" s="4" t="s">
        <v>200</v>
      </c>
      <c r="L28" s="4"/>
      <c r="M28" s="4"/>
      <c r="N28" s="4"/>
      <c r="O28" s="4"/>
      <c r="P28" s="4"/>
    </row>
    <row r="29" spans="3:21" ht="40.200000000000003" customHeight="1" x14ac:dyDescent="0.35">
      <c r="K29" s="38"/>
      <c r="L29" s="38"/>
      <c r="M29" s="38"/>
      <c r="N29" s="38"/>
      <c r="O29" s="38"/>
      <c r="P29" s="38"/>
    </row>
    <row r="30" spans="3:21" ht="40.200000000000003" customHeight="1" x14ac:dyDescent="0.35">
      <c r="K30" s="38"/>
      <c r="L30" s="38"/>
      <c r="M30" s="38"/>
      <c r="N30" s="38"/>
      <c r="O30" s="38"/>
      <c r="P30" s="38"/>
    </row>
    <row r="31" spans="3:21" ht="15.6" x14ac:dyDescent="0.35">
      <c r="K31" s="38"/>
      <c r="L31" s="38"/>
      <c r="M31" s="38"/>
      <c r="N31" s="38"/>
      <c r="O31" s="38"/>
      <c r="P31" s="38"/>
    </row>
    <row r="32" spans="3:21" ht="15.6" x14ac:dyDescent="0.35">
      <c r="K32" s="38"/>
      <c r="L32" s="38"/>
      <c r="M32" s="38"/>
      <c r="N32" s="38"/>
      <c r="O32" s="38"/>
      <c r="P32" s="38"/>
    </row>
    <row r="33" spans="3:16" ht="15.6" x14ac:dyDescent="0.35">
      <c r="K33" s="38"/>
      <c r="L33" s="38"/>
      <c r="M33" s="38"/>
      <c r="N33" s="38"/>
      <c r="O33" s="38"/>
      <c r="P33" s="38"/>
    </row>
    <row r="34" spans="3:16" ht="17.399999999999999" x14ac:dyDescent="0.35">
      <c r="H34" s="40"/>
      <c r="I34" s="40"/>
      <c r="K34" s="38"/>
      <c r="L34" s="38"/>
      <c r="M34" s="38"/>
      <c r="N34" s="38"/>
      <c r="O34" s="38"/>
      <c r="P34" s="38"/>
    </row>
    <row r="35" spans="3:16" ht="15.6" x14ac:dyDescent="0.35">
      <c r="H35"/>
      <c r="I35"/>
      <c r="K35" s="38"/>
      <c r="L35" s="38"/>
      <c r="M35" s="38"/>
      <c r="N35" s="38"/>
      <c r="O35" s="38"/>
      <c r="P35" s="38"/>
    </row>
    <row r="36" spans="3:16" ht="15.6" x14ac:dyDescent="0.35">
      <c r="H36"/>
      <c r="I36"/>
      <c r="K36" s="38"/>
      <c r="L36" s="38"/>
      <c r="M36" s="38"/>
      <c r="N36" s="38"/>
      <c r="O36" s="38"/>
      <c r="P36" s="38"/>
    </row>
    <row r="37" spans="3:16" ht="15.6" x14ac:dyDescent="0.35">
      <c r="H37"/>
      <c r="I37"/>
      <c r="K37" s="38"/>
      <c r="L37" s="38"/>
      <c r="M37" s="38"/>
      <c r="N37" s="38"/>
      <c r="O37" s="38"/>
      <c r="P37" s="38"/>
    </row>
    <row r="38" spans="3:16" ht="15.6" x14ac:dyDescent="0.35">
      <c r="H38"/>
      <c r="I38"/>
      <c r="K38" s="38"/>
      <c r="L38" s="38"/>
      <c r="M38" s="38"/>
      <c r="N38" s="38"/>
      <c r="O38" s="38"/>
      <c r="P38" s="38"/>
    </row>
    <row r="39" spans="3:16" ht="35.4" thickBot="1" x14ac:dyDescent="0.4">
      <c r="C39" s="57" t="s">
        <v>192</v>
      </c>
      <c r="G39" s="57" t="s">
        <v>193</v>
      </c>
      <c r="H39"/>
      <c r="I39"/>
      <c r="K39" s="38"/>
      <c r="L39" s="38"/>
      <c r="M39" s="38"/>
      <c r="N39" s="38"/>
      <c r="O39" s="38"/>
      <c r="P39" s="38"/>
    </row>
    <row r="40" spans="3:16" ht="17.399999999999999" x14ac:dyDescent="0.35">
      <c r="C40" s="53"/>
      <c r="D40"/>
      <c r="E40"/>
      <c r="G40" s="53"/>
      <c r="H40"/>
      <c r="I40"/>
      <c r="K40" s="38"/>
      <c r="L40" s="38"/>
      <c r="M40" s="38"/>
      <c r="N40" s="38"/>
      <c r="O40" s="38"/>
      <c r="P40" s="38"/>
    </row>
    <row r="41" spans="3:16" ht="15.6" x14ac:dyDescent="0.35">
      <c r="C41"/>
      <c r="D41"/>
      <c r="E41"/>
      <c r="G41"/>
      <c r="H41"/>
      <c r="I41"/>
      <c r="K41" s="38"/>
      <c r="L41" s="38"/>
      <c r="M41" s="38"/>
      <c r="N41" s="38"/>
      <c r="O41" s="38"/>
      <c r="P41" s="38"/>
    </row>
    <row r="42" spans="3:16" ht="15.6" x14ac:dyDescent="0.35">
      <c r="C42"/>
      <c r="D42"/>
      <c r="E42"/>
      <c r="G42"/>
      <c r="H42"/>
      <c r="I42"/>
      <c r="K42" s="38"/>
      <c r="L42" s="38"/>
      <c r="M42" s="38"/>
      <c r="N42" s="38"/>
      <c r="O42" s="38"/>
      <c r="P42" s="38"/>
    </row>
    <row r="43" spans="3:16" ht="15.6" x14ac:dyDescent="0.35">
      <c r="C43"/>
      <c r="D43"/>
      <c r="E43"/>
      <c r="F43" s="58"/>
      <c r="G43"/>
      <c r="H43"/>
      <c r="I43"/>
      <c r="K43" s="38"/>
      <c r="L43" s="38"/>
      <c r="M43" s="38"/>
      <c r="N43" s="38"/>
      <c r="O43" s="38"/>
      <c r="P43" s="38"/>
    </row>
    <row r="44" spans="3:16" ht="15.6" x14ac:dyDescent="0.35">
      <c r="C44"/>
      <c r="D44"/>
      <c r="E44"/>
      <c r="G44"/>
      <c r="H44"/>
      <c r="I44"/>
      <c r="K44" s="38"/>
      <c r="L44" s="38"/>
      <c r="M44" s="38"/>
      <c r="N44" s="38"/>
      <c r="O44" s="38"/>
      <c r="P44" s="38"/>
    </row>
    <row r="45" spans="3:16" ht="15.6" x14ac:dyDescent="0.35">
      <c r="C45"/>
      <c r="D45"/>
      <c r="E45"/>
      <c r="G45"/>
      <c r="H45"/>
      <c r="I45"/>
      <c r="K45" s="38"/>
      <c r="L45" s="38"/>
      <c r="M45" s="38"/>
      <c r="N45" s="38"/>
      <c r="O45" s="38"/>
      <c r="P45" s="38"/>
    </row>
    <row r="46" spans="3:16" ht="15.6" x14ac:dyDescent="0.35">
      <c r="C46"/>
      <c r="D46"/>
      <c r="E46"/>
      <c r="G46"/>
      <c r="H46"/>
      <c r="I46"/>
      <c r="K46" s="38"/>
      <c r="L46" s="38"/>
      <c r="M46" s="38"/>
      <c r="N46" s="38"/>
      <c r="O46" s="38"/>
      <c r="P46" s="38"/>
    </row>
    <row r="47" spans="3:16" ht="15.6" x14ac:dyDescent="0.35">
      <c r="C47"/>
      <c r="D47"/>
      <c r="E47"/>
      <c r="G47"/>
      <c r="H47"/>
      <c r="I47"/>
      <c r="K47" s="38"/>
      <c r="L47" s="38"/>
      <c r="M47" s="38"/>
      <c r="N47" s="38"/>
      <c r="O47" s="38"/>
      <c r="P47" s="38"/>
    </row>
    <row r="48" spans="3:16" ht="15.6" x14ac:dyDescent="0.35">
      <c r="C48"/>
      <c r="D48"/>
      <c r="E48"/>
      <c r="G48"/>
      <c r="H48"/>
      <c r="I48"/>
      <c r="K48" s="38"/>
      <c r="L48" s="38"/>
      <c r="M48" s="38"/>
      <c r="N48" s="38"/>
      <c r="O48" s="38"/>
      <c r="P48" s="38"/>
    </row>
    <row r="49" spans="3:16" ht="15.6" x14ac:dyDescent="0.35">
      <c r="C49"/>
      <c r="D49"/>
      <c r="E49"/>
      <c r="G49"/>
      <c r="H49"/>
      <c r="I49"/>
      <c r="K49" s="38"/>
      <c r="L49" s="38"/>
      <c r="M49" s="38"/>
      <c r="N49" s="38"/>
      <c r="O49" s="38"/>
      <c r="P49" s="38"/>
    </row>
    <row r="50" spans="3:16" ht="15.6" x14ac:dyDescent="0.35">
      <c r="C50"/>
      <c r="D50"/>
      <c r="E50"/>
      <c r="G50"/>
      <c r="H50"/>
      <c r="I50"/>
      <c r="K50" s="38"/>
      <c r="L50" s="38"/>
      <c r="M50" s="38"/>
      <c r="N50" s="38"/>
      <c r="O50" s="38"/>
      <c r="P50" s="38"/>
    </row>
    <row r="51" spans="3:16" ht="15.6" x14ac:dyDescent="0.35">
      <c r="C51"/>
      <c r="D51"/>
      <c r="E51"/>
      <c r="G51"/>
      <c r="H51"/>
      <c r="I51"/>
      <c r="K51" s="38"/>
      <c r="L51" s="38"/>
      <c r="M51" s="38"/>
      <c r="N51" s="38"/>
      <c r="O51" s="38"/>
      <c r="P51" s="38"/>
    </row>
    <row r="52" spans="3:16" ht="15.6" x14ac:dyDescent="0.35">
      <c r="C52"/>
      <c r="D52"/>
      <c r="E52"/>
      <c r="G52"/>
      <c r="H52"/>
      <c r="I52"/>
      <c r="K52" s="38"/>
      <c r="L52" s="38"/>
      <c r="M52" s="38"/>
      <c r="N52" s="38"/>
      <c r="O52" s="38"/>
      <c r="P52" s="38"/>
    </row>
    <row r="53" spans="3:16" ht="15.6" x14ac:dyDescent="0.35">
      <c r="C53"/>
      <c r="D53"/>
      <c r="E53"/>
      <c r="G53"/>
      <c r="H53"/>
      <c r="I53"/>
      <c r="K53" s="38"/>
      <c r="L53" s="38"/>
      <c r="M53" s="38"/>
      <c r="N53" s="38"/>
      <c r="O53" s="38"/>
      <c r="P53" s="38"/>
    </row>
    <row r="54" spans="3:16" ht="15.6" x14ac:dyDescent="0.35">
      <c r="C54"/>
      <c r="D54"/>
      <c r="E54"/>
      <c r="G54"/>
      <c r="H54"/>
      <c r="I54"/>
      <c r="K54" s="38"/>
      <c r="L54" s="38"/>
      <c r="M54" s="38"/>
      <c r="N54" s="38"/>
      <c r="O54" s="38"/>
      <c r="P54" s="38"/>
    </row>
    <row r="55" spans="3:16" ht="15.6" x14ac:dyDescent="0.35">
      <c r="C55"/>
      <c r="D55"/>
      <c r="G55"/>
      <c r="K55" s="38"/>
      <c r="L55" s="38"/>
      <c r="M55" s="38"/>
      <c r="N55" s="38"/>
      <c r="O55" s="38"/>
      <c r="P55" s="38"/>
    </row>
    <row r="56" spans="3:16" ht="15.6" x14ac:dyDescent="0.35">
      <c r="C56"/>
      <c r="D56"/>
      <c r="G56"/>
      <c r="K56" s="38"/>
      <c r="L56" s="38"/>
      <c r="M56" s="38"/>
      <c r="N56" s="38"/>
      <c r="O56" s="38"/>
      <c r="P56" s="38"/>
    </row>
    <row r="57" spans="3:16" ht="15.6" x14ac:dyDescent="0.35">
      <c r="C57"/>
      <c r="D57"/>
      <c r="G57"/>
      <c r="K57" s="38"/>
      <c r="L57" s="38"/>
      <c r="M57" s="38"/>
      <c r="N57" s="38"/>
      <c r="O57" s="38"/>
      <c r="P57" s="38"/>
    </row>
    <row r="58" spans="3:16" ht="15.6" x14ac:dyDescent="0.35">
      <c r="C58"/>
      <c r="D58"/>
      <c r="G58"/>
      <c r="K58" s="38"/>
      <c r="L58" s="38"/>
      <c r="M58" s="38"/>
      <c r="N58" s="38"/>
      <c r="O58" s="38"/>
      <c r="P58" s="38"/>
    </row>
    <row r="59" spans="3:16" ht="15.6" x14ac:dyDescent="0.35">
      <c r="C59"/>
      <c r="D59"/>
      <c r="G59"/>
      <c r="K59" s="38"/>
      <c r="L59" s="38"/>
      <c r="M59" s="38"/>
      <c r="N59" s="38"/>
      <c r="O59" s="38"/>
      <c r="P59" s="38"/>
    </row>
    <row r="60" spans="3:16" ht="17.399999999999999" x14ac:dyDescent="0.35">
      <c r="C60" s="53"/>
      <c r="D60"/>
      <c r="G60" s="54"/>
      <c r="K60" s="38"/>
      <c r="L60" s="38"/>
      <c r="M60" s="38"/>
      <c r="N60" s="38"/>
      <c r="O60" s="38"/>
      <c r="P60" s="38"/>
    </row>
    <row r="61" spans="3:16" ht="17.399999999999999" x14ac:dyDescent="0.35">
      <c r="C61" s="53"/>
      <c r="D61"/>
      <c r="G61" s="54"/>
      <c r="J61"/>
    </row>
    <row r="62" spans="3:16" ht="17.399999999999999" x14ac:dyDescent="0.35">
      <c r="C62" s="53"/>
      <c r="D62"/>
      <c r="G62" s="54"/>
      <c r="J62"/>
    </row>
    <row r="63" spans="3:16" ht="15.6" x14ac:dyDescent="0.35">
      <c r="C63" s="54"/>
      <c r="G63" s="54"/>
      <c r="J63"/>
    </row>
    <row r="64" spans="3:16" ht="40.200000000000003" customHeight="1" thickBot="1" x14ac:dyDescent="0.45">
      <c r="C64" s="42" t="s">
        <v>242</v>
      </c>
      <c r="D64" s="42"/>
      <c r="E64" s="42"/>
      <c r="F64" s="42"/>
      <c r="G64" s="42"/>
      <c r="H64" s="42"/>
      <c r="I64" s="42"/>
      <c r="J64" s="42"/>
      <c r="K64" s="4" t="s">
        <v>200</v>
      </c>
      <c r="L64" s="4"/>
      <c r="M64" s="4"/>
      <c r="N64" s="4"/>
      <c r="O64" s="4"/>
      <c r="P64" s="4"/>
    </row>
    <row r="65" spans="3:16" ht="40.200000000000003" customHeight="1" x14ac:dyDescent="0.35">
      <c r="K65" s="38"/>
      <c r="L65" s="38"/>
      <c r="M65" s="38"/>
      <c r="N65" s="38"/>
      <c r="O65" s="38"/>
      <c r="P65" s="38"/>
    </row>
    <row r="66" spans="3:16" ht="40.200000000000003" customHeight="1" thickBot="1" x14ac:dyDescent="0.45">
      <c r="G66" s="4" t="str">
        <f>"Tabell: Nettonytta per satsad krona efter " &amp;Input!B11&amp; " (kr)"</f>
        <v>Tabell: Nettonytta per satsad krona efter 25 år (kr)</v>
      </c>
      <c r="H66" s="4"/>
      <c r="K66" s="38"/>
      <c r="L66" s="38"/>
      <c r="M66" s="38"/>
      <c r="N66" s="38"/>
      <c r="O66" s="38"/>
      <c r="P66" s="38"/>
    </row>
    <row r="67" spans="3:16" ht="40.200000000000003" customHeight="1" x14ac:dyDescent="0.35">
      <c r="G67" s="5" t="str">
        <f>Resultatunderlag!D114</f>
        <v>(Lägst nytta - lägst kostnad) / Lägst kostnad</v>
      </c>
      <c r="H67" s="73" t="str">
        <f>IFERROR(Resultatunderlag!E114,"")</f>
        <v/>
      </c>
      <c r="K67" s="38"/>
      <c r="L67" s="38"/>
      <c r="M67" s="38"/>
      <c r="N67" s="38"/>
      <c r="O67" s="38"/>
      <c r="P67" s="38"/>
    </row>
    <row r="68" spans="3:16" ht="40.200000000000003" customHeight="1" x14ac:dyDescent="0.35">
      <c r="G68" s="5" t="str">
        <f>Resultatunderlag!D115</f>
        <v>(Trolig nytta - trolig kostnad) / Trolig kostnad</v>
      </c>
      <c r="H68" s="73" t="str">
        <f>IFERROR(Resultatunderlag!E115,"")</f>
        <v/>
      </c>
      <c r="K68" s="38"/>
      <c r="L68" s="38"/>
      <c r="M68" s="38"/>
      <c r="N68" s="38"/>
      <c r="O68" s="38"/>
      <c r="P68" s="38"/>
    </row>
    <row r="69" spans="3:16" ht="40.200000000000003" customHeight="1" x14ac:dyDescent="0.35">
      <c r="G69" s="5" t="str">
        <f>Resultatunderlag!D116</f>
        <v>(Högst nytta - högst kostnad) / Högst kostnad</v>
      </c>
      <c r="H69" s="73" t="str">
        <f>IFERROR(Resultatunderlag!E116,"")</f>
        <v/>
      </c>
      <c r="K69" s="38"/>
      <c r="L69" s="38"/>
      <c r="M69" s="38"/>
      <c r="N69" s="38"/>
      <c r="O69" s="38"/>
      <c r="P69" s="38"/>
    </row>
    <row r="70" spans="3:16" ht="40.200000000000003" customHeight="1" x14ac:dyDescent="0.35">
      <c r="K70" s="38"/>
      <c r="L70" s="38"/>
      <c r="M70" s="38"/>
      <c r="N70" s="38"/>
      <c r="O70" s="38"/>
      <c r="P70" s="38"/>
    </row>
    <row r="71" spans="3:16" ht="40.200000000000003" customHeight="1" x14ac:dyDescent="0.35">
      <c r="K71" s="38"/>
      <c r="L71" s="38"/>
      <c r="M71" s="38"/>
      <c r="N71" s="38"/>
      <c r="O71" s="38"/>
      <c r="P71" s="38"/>
    </row>
    <row r="72" spans="3:16" ht="40.200000000000003" customHeight="1" x14ac:dyDescent="0.35">
      <c r="K72" s="38"/>
      <c r="L72" s="38"/>
      <c r="M72" s="38"/>
      <c r="N72" s="38"/>
      <c r="O72" s="38"/>
      <c r="P72" s="38"/>
    </row>
    <row r="73" spans="3:16" ht="40.200000000000003" customHeight="1" x14ac:dyDescent="0.35">
      <c r="K73" s="38"/>
      <c r="L73" s="38"/>
      <c r="M73" s="38"/>
      <c r="N73" s="38"/>
      <c r="O73" s="38"/>
      <c r="P73" s="38"/>
    </row>
    <row r="74" spans="3:16" ht="40.200000000000003" customHeight="1" x14ac:dyDescent="0.35">
      <c r="K74" s="38"/>
      <c r="L74" s="38"/>
      <c r="M74" s="38"/>
      <c r="N74" s="38"/>
      <c r="O74" s="38"/>
      <c r="P74" s="38"/>
    </row>
    <row r="75" spans="3:16" ht="40.200000000000003" customHeight="1" x14ac:dyDescent="0.35">
      <c r="K75" s="38"/>
      <c r="L75" s="38"/>
      <c r="M75" s="38"/>
      <c r="N75" s="38"/>
      <c r="O75" s="38"/>
      <c r="P75" s="38"/>
    </row>
    <row r="76" spans="3:16" ht="40.200000000000003" customHeight="1" x14ac:dyDescent="0.35">
      <c r="K76" s="38"/>
      <c r="L76" s="38"/>
      <c r="M76" s="38"/>
      <c r="N76" s="38"/>
      <c r="O76" s="38"/>
      <c r="P76" s="38"/>
    </row>
    <row r="78" spans="3:16" ht="40.200000000000003" customHeight="1" thickBot="1" x14ac:dyDescent="0.45">
      <c r="C78" s="42" t="s">
        <v>243</v>
      </c>
      <c r="D78" s="42"/>
      <c r="E78" s="42"/>
      <c r="F78" s="42"/>
      <c r="G78" s="42"/>
      <c r="H78" s="42"/>
      <c r="I78" s="42"/>
      <c r="J78" s="42"/>
      <c r="K78" s="4" t="s">
        <v>200</v>
      </c>
      <c r="L78" s="4"/>
      <c r="M78" s="4"/>
      <c r="N78" s="4"/>
      <c r="O78" s="4"/>
      <c r="P78" s="4"/>
    </row>
    <row r="79" spans="3:16" ht="40.200000000000003" customHeight="1" x14ac:dyDescent="0.35">
      <c r="K79" s="38"/>
      <c r="L79" s="38"/>
      <c r="M79" s="38"/>
      <c r="N79" s="38"/>
      <c r="O79" s="38"/>
      <c r="P79" s="38"/>
    </row>
    <row r="80" spans="3:16" ht="15.6" x14ac:dyDescent="0.35">
      <c r="C80" s="54"/>
      <c r="D80"/>
      <c r="E80"/>
      <c r="G80" s="54"/>
      <c r="H80"/>
      <c r="I80"/>
      <c r="K80" s="38"/>
      <c r="L80" s="38"/>
      <c r="M80" s="38"/>
      <c r="N80" s="38"/>
      <c r="O80" s="38"/>
      <c r="P80" s="38"/>
    </row>
    <row r="81" spans="3:16" ht="52.2" x14ac:dyDescent="0.35">
      <c r="C81" s="91" t="s">
        <v>202</v>
      </c>
      <c r="D81" s="62" t="s">
        <v>189</v>
      </c>
      <c r="E81" s="62" t="s">
        <v>186</v>
      </c>
      <c r="F81" s="51"/>
      <c r="G81" s="76" t="s">
        <v>201</v>
      </c>
      <c r="H81" s="62" t="s">
        <v>189</v>
      </c>
      <c r="I81" s="62" t="s">
        <v>186</v>
      </c>
      <c r="K81" s="38"/>
      <c r="L81" s="38"/>
      <c r="M81" s="38"/>
      <c r="N81" s="38"/>
      <c r="O81" s="38"/>
      <c r="P81" s="38"/>
    </row>
    <row r="82" spans="3:16" ht="17.399999999999999" x14ac:dyDescent="0.35">
      <c r="C82" s="53" t="s">
        <v>247</v>
      </c>
      <c r="D82" s="90"/>
      <c r="E82" s="40"/>
      <c r="F82"/>
      <c r="G82"/>
      <c r="H82"/>
      <c r="I82"/>
      <c r="K82" s="38"/>
      <c r="L82" s="38"/>
      <c r="M82" s="38"/>
      <c r="N82" s="38"/>
      <c r="O82" s="38"/>
      <c r="P82" s="38"/>
    </row>
    <row r="83" spans="3:16" ht="17.399999999999999" x14ac:dyDescent="0.35">
      <c r="C83" s="62" t="s">
        <v>246</v>
      </c>
      <c r="D83" s="87">
        <v>1</v>
      </c>
      <c r="E83" s="92">
        <v>53806626.366049103</v>
      </c>
      <c r="F83"/>
      <c r="G83"/>
      <c r="H83"/>
      <c r="I83"/>
      <c r="K83" s="38"/>
      <c r="L83" s="38"/>
      <c r="M83" s="38"/>
      <c r="N83" s="38"/>
      <c r="O83" s="38"/>
      <c r="P83" s="38"/>
    </row>
    <row r="84" spans="3:16" ht="17.399999999999999" x14ac:dyDescent="0.35">
      <c r="C84" s="89"/>
      <c r="D84" s="90"/>
      <c r="E84" s="40"/>
      <c r="F84"/>
      <c r="G84"/>
      <c r="H84"/>
      <c r="I84"/>
      <c r="K84" s="38"/>
      <c r="L84" s="38"/>
      <c r="M84" s="38"/>
      <c r="N84" s="38"/>
      <c r="O84" s="38"/>
      <c r="P84" s="38"/>
    </row>
    <row r="85" spans="3:16" ht="17.399999999999999" x14ac:dyDescent="0.35">
      <c r="C85" s="53" t="s">
        <v>27</v>
      </c>
      <c r="D85" s="87">
        <v>1</v>
      </c>
      <c r="E85" s="88">
        <v>53806626.366049103</v>
      </c>
      <c r="F85"/>
      <c r="G85"/>
      <c r="H85"/>
      <c r="I85"/>
      <c r="K85" s="38"/>
      <c r="L85" s="38"/>
      <c r="M85" s="38"/>
      <c r="N85" s="38"/>
      <c r="O85" s="38"/>
      <c r="P85" s="38"/>
    </row>
    <row r="86" spans="3:16" ht="15.6" x14ac:dyDescent="0.35">
      <c r="C86"/>
      <c r="D86"/>
      <c r="E86"/>
      <c r="F86"/>
      <c r="G86"/>
      <c r="H86"/>
      <c r="I86"/>
      <c r="K86" s="38"/>
      <c r="L86" s="38"/>
      <c r="M86" s="38"/>
      <c r="N86" s="38"/>
      <c r="O86" s="38"/>
      <c r="P86" s="38"/>
    </row>
    <row r="87" spans="3:16" ht="15.6" x14ac:dyDescent="0.35">
      <c r="C87"/>
      <c r="D87"/>
      <c r="E87"/>
      <c r="F87"/>
      <c r="G87"/>
      <c r="H87"/>
      <c r="I87"/>
      <c r="K87" s="38"/>
      <c r="L87" s="38"/>
      <c r="M87" s="38"/>
      <c r="N87" s="38"/>
      <c r="O87" s="38"/>
      <c r="P87" s="38"/>
    </row>
    <row r="88" spans="3:16" ht="15.6" x14ac:dyDescent="0.35">
      <c r="C88"/>
      <c r="D88"/>
      <c r="E88"/>
      <c r="F88"/>
      <c r="G88"/>
      <c r="H88"/>
      <c r="I88"/>
      <c r="K88" s="38"/>
      <c r="L88" s="38"/>
      <c r="M88" s="38"/>
      <c r="N88" s="38"/>
      <c r="O88" s="38"/>
      <c r="P88" s="38"/>
    </row>
    <row r="89" spans="3:16" ht="15.6" x14ac:dyDescent="0.35">
      <c r="C89"/>
      <c r="D89"/>
      <c r="E89"/>
      <c r="F89"/>
      <c r="G89"/>
      <c r="H89"/>
      <c r="I89"/>
      <c r="K89" s="38"/>
      <c r="L89" s="38"/>
      <c r="M89" s="38"/>
      <c r="N89" s="38"/>
      <c r="O89" s="38"/>
      <c r="P89" s="38"/>
    </row>
    <row r="90" spans="3:16" ht="15.6" x14ac:dyDescent="0.35">
      <c r="C90"/>
      <c r="D90"/>
      <c r="E90"/>
      <c r="F90"/>
      <c r="G90"/>
      <c r="H90"/>
      <c r="I90"/>
      <c r="K90" s="38"/>
      <c r="L90" s="38"/>
      <c r="M90" s="38"/>
      <c r="N90" s="38"/>
      <c r="O90" s="38"/>
      <c r="P90" s="38"/>
    </row>
    <row r="91" spans="3:16" ht="15.6" x14ac:dyDescent="0.35">
      <c r="C91"/>
      <c r="D91"/>
      <c r="E91"/>
      <c r="F91"/>
      <c r="G91"/>
      <c r="H91"/>
      <c r="I91"/>
      <c r="K91" s="38"/>
      <c r="L91" s="38"/>
      <c r="M91" s="38"/>
      <c r="N91" s="38"/>
      <c r="O91" s="38"/>
      <c r="P91" s="38"/>
    </row>
    <row r="92" spans="3:16" ht="15.6" x14ac:dyDescent="0.35">
      <c r="C92"/>
      <c r="D92"/>
      <c r="E92"/>
      <c r="F92"/>
      <c r="G92"/>
      <c r="H92"/>
      <c r="I92"/>
      <c r="K92" s="38"/>
      <c r="L92" s="38"/>
      <c r="M92" s="38"/>
      <c r="N92" s="38"/>
      <c r="O92" s="38"/>
      <c r="P92" s="38"/>
    </row>
    <row r="93" spans="3:16" ht="15.6" x14ac:dyDescent="0.35">
      <c r="C93"/>
      <c r="D93"/>
      <c r="E93"/>
      <c r="F93"/>
      <c r="G93"/>
      <c r="H93"/>
      <c r="I93"/>
      <c r="K93" s="38"/>
      <c r="L93" s="38"/>
      <c r="M93" s="38"/>
      <c r="N93" s="38"/>
      <c r="O93" s="38"/>
      <c r="P93" s="38"/>
    </row>
    <row r="94" spans="3:16" ht="15.6" x14ac:dyDescent="0.35">
      <c r="C94"/>
      <c r="D94"/>
      <c r="E94"/>
      <c r="F94"/>
      <c r="G94"/>
      <c r="H94"/>
      <c r="I94"/>
      <c r="K94" s="38"/>
      <c r="L94" s="38"/>
      <c r="M94" s="38"/>
      <c r="N94" s="38"/>
      <c r="O94" s="38"/>
      <c r="P94" s="38"/>
    </row>
    <row r="95" spans="3:16" ht="15.6" x14ac:dyDescent="0.35">
      <c r="C95"/>
      <c r="D95"/>
      <c r="E95"/>
      <c r="F95"/>
      <c r="G95"/>
      <c r="H95"/>
      <c r="I95"/>
      <c r="K95" s="38"/>
      <c r="L95" s="38"/>
      <c r="M95" s="38"/>
      <c r="N95" s="38"/>
      <c r="O95" s="38"/>
      <c r="P95" s="38"/>
    </row>
    <row r="96" spans="3:16" ht="15.6" x14ac:dyDescent="0.35">
      <c r="C96"/>
      <c r="D96"/>
      <c r="E96"/>
      <c r="F96"/>
      <c r="G96"/>
      <c r="H96"/>
      <c r="I96"/>
      <c r="K96" s="38"/>
      <c r="L96" s="38"/>
      <c r="M96" s="38"/>
      <c r="N96" s="38"/>
      <c r="O96" s="38"/>
      <c r="P96" s="38"/>
    </row>
    <row r="97" spans="3:16" ht="15.6" x14ac:dyDescent="0.35">
      <c r="C97"/>
      <c r="D97"/>
      <c r="E97"/>
      <c r="F97"/>
      <c r="G97"/>
      <c r="H97"/>
      <c r="I97"/>
      <c r="K97" s="38"/>
      <c r="L97" s="38"/>
      <c r="M97" s="38"/>
      <c r="N97" s="38"/>
      <c r="O97" s="38"/>
      <c r="P97" s="38"/>
    </row>
    <row r="98" spans="3:16" ht="15.6" x14ac:dyDescent="0.35">
      <c r="C98"/>
      <c r="D98"/>
      <c r="E98"/>
      <c r="F98"/>
      <c r="G98"/>
      <c r="H98"/>
      <c r="I98"/>
      <c r="K98" s="38"/>
      <c r="L98" s="38"/>
      <c r="M98" s="38"/>
      <c r="N98" s="38"/>
      <c r="O98" s="38"/>
      <c r="P98" s="38"/>
    </row>
    <row r="99" spans="3:16" ht="15.6" x14ac:dyDescent="0.35">
      <c r="C99"/>
      <c r="D99"/>
      <c r="E99"/>
      <c r="G99"/>
      <c r="H99"/>
      <c r="I99"/>
      <c r="K99" s="38"/>
      <c r="L99" s="38"/>
      <c r="M99" s="38"/>
      <c r="N99" s="38"/>
      <c r="O99" s="38"/>
      <c r="P99" s="38"/>
    </row>
    <row r="100" spans="3:16" ht="15.6" x14ac:dyDescent="0.35">
      <c r="C100"/>
      <c r="D100"/>
      <c r="E100"/>
      <c r="G100"/>
      <c r="H100"/>
      <c r="I100"/>
      <c r="K100" s="38"/>
      <c r="L100" s="38"/>
      <c r="M100" s="38"/>
      <c r="N100" s="38"/>
      <c r="O100" s="38"/>
      <c r="P100" s="38"/>
    </row>
    <row r="101" spans="3:16" ht="15.6" x14ac:dyDescent="0.35">
      <c r="C101"/>
      <c r="D101"/>
      <c r="E101"/>
      <c r="G101"/>
      <c r="H101"/>
      <c r="I101"/>
      <c r="K101" s="38"/>
      <c r="L101" s="38"/>
      <c r="M101" s="38"/>
      <c r="N101" s="38"/>
      <c r="O101" s="38"/>
      <c r="P101" s="38"/>
    </row>
    <row r="102" spans="3:16" ht="17.399999999999999" x14ac:dyDescent="0.35">
      <c r="C102" s="54"/>
      <c r="D102"/>
      <c r="E102"/>
      <c r="G102" s="53"/>
      <c r="H102" s="40"/>
      <c r="I102" s="40"/>
      <c r="K102" s="38"/>
      <c r="L102" s="38"/>
      <c r="M102" s="38"/>
      <c r="N102" s="38"/>
      <c r="O102" s="38"/>
      <c r="P102" s="38"/>
    </row>
    <row r="103" spans="3:16" ht="17.399999999999999" x14ac:dyDescent="0.35">
      <c r="C103" s="54"/>
      <c r="D103"/>
      <c r="E103"/>
      <c r="G103" s="53"/>
      <c r="H103" s="40"/>
      <c r="I103" s="40"/>
      <c r="K103" s="38"/>
      <c r="L103" s="38"/>
      <c r="M103" s="38"/>
      <c r="N103" s="38"/>
      <c r="O103" s="38"/>
      <c r="P103" s="38"/>
    </row>
    <row r="104" spans="3:16" ht="17.399999999999999" x14ac:dyDescent="0.35">
      <c r="G104" s="55"/>
      <c r="H104" s="49"/>
      <c r="I104" s="49"/>
      <c r="K104" s="38"/>
      <c r="L104" s="38"/>
      <c r="M104" s="38"/>
      <c r="N104" s="38"/>
      <c r="O104" s="38"/>
      <c r="P104" s="38"/>
    </row>
    <row r="105" spans="3:16" ht="17.399999999999999" x14ac:dyDescent="0.35">
      <c r="C105" s="54"/>
      <c r="D105"/>
      <c r="E105"/>
      <c r="G105" s="53"/>
      <c r="H105" s="40"/>
      <c r="I105" s="40"/>
      <c r="K105" s="38"/>
      <c r="L105" s="38"/>
      <c r="M105" s="38"/>
      <c r="N105" s="38"/>
      <c r="O105" s="38"/>
      <c r="P105" s="38"/>
    </row>
    <row r="106" spans="3:16" ht="52.2" x14ac:dyDescent="0.35">
      <c r="C106" s="91" t="s">
        <v>218</v>
      </c>
      <c r="D106" s="50" t="s">
        <v>189</v>
      </c>
      <c r="E106" s="50" t="s">
        <v>186</v>
      </c>
      <c r="F106" s="51"/>
      <c r="G106" s="76" t="s">
        <v>219</v>
      </c>
      <c r="H106" s="50" t="s">
        <v>187</v>
      </c>
      <c r="I106" s="50" t="s">
        <v>186</v>
      </c>
      <c r="K106" s="38"/>
      <c r="L106" s="38"/>
      <c r="M106" s="38"/>
      <c r="N106" s="38"/>
      <c r="O106" s="38"/>
      <c r="P106" s="38"/>
    </row>
    <row r="107" spans="3:16" ht="17.399999999999999" x14ac:dyDescent="0.35">
      <c r="C107" s="53" t="s">
        <v>245</v>
      </c>
      <c r="D107" s="87">
        <v>1</v>
      </c>
      <c r="E107" s="92">
        <v>53806626.366049103</v>
      </c>
      <c r="F107"/>
      <c r="G107"/>
      <c r="H107"/>
      <c r="I107"/>
      <c r="K107" s="38"/>
      <c r="L107" s="38"/>
      <c r="M107" s="38"/>
      <c r="N107" s="38"/>
      <c r="O107" s="38"/>
      <c r="P107" s="38"/>
    </row>
    <row r="108" spans="3:16" ht="17.399999999999999" x14ac:dyDescent="0.35">
      <c r="C108" s="53" t="s">
        <v>27</v>
      </c>
      <c r="D108" s="87">
        <v>1</v>
      </c>
      <c r="E108" s="88">
        <v>53806626.366049103</v>
      </c>
      <c r="F108"/>
      <c r="G108"/>
      <c r="H108"/>
      <c r="I108"/>
      <c r="K108" s="38"/>
      <c r="L108" s="38"/>
      <c r="M108" s="38"/>
      <c r="N108" s="38"/>
      <c r="O108" s="38"/>
      <c r="P108" s="38"/>
    </row>
    <row r="109" spans="3:16" ht="15.6" x14ac:dyDescent="0.35">
      <c r="C109"/>
      <c r="D109"/>
      <c r="E109"/>
      <c r="F109"/>
      <c r="G109"/>
      <c r="H109"/>
      <c r="I109"/>
      <c r="K109" s="38"/>
      <c r="L109" s="38"/>
      <c r="M109" s="38"/>
      <c r="N109" s="38"/>
      <c r="O109" s="38"/>
      <c r="P109" s="38"/>
    </row>
    <row r="110" spans="3:16" ht="15.6" x14ac:dyDescent="0.35">
      <c r="C110"/>
      <c r="D110"/>
      <c r="E110"/>
      <c r="F110"/>
      <c r="G110"/>
      <c r="H110"/>
      <c r="I110"/>
      <c r="K110" s="38"/>
      <c r="L110" s="38"/>
      <c r="M110" s="38"/>
      <c r="N110" s="38"/>
      <c r="O110" s="38"/>
      <c r="P110" s="38"/>
    </row>
    <row r="111" spans="3:16" ht="15.6" x14ac:dyDescent="0.35">
      <c r="C111"/>
      <c r="D111"/>
      <c r="E111"/>
      <c r="F111"/>
      <c r="G111"/>
      <c r="H111"/>
      <c r="I111"/>
      <c r="K111" s="38"/>
      <c r="L111" s="38"/>
      <c r="M111" s="38"/>
      <c r="N111" s="38"/>
      <c r="O111" s="38"/>
      <c r="P111" s="38"/>
    </row>
    <row r="112" spans="3:16" ht="15.6" x14ac:dyDescent="0.35">
      <c r="C112"/>
      <c r="D112"/>
      <c r="E112"/>
      <c r="F112"/>
      <c r="G112"/>
      <c r="H112"/>
      <c r="I112"/>
      <c r="K112" s="38"/>
      <c r="L112" s="38"/>
      <c r="M112" s="38"/>
      <c r="N112" s="38"/>
      <c r="O112" s="38"/>
      <c r="P112" s="38"/>
    </row>
    <row r="113" spans="3:16" ht="15.6" x14ac:dyDescent="0.35">
      <c r="C113"/>
      <c r="D113"/>
      <c r="E113"/>
      <c r="F113"/>
      <c r="G113"/>
      <c r="H113"/>
      <c r="I113"/>
      <c r="K113" s="38"/>
      <c r="L113" s="38"/>
      <c r="M113" s="38"/>
      <c r="N113" s="38"/>
      <c r="O113" s="38"/>
      <c r="P113" s="38"/>
    </row>
    <row r="114" spans="3:16" ht="15.6" x14ac:dyDescent="0.35">
      <c r="C114"/>
      <c r="D114"/>
      <c r="E114"/>
      <c r="F114"/>
      <c r="G114"/>
      <c r="H114"/>
      <c r="I114"/>
      <c r="K114" s="38"/>
      <c r="L114" s="38"/>
      <c r="M114" s="38"/>
      <c r="N114" s="38"/>
      <c r="O114" s="38"/>
      <c r="P114" s="38"/>
    </row>
    <row r="115" spans="3:16" ht="15.6" x14ac:dyDescent="0.35">
      <c r="C115"/>
      <c r="D115"/>
      <c r="E115"/>
      <c r="F115"/>
      <c r="G115"/>
      <c r="H115"/>
      <c r="I115"/>
      <c r="K115" s="38"/>
      <c r="L115" s="38"/>
      <c r="M115" s="38"/>
      <c r="N115" s="38"/>
      <c r="O115" s="38"/>
      <c r="P115" s="38"/>
    </row>
    <row r="116" spans="3:16" ht="17.399999999999999" x14ac:dyDescent="0.35">
      <c r="C116" s="53"/>
      <c r="D116" s="40"/>
      <c r="E116" s="48"/>
      <c r="F116"/>
      <c r="G116"/>
      <c r="H116"/>
      <c r="I116"/>
      <c r="K116" s="38"/>
      <c r="L116" s="38"/>
      <c r="M116" s="38"/>
      <c r="N116" s="38"/>
      <c r="O116" s="38"/>
      <c r="P116" s="38"/>
    </row>
    <row r="117" spans="3:16" ht="17.399999999999999" x14ac:dyDescent="0.35">
      <c r="C117" s="53"/>
      <c r="D117" s="40"/>
      <c r="E117" s="40"/>
      <c r="F117"/>
      <c r="G117" s="54"/>
      <c r="H117"/>
      <c r="I117"/>
      <c r="K117" s="38"/>
      <c r="L117" s="38"/>
      <c r="M117" s="38"/>
      <c r="N117" s="38"/>
      <c r="O117" s="38"/>
      <c r="P117" s="38"/>
    </row>
    <row r="118" spans="3:16" ht="17.399999999999999" x14ac:dyDescent="0.35">
      <c r="C118" s="53"/>
      <c r="D118" s="40"/>
      <c r="E118" s="40"/>
      <c r="F118"/>
      <c r="G118" s="54"/>
      <c r="H118"/>
      <c r="I118"/>
      <c r="J118"/>
    </row>
    <row r="119" spans="3:16" ht="17.399999999999999" x14ac:dyDescent="0.35">
      <c r="C119" s="53"/>
      <c r="D119" s="40"/>
      <c r="E119" s="40"/>
      <c r="F119"/>
      <c r="G119" s="54"/>
      <c r="H119"/>
      <c r="I119"/>
      <c r="J119"/>
    </row>
    <row r="120" spans="3:16" ht="17.399999999999999" x14ac:dyDescent="0.35">
      <c r="C120" s="53"/>
      <c r="D120" s="40"/>
      <c r="E120" s="40"/>
      <c r="F120"/>
      <c r="G120" s="54"/>
      <c r="H120"/>
      <c r="I120"/>
      <c r="J120"/>
    </row>
    <row r="121" spans="3:16" ht="15.6" x14ac:dyDescent="0.35">
      <c r="C121" s="54"/>
      <c r="D121"/>
      <c r="E121"/>
      <c r="G121" s="54"/>
      <c r="H121"/>
      <c r="I121"/>
    </row>
    <row r="122" spans="3:16" ht="35.4" customHeight="1" thickBot="1" x14ac:dyDescent="0.4">
      <c r="C122" s="42" t="s">
        <v>244</v>
      </c>
      <c r="D122" s="42"/>
      <c r="E122" s="42"/>
      <c r="F122" s="42"/>
      <c r="G122" s="42"/>
      <c r="H122" s="42"/>
      <c r="I122" s="42"/>
      <c r="J122" s="42"/>
      <c r="K122" s="42"/>
      <c r="L122" s="42"/>
      <c r="M122" s="42"/>
      <c r="N122" s="42"/>
      <c r="O122" s="42"/>
      <c r="P122" s="42"/>
    </row>
    <row r="123" spans="3:16" ht="34.950000000000003" customHeight="1" x14ac:dyDescent="0.35">
      <c r="C123" s="54"/>
      <c r="D123"/>
      <c r="E123"/>
      <c r="G123" s="54"/>
      <c r="H123"/>
      <c r="I123"/>
      <c r="K123" s="39"/>
      <c r="L123" s="39"/>
      <c r="M123" s="39"/>
    </row>
    <row r="124" spans="3:16" ht="34.950000000000003" customHeight="1" x14ac:dyDescent="0.35">
      <c r="C124" s="3" t="s">
        <v>190</v>
      </c>
      <c r="D124" s="71">
        <v>1700</v>
      </c>
      <c r="E124"/>
      <c r="G124" s="54"/>
      <c r="H124"/>
      <c r="I124"/>
    </row>
    <row r="125" spans="3:16" ht="34.950000000000003" customHeight="1" x14ac:dyDescent="0.35">
      <c r="C125" s="54"/>
      <c r="D125"/>
      <c r="E125"/>
      <c r="G125" s="54"/>
      <c r="H125"/>
      <c r="I125"/>
    </row>
    <row r="126" spans="3:16" ht="70.2" thickBot="1" x14ac:dyDescent="0.45">
      <c r="C126" s="65" t="s">
        <v>1</v>
      </c>
      <c r="D126" s="66" t="str">
        <f xml:space="preserve"> "Totalt värde efter " &amp; Input!$B$11 &amp;" (kr)"</f>
        <v>Totalt värde efter 25 år (kr)</v>
      </c>
      <c r="E126" s="66" t="s">
        <v>222</v>
      </c>
      <c r="F126" s="66" t="str">
        <f>"Frigjorda timmar efter " &amp;Input!$B$11</f>
        <v>Frigjorda timmar efter 25 år</v>
      </c>
      <c r="G126" s="65" t="str">
        <f>"Frigjorda årsarbetare totalt under " &amp; Input!$B$11</f>
        <v>Frigjorda årsarbetare totalt under 25 år</v>
      </c>
      <c r="I126"/>
    </row>
    <row r="127" spans="3:16" ht="34.950000000000003" customHeight="1" thickBot="1" x14ac:dyDescent="0.4">
      <c r="C127" s="5" t="str" cm="1">
        <f t="array" ref="C127">_xlfn._xlws.FILTER(_xlfn.HSTACK(AN!D2:D16,AN!AI2:AI16),AN!F2:F16="Omfördelning ↺","")</f>
        <v/>
      </c>
      <c r="D127" s="11"/>
      <c r="E127" s="2"/>
      <c r="F127" s="11" t="str">
        <f>IFERROR(D127/E127,"")</f>
        <v/>
      </c>
      <c r="G127" s="73" t="str">
        <f t="shared" ref="G127:G140" si="0">IFERROR(F127/$D$124,"")</f>
        <v/>
      </c>
      <c r="H127"/>
      <c r="I127"/>
    </row>
    <row r="128" spans="3:16" ht="34.950000000000003" customHeight="1" thickBot="1" x14ac:dyDescent="0.4">
      <c r="C128" s="5"/>
      <c r="D128" s="11"/>
      <c r="E128" s="2"/>
      <c r="F128" s="11" t="str">
        <f t="shared" ref="F128:F140" si="1">IFERROR(D128/E128,"")</f>
        <v/>
      </c>
      <c r="G128" s="73" t="str">
        <f t="shared" si="0"/>
        <v/>
      </c>
      <c r="H128"/>
      <c r="I128"/>
    </row>
    <row r="129" spans="3:9" ht="34.950000000000003" customHeight="1" thickBot="1" x14ac:dyDescent="0.4">
      <c r="C129" s="5"/>
      <c r="D129" s="11"/>
      <c r="E129" s="2"/>
      <c r="F129" s="11" t="str">
        <f t="shared" si="1"/>
        <v/>
      </c>
      <c r="G129" s="73" t="str">
        <f t="shared" si="0"/>
        <v/>
      </c>
      <c r="H129"/>
      <c r="I129"/>
    </row>
    <row r="130" spans="3:9" ht="34.950000000000003" customHeight="1" thickBot="1" x14ac:dyDescent="0.4">
      <c r="C130" s="5"/>
      <c r="D130" s="11"/>
      <c r="E130" s="2"/>
      <c r="F130" s="11" t="str">
        <f t="shared" si="1"/>
        <v/>
      </c>
      <c r="G130" s="73" t="str">
        <f t="shared" si="0"/>
        <v/>
      </c>
      <c r="H130"/>
      <c r="I130"/>
    </row>
    <row r="131" spans="3:9" ht="34.950000000000003" customHeight="1" thickBot="1" x14ac:dyDescent="0.4">
      <c r="C131" s="5"/>
      <c r="D131" s="11"/>
      <c r="E131" s="2"/>
      <c r="F131" s="11" t="str">
        <f t="shared" si="1"/>
        <v/>
      </c>
      <c r="G131" s="73" t="str">
        <f t="shared" si="0"/>
        <v/>
      </c>
      <c r="H131"/>
      <c r="I131"/>
    </row>
    <row r="132" spans="3:9" ht="34.950000000000003" customHeight="1" thickBot="1" x14ac:dyDescent="0.4">
      <c r="C132" s="5"/>
      <c r="D132" s="11"/>
      <c r="E132" s="2"/>
      <c r="F132" s="11" t="str">
        <f t="shared" si="1"/>
        <v/>
      </c>
      <c r="G132" s="73" t="str">
        <f t="shared" si="0"/>
        <v/>
      </c>
      <c r="H132"/>
      <c r="I132"/>
    </row>
    <row r="133" spans="3:9" ht="34.950000000000003" customHeight="1" thickBot="1" x14ac:dyDescent="0.4">
      <c r="C133" s="5"/>
      <c r="D133" s="11"/>
      <c r="E133" s="2"/>
      <c r="F133" s="11" t="str">
        <f t="shared" si="1"/>
        <v/>
      </c>
      <c r="G133" s="73" t="str">
        <f t="shared" si="0"/>
        <v/>
      </c>
      <c r="H133"/>
      <c r="I133"/>
    </row>
    <row r="134" spans="3:9" ht="34.950000000000003" customHeight="1" thickBot="1" x14ac:dyDescent="0.4">
      <c r="C134" s="5"/>
      <c r="D134" s="11"/>
      <c r="E134" s="2"/>
      <c r="F134" s="11" t="str">
        <f t="shared" si="1"/>
        <v/>
      </c>
      <c r="G134" s="73" t="str">
        <f t="shared" si="0"/>
        <v/>
      </c>
      <c r="H134"/>
      <c r="I134"/>
    </row>
    <row r="135" spans="3:9" ht="34.950000000000003" customHeight="1" thickBot="1" x14ac:dyDescent="0.4">
      <c r="C135" s="5"/>
      <c r="D135" s="11"/>
      <c r="E135" s="2"/>
      <c r="F135" s="11" t="str">
        <f t="shared" si="1"/>
        <v/>
      </c>
      <c r="G135" s="73" t="str">
        <f t="shared" si="0"/>
        <v/>
      </c>
      <c r="H135"/>
      <c r="I135"/>
    </row>
    <row r="136" spans="3:9" ht="34.950000000000003" customHeight="1" thickBot="1" x14ac:dyDescent="0.4">
      <c r="C136" s="5"/>
      <c r="D136" s="11"/>
      <c r="E136" s="2"/>
      <c r="F136" s="11" t="str">
        <f t="shared" si="1"/>
        <v/>
      </c>
      <c r="G136" s="73" t="str">
        <f t="shared" si="0"/>
        <v/>
      </c>
      <c r="H136"/>
      <c r="I136"/>
    </row>
    <row r="137" spans="3:9" ht="34.950000000000003" customHeight="1" thickBot="1" x14ac:dyDescent="0.4">
      <c r="C137" s="5"/>
      <c r="D137" s="11"/>
      <c r="E137" s="2"/>
      <c r="F137" s="11" t="str">
        <f t="shared" si="1"/>
        <v/>
      </c>
      <c r="G137" s="73" t="str">
        <f t="shared" si="0"/>
        <v/>
      </c>
      <c r="H137"/>
      <c r="I137"/>
    </row>
    <row r="138" spans="3:9" ht="34.950000000000003" customHeight="1" thickBot="1" x14ac:dyDescent="0.4">
      <c r="C138" s="5"/>
      <c r="D138" s="11"/>
      <c r="E138" s="2"/>
      <c r="F138" s="11" t="str">
        <f t="shared" si="1"/>
        <v/>
      </c>
      <c r="G138" s="73" t="str">
        <f t="shared" si="0"/>
        <v/>
      </c>
      <c r="H138"/>
      <c r="I138"/>
    </row>
    <row r="139" spans="3:9" ht="34.950000000000003" customHeight="1" thickBot="1" x14ac:dyDescent="0.4">
      <c r="C139" s="5"/>
      <c r="D139" s="11"/>
      <c r="E139" s="2"/>
      <c r="F139" s="11" t="str">
        <f t="shared" si="1"/>
        <v/>
      </c>
      <c r="G139" s="73" t="str">
        <f t="shared" si="0"/>
        <v/>
      </c>
      <c r="H139"/>
      <c r="I139"/>
    </row>
    <row r="140" spans="3:9" ht="34.950000000000003" customHeight="1" thickBot="1" x14ac:dyDescent="0.4">
      <c r="C140" s="5"/>
      <c r="D140" s="11"/>
      <c r="E140" s="2"/>
      <c r="F140" s="11" t="str">
        <f t="shared" si="1"/>
        <v/>
      </c>
      <c r="G140" s="73" t="str">
        <f t="shared" si="0"/>
        <v/>
      </c>
      <c r="H140"/>
      <c r="I140"/>
    </row>
    <row r="141" spans="3:9" ht="34.950000000000003" customHeight="1" thickBot="1" x14ac:dyDescent="0.4">
      <c r="C141" s="5"/>
      <c r="D141" s="11"/>
      <c r="E141" s="2"/>
      <c r="F141" s="11" t="str">
        <f t="shared" ref="F141" si="2">IFERROR(D141/E141,"")</f>
        <v/>
      </c>
      <c r="G141" s="73" t="str">
        <f t="shared" ref="G141" si="3">IFERROR(F141/$D$124,"")</f>
        <v/>
      </c>
      <c r="H141"/>
      <c r="I141"/>
    </row>
    <row r="142" spans="3:9" ht="34.950000000000003" customHeight="1" x14ac:dyDescent="0.35">
      <c r="E142" s="13" t="s">
        <v>191</v>
      </c>
      <c r="F142" s="70">
        <f>SUM(F127:F141)</f>
        <v>0</v>
      </c>
      <c r="G142" s="1">
        <f>SUM(G127:G141)</f>
        <v>0</v>
      </c>
      <c r="H142"/>
      <c r="I142"/>
    </row>
    <row r="143" spans="3:9" ht="34.950000000000003" customHeight="1" x14ac:dyDescent="0.35">
      <c r="C143" s="54"/>
      <c r="D143"/>
      <c r="E143"/>
    </row>
    <row r="144" spans="3:9" ht="70.2" thickBot="1" x14ac:dyDescent="0.45">
      <c r="C144" s="65" t="s">
        <v>4</v>
      </c>
      <c r="D144" s="66" t="str">
        <f xml:space="preserve"> "Totalt värde efter " &amp; Input!$B$11 &amp;" (kr)"</f>
        <v>Totalt värde efter 25 år (kr)</v>
      </c>
      <c r="E144" s="66" t="s">
        <v>222</v>
      </c>
      <c r="F144" s="66" t="str">
        <f>"Satsade timmar efter " &amp;Input!$B$11</f>
        <v>Satsade timmar efter 25 år</v>
      </c>
      <c r="G144" s="65" t="str">
        <f>"Satsade årsarbetare totalt under " &amp; Input!$B$11</f>
        <v>Satsade årsarbetare totalt under 25 år</v>
      </c>
    </row>
    <row r="145" spans="3:7" ht="40.200000000000003" customHeight="1" thickBot="1" x14ac:dyDescent="0.4">
      <c r="C145" s="5" t="str" cm="1">
        <f t="array" ref="C145">_xlfn._xlws.FILTER(_xlfn.HSTACK(AK!D2:D16,AK!AI2:AI16),AK!F2:F16="Omfördelning ↺","")</f>
        <v/>
      </c>
      <c r="D145" s="11"/>
      <c r="E145" s="2"/>
      <c r="F145" s="11" t="str">
        <f>IFERROR(D145/E145,"")</f>
        <v/>
      </c>
      <c r="G145" s="73" t="str">
        <f t="shared" ref="G145:G159" si="4">IFERROR(F145/$D$124,"")</f>
        <v/>
      </c>
    </row>
    <row r="146" spans="3:7" ht="40.200000000000003" customHeight="1" thickBot="1" x14ac:dyDescent="0.4">
      <c r="C146" s="5"/>
      <c r="D146" s="11"/>
      <c r="E146" s="2"/>
      <c r="F146" s="11" t="str">
        <f t="shared" ref="F146:F159" si="5">IFERROR(D146/E146,"")</f>
        <v/>
      </c>
      <c r="G146" s="73" t="str">
        <f t="shared" si="4"/>
        <v/>
      </c>
    </row>
    <row r="147" spans="3:7" ht="40.200000000000003" customHeight="1" thickBot="1" x14ac:dyDescent="0.4">
      <c r="C147" s="5"/>
      <c r="D147" s="11"/>
      <c r="E147" s="2"/>
      <c r="F147" s="11" t="str">
        <f t="shared" si="5"/>
        <v/>
      </c>
      <c r="G147" s="73" t="str">
        <f t="shared" si="4"/>
        <v/>
      </c>
    </row>
    <row r="148" spans="3:7" ht="40.200000000000003" customHeight="1" thickBot="1" x14ac:dyDescent="0.4">
      <c r="C148" s="5"/>
      <c r="D148" s="11"/>
      <c r="E148" s="2"/>
      <c r="F148" s="11" t="str">
        <f t="shared" si="5"/>
        <v/>
      </c>
      <c r="G148" s="73" t="str">
        <f t="shared" si="4"/>
        <v/>
      </c>
    </row>
    <row r="149" spans="3:7" ht="40.200000000000003" customHeight="1" thickBot="1" x14ac:dyDescent="0.4">
      <c r="C149" s="5"/>
      <c r="D149" s="11"/>
      <c r="E149" s="2"/>
      <c r="F149" s="11" t="str">
        <f t="shared" si="5"/>
        <v/>
      </c>
      <c r="G149" s="73" t="str">
        <f t="shared" si="4"/>
        <v/>
      </c>
    </row>
    <row r="150" spans="3:7" ht="40.200000000000003" customHeight="1" thickBot="1" x14ac:dyDescent="0.4">
      <c r="C150" s="5"/>
      <c r="D150" s="11"/>
      <c r="E150" s="2"/>
      <c r="F150" s="11" t="str">
        <f t="shared" si="5"/>
        <v/>
      </c>
      <c r="G150" s="73" t="str">
        <f t="shared" si="4"/>
        <v/>
      </c>
    </row>
    <row r="151" spans="3:7" ht="40.200000000000003" customHeight="1" thickBot="1" x14ac:dyDescent="0.4">
      <c r="C151" s="5"/>
      <c r="D151" s="11"/>
      <c r="E151" s="2"/>
      <c r="F151" s="11" t="str">
        <f t="shared" si="5"/>
        <v/>
      </c>
      <c r="G151" s="73" t="str">
        <f t="shared" si="4"/>
        <v/>
      </c>
    </row>
    <row r="152" spans="3:7" ht="40.200000000000003" customHeight="1" thickBot="1" x14ac:dyDescent="0.4">
      <c r="C152" s="5"/>
      <c r="D152" s="11"/>
      <c r="E152" s="2"/>
      <c r="F152" s="11" t="str">
        <f t="shared" si="5"/>
        <v/>
      </c>
      <c r="G152" s="73" t="str">
        <f t="shared" si="4"/>
        <v/>
      </c>
    </row>
    <row r="153" spans="3:7" ht="40.200000000000003" customHeight="1" thickBot="1" x14ac:dyDescent="0.4">
      <c r="C153" s="5"/>
      <c r="D153" s="11"/>
      <c r="E153" s="2"/>
      <c r="F153" s="11" t="str">
        <f t="shared" si="5"/>
        <v/>
      </c>
      <c r="G153" s="73" t="str">
        <f t="shared" si="4"/>
        <v/>
      </c>
    </row>
    <row r="154" spans="3:7" ht="40.200000000000003" customHeight="1" thickBot="1" x14ac:dyDescent="0.4">
      <c r="C154" s="5"/>
      <c r="D154" s="11"/>
      <c r="E154" s="2"/>
      <c r="F154" s="11" t="str">
        <f t="shared" si="5"/>
        <v/>
      </c>
      <c r="G154" s="73" t="str">
        <f t="shared" si="4"/>
        <v/>
      </c>
    </row>
    <row r="155" spans="3:7" ht="40.200000000000003" customHeight="1" thickBot="1" x14ac:dyDescent="0.4">
      <c r="C155" s="5"/>
      <c r="D155" s="11"/>
      <c r="E155" s="2"/>
      <c r="F155" s="11" t="str">
        <f t="shared" si="5"/>
        <v/>
      </c>
      <c r="G155" s="73" t="str">
        <f t="shared" si="4"/>
        <v/>
      </c>
    </row>
    <row r="156" spans="3:7" ht="40.200000000000003" customHeight="1" thickBot="1" x14ac:dyDescent="0.4">
      <c r="C156" s="5"/>
      <c r="D156" s="11"/>
      <c r="E156" s="2"/>
      <c r="F156" s="11" t="str">
        <f t="shared" si="5"/>
        <v/>
      </c>
      <c r="G156" s="73" t="str">
        <f t="shared" si="4"/>
        <v/>
      </c>
    </row>
    <row r="157" spans="3:7" ht="40.200000000000003" customHeight="1" thickBot="1" x14ac:dyDescent="0.4">
      <c r="C157" s="5"/>
      <c r="D157" s="11"/>
      <c r="E157" s="2"/>
      <c r="F157" s="11" t="str">
        <f t="shared" si="5"/>
        <v/>
      </c>
      <c r="G157" s="73" t="str">
        <f t="shared" si="4"/>
        <v/>
      </c>
    </row>
    <row r="158" spans="3:7" ht="40.200000000000003" customHeight="1" thickBot="1" x14ac:dyDescent="0.4">
      <c r="C158" s="5"/>
      <c r="D158" s="11"/>
      <c r="E158" s="2"/>
      <c r="F158" s="11" t="str">
        <f t="shared" si="5"/>
        <v/>
      </c>
      <c r="G158" s="73" t="str">
        <f t="shared" si="4"/>
        <v/>
      </c>
    </row>
    <row r="159" spans="3:7" ht="40.200000000000003" customHeight="1" thickBot="1" x14ac:dyDescent="0.4">
      <c r="C159" s="5"/>
      <c r="D159" s="11"/>
      <c r="E159" s="2"/>
      <c r="F159" s="11" t="str">
        <f t="shared" si="5"/>
        <v/>
      </c>
      <c r="G159" s="73" t="str">
        <f t="shared" si="4"/>
        <v/>
      </c>
    </row>
    <row r="160" spans="3:7" ht="40.200000000000003" customHeight="1" x14ac:dyDescent="0.35">
      <c r="E160" s="13" t="s">
        <v>191</v>
      </c>
      <c r="F160" s="70">
        <f>SUM(F145:F159)</f>
        <v>0</v>
      </c>
      <c r="G160" s="1">
        <f>SUM(G145:G159)</f>
        <v>0</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742C0-6CF0-4F4C-9DC0-5C716BFA8E2E}">
  <sheetPr>
    <tabColor theme="1"/>
  </sheetPr>
  <dimension ref="B1:H53"/>
  <sheetViews>
    <sheetView showGridLines="0" zoomScale="90" zoomScaleNormal="90" workbookViewId="0">
      <pane ySplit="1" topLeftCell="A2" activePane="bottomLeft" state="frozen"/>
      <selection pane="bottomLeft" activeCell="B6" sqref="B6"/>
    </sheetView>
  </sheetViews>
  <sheetFormatPr defaultRowHeight="34.950000000000003" customHeight="1" x14ac:dyDescent="0.35"/>
  <cols>
    <col min="1" max="1" width="4.09765625" customWidth="1"/>
    <col min="2" max="2" width="38.5" customWidth="1"/>
    <col min="3" max="3" width="23.8984375" customWidth="1"/>
    <col min="4" max="4" width="22" customWidth="1"/>
    <col min="5" max="5" width="24.19921875" customWidth="1"/>
    <col min="6" max="6" width="28" customWidth="1"/>
    <col min="7" max="7" width="29.796875" customWidth="1"/>
    <col min="8" max="8" width="31.19921875" customWidth="1"/>
  </cols>
  <sheetData>
    <row r="1" spans="2:8" s="7" customFormat="1" ht="34.950000000000003" customHeight="1" x14ac:dyDescent="0.35">
      <c r="B1" s="10" t="s">
        <v>227</v>
      </c>
      <c r="C1" s="3" t="str">
        <f>IF(Namn_på_förändringen&lt;&gt;0,Namn_på_förändringen,"")</f>
        <v/>
      </c>
      <c r="D1" s="3"/>
      <c r="E1" s="3"/>
    </row>
    <row r="3" spans="2:8" ht="34.950000000000003" customHeight="1" thickBot="1" x14ac:dyDescent="0.4">
      <c r="B3" s="42" t="s">
        <v>216</v>
      </c>
      <c r="C3" s="42"/>
      <c r="D3" s="42"/>
    </row>
    <row r="4" spans="2:8" ht="34.950000000000003" customHeight="1" x14ac:dyDescent="0.35">
      <c r="B4" s="3"/>
    </row>
    <row r="5" spans="2:8" ht="34.950000000000003" customHeight="1" thickBot="1" x14ac:dyDescent="0.45">
      <c r="B5" s="4" t="s">
        <v>211</v>
      </c>
      <c r="C5" s="4" t="s">
        <v>12</v>
      </c>
      <c r="D5" s="4" t="s">
        <v>213</v>
      </c>
    </row>
    <row r="6" spans="2:8" ht="34.950000000000003" customHeight="1" x14ac:dyDescent="0.35">
      <c r="B6" s="6"/>
      <c r="C6" s="6"/>
      <c r="D6" s="6"/>
    </row>
    <row r="7" spans="2:8" ht="34.950000000000003" customHeight="1" x14ac:dyDescent="0.35">
      <c r="B7" s="6"/>
      <c r="C7" s="6"/>
      <c r="D7" s="6"/>
    </row>
    <row r="8" spans="2:8" ht="34.950000000000003" customHeight="1" x14ac:dyDescent="0.35">
      <c r="B8" s="6"/>
      <c r="C8" s="6"/>
      <c r="D8" s="6"/>
    </row>
    <row r="11" spans="2:8" ht="34.950000000000003" customHeight="1" thickBot="1" x14ac:dyDescent="0.4">
      <c r="B11" s="42" t="s">
        <v>215</v>
      </c>
      <c r="C11" s="42"/>
      <c r="D11" s="42"/>
      <c r="E11" s="42"/>
      <c r="F11" s="42"/>
      <c r="G11" s="42"/>
      <c r="H11" s="42"/>
    </row>
    <row r="13" spans="2:8" s="67" customFormat="1" ht="34.950000000000003" customHeight="1" thickBot="1" x14ac:dyDescent="0.4">
      <c r="B13" s="68" t="s">
        <v>1</v>
      </c>
      <c r="C13" s="68" t="s">
        <v>3</v>
      </c>
      <c r="D13" s="68" t="str">
        <f>"Värdering i pengar efter " &amp;Input!B11 &amp;" (kr)"</f>
        <v>Värdering i pengar efter 25 år (kr)</v>
      </c>
      <c r="E13" s="68" t="s">
        <v>145</v>
      </c>
      <c r="F13" s="68" t="s">
        <v>214</v>
      </c>
      <c r="G13" s="68" t="s">
        <v>12</v>
      </c>
      <c r="H13" s="68" t="s">
        <v>213</v>
      </c>
    </row>
    <row r="14" spans="2:8" ht="34.950000000000003" customHeight="1" x14ac:dyDescent="0.35">
      <c r="B14" s="5" t="str" cm="1">
        <f t="array" ref="B14">IFERROR(_xlfn._xlws.FILTER(_xlfn.HSTACK(Tabell_AN[Nytta],Tabell_AN[Kategori],IF(Tabell_AN[Summa]&lt;&gt;0,Tabell_AN[Summa],""),IF(Tabell_AN[Bedömning]&lt;&gt;"",Tabell_AN[Bedömning],"")),(Tabell_AN[NID]&lt;&gt;"")*(Tabell_AN[Nytta]&lt;&gt;0)),"")</f>
        <v/>
      </c>
      <c r="C14" s="5"/>
      <c r="D14" s="11"/>
      <c r="E14" s="5"/>
      <c r="F14" s="6"/>
      <c r="G14" s="6"/>
      <c r="H14" s="6"/>
    </row>
    <row r="15" spans="2:8" ht="34.950000000000003" customHeight="1" x14ac:dyDescent="0.35">
      <c r="B15" s="5"/>
      <c r="C15" s="5"/>
      <c r="D15" s="11"/>
      <c r="E15" s="5"/>
      <c r="F15" s="6"/>
      <c r="G15" s="6"/>
      <c r="H15" s="6"/>
    </row>
    <row r="16" spans="2:8" ht="34.950000000000003" customHeight="1" x14ac:dyDescent="0.35">
      <c r="B16" s="5"/>
      <c r="C16" s="5"/>
      <c r="D16" s="11"/>
      <c r="E16" s="5"/>
      <c r="F16" s="6"/>
      <c r="G16" s="6"/>
      <c r="H16" s="6"/>
    </row>
    <row r="17" spans="2:8" ht="34.950000000000003" customHeight="1" x14ac:dyDescent="0.35">
      <c r="B17" s="5"/>
      <c r="C17" s="5"/>
      <c r="D17" s="11"/>
      <c r="E17" s="5"/>
      <c r="F17" s="6"/>
      <c r="G17" s="6"/>
      <c r="H17" s="6"/>
    </row>
    <row r="18" spans="2:8" ht="34.950000000000003" customHeight="1" x14ac:dyDescent="0.35">
      <c r="B18" s="5"/>
      <c r="C18" s="5"/>
      <c r="D18" s="11"/>
      <c r="E18" s="5"/>
      <c r="F18" s="6"/>
      <c r="G18" s="6"/>
      <c r="H18" s="6"/>
    </row>
    <row r="19" spans="2:8" ht="34.950000000000003" customHeight="1" x14ac:dyDescent="0.35">
      <c r="B19" s="5"/>
      <c r="C19" s="5"/>
      <c r="D19" s="11"/>
      <c r="E19" s="5"/>
      <c r="F19" s="6"/>
      <c r="G19" s="6"/>
      <c r="H19" s="6"/>
    </row>
    <row r="20" spans="2:8" ht="34.950000000000003" customHeight="1" x14ac:dyDescent="0.35">
      <c r="B20" s="5"/>
      <c r="C20" s="5"/>
      <c r="D20" s="11"/>
      <c r="E20" s="5"/>
      <c r="F20" s="6"/>
      <c r="G20" s="6"/>
      <c r="H20" s="6"/>
    </row>
    <row r="21" spans="2:8" ht="34.950000000000003" customHeight="1" x14ac:dyDescent="0.35">
      <c r="B21" s="5"/>
      <c r="C21" s="5"/>
      <c r="D21" s="11"/>
      <c r="E21" s="5"/>
      <c r="F21" s="6"/>
      <c r="G21" s="6"/>
      <c r="H21" s="6"/>
    </row>
    <row r="22" spans="2:8" ht="34.950000000000003" customHeight="1" x14ac:dyDescent="0.35">
      <c r="B22" s="5"/>
      <c r="C22" s="5"/>
      <c r="D22" s="11"/>
      <c r="E22" s="5"/>
      <c r="F22" s="6"/>
      <c r="G22" s="6"/>
      <c r="H22" s="6"/>
    </row>
    <row r="23" spans="2:8" ht="34.950000000000003" customHeight="1" x14ac:dyDescent="0.35">
      <c r="B23" s="5"/>
      <c r="C23" s="5"/>
      <c r="D23" s="11"/>
      <c r="E23" s="5"/>
      <c r="F23" s="6"/>
      <c r="G23" s="6"/>
      <c r="H23" s="6"/>
    </row>
    <row r="24" spans="2:8" ht="34.950000000000003" customHeight="1" x14ac:dyDescent="0.35">
      <c r="B24" s="5"/>
      <c r="C24" s="5"/>
      <c r="D24" s="11"/>
      <c r="E24" s="5"/>
      <c r="F24" s="6"/>
      <c r="G24" s="6"/>
      <c r="H24" s="6"/>
    </row>
    <row r="25" spans="2:8" ht="34.950000000000003" customHeight="1" x14ac:dyDescent="0.35">
      <c r="B25" s="5"/>
      <c r="C25" s="5"/>
      <c r="D25" s="11"/>
      <c r="E25" s="5"/>
      <c r="F25" s="6"/>
      <c r="G25" s="6"/>
      <c r="H25" s="6"/>
    </row>
    <row r="26" spans="2:8" ht="34.950000000000003" customHeight="1" x14ac:dyDescent="0.35">
      <c r="B26" s="5"/>
      <c r="C26" s="5"/>
      <c r="D26" s="11"/>
      <c r="E26" s="5"/>
      <c r="F26" s="6"/>
      <c r="G26" s="6"/>
      <c r="H26" s="6"/>
    </row>
    <row r="27" spans="2:8" ht="34.950000000000003" customHeight="1" x14ac:dyDescent="0.35">
      <c r="B27" s="5"/>
      <c r="C27" s="5"/>
      <c r="D27" s="11"/>
      <c r="E27" s="5"/>
      <c r="F27" s="6"/>
      <c r="G27" s="6"/>
      <c r="H27" s="6"/>
    </row>
    <row r="28" spans="2:8" ht="34.950000000000003" customHeight="1" x14ac:dyDescent="0.35">
      <c r="B28" s="5"/>
      <c r="C28" s="5"/>
      <c r="D28" s="11"/>
      <c r="E28" s="5"/>
      <c r="F28" s="6"/>
      <c r="G28" s="6"/>
      <c r="H28" s="6"/>
    </row>
    <row r="29" spans="2:8" ht="34.950000000000003" customHeight="1" x14ac:dyDescent="0.35">
      <c r="B29" s="5"/>
      <c r="C29" s="5"/>
      <c r="D29" s="11"/>
      <c r="E29" s="5"/>
      <c r="F29" s="6"/>
      <c r="G29" s="6"/>
      <c r="H29" s="6"/>
    </row>
    <row r="30" spans="2:8" ht="34.950000000000003" customHeight="1" x14ac:dyDescent="0.35">
      <c r="B30" s="5"/>
      <c r="C30" s="5"/>
      <c r="D30" s="11"/>
      <c r="E30" s="5"/>
      <c r="F30" s="6"/>
      <c r="G30" s="6"/>
      <c r="H30" s="6"/>
    </row>
    <row r="32" spans="2:8" ht="34.950000000000003" customHeight="1" x14ac:dyDescent="0.35">
      <c r="B32" t="s">
        <v>212</v>
      </c>
      <c r="C32" t="s">
        <v>212</v>
      </c>
    </row>
    <row r="33" spans="2:8" ht="34.950000000000003" customHeight="1" thickBot="1" x14ac:dyDescent="0.4">
      <c r="B33" s="42" t="s">
        <v>217</v>
      </c>
      <c r="C33" s="42"/>
      <c r="D33" s="42"/>
      <c r="E33" s="42"/>
      <c r="F33" s="42"/>
      <c r="G33" s="42"/>
      <c r="H33" s="42"/>
    </row>
    <row r="35" spans="2:8" s="67" customFormat="1" ht="34.950000000000003" customHeight="1" thickBot="1" x14ac:dyDescent="0.45">
      <c r="B35" s="65" t="s">
        <v>4</v>
      </c>
      <c r="C35" s="65" t="s">
        <v>3</v>
      </c>
      <c r="D35" s="65" t="str">
        <f>"Värdering i pengar efter " &amp;Input!B11 &amp;" (kr)"</f>
        <v>Värdering i pengar efter 25 år (kr)</v>
      </c>
      <c r="E35" s="65" t="s">
        <v>145</v>
      </c>
      <c r="F35" s="65" t="s">
        <v>214</v>
      </c>
      <c r="G35" s="65" t="s">
        <v>12</v>
      </c>
      <c r="H35" s="65" t="s">
        <v>213</v>
      </c>
    </row>
    <row r="36" spans="2:8" ht="34.950000000000003" customHeight="1" x14ac:dyDescent="0.35">
      <c r="B36" s="5" t="str" cm="1">
        <f t="array" ref="B36">IFERROR(_xlfn._xlws.FILTER(_xlfn.HSTACK(Tabell_AK[Kostnad],Tabell_AK[Kategori],IF(Tabell_AK[Summa]&lt;&gt;0,Tabell_AK[Summa],""),IF(Tabell_AK[Bedömning]&lt;&gt;"",Tabell_AK[Bedömning],"")),(Tabell_AK[KID]&lt;&gt;"")*(Tabell_AK[Kostnad]&lt;&gt;0)),"")</f>
        <v/>
      </c>
      <c r="C36" s="5"/>
      <c r="D36" s="11"/>
      <c r="E36" s="5"/>
      <c r="F36" s="6"/>
      <c r="G36" s="6"/>
      <c r="H36" s="6"/>
    </row>
    <row r="37" spans="2:8" ht="34.950000000000003" customHeight="1" x14ac:dyDescent="0.35">
      <c r="B37" s="5"/>
      <c r="C37" s="5"/>
      <c r="D37" s="11"/>
      <c r="E37" s="5"/>
      <c r="F37" s="6"/>
      <c r="G37" s="6"/>
      <c r="H37" s="6"/>
    </row>
    <row r="38" spans="2:8" ht="34.950000000000003" customHeight="1" x14ac:dyDescent="0.35">
      <c r="B38" s="5"/>
      <c r="C38" s="5"/>
      <c r="D38" s="11"/>
      <c r="E38" s="5"/>
      <c r="F38" s="6"/>
      <c r="G38" s="6"/>
      <c r="H38" s="6"/>
    </row>
    <row r="39" spans="2:8" ht="34.950000000000003" customHeight="1" x14ac:dyDescent="0.35">
      <c r="B39" s="5"/>
      <c r="C39" s="5"/>
      <c r="D39" s="11"/>
      <c r="E39" s="5"/>
      <c r="F39" s="6"/>
      <c r="G39" s="6"/>
      <c r="H39" s="6"/>
    </row>
    <row r="40" spans="2:8" ht="34.950000000000003" customHeight="1" x14ac:dyDescent="0.35">
      <c r="B40" s="5"/>
      <c r="C40" s="5"/>
      <c r="D40" s="11"/>
      <c r="E40" s="5"/>
      <c r="F40" s="6"/>
      <c r="G40" s="6"/>
      <c r="H40" s="6"/>
    </row>
    <row r="41" spans="2:8" ht="34.950000000000003" customHeight="1" x14ac:dyDescent="0.35">
      <c r="B41" s="5"/>
      <c r="C41" s="5"/>
      <c r="D41" s="11"/>
      <c r="E41" s="5"/>
      <c r="F41" s="6"/>
      <c r="G41" s="6"/>
      <c r="H41" s="6"/>
    </row>
    <row r="42" spans="2:8" ht="34.950000000000003" customHeight="1" x14ac:dyDescent="0.35">
      <c r="B42" s="5"/>
      <c r="C42" s="5"/>
      <c r="D42" s="11"/>
      <c r="E42" s="5"/>
      <c r="F42" s="6"/>
      <c r="G42" s="6"/>
      <c r="H42" s="6"/>
    </row>
    <row r="43" spans="2:8" ht="34.950000000000003" customHeight="1" x14ac:dyDescent="0.35">
      <c r="B43" s="5"/>
      <c r="C43" s="5"/>
      <c r="D43" s="11"/>
      <c r="E43" s="5"/>
      <c r="F43" s="6"/>
      <c r="G43" s="6"/>
      <c r="H43" s="6"/>
    </row>
    <row r="44" spans="2:8" ht="34.950000000000003" customHeight="1" x14ac:dyDescent="0.35">
      <c r="B44" s="5"/>
      <c r="C44" s="5"/>
      <c r="D44" s="11"/>
      <c r="E44" s="5"/>
      <c r="F44" s="6"/>
      <c r="G44" s="6"/>
      <c r="H44" s="6"/>
    </row>
    <row r="45" spans="2:8" ht="34.950000000000003" customHeight="1" x14ac:dyDescent="0.35">
      <c r="B45" s="5"/>
      <c r="C45" s="5"/>
      <c r="D45" s="11"/>
      <c r="E45" s="5"/>
      <c r="F45" s="6"/>
      <c r="G45" s="6"/>
      <c r="H45" s="6"/>
    </row>
    <row r="46" spans="2:8" ht="34.950000000000003" customHeight="1" x14ac:dyDescent="0.35">
      <c r="B46" s="5"/>
      <c r="C46" s="5"/>
      <c r="D46" s="11"/>
      <c r="E46" s="5"/>
      <c r="F46" s="6"/>
      <c r="G46" s="6"/>
      <c r="H46" s="6"/>
    </row>
    <row r="47" spans="2:8" ht="34.950000000000003" customHeight="1" x14ac:dyDescent="0.35">
      <c r="B47" s="5"/>
      <c r="C47" s="5"/>
      <c r="D47" s="11"/>
      <c r="E47" s="5"/>
      <c r="F47" s="6"/>
      <c r="G47" s="6"/>
      <c r="H47" s="6"/>
    </row>
    <row r="48" spans="2:8" ht="34.950000000000003" customHeight="1" x14ac:dyDescent="0.35">
      <c r="B48" s="5"/>
      <c r="C48" s="5"/>
      <c r="D48" s="11"/>
      <c r="E48" s="5"/>
      <c r="F48" s="6"/>
      <c r="G48" s="6"/>
      <c r="H48" s="6"/>
    </row>
    <row r="49" spans="2:8" ht="34.950000000000003" customHeight="1" x14ac:dyDescent="0.35">
      <c r="B49" s="5"/>
      <c r="C49" s="5"/>
      <c r="D49" s="11"/>
      <c r="E49" s="5"/>
      <c r="F49" s="6"/>
      <c r="G49" s="6"/>
      <c r="H49" s="6"/>
    </row>
    <row r="50" spans="2:8" ht="34.950000000000003" customHeight="1" x14ac:dyDescent="0.35">
      <c r="B50" s="5"/>
      <c r="C50" s="5"/>
      <c r="D50" s="11"/>
      <c r="E50" s="5"/>
      <c r="F50" s="6"/>
      <c r="G50" s="6"/>
      <c r="H50" s="6"/>
    </row>
    <row r="51" spans="2:8" ht="34.950000000000003" customHeight="1" x14ac:dyDescent="0.35">
      <c r="B51" s="5"/>
      <c r="C51" s="5"/>
      <c r="D51" s="11"/>
      <c r="E51" s="5"/>
      <c r="F51" s="6"/>
      <c r="G51" s="6"/>
      <c r="H51" s="6"/>
    </row>
    <row r="52" spans="2:8" ht="34.950000000000003" customHeight="1" x14ac:dyDescent="0.35">
      <c r="B52" s="5"/>
      <c r="C52" s="5"/>
      <c r="D52" s="11"/>
      <c r="E52" s="5"/>
      <c r="F52" s="6"/>
      <c r="G52" s="6"/>
      <c r="H52" s="6"/>
    </row>
    <row r="53" spans="2:8" ht="34.950000000000003" customHeight="1" x14ac:dyDescent="0.35">
      <c r="B53" s="5"/>
      <c r="C53" s="5"/>
      <c r="D53" s="11"/>
      <c r="E53" s="5"/>
      <c r="F53" s="6"/>
      <c r="G53" s="6"/>
      <c r="H53" s="6"/>
    </row>
  </sheetData>
  <sheetProtection sheet="1" objects="1" scenarios="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8C359-5C40-4D84-B6A9-7523EC003E7D}">
  <sheetPr>
    <tabColor theme="5"/>
  </sheetPr>
  <dimension ref="B1:H125"/>
  <sheetViews>
    <sheetView showGridLines="0" zoomScale="90" zoomScaleNormal="90" workbookViewId="0">
      <pane ySplit="1" topLeftCell="A2" activePane="bottomLeft" state="frozen"/>
      <selection pane="bottomLeft" activeCell="G8" sqref="G8:G32"/>
    </sheetView>
  </sheetViews>
  <sheetFormatPr defaultRowHeight="15.6" x14ac:dyDescent="0.35"/>
  <cols>
    <col min="2" max="2" width="33.796875" customWidth="1"/>
    <col min="3" max="3" width="16.69921875" bestFit="1" customWidth="1"/>
    <col min="4" max="4" width="21.3984375" bestFit="1" customWidth="1"/>
    <col min="5" max="5" width="15.19921875" bestFit="1" customWidth="1"/>
    <col min="6" max="6" width="18.8984375" bestFit="1" customWidth="1"/>
    <col min="7" max="7" width="30.19921875" bestFit="1" customWidth="1"/>
    <col min="8" max="8" width="39.5" bestFit="1" customWidth="1"/>
    <col min="9" max="9" width="26.09765625" bestFit="1" customWidth="1"/>
    <col min="10" max="10" width="15.19921875" bestFit="1" customWidth="1"/>
    <col min="11" max="11" width="18.8984375" bestFit="1" customWidth="1"/>
    <col min="12" max="13" width="16.69921875" bestFit="1" customWidth="1"/>
    <col min="14" max="14" width="26.09765625" bestFit="1" customWidth="1"/>
    <col min="15" max="20" width="20.59765625" bestFit="1" customWidth="1"/>
    <col min="21" max="29" width="26.09765625" bestFit="1" customWidth="1"/>
    <col min="30" max="40" width="15.69921875" customWidth="1"/>
  </cols>
  <sheetData>
    <row r="1" spans="2:7" ht="28.8" x14ac:dyDescent="0.35">
      <c r="B1" s="10" t="s">
        <v>50</v>
      </c>
      <c r="G1" s="82" t="s">
        <v>239</v>
      </c>
    </row>
    <row r="4" spans="2:7" ht="17.399999999999999" x14ac:dyDescent="0.35">
      <c r="B4" s="3" t="s">
        <v>182</v>
      </c>
    </row>
    <row r="6" spans="2:7" ht="18" thickBot="1" x14ac:dyDescent="0.45">
      <c r="B6" s="4" t="s">
        <v>182</v>
      </c>
    </row>
    <row r="7" spans="2:7" ht="18" thickBot="1" x14ac:dyDescent="0.45">
      <c r="B7" s="86" t="s">
        <v>129</v>
      </c>
      <c r="C7" s="86" t="s">
        <v>130</v>
      </c>
      <c r="D7" s="86" t="s">
        <v>131</v>
      </c>
      <c r="E7" s="86" t="s">
        <v>132</v>
      </c>
      <c r="F7" s="86" t="s">
        <v>133</v>
      </c>
      <c r="G7" s="86" t="s">
        <v>134</v>
      </c>
    </row>
    <row r="8" spans="2:7" ht="17.399999999999999" x14ac:dyDescent="0.35">
      <c r="B8" s="41">
        <f>Startar</f>
        <v>0</v>
      </c>
      <c r="C8" s="46">
        <f t="shared" ref="C8:C32" si="0">IFERROR(GETPIVOTDATA("[Measures].[Sum of Troligt år "&amp;($B8-$B$8+1)&amp;" 3]",$B$40,"[Varderade_nyttor].[Kategori]","[Varderade_nyttor].[Kategori].&amp;[Finansiell 💰]"),0)</f>
        <v>0</v>
      </c>
      <c r="D8" s="46">
        <f t="shared" ref="D8:D32" si="1">IFERROR(GETPIVOTDATA("[Measures].[Sum of Troligt år "&amp;($B8-$B$8+1)&amp;" 3]",$B$40,"[Varderade_nyttor].[Kategori]","[Varderade_nyttor].[Kategori].&amp;[Omfördelning ↺]"),0)</f>
        <v>0</v>
      </c>
      <c r="E8" s="46">
        <f t="shared" ref="E8:E32" si="2">IFERROR(GETPIVOTDATA("[Measures].[Sum of Troligt år "&amp;($B8-$B$8+1)&amp;" 4]",$F$40,"[Varderade_kostnader].[Kategori]","[Varderade_kostnader].[Kategori].&amp;[Finansiell 💰]"),0)</f>
        <v>0</v>
      </c>
      <c r="F8" s="46">
        <f t="shared" ref="F8:F32" si="3">IFERROR(GETPIVOTDATA("[Measures].[Sum of Troligt år "&amp;($B8-$B$8+1)&amp;" 4]",$F$40,"[Varderade_kostnader].[Kategori]","[Varderade_kostnader].[Kategori].&amp;[Omfördelning ↺]"),0)</f>
        <v>0</v>
      </c>
      <c r="G8" s="79">
        <f>IF($B8="",NA(),SUM($C$8:C8)+SUM($D$8:D8)+SUM($E$8:E8)+SUM($F$8:F8))</f>
        <v>0</v>
      </c>
    </row>
    <row r="9" spans="2:7" ht="17.399999999999999" x14ac:dyDescent="0.35">
      <c r="B9" s="41">
        <f>B8+1</f>
        <v>1</v>
      </c>
      <c r="C9" s="46">
        <f t="shared" si="0"/>
        <v>0</v>
      </c>
      <c r="D9" s="46">
        <f t="shared" si="1"/>
        <v>0</v>
      </c>
      <c r="E9" s="46">
        <f t="shared" si="2"/>
        <v>0</v>
      </c>
      <c r="F9" s="46">
        <f t="shared" si="3"/>
        <v>0</v>
      </c>
      <c r="G9" s="79">
        <f>IF($B9="",NA(),SUM($C$8:C9)+SUM($D$8:D9)+SUM($E$8:E9)+SUM($F$8:F9))</f>
        <v>0</v>
      </c>
    </row>
    <row r="10" spans="2:7" ht="17.399999999999999" x14ac:dyDescent="0.35">
      <c r="B10" s="41">
        <f>B9+1</f>
        <v>2</v>
      </c>
      <c r="C10" s="46">
        <f t="shared" si="0"/>
        <v>0</v>
      </c>
      <c r="D10" s="46">
        <f t="shared" si="1"/>
        <v>0</v>
      </c>
      <c r="E10" s="46">
        <f t="shared" si="2"/>
        <v>0</v>
      </c>
      <c r="F10" s="46">
        <f t="shared" si="3"/>
        <v>0</v>
      </c>
      <c r="G10" s="79">
        <f>IF($B10="",NA(),SUM($C$8:C10)+SUM($D$8:D10)+SUM($E$8:E10)+SUM($F$8:F10))</f>
        <v>0</v>
      </c>
    </row>
    <row r="11" spans="2:7" ht="17.399999999999999" x14ac:dyDescent="0.35">
      <c r="B11" s="41">
        <f t="shared" ref="B11:B32" si="4">B10+1</f>
        <v>3</v>
      </c>
      <c r="C11" s="46">
        <f t="shared" si="0"/>
        <v>0</v>
      </c>
      <c r="D11" s="46">
        <f t="shared" si="1"/>
        <v>0</v>
      </c>
      <c r="E11" s="46">
        <f t="shared" si="2"/>
        <v>0</v>
      </c>
      <c r="F11" s="46">
        <f t="shared" si="3"/>
        <v>0</v>
      </c>
      <c r="G11" s="79">
        <f>IF($B11="",NA(),SUM($C$8:C11)+SUM($D$8:D11)+SUM($E$8:E11)+SUM($F$8:F11))</f>
        <v>0</v>
      </c>
    </row>
    <row r="12" spans="2:7" ht="17.399999999999999" x14ac:dyDescent="0.35">
      <c r="B12" s="41">
        <f t="shared" si="4"/>
        <v>4</v>
      </c>
      <c r="C12" s="46">
        <f t="shared" si="0"/>
        <v>0</v>
      </c>
      <c r="D12" s="46">
        <f t="shared" si="1"/>
        <v>0</v>
      </c>
      <c r="E12" s="46">
        <f t="shared" si="2"/>
        <v>0</v>
      </c>
      <c r="F12" s="46">
        <f t="shared" si="3"/>
        <v>0</v>
      </c>
      <c r="G12" s="79">
        <f>IF($B12="",NA(),SUM($C$8:C12)+SUM($D$8:D12)+SUM($E$8:E12)+SUM($F$8:F12))</f>
        <v>0</v>
      </c>
    </row>
    <row r="13" spans="2:7" ht="17.399999999999999" x14ac:dyDescent="0.35">
      <c r="B13" s="41">
        <f t="shared" si="4"/>
        <v>5</v>
      </c>
      <c r="C13" s="46">
        <f t="shared" si="0"/>
        <v>0</v>
      </c>
      <c r="D13" s="46">
        <f t="shared" si="1"/>
        <v>0</v>
      </c>
      <c r="E13" s="46">
        <f t="shared" si="2"/>
        <v>0</v>
      </c>
      <c r="F13" s="46">
        <f t="shared" si="3"/>
        <v>0</v>
      </c>
      <c r="G13" s="79">
        <f>IF($B13="",NA(),SUM($C$8:C13)+SUM($D$8:D13)+SUM($E$8:E13)+SUM($F$8:F13))</f>
        <v>0</v>
      </c>
    </row>
    <row r="14" spans="2:7" ht="17.399999999999999" x14ac:dyDescent="0.35">
      <c r="B14" s="41">
        <f t="shared" si="4"/>
        <v>6</v>
      </c>
      <c r="C14" s="46">
        <f t="shared" si="0"/>
        <v>0</v>
      </c>
      <c r="D14" s="46">
        <f t="shared" si="1"/>
        <v>0</v>
      </c>
      <c r="E14" s="46">
        <f t="shared" si="2"/>
        <v>0</v>
      </c>
      <c r="F14" s="46">
        <f t="shared" si="3"/>
        <v>0</v>
      </c>
      <c r="G14" s="79">
        <f>IF($B14="",NA(),SUM($C$8:C14)+SUM($D$8:D14)+SUM($E$8:E14)+SUM($F$8:F14))</f>
        <v>0</v>
      </c>
    </row>
    <row r="15" spans="2:7" ht="17.399999999999999" x14ac:dyDescent="0.35">
      <c r="B15" s="41">
        <f t="shared" si="4"/>
        <v>7</v>
      </c>
      <c r="C15" s="46">
        <f t="shared" si="0"/>
        <v>0</v>
      </c>
      <c r="D15" s="46">
        <f t="shared" si="1"/>
        <v>0</v>
      </c>
      <c r="E15" s="46">
        <f t="shared" si="2"/>
        <v>0</v>
      </c>
      <c r="F15" s="46">
        <f t="shared" si="3"/>
        <v>0</v>
      </c>
      <c r="G15" s="79">
        <f>IF($B15="",NA(),SUM($C$8:C15)+SUM($D$8:D15)+SUM($E$8:E15)+SUM($F$8:F15))</f>
        <v>0</v>
      </c>
    </row>
    <row r="16" spans="2:7" ht="17.399999999999999" x14ac:dyDescent="0.35">
      <c r="B16" s="41">
        <f t="shared" si="4"/>
        <v>8</v>
      </c>
      <c r="C16" s="46">
        <f t="shared" si="0"/>
        <v>0</v>
      </c>
      <c r="D16" s="46">
        <f t="shared" si="1"/>
        <v>0</v>
      </c>
      <c r="E16" s="46">
        <f t="shared" si="2"/>
        <v>0</v>
      </c>
      <c r="F16" s="46">
        <f t="shared" si="3"/>
        <v>0</v>
      </c>
      <c r="G16" s="79">
        <f>IF($B16="",NA(),SUM($C$8:C16)+SUM($D$8:D16)+SUM($E$8:E16)+SUM($F$8:F16))</f>
        <v>0</v>
      </c>
    </row>
    <row r="17" spans="2:7" ht="17.399999999999999" x14ac:dyDescent="0.35">
      <c r="B17" s="41">
        <f t="shared" si="4"/>
        <v>9</v>
      </c>
      <c r="C17" s="46">
        <f t="shared" si="0"/>
        <v>0</v>
      </c>
      <c r="D17" s="46">
        <f t="shared" si="1"/>
        <v>0</v>
      </c>
      <c r="E17" s="46">
        <f t="shared" si="2"/>
        <v>0</v>
      </c>
      <c r="F17" s="46">
        <f t="shared" si="3"/>
        <v>0</v>
      </c>
      <c r="G17" s="79">
        <f>IF($B17="",NA(),SUM($C$8:C17)+SUM($D$8:D17)+SUM($E$8:E17)+SUM($F$8:F17))</f>
        <v>0</v>
      </c>
    </row>
    <row r="18" spans="2:7" ht="17.399999999999999" x14ac:dyDescent="0.35">
      <c r="B18" s="41">
        <f t="shared" si="4"/>
        <v>10</v>
      </c>
      <c r="C18" s="46">
        <f t="shared" si="0"/>
        <v>0</v>
      </c>
      <c r="D18" s="46">
        <f t="shared" si="1"/>
        <v>0</v>
      </c>
      <c r="E18" s="46">
        <f t="shared" si="2"/>
        <v>0</v>
      </c>
      <c r="F18" s="46">
        <f t="shared" si="3"/>
        <v>0</v>
      </c>
      <c r="G18" s="79">
        <f>IF($B18="",NA(),SUM($C$8:C18)+SUM($D$8:D18)+SUM($E$8:E18)+SUM($F$8:F18))</f>
        <v>0</v>
      </c>
    </row>
    <row r="19" spans="2:7" ht="17.399999999999999" x14ac:dyDescent="0.35">
      <c r="B19" s="41">
        <f t="shared" si="4"/>
        <v>11</v>
      </c>
      <c r="C19" s="46">
        <f t="shared" si="0"/>
        <v>0</v>
      </c>
      <c r="D19" s="46">
        <f t="shared" si="1"/>
        <v>0</v>
      </c>
      <c r="E19" s="46">
        <f t="shared" si="2"/>
        <v>0</v>
      </c>
      <c r="F19" s="46">
        <f t="shared" si="3"/>
        <v>0</v>
      </c>
      <c r="G19" s="79">
        <f>IF($B19="",NA(),SUM($C$8:C19)+SUM($D$8:D19)+SUM($E$8:E19)+SUM($F$8:F19))</f>
        <v>0</v>
      </c>
    </row>
    <row r="20" spans="2:7" ht="17.399999999999999" x14ac:dyDescent="0.35">
      <c r="B20" s="41">
        <f t="shared" si="4"/>
        <v>12</v>
      </c>
      <c r="C20" s="46">
        <f t="shared" si="0"/>
        <v>0</v>
      </c>
      <c r="D20" s="46">
        <f t="shared" si="1"/>
        <v>0</v>
      </c>
      <c r="E20" s="46">
        <f t="shared" si="2"/>
        <v>0</v>
      </c>
      <c r="F20" s="46">
        <f t="shared" si="3"/>
        <v>0</v>
      </c>
      <c r="G20" s="79">
        <f>IF($B20="",NA(),SUM($C$8:C20)+SUM($D$8:D20)+SUM($E$8:E20)+SUM($F$8:F20))</f>
        <v>0</v>
      </c>
    </row>
    <row r="21" spans="2:7" ht="17.399999999999999" x14ac:dyDescent="0.35">
      <c r="B21" s="41">
        <f t="shared" si="4"/>
        <v>13</v>
      </c>
      <c r="C21" s="46">
        <f t="shared" si="0"/>
        <v>0</v>
      </c>
      <c r="D21" s="46">
        <f t="shared" si="1"/>
        <v>0</v>
      </c>
      <c r="E21" s="46">
        <f t="shared" si="2"/>
        <v>0</v>
      </c>
      <c r="F21" s="46">
        <f t="shared" si="3"/>
        <v>0</v>
      </c>
      <c r="G21" s="79">
        <f>IF($B21="",NA(),SUM($C$8:C21)+SUM($D$8:D21)+SUM($E$8:E21)+SUM($F$8:F21))</f>
        <v>0</v>
      </c>
    </row>
    <row r="22" spans="2:7" ht="17.399999999999999" x14ac:dyDescent="0.35">
      <c r="B22" s="41">
        <f t="shared" si="4"/>
        <v>14</v>
      </c>
      <c r="C22" s="46">
        <f t="shared" si="0"/>
        <v>0</v>
      </c>
      <c r="D22" s="46">
        <f t="shared" si="1"/>
        <v>0</v>
      </c>
      <c r="E22" s="46">
        <f t="shared" si="2"/>
        <v>0</v>
      </c>
      <c r="F22" s="46">
        <f t="shared" si="3"/>
        <v>0</v>
      </c>
      <c r="G22" s="79">
        <f>IF($B22="",NA(),SUM($C$8:C22)+SUM($D$8:D22)+SUM($E$8:E22)+SUM($F$8:F22))</f>
        <v>0</v>
      </c>
    </row>
    <row r="23" spans="2:7" ht="17.399999999999999" x14ac:dyDescent="0.35">
      <c r="B23" s="41">
        <f t="shared" si="4"/>
        <v>15</v>
      </c>
      <c r="C23" s="46">
        <f t="shared" si="0"/>
        <v>0</v>
      </c>
      <c r="D23" s="46">
        <f t="shared" si="1"/>
        <v>0</v>
      </c>
      <c r="E23" s="46">
        <f t="shared" si="2"/>
        <v>0</v>
      </c>
      <c r="F23" s="46">
        <f t="shared" si="3"/>
        <v>0</v>
      </c>
      <c r="G23" s="79">
        <f>IF($B23="",NA(),SUM($C$8:C23)+SUM($D$8:D23)+SUM($E$8:E23)+SUM($F$8:F23))</f>
        <v>0</v>
      </c>
    </row>
    <row r="24" spans="2:7" ht="17.399999999999999" x14ac:dyDescent="0.35">
      <c r="B24" s="41">
        <f t="shared" si="4"/>
        <v>16</v>
      </c>
      <c r="C24" s="46">
        <f t="shared" si="0"/>
        <v>0</v>
      </c>
      <c r="D24" s="46">
        <f t="shared" si="1"/>
        <v>0</v>
      </c>
      <c r="E24" s="46">
        <f t="shared" si="2"/>
        <v>0</v>
      </c>
      <c r="F24" s="46">
        <f t="shared" si="3"/>
        <v>0</v>
      </c>
      <c r="G24" s="79">
        <f>IF($B24="",NA(),SUM($C$8:C24)+SUM($D$8:D24)+SUM($E$8:E24)+SUM($F$8:F24))</f>
        <v>0</v>
      </c>
    </row>
    <row r="25" spans="2:7" ht="17.399999999999999" x14ac:dyDescent="0.35">
      <c r="B25" s="41">
        <f t="shared" si="4"/>
        <v>17</v>
      </c>
      <c r="C25" s="46">
        <f t="shared" si="0"/>
        <v>0</v>
      </c>
      <c r="D25" s="46">
        <f t="shared" si="1"/>
        <v>0</v>
      </c>
      <c r="E25" s="46">
        <f t="shared" si="2"/>
        <v>0</v>
      </c>
      <c r="F25" s="46">
        <f t="shared" si="3"/>
        <v>0</v>
      </c>
      <c r="G25" s="79">
        <f>IF($B25="",NA(),SUM($C$8:C25)+SUM($D$8:D25)+SUM($E$8:E25)+SUM($F$8:F25))</f>
        <v>0</v>
      </c>
    </row>
    <row r="26" spans="2:7" ht="17.399999999999999" x14ac:dyDescent="0.35">
      <c r="B26" s="41">
        <f t="shared" si="4"/>
        <v>18</v>
      </c>
      <c r="C26" s="46">
        <f t="shared" si="0"/>
        <v>0</v>
      </c>
      <c r="D26" s="46">
        <f t="shared" si="1"/>
        <v>0</v>
      </c>
      <c r="E26" s="46">
        <f t="shared" si="2"/>
        <v>0</v>
      </c>
      <c r="F26" s="46">
        <f t="shared" si="3"/>
        <v>0</v>
      </c>
      <c r="G26" s="79">
        <f>IF($B26="",NA(),SUM($C$8:C26)+SUM($D$8:D26)+SUM($E$8:E26)+SUM($F$8:F26))</f>
        <v>0</v>
      </c>
    </row>
    <row r="27" spans="2:7" ht="17.399999999999999" x14ac:dyDescent="0.35">
      <c r="B27" s="41">
        <f t="shared" si="4"/>
        <v>19</v>
      </c>
      <c r="C27" s="46">
        <f t="shared" si="0"/>
        <v>0</v>
      </c>
      <c r="D27" s="46">
        <f t="shared" si="1"/>
        <v>0</v>
      </c>
      <c r="E27" s="46">
        <f t="shared" si="2"/>
        <v>0</v>
      </c>
      <c r="F27" s="46">
        <f t="shared" si="3"/>
        <v>0</v>
      </c>
      <c r="G27" s="79">
        <f>IF($B27="",NA(),SUM($C$8:C27)+SUM($D$8:D27)+SUM($E$8:E27)+SUM($F$8:F27))</f>
        <v>0</v>
      </c>
    </row>
    <row r="28" spans="2:7" ht="17.399999999999999" x14ac:dyDescent="0.35">
      <c r="B28" s="41">
        <f t="shared" si="4"/>
        <v>20</v>
      </c>
      <c r="C28" s="46">
        <f t="shared" si="0"/>
        <v>0</v>
      </c>
      <c r="D28" s="46">
        <f t="shared" si="1"/>
        <v>0</v>
      </c>
      <c r="E28" s="46">
        <f t="shared" si="2"/>
        <v>0</v>
      </c>
      <c r="F28" s="46">
        <f t="shared" si="3"/>
        <v>0</v>
      </c>
      <c r="G28" s="79">
        <f>IF($B28="",NA(),SUM($C$8:C28)+SUM($D$8:D28)+SUM($E$8:E28)+SUM($F$8:F28))</f>
        <v>0</v>
      </c>
    </row>
    <row r="29" spans="2:7" ht="17.399999999999999" x14ac:dyDescent="0.35">
      <c r="B29" s="41">
        <f t="shared" si="4"/>
        <v>21</v>
      </c>
      <c r="C29" s="46">
        <f t="shared" si="0"/>
        <v>0</v>
      </c>
      <c r="D29" s="46">
        <f t="shared" si="1"/>
        <v>0</v>
      </c>
      <c r="E29" s="46">
        <f t="shared" si="2"/>
        <v>0</v>
      </c>
      <c r="F29" s="46">
        <f t="shared" si="3"/>
        <v>0</v>
      </c>
      <c r="G29" s="79">
        <f>IF($B29="",NA(),SUM($C$8:C29)+SUM($D$8:D29)+SUM($E$8:E29)+SUM($F$8:F29))</f>
        <v>0</v>
      </c>
    </row>
    <row r="30" spans="2:7" ht="17.399999999999999" x14ac:dyDescent="0.35">
      <c r="B30" s="41">
        <f t="shared" si="4"/>
        <v>22</v>
      </c>
      <c r="C30" s="46">
        <f t="shared" si="0"/>
        <v>0</v>
      </c>
      <c r="D30" s="46">
        <f t="shared" si="1"/>
        <v>0</v>
      </c>
      <c r="E30" s="46">
        <f t="shared" si="2"/>
        <v>0</v>
      </c>
      <c r="F30" s="46">
        <f t="shared" si="3"/>
        <v>0</v>
      </c>
      <c r="G30" s="79">
        <f>IF($B30="",NA(),SUM($C$8:C30)+SUM($D$8:D30)+SUM($E$8:E30)+SUM($F$8:F30))</f>
        <v>0</v>
      </c>
    </row>
    <row r="31" spans="2:7" ht="17.399999999999999" x14ac:dyDescent="0.35">
      <c r="B31" s="41">
        <f t="shared" si="4"/>
        <v>23</v>
      </c>
      <c r="C31" s="46">
        <f t="shared" si="0"/>
        <v>0</v>
      </c>
      <c r="D31" s="46">
        <f t="shared" si="1"/>
        <v>0</v>
      </c>
      <c r="E31" s="46">
        <f t="shared" si="2"/>
        <v>0</v>
      </c>
      <c r="F31" s="46">
        <f t="shared" si="3"/>
        <v>0</v>
      </c>
      <c r="G31" s="79">
        <f>IF($B31="",NA(),SUM($C$8:C31)+SUM($D$8:D31)+SUM($E$8:E31)+SUM($F$8:F31))</f>
        <v>0</v>
      </c>
    </row>
    <row r="32" spans="2:7" ht="18" thickBot="1" x14ac:dyDescent="0.4">
      <c r="B32" s="41">
        <f t="shared" si="4"/>
        <v>24</v>
      </c>
      <c r="C32" s="46">
        <f t="shared" si="0"/>
        <v>0</v>
      </c>
      <c r="D32" s="46">
        <f t="shared" si="1"/>
        <v>0</v>
      </c>
      <c r="E32" s="46">
        <f t="shared" si="2"/>
        <v>0</v>
      </c>
      <c r="F32" s="46">
        <f t="shared" si="3"/>
        <v>0</v>
      </c>
      <c r="G32" s="79">
        <f>IF($B32="",NA(),SUM($C$8:C32)+SUM($D$8:D32)+SUM($E$8:E32)+SUM($F$8:F32))</f>
        <v>0</v>
      </c>
    </row>
    <row r="33" spans="2:7" ht="17.399999999999999" x14ac:dyDescent="0.35">
      <c r="B33" s="13" t="s">
        <v>191</v>
      </c>
      <c r="C33" s="13">
        <f>SUM(C8:C32)</f>
        <v>0</v>
      </c>
      <c r="D33" s="13">
        <f>SUM(D8:D32)</f>
        <v>0</v>
      </c>
      <c r="E33" s="80">
        <f>SUM(E8:E32)</f>
        <v>0</v>
      </c>
      <c r="F33" s="13">
        <f>SUM(F8:F32)</f>
        <v>0</v>
      </c>
    </row>
    <row r="34" spans="2:7" ht="17.399999999999999" x14ac:dyDescent="0.35">
      <c r="E34" s="81"/>
    </row>
    <row r="35" spans="2:7" ht="17.399999999999999" x14ac:dyDescent="0.35">
      <c r="B35" s="9" t="s">
        <v>235</v>
      </c>
      <c r="C35" s="46">
        <f>SUM(C33:D33)</f>
        <v>0</v>
      </c>
    </row>
    <row r="36" spans="2:7" ht="17.399999999999999" x14ac:dyDescent="0.35">
      <c r="B36" s="9" t="s">
        <v>236</v>
      </c>
      <c r="C36" s="46">
        <f>-SUM(E33:F33)</f>
        <v>0</v>
      </c>
    </row>
    <row r="37" spans="2:7" ht="17.399999999999999" x14ac:dyDescent="0.35">
      <c r="B37" s="9" t="s">
        <v>237</v>
      </c>
      <c r="C37" s="84">
        <f>G32</f>
        <v>0</v>
      </c>
    </row>
    <row r="38" spans="2:7" ht="17.399999999999999" x14ac:dyDescent="0.35">
      <c r="B38" s="9" t="s">
        <v>238</v>
      </c>
      <c r="C38" s="84">
        <f>IFERROR(C37/C36,0)</f>
        <v>0</v>
      </c>
    </row>
    <row r="40" spans="2:7" x14ac:dyDescent="0.35">
      <c r="C40" s="36" t="s">
        <v>149</v>
      </c>
      <c r="G40" s="36" t="s">
        <v>149</v>
      </c>
    </row>
    <row r="41" spans="2:7" x14ac:dyDescent="0.35">
      <c r="B41" s="36" t="s">
        <v>151</v>
      </c>
      <c r="F41" s="36" t="s">
        <v>151</v>
      </c>
    </row>
    <row r="42" spans="2:7" x14ac:dyDescent="0.35">
      <c r="B42" s="37" t="s">
        <v>152</v>
      </c>
      <c r="C42" s="15"/>
      <c r="F42" s="37" t="s">
        <v>152</v>
      </c>
      <c r="G42" s="15"/>
    </row>
    <row r="43" spans="2:7" x14ac:dyDescent="0.35">
      <c r="B43" s="37" t="s">
        <v>153</v>
      </c>
      <c r="C43" s="15"/>
      <c r="F43" s="37" t="s">
        <v>153</v>
      </c>
      <c r="G43" s="15"/>
    </row>
    <row r="44" spans="2:7" x14ac:dyDescent="0.35">
      <c r="B44" s="37" t="s">
        <v>154</v>
      </c>
      <c r="C44" s="15"/>
      <c r="F44" s="37" t="s">
        <v>154</v>
      </c>
      <c r="G44" s="15"/>
    </row>
    <row r="45" spans="2:7" x14ac:dyDescent="0.35">
      <c r="B45" s="37" t="s">
        <v>155</v>
      </c>
      <c r="C45" s="15"/>
      <c r="F45" s="37" t="s">
        <v>155</v>
      </c>
      <c r="G45" s="15"/>
    </row>
    <row r="46" spans="2:7" x14ac:dyDescent="0.35">
      <c r="B46" s="37" t="s">
        <v>156</v>
      </c>
      <c r="C46" s="15"/>
      <c r="F46" s="37" t="s">
        <v>156</v>
      </c>
      <c r="G46" s="15"/>
    </row>
    <row r="47" spans="2:7" x14ac:dyDescent="0.35">
      <c r="B47" s="37" t="s">
        <v>157</v>
      </c>
      <c r="C47" s="15"/>
      <c r="F47" s="37" t="s">
        <v>157</v>
      </c>
      <c r="G47" s="15"/>
    </row>
    <row r="48" spans="2:7" x14ac:dyDescent="0.35">
      <c r="B48" s="37" t="s">
        <v>158</v>
      </c>
      <c r="C48" s="15"/>
      <c r="F48" s="37" t="s">
        <v>158</v>
      </c>
      <c r="G48" s="15"/>
    </row>
    <row r="49" spans="2:7" x14ac:dyDescent="0.35">
      <c r="B49" s="37" t="s">
        <v>159</v>
      </c>
      <c r="C49" s="15"/>
      <c r="F49" s="37" t="s">
        <v>159</v>
      </c>
      <c r="G49" s="15"/>
    </row>
    <row r="50" spans="2:7" x14ac:dyDescent="0.35">
      <c r="B50" s="37" t="s">
        <v>160</v>
      </c>
      <c r="C50" s="15"/>
      <c r="F50" s="37" t="s">
        <v>160</v>
      </c>
      <c r="G50" s="15"/>
    </row>
    <row r="51" spans="2:7" x14ac:dyDescent="0.35">
      <c r="B51" s="37" t="s">
        <v>161</v>
      </c>
      <c r="C51" s="15"/>
      <c r="F51" s="37" t="s">
        <v>161</v>
      </c>
      <c r="G51" s="15"/>
    </row>
    <row r="52" spans="2:7" x14ac:dyDescent="0.35">
      <c r="B52" s="37" t="s">
        <v>162</v>
      </c>
      <c r="C52" s="15"/>
      <c r="F52" s="37" t="s">
        <v>162</v>
      </c>
      <c r="G52" s="15"/>
    </row>
    <row r="53" spans="2:7" x14ac:dyDescent="0.35">
      <c r="B53" s="37" t="s">
        <v>163</v>
      </c>
      <c r="C53" s="15"/>
      <c r="F53" s="37" t="s">
        <v>163</v>
      </c>
      <c r="G53" s="15"/>
    </row>
    <row r="54" spans="2:7" x14ac:dyDescent="0.35">
      <c r="B54" s="37" t="s">
        <v>164</v>
      </c>
      <c r="C54" s="15"/>
      <c r="F54" s="37" t="s">
        <v>164</v>
      </c>
      <c r="G54" s="15"/>
    </row>
    <row r="55" spans="2:7" x14ac:dyDescent="0.35">
      <c r="B55" s="37" t="s">
        <v>165</v>
      </c>
      <c r="C55" s="15"/>
      <c r="F55" s="37" t="s">
        <v>165</v>
      </c>
      <c r="G55" s="15"/>
    </row>
    <row r="56" spans="2:7" x14ac:dyDescent="0.35">
      <c r="B56" s="37" t="s">
        <v>166</v>
      </c>
      <c r="C56" s="15"/>
      <c r="F56" s="37" t="s">
        <v>166</v>
      </c>
      <c r="G56" s="15"/>
    </row>
    <row r="57" spans="2:7" x14ac:dyDescent="0.35">
      <c r="B57" s="37" t="s">
        <v>167</v>
      </c>
      <c r="C57" s="15"/>
      <c r="F57" s="37" t="s">
        <v>167</v>
      </c>
      <c r="G57" s="15"/>
    </row>
    <row r="58" spans="2:7" x14ac:dyDescent="0.35">
      <c r="B58" s="37" t="s">
        <v>168</v>
      </c>
      <c r="C58" s="15"/>
      <c r="F58" s="37" t="s">
        <v>168</v>
      </c>
      <c r="G58" s="15"/>
    </row>
    <row r="59" spans="2:7" x14ac:dyDescent="0.35">
      <c r="B59" s="37" t="s">
        <v>169</v>
      </c>
      <c r="C59" s="15"/>
      <c r="F59" s="37" t="s">
        <v>169</v>
      </c>
      <c r="G59" s="15"/>
    </row>
    <row r="60" spans="2:7" x14ac:dyDescent="0.35">
      <c r="B60" s="37" t="s">
        <v>170</v>
      </c>
      <c r="C60" s="15"/>
      <c r="F60" s="37" t="s">
        <v>170</v>
      </c>
      <c r="G60" s="15"/>
    </row>
    <row r="61" spans="2:7" x14ac:dyDescent="0.35">
      <c r="B61" s="37" t="s">
        <v>171</v>
      </c>
      <c r="C61" s="15"/>
      <c r="F61" s="37" t="s">
        <v>171</v>
      </c>
      <c r="G61" s="15"/>
    </row>
    <row r="62" spans="2:7" x14ac:dyDescent="0.35">
      <c r="B62" s="37" t="s">
        <v>172</v>
      </c>
      <c r="C62" s="15"/>
      <c r="F62" s="37" t="s">
        <v>172</v>
      </c>
      <c r="G62" s="15"/>
    </row>
    <row r="63" spans="2:7" x14ac:dyDescent="0.35">
      <c r="B63" s="37" t="s">
        <v>173</v>
      </c>
      <c r="C63" s="15"/>
      <c r="F63" s="37" t="s">
        <v>173</v>
      </c>
      <c r="G63" s="15"/>
    </row>
    <row r="64" spans="2:7" x14ac:dyDescent="0.35">
      <c r="B64" s="37" t="s">
        <v>174</v>
      </c>
      <c r="C64" s="15"/>
      <c r="F64" s="37" t="s">
        <v>174</v>
      </c>
      <c r="G64" s="15"/>
    </row>
    <row r="65" spans="2:8" x14ac:dyDescent="0.35">
      <c r="B65" s="37" t="s">
        <v>175</v>
      </c>
      <c r="C65" s="15"/>
      <c r="F65" s="37" t="s">
        <v>175</v>
      </c>
      <c r="G65" s="15"/>
    </row>
    <row r="66" spans="2:8" x14ac:dyDescent="0.35">
      <c r="B66" s="37" t="s">
        <v>176</v>
      </c>
      <c r="C66" s="15"/>
      <c r="F66" s="37" t="s">
        <v>176</v>
      </c>
      <c r="G66" s="15"/>
    </row>
    <row r="67" spans="2:8" x14ac:dyDescent="0.35">
      <c r="H67" s="15"/>
    </row>
    <row r="70" spans="2:8" ht="18" thickBot="1" x14ac:dyDescent="0.45">
      <c r="B70" s="4" t="s">
        <v>183</v>
      </c>
      <c r="C70" s="4"/>
      <c r="D70" s="4"/>
      <c r="E70" s="4"/>
      <c r="F70" s="4"/>
      <c r="G70" s="4"/>
    </row>
    <row r="72" spans="2:8" ht="17.399999999999999" x14ac:dyDescent="0.35">
      <c r="B72" s="3"/>
    </row>
    <row r="73" spans="2:8" x14ac:dyDescent="0.35">
      <c r="B73" s="36" t="s">
        <v>150</v>
      </c>
      <c r="C73" t="s">
        <v>178</v>
      </c>
      <c r="E73" s="36" t="s">
        <v>150</v>
      </c>
      <c r="F73" t="s">
        <v>178</v>
      </c>
    </row>
    <row r="80" spans="2:8" ht="18" thickBot="1" x14ac:dyDescent="0.45">
      <c r="B80" s="4" t="s">
        <v>185</v>
      </c>
      <c r="C80" s="4"/>
      <c r="D80" s="4"/>
      <c r="E80" s="4"/>
      <c r="F80" s="4"/>
      <c r="G80" s="4"/>
    </row>
    <row r="85" spans="2:6" x14ac:dyDescent="0.35">
      <c r="B85" s="36" t="s">
        <v>150</v>
      </c>
      <c r="C85" t="s">
        <v>180</v>
      </c>
      <c r="E85" s="36" t="s">
        <v>150</v>
      </c>
      <c r="F85" t="s">
        <v>179</v>
      </c>
    </row>
    <row r="92" spans="2:6" ht="21.75" customHeight="1" x14ac:dyDescent="0.35">
      <c r="B92" s="6" t="s">
        <v>181</v>
      </c>
      <c r="C92" s="46">
        <f>IFERROR(GETPIVOTDATA("[Measures].[Count of Nytta 2]",$B$85,"[Nyttor].[Värdering]","[Nyttor].[Värdering].&amp;[Ej värderad]"),0)</f>
        <v>0</v>
      </c>
      <c r="E92" s="6" t="s">
        <v>184</v>
      </c>
      <c r="F92" s="46">
        <f>IFERROR(GETPIVOTDATA("[Measures].[Count of Kostnad 2]",$E$85,"[Kostnader].[Värdering]","[Kostnader].[Värdering].&amp;[Ej värderad]"),0)</f>
        <v>0</v>
      </c>
    </row>
    <row r="93" spans="2:6" ht="34.799999999999997" x14ac:dyDescent="0.35">
      <c r="B93" s="6" t="s">
        <v>206</v>
      </c>
      <c r="C93" s="46">
        <f>IFERROR(GETPIVOTDATA("[Measures].[Count of Nytta 2]",$B$85),0)</f>
        <v>0</v>
      </c>
      <c r="E93" s="6" t="s">
        <v>209</v>
      </c>
      <c r="F93" s="46">
        <f>IFERROR(GETPIVOTDATA("[Measures].[Count of Kostnad 2]",$E$85),0)</f>
        <v>0</v>
      </c>
    </row>
    <row r="94" spans="2:6" ht="38.25" customHeight="1" x14ac:dyDescent="0.35">
      <c r="B94" s="83" t="s">
        <v>207</v>
      </c>
      <c r="C94" s="84" t="str">
        <f>C92&amp;" / " &amp;C93</f>
        <v>0 / 0</v>
      </c>
      <c r="E94" s="83" t="s">
        <v>210</v>
      </c>
      <c r="F94" s="84" t="str">
        <f>F92&amp;" / " &amp;F92</f>
        <v>0 / 0</v>
      </c>
    </row>
    <row r="95" spans="2:6" x14ac:dyDescent="0.35">
      <c r="B95" s="37"/>
    </row>
    <row r="96" spans="2:6" x14ac:dyDescent="0.35">
      <c r="B96" s="37"/>
    </row>
    <row r="97" spans="2:7" x14ac:dyDescent="0.35">
      <c r="B97" s="37"/>
    </row>
    <row r="98" spans="2:7" x14ac:dyDescent="0.35">
      <c r="B98" s="37"/>
    </row>
    <row r="99" spans="2:7" ht="18" thickBot="1" x14ac:dyDescent="0.45">
      <c r="B99" s="4" t="s">
        <v>195</v>
      </c>
      <c r="C99" s="4"/>
      <c r="D99" s="4"/>
      <c r="E99" s="4"/>
      <c r="F99" s="4"/>
      <c r="G99" s="4"/>
    </row>
    <row r="100" spans="2:7" x14ac:dyDescent="0.35">
      <c r="B100" s="37"/>
    </row>
    <row r="102" spans="2:7" x14ac:dyDescent="0.35">
      <c r="B102" s="36" t="s">
        <v>1</v>
      </c>
      <c r="E102" s="36" t="s">
        <v>4</v>
      </c>
    </row>
    <row r="103" spans="2:7" x14ac:dyDescent="0.35">
      <c r="B103" s="37" t="s">
        <v>27</v>
      </c>
      <c r="C103" s="15"/>
      <c r="E103" s="37" t="s">
        <v>27</v>
      </c>
      <c r="F103" s="15"/>
    </row>
    <row r="104" spans="2:7" x14ac:dyDescent="0.35">
      <c r="B104" s="37" t="s">
        <v>196</v>
      </c>
      <c r="C104" s="15"/>
      <c r="E104" s="37" t="s">
        <v>196</v>
      </c>
      <c r="F104" s="15"/>
    </row>
    <row r="105" spans="2:7" x14ac:dyDescent="0.35">
      <c r="B105" s="37" t="s">
        <v>197</v>
      </c>
      <c r="C105" s="15"/>
      <c r="E105" s="37" t="s">
        <v>197</v>
      </c>
      <c r="F105" s="15"/>
    </row>
    <row r="108" spans="2:7" ht="18" thickBot="1" x14ac:dyDescent="0.45">
      <c r="B108" s="4"/>
      <c r="C108" s="47" t="s">
        <v>1</v>
      </c>
      <c r="D108" s="47" t="s">
        <v>4</v>
      </c>
      <c r="E108" s="47" t="s">
        <v>194</v>
      </c>
    </row>
    <row r="109" spans="2:7" ht="17.399999999999999" x14ac:dyDescent="0.35">
      <c r="B109" s="9" t="s">
        <v>223</v>
      </c>
      <c r="C109" s="85">
        <f>GETPIVOTDATA("[Measures].[Sum of Summa min]",$B$102)</f>
        <v>0</v>
      </c>
      <c r="D109" s="85">
        <f>-GETPIVOTDATA("[Measures].[Sum of Summa min 2]",$E$102)</f>
        <v>0</v>
      </c>
      <c r="E109" s="85">
        <f>C109-D109</f>
        <v>0</v>
      </c>
    </row>
    <row r="110" spans="2:7" ht="17.399999999999999" x14ac:dyDescent="0.35">
      <c r="B110" s="9" t="s">
        <v>198</v>
      </c>
      <c r="C110" s="85">
        <f>GETPIVOTDATA("[Measures].[Sum of Summa 3]",$B$102)</f>
        <v>0</v>
      </c>
      <c r="D110" s="85">
        <f>-GETPIVOTDATA("[Measures].[Sum of Summa 4]",$E$102)</f>
        <v>0</v>
      </c>
      <c r="E110" s="85">
        <f>C110-D110</f>
        <v>0</v>
      </c>
    </row>
    <row r="111" spans="2:7" ht="17.399999999999999" x14ac:dyDescent="0.35">
      <c r="B111" s="9" t="s">
        <v>224</v>
      </c>
      <c r="C111" s="85">
        <f>GETPIVOTDATA("[Measures].[Sum of Summa max]",$B$102)</f>
        <v>0</v>
      </c>
      <c r="D111" s="85">
        <f>-GETPIVOTDATA("[Measures].[Sum of Summa max 2]",$E$102)</f>
        <v>0</v>
      </c>
      <c r="E111" s="85">
        <f t="shared" ref="E111" si="5">C111-D111</f>
        <v>0</v>
      </c>
    </row>
    <row r="113" spans="2:7" ht="35.4" thickBot="1" x14ac:dyDescent="0.4">
      <c r="E113" s="63" t="s">
        <v>204</v>
      </c>
    </row>
    <row r="114" spans="2:7" ht="17.399999999999999" x14ac:dyDescent="0.35">
      <c r="D114" s="9" t="s">
        <v>234</v>
      </c>
      <c r="E114" s="84" t="e">
        <f>(E109/D109)</f>
        <v>#DIV/0!</v>
      </c>
    </row>
    <row r="115" spans="2:7" ht="17.399999999999999" x14ac:dyDescent="0.35">
      <c r="D115" s="9" t="s">
        <v>232</v>
      </c>
      <c r="E115" s="84" t="e">
        <f>(E110/D110)</f>
        <v>#DIV/0!</v>
      </c>
    </row>
    <row r="116" spans="2:7" ht="17.399999999999999" x14ac:dyDescent="0.35">
      <c r="D116" s="9" t="s">
        <v>233</v>
      </c>
      <c r="E116" s="84" t="e">
        <f>(E111/D111)</f>
        <v>#DIV/0!</v>
      </c>
    </row>
    <row r="119" spans="2:7" ht="18" thickBot="1" x14ac:dyDescent="0.45">
      <c r="B119" s="4" t="s">
        <v>208</v>
      </c>
      <c r="C119" s="4"/>
      <c r="D119" s="4"/>
      <c r="E119" s="4"/>
      <c r="F119" s="4"/>
      <c r="G119" s="4"/>
    </row>
    <row r="123" spans="2:7" x14ac:dyDescent="0.35">
      <c r="B123" s="82" t="str">
        <f>"KOSTNAD/NYTTA (KR): "&amp;" "&amp;Namn_på_förändringen</f>
        <v xml:space="preserve">KOSTNAD/NYTTA (KR):  </v>
      </c>
    </row>
    <row r="125" spans="2:7" x14ac:dyDescent="0.35">
      <c r="B125" s="82" t="str">
        <f>"Osäkerhet (KR): nytta, kostnad och nettonytta efter " &amp;Input!B11</f>
        <v>Osäkerhet (KR): nytta, kostnad och nettonytta efter 25 år</v>
      </c>
      <c r="C125" s="82"/>
      <c r="D125" s="8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96E58-B39A-4B5A-932A-48AE19E9B5C2}">
  <sheetPr>
    <tabColor theme="5"/>
  </sheetPr>
  <dimension ref="B1:AF11"/>
  <sheetViews>
    <sheetView showGridLines="0" zoomScale="80" zoomScaleNormal="80" workbookViewId="0">
      <pane ySplit="1" topLeftCell="A2" activePane="bottomLeft" state="frozen"/>
      <selection pane="bottomLeft" activeCell="G15" sqref="G15"/>
    </sheetView>
  </sheetViews>
  <sheetFormatPr defaultRowHeight="34.950000000000003" customHeight="1" x14ac:dyDescent="0.35"/>
  <cols>
    <col min="2" max="2" width="36.8984375" bestFit="1" customWidth="1"/>
    <col min="3" max="3" width="10.69921875" customWidth="1"/>
    <col min="4" max="5" width="20.796875" customWidth="1"/>
    <col min="6" max="6" width="10.69921875" customWidth="1"/>
    <col min="7" max="7" width="9.296875" customWidth="1"/>
    <col min="8" max="24" width="10.69921875" customWidth="1"/>
    <col min="25" max="30" width="9.19921875" bestFit="1" customWidth="1"/>
    <col min="31" max="32" width="9.69921875" bestFit="1" customWidth="1"/>
  </cols>
  <sheetData>
    <row r="1" spans="2:32" ht="34.950000000000003" customHeight="1" x14ac:dyDescent="0.35">
      <c r="B1" s="10" t="s">
        <v>188</v>
      </c>
    </row>
    <row r="2" spans="2:32" ht="34.950000000000003" customHeight="1" x14ac:dyDescent="0.35">
      <c r="B2" s="3"/>
    </row>
    <row r="3" spans="2:32" s="8" customFormat="1" ht="34.950000000000003" customHeight="1" x14ac:dyDescent="0.35">
      <c r="B3" s="3" t="s">
        <v>5</v>
      </c>
      <c r="C3" s="3"/>
      <c r="D3" s="3" t="s">
        <v>139</v>
      </c>
      <c r="E3" s="3"/>
      <c r="G3" s="3" t="s">
        <v>128</v>
      </c>
      <c r="H3"/>
      <c r="I3"/>
      <c r="J3"/>
      <c r="K3"/>
      <c r="L3"/>
      <c r="M3"/>
      <c r="N3"/>
      <c r="O3"/>
      <c r="P3"/>
      <c r="Q3"/>
      <c r="R3"/>
      <c r="S3"/>
      <c r="T3"/>
      <c r="U3"/>
      <c r="V3"/>
      <c r="W3"/>
      <c r="X3"/>
      <c r="Y3"/>
      <c r="Z3"/>
      <c r="AA3"/>
      <c r="AB3"/>
      <c r="AC3"/>
      <c r="AD3"/>
      <c r="AE3"/>
      <c r="AF3"/>
    </row>
    <row r="4" spans="2:32" ht="34.950000000000003" customHeight="1" x14ac:dyDescent="0.35">
      <c r="B4" s="5" t="str">
        <f>"Kvalitet " &amp; _xlfn.UNICHAR(128420)</f>
        <v>Kvalitet 🖤</v>
      </c>
      <c r="D4" s="5" t="s">
        <v>141</v>
      </c>
      <c r="E4" s="5">
        <v>3</v>
      </c>
      <c r="G4">
        <f>Startar+COLUMNS($G:G)-1</f>
        <v>0</v>
      </c>
      <c r="H4">
        <f>Startar+COLUMNS($G:H)-1</f>
        <v>1</v>
      </c>
      <c r="I4">
        <f>Startar+COLUMNS($G:I)-1</f>
        <v>2</v>
      </c>
      <c r="J4">
        <f>Startar+COLUMNS($G:J)-1</f>
        <v>3</v>
      </c>
      <c r="K4">
        <f>Startar+COLUMNS($G:K)-1</f>
        <v>4</v>
      </c>
      <c r="L4">
        <f>Startar+COLUMNS($G:L)-1</f>
        <v>5</v>
      </c>
      <c r="M4">
        <f>Startar+COLUMNS($G:M)-1</f>
        <v>6</v>
      </c>
      <c r="N4">
        <f>Startar+COLUMNS($G:N)-1</f>
        <v>7</v>
      </c>
      <c r="O4">
        <f>Startar+COLUMNS($G:O)-1</f>
        <v>8</v>
      </c>
      <c r="P4">
        <f>Startar+COLUMNS($G:P)-1</f>
        <v>9</v>
      </c>
      <c r="Q4">
        <f>Startar+COLUMNS($G:Q)-1</f>
        <v>10</v>
      </c>
      <c r="R4">
        <f>Startar+COLUMNS($G:R)-1</f>
        <v>11</v>
      </c>
      <c r="S4">
        <f>Startar+COLUMNS($G:S)-1</f>
        <v>12</v>
      </c>
      <c r="T4">
        <f>Startar+COLUMNS($G:T)-1</f>
        <v>13</v>
      </c>
      <c r="U4">
        <f>Startar+COLUMNS($G:U)-1</f>
        <v>14</v>
      </c>
      <c r="V4">
        <f>Startar+COLUMNS($G:V)-1</f>
        <v>15</v>
      </c>
      <c r="W4">
        <f>Startar+COLUMNS($G:W)-1</f>
        <v>16</v>
      </c>
      <c r="X4">
        <f>Startar+COLUMNS($G:X)-1</f>
        <v>17</v>
      </c>
      <c r="Y4">
        <f>Startar+COLUMNS($G:Y)-1</f>
        <v>18</v>
      </c>
      <c r="Z4">
        <f>Startar+COLUMNS($G:Z)-1</f>
        <v>19</v>
      </c>
      <c r="AA4">
        <f>Startar+COLUMNS($G:AA)-1</f>
        <v>20</v>
      </c>
      <c r="AB4">
        <f>Startar+COLUMNS($G:AB)-1</f>
        <v>21</v>
      </c>
      <c r="AC4">
        <f>Startar+COLUMNS($G:AC)-1</f>
        <v>22</v>
      </c>
      <c r="AD4">
        <f>Startar+COLUMNS($G:AD)-1</f>
        <v>23</v>
      </c>
      <c r="AE4">
        <f>Startar+COLUMNS($G:AE)-1</f>
        <v>24</v>
      </c>
    </row>
    <row r="5" spans="2:32" ht="34.950000000000003" customHeight="1" x14ac:dyDescent="0.35">
      <c r="B5" s="5" t="s">
        <v>13</v>
      </c>
      <c r="D5" s="5" t="s">
        <v>142</v>
      </c>
      <c r="E5" s="5">
        <v>2</v>
      </c>
      <c r="G5" s="14">
        <f>(1+Resultat!$O$2)^0</f>
        <v>1</v>
      </c>
      <c r="H5" s="14">
        <f>(1+Resultat!$O$2)^1</f>
        <v>1.03</v>
      </c>
      <c r="I5" s="14">
        <f>(1+Resultat!$O$2)^2</f>
        <v>1.0609</v>
      </c>
      <c r="J5" s="14">
        <f>(1+Resultat!$O$2)^3</f>
        <v>1.092727</v>
      </c>
      <c r="K5" s="14">
        <f>(1+Resultat!$O$2)^4</f>
        <v>1.1255088099999999</v>
      </c>
      <c r="L5" s="14">
        <f>(1+Resultat!$O$2)^5</f>
        <v>1.1592740742999998</v>
      </c>
      <c r="M5" s="14">
        <f>(1+Resultat!$O$2)^6</f>
        <v>1.1940522965289999</v>
      </c>
      <c r="N5" s="14">
        <f>(1+Resultat!$O$2)^7</f>
        <v>1.22987386542487</v>
      </c>
      <c r="O5" s="14">
        <f>(1+Resultat!$O$2)^8</f>
        <v>1.2667700813876159</v>
      </c>
      <c r="P5" s="14">
        <f>(1+Resultat!$O$2)^9</f>
        <v>1.3047731838292445</v>
      </c>
      <c r="Q5" s="14">
        <f>(1+Resultat!$O$2)^10</f>
        <v>1.3439163793441218</v>
      </c>
      <c r="R5" s="14">
        <f>(1+Resultat!$O$2)^11</f>
        <v>1.3842338707244455</v>
      </c>
      <c r="S5" s="14">
        <f>(1+Resultat!$O$2)^12</f>
        <v>1.4257608868461786</v>
      </c>
      <c r="T5" s="14">
        <f>(1+Resultat!$O$2)^13</f>
        <v>1.4685337134515639</v>
      </c>
      <c r="U5" s="14">
        <f>(1+Resultat!$O$2)^14</f>
        <v>1.512589724855111</v>
      </c>
      <c r="V5" s="14">
        <f>(1+Resultat!$O$2)^15</f>
        <v>1.5579674166007644</v>
      </c>
      <c r="W5" s="14">
        <f>(1+Resultat!$O$2)^16</f>
        <v>1.6047064390987871</v>
      </c>
      <c r="X5" s="14">
        <f>(1+Resultat!$O$2)^17</f>
        <v>1.6528476322717507</v>
      </c>
      <c r="Y5" s="14">
        <f>(1+Resultat!$O$2)^18</f>
        <v>1.7024330612399032</v>
      </c>
      <c r="Z5" s="14">
        <f>(1+Resultat!$O$2)^19</f>
        <v>1.7535060530771003</v>
      </c>
      <c r="AA5" s="14">
        <f>(1+Resultat!$O$2)^20</f>
        <v>1.8061112346694133</v>
      </c>
      <c r="AB5" s="14">
        <f>(1+Resultat!$O$2)^21</f>
        <v>1.8602945717094954</v>
      </c>
      <c r="AC5" s="14">
        <f>(1+Resultat!$O$2)^22</f>
        <v>1.9161034088607805</v>
      </c>
      <c r="AD5" s="14">
        <f>(1+Resultat!$O$2)^23</f>
        <v>1.973586511126604</v>
      </c>
      <c r="AE5" s="14">
        <f>(1+Resultat!$O$2)^24</f>
        <v>2.0327941064604018</v>
      </c>
    </row>
    <row r="6" spans="2:32" ht="34.950000000000003" customHeight="1" x14ac:dyDescent="0.35">
      <c r="B6" s="5" t="str">
        <f>"Omfördelning " &amp; _xlfn.UNICHAR(8634)</f>
        <v>Omfördelning ↺</v>
      </c>
      <c r="D6" s="5" t="s">
        <v>143</v>
      </c>
      <c r="E6" s="5">
        <v>1</v>
      </c>
    </row>
    <row r="7" spans="2:32" ht="34.950000000000003" customHeight="1" x14ac:dyDescent="0.35">
      <c r="B7" s="5" t="str">
        <f>"Finansiell " &amp; _xlfn.UNICHAR(128176)</f>
        <v>Finansiell 💰</v>
      </c>
    </row>
    <row r="10" spans="2:32" ht="34.950000000000003" customHeight="1" x14ac:dyDescent="0.35">
      <c r="B10" s="3" t="s">
        <v>220</v>
      </c>
    </row>
    <row r="11" spans="2:32" ht="34.950000000000003" customHeight="1" x14ac:dyDescent="0.35">
      <c r="B11" s="64" t="s">
        <v>221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00442-F294-4155-BFDC-E962D5A54845}">
  <sheetPr>
    <tabColor theme="5"/>
  </sheetPr>
  <dimension ref="A1:CI108"/>
  <sheetViews>
    <sheetView showGridLines="0" zoomScale="80" zoomScaleNormal="80" workbookViewId="0">
      <pane ySplit="1" topLeftCell="A2" activePane="bottomLeft" state="frozen"/>
      <selection pane="bottomLeft" activeCell="AF31" sqref="AF31"/>
    </sheetView>
  </sheetViews>
  <sheetFormatPr defaultRowHeight="25.2" customHeight="1" x14ac:dyDescent="0.35"/>
  <cols>
    <col min="1" max="1" width="8.296875" customWidth="1"/>
    <col min="2" max="2" width="17.3984375" customWidth="1"/>
    <col min="3" max="3" width="17" customWidth="1"/>
    <col min="4" max="4" width="54.3984375" customWidth="1"/>
    <col min="5" max="5" width="19.59765625" customWidth="1"/>
    <col min="6" max="6" width="17" bestFit="1" customWidth="1"/>
    <col min="7" max="7" width="14.296875" customWidth="1"/>
    <col min="8" max="8" width="15.59765625" customWidth="1"/>
    <col min="9" max="9" width="21.3984375" customWidth="1"/>
    <col min="10" max="10" width="15.09765625" customWidth="1"/>
    <col min="11" max="18" width="15.69921875" customWidth="1"/>
    <col min="19" max="34" width="16.296875" customWidth="1"/>
    <col min="35" max="60" width="15.69921875" customWidth="1"/>
    <col min="61" max="61" width="16.09765625" customWidth="1"/>
    <col min="62" max="86" width="15.69921875" customWidth="1"/>
    <col min="87" max="87" width="16.59765625" customWidth="1"/>
  </cols>
  <sheetData>
    <row r="1" spans="1:87" ht="25.2" customHeight="1" x14ac:dyDescent="0.4">
      <c r="A1" s="27" t="s">
        <v>63</v>
      </c>
      <c r="B1" s="28" t="s">
        <v>147</v>
      </c>
      <c r="C1" s="28" t="s">
        <v>148</v>
      </c>
      <c r="D1" s="28" t="s">
        <v>1</v>
      </c>
      <c r="E1" s="28" t="s">
        <v>2</v>
      </c>
      <c r="F1" s="28" t="s">
        <v>3</v>
      </c>
      <c r="G1" s="28" t="s">
        <v>144</v>
      </c>
      <c r="H1" s="28" t="s">
        <v>140</v>
      </c>
      <c r="I1" s="28" t="s">
        <v>146</v>
      </c>
      <c r="J1" s="28" t="s">
        <v>17</v>
      </c>
      <c r="K1" s="28" t="s">
        <v>18</v>
      </c>
      <c r="L1" s="28" t="s">
        <v>19</v>
      </c>
      <c r="M1" s="28" t="s">
        <v>20</v>
      </c>
      <c r="N1" s="28" t="s">
        <v>21</v>
      </c>
      <c r="O1" s="28" t="s">
        <v>22</v>
      </c>
      <c r="P1" s="28" t="s">
        <v>23</v>
      </c>
      <c r="Q1" s="28" t="s">
        <v>24</v>
      </c>
      <c r="R1" s="28" t="s">
        <v>25</v>
      </c>
      <c r="S1" s="28" t="s">
        <v>26</v>
      </c>
      <c r="T1" s="28" t="s">
        <v>83</v>
      </c>
      <c r="U1" s="28" t="s">
        <v>84</v>
      </c>
      <c r="V1" s="28" t="s">
        <v>85</v>
      </c>
      <c r="W1" s="28" t="s">
        <v>86</v>
      </c>
      <c r="X1" s="28" t="s">
        <v>87</v>
      </c>
      <c r="Y1" s="28" t="s">
        <v>88</v>
      </c>
      <c r="Z1" s="28" t="s">
        <v>89</v>
      </c>
      <c r="AA1" s="28" t="s">
        <v>90</v>
      </c>
      <c r="AB1" s="28" t="s">
        <v>91</v>
      </c>
      <c r="AC1" s="28" t="s">
        <v>92</v>
      </c>
      <c r="AD1" s="28" t="s">
        <v>93</v>
      </c>
      <c r="AE1" s="28" t="s">
        <v>94</v>
      </c>
      <c r="AF1" s="28" t="s">
        <v>95</v>
      </c>
      <c r="AG1" s="28" t="s">
        <v>96</v>
      </c>
      <c r="AH1" s="28" t="s">
        <v>97</v>
      </c>
      <c r="AI1" s="28" t="s">
        <v>27</v>
      </c>
      <c r="AJ1" s="28" t="s">
        <v>28</v>
      </c>
      <c r="AK1" s="28" t="s">
        <v>29</v>
      </c>
      <c r="AL1" s="28" t="s">
        <v>30</v>
      </c>
      <c r="AM1" s="28" t="s">
        <v>31</v>
      </c>
      <c r="AN1" s="28" t="s">
        <v>32</v>
      </c>
      <c r="AO1" s="28" t="s">
        <v>33</v>
      </c>
      <c r="AP1" s="28" t="s">
        <v>34</v>
      </c>
      <c r="AQ1" s="28" t="s">
        <v>35</v>
      </c>
      <c r="AR1" s="28" t="s">
        <v>36</v>
      </c>
      <c r="AS1" s="28" t="s">
        <v>37</v>
      </c>
      <c r="AT1" s="28" t="s">
        <v>98</v>
      </c>
      <c r="AU1" s="28" t="s">
        <v>99</v>
      </c>
      <c r="AV1" s="28" t="s">
        <v>100</v>
      </c>
      <c r="AW1" s="28" t="s">
        <v>101</v>
      </c>
      <c r="AX1" s="28" t="s">
        <v>102</v>
      </c>
      <c r="AY1" s="28" t="s">
        <v>103</v>
      </c>
      <c r="AZ1" s="28" t="s">
        <v>104</v>
      </c>
      <c r="BA1" s="28" t="s">
        <v>105</v>
      </c>
      <c r="BB1" s="28" t="s">
        <v>106</v>
      </c>
      <c r="BC1" s="28" t="s">
        <v>107</v>
      </c>
      <c r="BD1" s="28" t="s">
        <v>108</v>
      </c>
      <c r="BE1" s="28" t="s">
        <v>109</v>
      </c>
      <c r="BF1" s="28" t="s">
        <v>110</v>
      </c>
      <c r="BG1" s="28" t="s">
        <v>111</v>
      </c>
      <c r="BH1" s="28" t="s">
        <v>112</v>
      </c>
      <c r="BI1" s="28" t="s">
        <v>38</v>
      </c>
      <c r="BJ1" s="28" t="s">
        <v>39</v>
      </c>
      <c r="BK1" s="28" t="s">
        <v>40</v>
      </c>
      <c r="BL1" s="28" t="s">
        <v>41</v>
      </c>
      <c r="BM1" s="28" t="s">
        <v>42</v>
      </c>
      <c r="BN1" s="28" t="s">
        <v>43</v>
      </c>
      <c r="BO1" s="28" t="s">
        <v>44</v>
      </c>
      <c r="BP1" s="28" t="s">
        <v>45</v>
      </c>
      <c r="BQ1" s="28" t="s">
        <v>46</v>
      </c>
      <c r="BR1" s="28" t="s">
        <v>47</v>
      </c>
      <c r="BS1" s="28" t="s">
        <v>48</v>
      </c>
      <c r="BT1" s="28" t="s">
        <v>113</v>
      </c>
      <c r="BU1" s="28" t="s">
        <v>114</v>
      </c>
      <c r="BV1" s="28" t="s">
        <v>115</v>
      </c>
      <c r="BW1" s="28" t="s">
        <v>116</v>
      </c>
      <c r="BX1" s="28" t="s">
        <v>117</v>
      </c>
      <c r="BY1" s="28" t="s">
        <v>118</v>
      </c>
      <c r="BZ1" s="28" t="s">
        <v>119</v>
      </c>
      <c r="CA1" s="28" t="s">
        <v>120</v>
      </c>
      <c r="CB1" s="28" t="s">
        <v>121</v>
      </c>
      <c r="CC1" s="28" t="s">
        <v>122</v>
      </c>
      <c r="CD1" s="28" t="s">
        <v>123</v>
      </c>
      <c r="CE1" s="28" t="s">
        <v>124</v>
      </c>
      <c r="CF1" s="28" t="s">
        <v>125</v>
      </c>
      <c r="CG1" s="28" t="s">
        <v>126</v>
      </c>
      <c r="CH1" s="28" t="s">
        <v>127</v>
      </c>
      <c r="CI1" s="29" t="s">
        <v>49</v>
      </c>
    </row>
    <row r="2" spans="1:87" ht="25.2" customHeight="1" x14ac:dyDescent="0.35">
      <c r="A2" s="25" t="str">
        <f>"N"&amp;TEXT(ROWS($A$2:A2),"00")</f>
        <v>N01</v>
      </c>
      <c r="B2" s="24">
        <f>IFERROR(_xlfn.XMATCH($A2,'Värde nyttor'!$B:$B,0),"")</f>
        <v>12</v>
      </c>
      <c r="C2" s="24">
        <f>IFERROR(_xlfn.XMATCH($A2,'Värde nyttor'!$I:$I,0),"")</f>
        <v>23</v>
      </c>
      <c r="D2" s="34" cm="1">
        <f t="array" ref="D2">IFERROR(INDEX('Värde nyttor'!$C:$C,$B2),"")</f>
        <v>0</v>
      </c>
      <c r="E2" s="34" cm="1">
        <f t="array" ref="E2">IFERROR(INDEX('Värde nyttor'!$C:$C,$B2+1),"")</f>
        <v>0</v>
      </c>
      <c r="F2" s="34" cm="1">
        <f t="array" ref="F2">IFERROR(INDEX('Värde nyttor'!$C:$C,$B2+2),"")</f>
        <v>0</v>
      </c>
      <c r="G2" s="34" t="str">
        <f>IF($D2=0,"","Värderad")</f>
        <v/>
      </c>
      <c r="H2" s="34"/>
      <c r="I2" s="20"/>
      <c r="J2" s="17" cm="1">
        <f t="array" ref="J2">IFERROR(INDEX('Värde nyttor'!$J:$AH,$C2+1,COLUMNS($J:J))/INDEX(Input!$G$5:$AE$5,COLUMNS($J:J)),"")</f>
        <v>0</v>
      </c>
      <c r="K2" s="17" cm="1">
        <f t="array" ref="K2">IFERROR(INDEX('Värde nyttor'!$J:$AH,$C2+1,COLUMNS($J:K))/INDEX(Input!$G$5:$AE$5,COLUMNS($J:K)),"")</f>
        <v>0</v>
      </c>
      <c r="L2" s="17" cm="1">
        <f t="array" ref="L2">IFERROR(INDEX('Värde nyttor'!$J:$AH,$C2+1,COLUMNS($J:L))/INDEX(Input!$G$5:$AE$5,COLUMNS($J:L)),"")</f>
        <v>0</v>
      </c>
      <c r="M2" s="17" cm="1">
        <f t="array" ref="M2">IFERROR(INDEX('Värde nyttor'!$J:$AH,$C2+1,COLUMNS($J:M))/INDEX(Input!$G$5:$AE$5,COLUMNS($J:M)),"")</f>
        <v>0</v>
      </c>
      <c r="N2" s="17" cm="1">
        <f t="array" ref="N2">IFERROR(INDEX('Värde nyttor'!$J:$AH,$C2+1,COLUMNS($J:N))/INDEX(Input!$G$5:$AE$5,COLUMNS($J:N)),"")</f>
        <v>0</v>
      </c>
      <c r="O2" s="17" cm="1">
        <f t="array" ref="O2">IFERROR(INDEX('Värde nyttor'!$J:$AH,$C2+1,COLUMNS($J:O))/INDEX(Input!$G$5:$AE$5,COLUMNS($J:O)),"")</f>
        <v>0</v>
      </c>
      <c r="P2" s="17" cm="1">
        <f t="array" ref="P2">IFERROR(INDEX('Värde nyttor'!$J:$AH,$C2+1,COLUMNS($J:P))/INDEX(Input!$G$5:$AE$5,COLUMNS($J:P)),"")</f>
        <v>0</v>
      </c>
      <c r="Q2" s="17" cm="1">
        <f t="array" ref="Q2">IFERROR(INDEX('Värde nyttor'!$J:$AH,$C2+1,COLUMNS($J:Q))/INDEX(Input!$G$5:$AE$5,COLUMNS($J:Q)),"")</f>
        <v>0</v>
      </c>
      <c r="R2" s="17" cm="1">
        <f t="array" ref="R2">IFERROR(INDEX('Värde nyttor'!$J:$AH,$C2+1,COLUMNS($J:R))/INDEX(Input!$G$5:$AE$5,COLUMNS($J:R)),"")</f>
        <v>0</v>
      </c>
      <c r="S2" s="17" cm="1">
        <f t="array" ref="S2">IFERROR(INDEX('Värde nyttor'!$J:$AH,$C2+1,COLUMNS($J:S))/INDEX(Input!$G$5:$AE$5,COLUMNS($J:S)),"")</f>
        <v>0</v>
      </c>
      <c r="T2" s="17" cm="1">
        <f t="array" ref="T2">IFERROR(INDEX('Värde nyttor'!$J:$AH,$C2+1,COLUMNS($J:T))/INDEX(Input!$G$5:$AE$5,COLUMNS($J:T)),"")</f>
        <v>0</v>
      </c>
      <c r="U2" s="17" cm="1">
        <f t="array" ref="U2">IFERROR(INDEX('Värde nyttor'!$J:$AH,$C2+1,COLUMNS($J:U))/INDEX(Input!$G$5:$AE$5,COLUMNS($J:U)),"")</f>
        <v>0</v>
      </c>
      <c r="V2" s="17" cm="1">
        <f t="array" ref="V2">IFERROR(INDEX('Värde nyttor'!$J:$AH,$C2+1,COLUMNS($J:V))/INDEX(Input!$G$5:$AE$5,COLUMNS($J:V)),"")</f>
        <v>0</v>
      </c>
      <c r="W2" s="17" cm="1">
        <f t="array" ref="W2">IFERROR(INDEX('Värde nyttor'!$J:$AH,$C2+1,COLUMNS($J:W))/INDEX(Input!$G$5:$AE$5,COLUMNS($J:W)),"")</f>
        <v>0</v>
      </c>
      <c r="X2" s="17" cm="1">
        <f t="array" ref="X2">IFERROR(INDEX('Värde nyttor'!$J:$AH,$C2+1,COLUMNS($J:X))/INDEX(Input!$G$5:$AE$5,COLUMNS($J:X)),"")</f>
        <v>0</v>
      </c>
      <c r="Y2" s="17" cm="1">
        <f t="array" ref="Y2">IFERROR(INDEX('Värde nyttor'!$J:$AH,$C2+1,COLUMNS($J:Y))/INDEX(Input!$G$5:$AE$5,COLUMNS($J:Y)),"")</f>
        <v>0</v>
      </c>
      <c r="Z2" s="17" cm="1">
        <f t="array" ref="Z2">IFERROR(INDEX('Värde nyttor'!$J:$AH,$C2+1,COLUMNS($J:Z))/INDEX(Input!$G$5:$AE$5,COLUMNS($J:Z)),"")</f>
        <v>0</v>
      </c>
      <c r="AA2" s="17" cm="1">
        <f t="array" ref="AA2">IFERROR(INDEX('Värde nyttor'!$J:$AH,$C2+1,COLUMNS($J:AA))/INDEX(Input!$G$5:$AE$5,COLUMNS($J:AA)),"")</f>
        <v>0</v>
      </c>
      <c r="AB2" s="17" cm="1">
        <f t="array" ref="AB2">IFERROR(INDEX('Värde nyttor'!$J:$AH,$C2+1,COLUMNS($J:AB))/INDEX(Input!$G$5:$AE$5,COLUMNS($J:AB)),"")</f>
        <v>0</v>
      </c>
      <c r="AC2" s="17" cm="1">
        <f t="array" ref="AC2">IFERROR(INDEX('Värde nyttor'!$J:$AH,$C2+1,COLUMNS($J:AC))/INDEX(Input!$G$5:$AE$5,COLUMNS($J:AC)),"")</f>
        <v>0</v>
      </c>
      <c r="AD2" s="17" cm="1">
        <f t="array" ref="AD2">IFERROR(INDEX('Värde nyttor'!$J:$AH,$C2+1,COLUMNS($J:AD))/INDEX(Input!$G$5:$AE$5,COLUMNS($J:AD)),"")</f>
        <v>0</v>
      </c>
      <c r="AE2" s="17" cm="1">
        <f t="array" ref="AE2">IFERROR(INDEX('Värde nyttor'!$J:$AH,$C2+1,COLUMNS($J:AE))/INDEX(Input!$G$5:$AE$5,COLUMNS($J:AE)),"")</f>
        <v>0</v>
      </c>
      <c r="AF2" s="17" cm="1">
        <f t="array" ref="AF2">IFERROR(INDEX('Värde nyttor'!$J:$AH,$C2+1,COLUMNS($J:AF))/INDEX(Input!$G$5:$AE$5,COLUMNS($J:AF)),"")</f>
        <v>0</v>
      </c>
      <c r="AG2" s="17" cm="1">
        <f t="array" ref="AG2">IFERROR(INDEX('Värde nyttor'!$J:$AH,$C2+1,COLUMNS($J:AG))/INDEX(Input!$G$5:$AE$5,COLUMNS($J:AG)),"")</f>
        <v>0</v>
      </c>
      <c r="AH2" s="17" cm="1">
        <f t="array" ref="AH2">IFERROR(INDEX('Värde nyttor'!$J:$AH,$C2+1,COLUMNS($J:AH))/INDEX(Input!$G$5:$AE$5,COLUMNS($J:AH)),"")</f>
        <v>0</v>
      </c>
      <c r="AI2" s="19">
        <f>SUM(J2:AH2)</f>
        <v>0</v>
      </c>
      <c r="AJ2" s="18" cm="1">
        <f t="array" ref="AJ2">IFERROR(INDEX('Värde nyttor'!$J:$AH,$C2+2,COLUMNS($J:J))/INDEX(Input!$G$5:$AE$5,COLUMNS($J:J)),"")</f>
        <v>0</v>
      </c>
      <c r="AK2" s="18" cm="1">
        <f t="array" ref="AK2">IFERROR(INDEX('Värde nyttor'!$J:$AH,$C2+2,COLUMNS($J:K))/INDEX(Input!$G$5:$AE$5,COLUMNS($J:K)),"")</f>
        <v>0</v>
      </c>
      <c r="AL2" s="18" cm="1">
        <f t="array" ref="AL2">IFERROR(INDEX('Värde nyttor'!$J:$AH,$C2+2,COLUMNS($J:L))/INDEX(Input!$G$5:$AE$5,COLUMNS($J:L)),"")</f>
        <v>0</v>
      </c>
      <c r="AM2" s="18" cm="1">
        <f t="array" ref="AM2">IFERROR(INDEX('Värde nyttor'!$J:$AH,$C2+2,COLUMNS($J:M))/INDEX(Input!$G$5:$AE$5,COLUMNS($J:M)),"")</f>
        <v>0</v>
      </c>
      <c r="AN2" s="18" cm="1">
        <f t="array" ref="AN2">IFERROR(INDEX('Värde nyttor'!$J:$AH,$C2+2,COLUMNS($J:N))/INDEX(Input!$G$5:$AE$5,COLUMNS($J:N)),"")</f>
        <v>0</v>
      </c>
      <c r="AO2" s="18" cm="1">
        <f t="array" ref="AO2">IFERROR(INDEX('Värde nyttor'!$J:$AH,$C2+2,COLUMNS($J:O))/INDEX(Input!$G$5:$AE$5,COLUMNS($J:O)),"")</f>
        <v>0</v>
      </c>
      <c r="AP2" s="18" cm="1">
        <f t="array" ref="AP2">IFERROR(INDEX('Värde nyttor'!$J:$AH,$C2+2,COLUMNS($J:P))/INDEX(Input!$G$5:$AE$5,COLUMNS($J:P)),"")</f>
        <v>0</v>
      </c>
      <c r="AQ2" s="18" cm="1">
        <f t="array" ref="AQ2">IFERROR(INDEX('Värde nyttor'!$J:$AH,$C2+2,COLUMNS($J:Q))/INDEX(Input!$G$5:$AE$5,COLUMNS($J:Q)),"")</f>
        <v>0</v>
      </c>
      <c r="AR2" s="18" cm="1">
        <f t="array" ref="AR2">IFERROR(INDEX('Värde nyttor'!$J:$AH,$C2+2,COLUMNS($J:R))/INDEX(Input!$G$5:$AE$5,COLUMNS($J:R)),"")</f>
        <v>0</v>
      </c>
      <c r="AS2" s="18" cm="1">
        <f t="array" ref="AS2">IFERROR(INDEX('Värde nyttor'!$J:$AH,$C2+2,COLUMNS($J:S))/INDEX(Input!$G$5:$AE$5,COLUMNS($J:S)),"")</f>
        <v>0</v>
      </c>
      <c r="AT2" s="18" cm="1">
        <f t="array" ref="AT2">IFERROR(INDEX('Värde nyttor'!$J:$AH,$C2+2,COLUMNS($J:T))/INDEX(Input!$G$5:$AE$5,COLUMNS($J:T)),"")</f>
        <v>0</v>
      </c>
      <c r="AU2" s="18" cm="1">
        <f t="array" ref="AU2">IFERROR(INDEX('Värde nyttor'!$J:$AH,$C2+2,COLUMNS($J:U))/INDEX(Input!$G$5:$AE$5,COLUMNS($J:U)),"")</f>
        <v>0</v>
      </c>
      <c r="AV2" s="18" cm="1">
        <f t="array" ref="AV2">IFERROR(INDEX('Värde nyttor'!$J:$AH,$C2+2,COLUMNS($J:V))/INDEX(Input!$G$5:$AE$5,COLUMNS($J:V)),"")</f>
        <v>0</v>
      </c>
      <c r="AW2" s="18" cm="1">
        <f t="array" ref="AW2">IFERROR(INDEX('Värde nyttor'!$J:$AH,$C2+2,COLUMNS($J:W))/INDEX(Input!$G$5:$AE$5,COLUMNS($J:W)),"")</f>
        <v>0</v>
      </c>
      <c r="AX2" s="18" cm="1">
        <f t="array" ref="AX2">IFERROR(INDEX('Värde nyttor'!$J:$AH,$C2+2,COLUMNS($J:X))/INDEX(Input!$G$5:$AE$5,COLUMNS($J:X)),"")</f>
        <v>0</v>
      </c>
      <c r="AY2" s="18" cm="1">
        <f t="array" ref="AY2">IFERROR(INDEX('Värde nyttor'!$J:$AH,$C2+2,COLUMNS($J:Y))/INDEX(Input!$G$5:$AE$5,COLUMNS($J:Y)),"")</f>
        <v>0</v>
      </c>
      <c r="AZ2" s="18" cm="1">
        <f t="array" ref="AZ2">IFERROR(INDEX('Värde nyttor'!$J:$AH,$C2+2,COLUMNS($J:Z))/INDEX(Input!$G$5:$AE$5,COLUMNS($J:Z)),"")</f>
        <v>0</v>
      </c>
      <c r="BA2" s="18" cm="1">
        <f t="array" ref="BA2">IFERROR(INDEX('Värde nyttor'!$J:$AH,$C2+2,COLUMNS($J:AA))/INDEX(Input!$G$5:$AE$5,COLUMNS($J:AA)),"")</f>
        <v>0</v>
      </c>
      <c r="BB2" s="18" cm="1">
        <f t="array" ref="BB2">IFERROR(INDEX('Värde nyttor'!$J:$AH,$C2+2,COLUMNS($J:AB))/INDEX(Input!$G$5:$AE$5,COLUMNS($J:AB)),"")</f>
        <v>0</v>
      </c>
      <c r="BC2" s="18" cm="1">
        <f t="array" ref="BC2">IFERROR(INDEX('Värde nyttor'!$J:$AH,$C2+2,COLUMNS($J:AC))/INDEX(Input!$G$5:$AE$5,COLUMNS($J:AC)),"")</f>
        <v>0</v>
      </c>
      <c r="BD2" s="18" cm="1">
        <f t="array" ref="BD2">IFERROR(INDEX('Värde nyttor'!$J:$AH,$C2+2,COLUMNS($J:AD))/INDEX(Input!$G$5:$AE$5,COLUMNS($J:AD)),"")</f>
        <v>0</v>
      </c>
      <c r="BE2" s="18" cm="1">
        <f t="array" ref="BE2">IFERROR(INDEX('Värde nyttor'!$J:$AH,$C2+2,COLUMNS($J:AE))/INDEX(Input!$G$5:$AE$5,COLUMNS($J:AE)),"")</f>
        <v>0</v>
      </c>
      <c r="BF2" s="18" cm="1">
        <f t="array" ref="BF2">IFERROR(INDEX('Värde nyttor'!$J:$AH,$C2+2,COLUMNS($J:AF))/INDEX(Input!$G$5:$AE$5,COLUMNS($J:AF)),"")</f>
        <v>0</v>
      </c>
      <c r="BG2" s="18" cm="1">
        <f t="array" ref="BG2">IFERROR(INDEX('Värde nyttor'!$J:$AH,$C2+2,COLUMNS($J:AG))/INDEX(Input!$G$5:$AE$5,COLUMNS($J:AG)),"")</f>
        <v>0</v>
      </c>
      <c r="BH2" s="18" cm="1">
        <f t="array" ref="BH2">IFERROR(INDEX('Värde nyttor'!$J:$AH,$C2+2,COLUMNS($J:AH))/INDEX(Input!$G$5:$AE$5,COLUMNS($J:AH)),"")</f>
        <v>0</v>
      </c>
      <c r="BI2" s="19">
        <f>SUM(AJ2:BH2)</f>
        <v>0</v>
      </c>
      <c r="BJ2" s="18" cm="1">
        <f t="array" ref="BJ2">IFERROR(INDEX('Värde nyttor'!$J:$AH,$C2+3,COLUMNS($J:J))/INDEX(Input!$G$5:$AE$5,COLUMNS($J:J)),"")</f>
        <v>0</v>
      </c>
      <c r="BK2" s="18" cm="1">
        <f t="array" ref="BK2">IFERROR(INDEX('Värde nyttor'!$J:$AH,$C2+3,COLUMNS($J:K))/INDEX(Input!$G$5:$AE$5,COLUMNS($J:K)),"")</f>
        <v>0</v>
      </c>
      <c r="BL2" s="18" cm="1">
        <f t="array" ref="BL2">IFERROR(INDEX('Värde nyttor'!$J:$AH,$C2+3,COLUMNS($J:L))/INDEX(Input!$G$5:$AE$5,COLUMNS($J:L)),"")</f>
        <v>0</v>
      </c>
      <c r="BM2" s="18" cm="1">
        <f t="array" ref="BM2">IFERROR(INDEX('Värde nyttor'!$J:$AH,$C2+3,COLUMNS($J:M))/INDEX(Input!$G$5:$AE$5,COLUMNS($J:M)),"")</f>
        <v>0</v>
      </c>
      <c r="BN2" s="18" cm="1">
        <f t="array" ref="BN2">IFERROR(INDEX('Värde nyttor'!$J:$AH,$C2+3,COLUMNS($J:N))/INDEX(Input!$G$5:$AE$5,COLUMNS($J:N)),"")</f>
        <v>0</v>
      </c>
      <c r="BO2" s="18" cm="1">
        <f t="array" ref="BO2">IFERROR(INDEX('Värde nyttor'!$J:$AH,$C2+3,COLUMNS($J:O))/INDEX(Input!$G$5:$AE$5,COLUMNS($J:O)),"")</f>
        <v>0</v>
      </c>
      <c r="BP2" s="18" cm="1">
        <f t="array" ref="BP2">IFERROR(INDEX('Värde nyttor'!$J:$AH,$C2+3,COLUMNS($J:P))/INDEX(Input!$G$5:$AE$5,COLUMNS($J:P)),"")</f>
        <v>0</v>
      </c>
      <c r="BQ2" s="18" cm="1">
        <f t="array" ref="BQ2">IFERROR(INDEX('Värde nyttor'!$J:$AH,$C2+3,COLUMNS($J:Q))/INDEX(Input!$G$5:$AE$5,COLUMNS($J:Q)),"")</f>
        <v>0</v>
      </c>
      <c r="BR2" s="18" cm="1">
        <f t="array" ref="BR2">IFERROR(INDEX('Värde nyttor'!$J:$AH,$C2+3,COLUMNS($J:R))/INDEX(Input!$G$5:$AE$5,COLUMNS($J:R)),"")</f>
        <v>0</v>
      </c>
      <c r="BS2" s="18" cm="1">
        <f t="array" ref="BS2">IFERROR(INDEX('Värde nyttor'!$J:$AH,$C2+3,COLUMNS($J:S))/INDEX(Input!$G$5:$AE$5,COLUMNS($J:S)),"")</f>
        <v>0</v>
      </c>
      <c r="BT2" s="18" cm="1">
        <f t="array" ref="BT2">IFERROR(INDEX('Värde nyttor'!$J:$AH,$C2+3,COLUMNS($J:T))/INDEX(Input!$G$5:$AE$5,COLUMNS($J:T)),"")</f>
        <v>0</v>
      </c>
      <c r="BU2" s="18" cm="1">
        <f t="array" ref="BU2">IFERROR(INDEX('Värde nyttor'!$J:$AH,$C2+3,COLUMNS($J:U))/INDEX(Input!$G$5:$AE$5,COLUMNS($J:U)),"")</f>
        <v>0</v>
      </c>
      <c r="BV2" s="18" cm="1">
        <f t="array" ref="BV2">IFERROR(INDEX('Värde nyttor'!$J:$AH,$C2+3,COLUMNS($J:V))/INDEX(Input!$G$5:$AE$5,COLUMNS($J:V)),"")</f>
        <v>0</v>
      </c>
      <c r="BW2" s="18" cm="1">
        <f t="array" ref="BW2">IFERROR(INDEX('Värde nyttor'!$J:$AH,$C2+3,COLUMNS($J:W))/INDEX(Input!$G$5:$AE$5,COLUMNS($J:W)),"")</f>
        <v>0</v>
      </c>
      <c r="BX2" s="18" cm="1">
        <f t="array" ref="BX2">IFERROR(INDEX('Värde nyttor'!$J:$AH,$C2+3,COLUMNS($J:X))/INDEX(Input!$G$5:$AE$5,COLUMNS($J:X)),"")</f>
        <v>0</v>
      </c>
      <c r="BY2" s="18" cm="1">
        <f t="array" ref="BY2">IFERROR(INDEX('Värde nyttor'!$J:$AH,$C2+3,COLUMNS($J:Y))/INDEX(Input!$G$5:$AE$5,COLUMNS($J:Y)),"")</f>
        <v>0</v>
      </c>
      <c r="BZ2" s="18" cm="1">
        <f t="array" ref="BZ2">IFERROR(INDEX('Värde nyttor'!$J:$AH,$C2+3,COLUMNS($J:Z))/INDEX(Input!$G$5:$AE$5,COLUMNS($J:Z)),"")</f>
        <v>0</v>
      </c>
      <c r="CA2" s="18" cm="1">
        <f t="array" ref="CA2">IFERROR(INDEX('Värde nyttor'!$J:$AH,$C2+3,COLUMNS($J:AA))/INDEX(Input!$G$5:$AE$5,COLUMNS($J:AA)),"")</f>
        <v>0</v>
      </c>
      <c r="CB2" s="18" cm="1">
        <f t="array" ref="CB2">IFERROR(INDEX('Värde nyttor'!$J:$AH,$C2+3,COLUMNS($J:AB))/INDEX(Input!$G$5:$AE$5,COLUMNS($J:AB)),"")</f>
        <v>0</v>
      </c>
      <c r="CC2" s="18" cm="1">
        <f t="array" ref="CC2">IFERROR(INDEX('Värde nyttor'!$J:$AH,$C2+3,COLUMNS($J:AC))/INDEX(Input!$G$5:$AE$5,COLUMNS($J:AC)),"")</f>
        <v>0</v>
      </c>
      <c r="CD2" s="18" cm="1">
        <f t="array" ref="CD2">IFERROR(INDEX('Värde nyttor'!$J:$AH,$C2+3,COLUMNS($J:AD))/INDEX(Input!$G$5:$AE$5,COLUMNS($J:AD)),"")</f>
        <v>0</v>
      </c>
      <c r="CE2" s="18" cm="1">
        <f t="array" ref="CE2">IFERROR(INDEX('Värde nyttor'!$J:$AH,$C2+3,COLUMNS($J:AE))/INDEX(Input!$G$5:$AE$5,COLUMNS($J:AE)),"")</f>
        <v>0</v>
      </c>
      <c r="CF2" s="18" cm="1">
        <f t="array" ref="CF2">IFERROR(INDEX('Värde nyttor'!$J:$AH,$C2+3,COLUMNS($J:AF))/INDEX(Input!$G$5:$AE$5,COLUMNS($J:AF)),"")</f>
        <v>0</v>
      </c>
      <c r="CG2" s="18" cm="1">
        <f t="array" ref="CG2">IFERROR(INDEX('Värde nyttor'!$J:$AH,$C2+3,COLUMNS($J:AG))/INDEX(Input!$G$5:$AE$5,COLUMNS($J:AG)),"")</f>
        <v>0</v>
      </c>
      <c r="CH2" s="18" cm="1">
        <f t="array" ref="CH2">IFERROR(INDEX('Värde nyttor'!$J:$AH,$C2+3,COLUMNS($J:AH))/INDEX(Input!$G$5:$AE$5,COLUMNS($J:AH)),"")</f>
        <v>0</v>
      </c>
      <c r="CI2" s="26">
        <f>SUM(BJ2:CH2)</f>
        <v>0</v>
      </c>
    </row>
    <row r="3" spans="1:87" ht="25.2" customHeight="1" x14ac:dyDescent="0.35">
      <c r="A3" s="25" t="str">
        <f>"N"&amp;TEXT(ROWS($A$2:A3),"00")</f>
        <v>N02</v>
      </c>
      <c r="B3" s="24">
        <f>IFERROR(_xlfn.XMATCH($A3,'Värde nyttor'!$B:$B,0),"")</f>
        <v>31</v>
      </c>
      <c r="C3" s="24">
        <f>IFERROR(_xlfn.XMATCH($A3,'Värde nyttor'!$I:$I,0),"")</f>
        <v>42</v>
      </c>
      <c r="D3" s="34" cm="1">
        <f t="array" ref="D3">IFERROR(INDEX('Värde nyttor'!$C:$C,$B3),"")</f>
        <v>0</v>
      </c>
      <c r="E3" s="34" cm="1">
        <f t="array" ref="E3">IFERROR(INDEX('Värde nyttor'!$C:$C,$B3+1),"")</f>
        <v>0</v>
      </c>
      <c r="F3" s="34" cm="1">
        <f t="array" ref="F3">IFERROR(INDEX('Värde nyttor'!$C:$C,$B3+2),"")</f>
        <v>0</v>
      </c>
      <c r="G3" s="34" t="str">
        <f t="shared" ref="G3:G16" si="0">IF($D3=0,"","Värderad")</f>
        <v/>
      </c>
      <c r="H3" s="34"/>
      <c r="I3" s="20"/>
      <c r="J3" s="17" cm="1">
        <f t="array" ref="J3">IFERROR(INDEX('Värde nyttor'!$J:$AH,$C3+1,COLUMNS($J:J))/INDEX(Input!$G$5:$AE$5,COLUMNS($J:J)),"")</f>
        <v>0</v>
      </c>
      <c r="K3" s="17" cm="1">
        <f t="array" ref="K3">IFERROR(INDEX('Värde nyttor'!$J:$AH,$C3+1,COLUMNS($J:K))/INDEX(Input!$G$5:$AE$5,COLUMNS($J:K)),"")</f>
        <v>0</v>
      </c>
      <c r="L3" s="17" cm="1">
        <f t="array" ref="L3">IFERROR(INDEX('Värde nyttor'!$J:$AH,$C3+1,COLUMNS($J:L))/INDEX(Input!$G$5:$AE$5,COLUMNS($J:L)),"")</f>
        <v>0</v>
      </c>
      <c r="M3" s="17" cm="1">
        <f t="array" ref="M3">IFERROR(INDEX('Värde nyttor'!$J:$AH,$C3+1,COLUMNS($J:M))/INDEX(Input!$G$5:$AE$5,COLUMNS($J:M)),"")</f>
        <v>0</v>
      </c>
      <c r="N3" s="17" cm="1">
        <f t="array" ref="N3">IFERROR(INDEX('Värde nyttor'!$J:$AH,$C3+1,COLUMNS($J:N))/INDEX(Input!$G$5:$AE$5,COLUMNS($J:N)),"")</f>
        <v>0</v>
      </c>
      <c r="O3" s="17" cm="1">
        <f t="array" ref="O3">IFERROR(INDEX('Värde nyttor'!$J:$AH,$C3+1,COLUMNS($J:O))/INDEX(Input!$G$5:$AE$5,COLUMNS($J:O)),"")</f>
        <v>0</v>
      </c>
      <c r="P3" s="17" cm="1">
        <f t="array" ref="P3">IFERROR(INDEX('Värde nyttor'!$J:$AH,$C3+1,COLUMNS($J:P))/INDEX(Input!$G$5:$AE$5,COLUMNS($J:P)),"")</f>
        <v>0</v>
      </c>
      <c r="Q3" s="17" cm="1">
        <f t="array" ref="Q3">IFERROR(INDEX('Värde nyttor'!$J:$AH,$C3+1,COLUMNS($J:Q))/INDEX(Input!$G$5:$AE$5,COLUMNS($J:Q)),"")</f>
        <v>0</v>
      </c>
      <c r="R3" s="17" cm="1">
        <f t="array" ref="R3">IFERROR(INDEX('Värde nyttor'!$J:$AH,$C3+1,COLUMNS($J:R))/INDEX(Input!$G$5:$AE$5,COLUMNS($J:R)),"")</f>
        <v>0</v>
      </c>
      <c r="S3" s="17" cm="1">
        <f t="array" ref="S3">IFERROR(INDEX('Värde nyttor'!$J:$AH,$C3+1,COLUMNS($J:S))/INDEX(Input!$G$5:$AE$5,COLUMNS($J:S)),"")</f>
        <v>0</v>
      </c>
      <c r="T3" s="17" cm="1">
        <f t="array" ref="T3">IFERROR(INDEX('Värde nyttor'!$J:$AH,$C3+1,COLUMNS($J:T))/INDEX(Input!$G$5:$AE$5,COLUMNS($J:T)),"")</f>
        <v>0</v>
      </c>
      <c r="U3" s="17" cm="1">
        <f t="array" ref="U3">IFERROR(INDEX('Värde nyttor'!$J:$AH,$C3+1,COLUMNS($J:U))/INDEX(Input!$G$5:$AE$5,COLUMNS($J:U)),"")</f>
        <v>0</v>
      </c>
      <c r="V3" s="17" cm="1">
        <f t="array" ref="V3">IFERROR(INDEX('Värde nyttor'!$J:$AH,$C3+1,COLUMNS($J:V))/INDEX(Input!$G$5:$AE$5,COLUMNS($J:V)),"")</f>
        <v>0</v>
      </c>
      <c r="W3" s="17" cm="1">
        <f t="array" ref="W3">IFERROR(INDEX('Värde nyttor'!$J:$AH,$C3+1,COLUMNS($J:W))/INDEX(Input!$G$5:$AE$5,COLUMNS($J:W)),"")</f>
        <v>0</v>
      </c>
      <c r="X3" s="17" cm="1">
        <f t="array" ref="X3">IFERROR(INDEX('Värde nyttor'!$J:$AH,$C3+1,COLUMNS($J:X))/INDEX(Input!$G$5:$AE$5,COLUMNS($J:X)),"")</f>
        <v>0</v>
      </c>
      <c r="Y3" s="17" cm="1">
        <f t="array" ref="Y3">IFERROR(INDEX('Värde nyttor'!$J:$AH,$C3+1,COLUMNS($J:Y))/INDEX(Input!$G$5:$AE$5,COLUMNS($J:Y)),"")</f>
        <v>0</v>
      </c>
      <c r="Z3" s="17" cm="1">
        <f t="array" ref="Z3">IFERROR(INDEX('Värde nyttor'!$J:$AH,$C3+1,COLUMNS($J:Z))/INDEX(Input!$G$5:$AE$5,COLUMNS($J:Z)),"")</f>
        <v>0</v>
      </c>
      <c r="AA3" s="17" cm="1">
        <f t="array" ref="AA3">IFERROR(INDEX('Värde nyttor'!$J:$AH,$C3+1,COLUMNS($J:AA))/INDEX(Input!$G$5:$AE$5,COLUMNS($J:AA)),"")</f>
        <v>0</v>
      </c>
      <c r="AB3" s="17" cm="1">
        <f t="array" ref="AB3">IFERROR(INDEX('Värde nyttor'!$J:$AH,$C3+1,COLUMNS($J:AB))/INDEX(Input!$G$5:$AE$5,COLUMNS($J:AB)),"")</f>
        <v>0</v>
      </c>
      <c r="AC3" s="17" cm="1">
        <f t="array" ref="AC3">IFERROR(INDEX('Värde nyttor'!$J:$AH,$C3+1,COLUMNS($J:AC))/INDEX(Input!$G$5:$AE$5,COLUMNS($J:AC)),"")</f>
        <v>0</v>
      </c>
      <c r="AD3" s="17" cm="1">
        <f t="array" ref="AD3">IFERROR(INDEX('Värde nyttor'!$J:$AH,$C3+1,COLUMNS($J:AD))/INDEX(Input!$G$5:$AE$5,COLUMNS($J:AD)),"")</f>
        <v>0</v>
      </c>
      <c r="AE3" s="17" cm="1">
        <f t="array" ref="AE3">IFERROR(INDEX('Värde nyttor'!$J:$AH,$C3+1,COLUMNS($J:AE))/INDEX(Input!$G$5:$AE$5,COLUMNS($J:AE)),"")</f>
        <v>0</v>
      </c>
      <c r="AF3" s="17" cm="1">
        <f t="array" ref="AF3">IFERROR(INDEX('Värde nyttor'!$J:$AH,$C3+1,COLUMNS($J:AF))/INDEX(Input!$G$5:$AE$5,COLUMNS($J:AF)),"")</f>
        <v>0</v>
      </c>
      <c r="AG3" s="17" cm="1">
        <f t="array" ref="AG3">IFERROR(INDEX('Värde nyttor'!$J:$AH,$C3+1,COLUMNS($J:AG))/INDEX(Input!$G$5:$AE$5,COLUMNS($J:AG)),"")</f>
        <v>0</v>
      </c>
      <c r="AH3" s="17" cm="1">
        <f t="array" ref="AH3">IFERROR(INDEX('Värde nyttor'!$J:$AH,$C3+1,COLUMNS($J:AH))/INDEX(Input!$G$5:$AE$5,COLUMNS($J:AH)),"")</f>
        <v>0</v>
      </c>
      <c r="AI3" s="19">
        <f t="shared" ref="AI3:AI16" si="1">SUM(J3:AH3)</f>
        <v>0</v>
      </c>
      <c r="AJ3" s="18" cm="1">
        <f t="array" ref="AJ3">IFERROR(INDEX('Värde nyttor'!$J:$AH,$C3+2,COLUMNS($J:J))/INDEX(Input!$G$5:$AE$5,COLUMNS($J:J)),"")</f>
        <v>0</v>
      </c>
      <c r="AK3" s="18" cm="1">
        <f t="array" ref="AK3">IFERROR(INDEX('Värde nyttor'!$J:$AH,$C3+2,COLUMNS($J:K))/INDEX(Input!$G$5:$AE$5,COLUMNS($J:K)),"")</f>
        <v>0</v>
      </c>
      <c r="AL3" s="18" cm="1">
        <f t="array" ref="AL3">IFERROR(INDEX('Värde nyttor'!$J:$AH,$C3+2,COLUMNS($J:L))/INDEX(Input!$G$5:$AE$5,COLUMNS($J:L)),"")</f>
        <v>0</v>
      </c>
      <c r="AM3" s="18" cm="1">
        <f t="array" ref="AM3">IFERROR(INDEX('Värde nyttor'!$J:$AH,$C3+2,COLUMNS($J:M))/INDEX(Input!$G$5:$AE$5,COLUMNS($J:M)),"")</f>
        <v>0</v>
      </c>
      <c r="AN3" s="18" cm="1">
        <f t="array" ref="AN3">IFERROR(INDEX('Värde nyttor'!$J:$AH,$C3+2,COLUMNS($J:N))/INDEX(Input!$G$5:$AE$5,COLUMNS($J:N)),"")</f>
        <v>0</v>
      </c>
      <c r="AO3" s="18" cm="1">
        <f t="array" ref="AO3">IFERROR(INDEX('Värde nyttor'!$J:$AH,$C3+2,COLUMNS($J:O))/INDEX(Input!$G$5:$AE$5,COLUMNS($J:O)),"")</f>
        <v>0</v>
      </c>
      <c r="AP3" s="18" cm="1">
        <f t="array" ref="AP3">IFERROR(INDEX('Värde nyttor'!$J:$AH,$C3+2,COLUMNS($J:P))/INDEX(Input!$G$5:$AE$5,COLUMNS($J:P)),"")</f>
        <v>0</v>
      </c>
      <c r="AQ3" s="18" cm="1">
        <f t="array" ref="AQ3">IFERROR(INDEX('Värde nyttor'!$J:$AH,$C3+2,COLUMNS($J:Q))/INDEX(Input!$G$5:$AE$5,COLUMNS($J:Q)),"")</f>
        <v>0</v>
      </c>
      <c r="AR3" s="18" cm="1">
        <f t="array" ref="AR3">IFERROR(INDEX('Värde nyttor'!$J:$AH,$C3+2,COLUMNS($J:R))/INDEX(Input!$G$5:$AE$5,COLUMNS($J:R)),"")</f>
        <v>0</v>
      </c>
      <c r="AS3" s="18" cm="1">
        <f t="array" ref="AS3">IFERROR(INDEX('Värde nyttor'!$J:$AH,$C3+2,COLUMNS($J:S))/INDEX(Input!$G$5:$AE$5,COLUMNS($J:S)),"")</f>
        <v>0</v>
      </c>
      <c r="AT3" s="18" cm="1">
        <f t="array" ref="AT3">IFERROR(INDEX('Värde nyttor'!$J:$AH,$C3+2,COLUMNS($J:T))/INDEX(Input!$G$5:$AE$5,COLUMNS($J:T)),"")</f>
        <v>0</v>
      </c>
      <c r="AU3" s="18" cm="1">
        <f t="array" ref="AU3">IFERROR(INDEX('Värde nyttor'!$J:$AH,$C3+2,COLUMNS($J:U))/INDEX(Input!$G$5:$AE$5,COLUMNS($J:U)),"")</f>
        <v>0</v>
      </c>
      <c r="AV3" s="18" cm="1">
        <f t="array" ref="AV3">IFERROR(INDEX('Värde nyttor'!$J:$AH,$C3+2,COLUMNS($J:V))/INDEX(Input!$G$5:$AE$5,COLUMNS($J:V)),"")</f>
        <v>0</v>
      </c>
      <c r="AW3" s="18" cm="1">
        <f t="array" ref="AW3">IFERROR(INDEX('Värde nyttor'!$J:$AH,$C3+2,COLUMNS($J:W))/INDEX(Input!$G$5:$AE$5,COLUMNS($J:W)),"")</f>
        <v>0</v>
      </c>
      <c r="AX3" s="18" cm="1">
        <f t="array" ref="AX3">IFERROR(INDEX('Värde nyttor'!$J:$AH,$C3+2,COLUMNS($J:X))/INDEX(Input!$G$5:$AE$5,COLUMNS($J:X)),"")</f>
        <v>0</v>
      </c>
      <c r="AY3" s="18" cm="1">
        <f t="array" ref="AY3">IFERROR(INDEX('Värde nyttor'!$J:$AH,$C3+2,COLUMNS($J:Y))/INDEX(Input!$G$5:$AE$5,COLUMNS($J:Y)),"")</f>
        <v>0</v>
      </c>
      <c r="AZ3" s="18" cm="1">
        <f t="array" ref="AZ3">IFERROR(INDEX('Värde nyttor'!$J:$AH,$C3+2,COLUMNS($J:Z))/INDEX(Input!$G$5:$AE$5,COLUMNS($J:Z)),"")</f>
        <v>0</v>
      </c>
      <c r="BA3" s="18" cm="1">
        <f t="array" ref="BA3">IFERROR(INDEX('Värde nyttor'!$J:$AH,$C3+2,COLUMNS($J:AA))/INDEX(Input!$G$5:$AE$5,COLUMNS($J:AA)),"")</f>
        <v>0</v>
      </c>
      <c r="BB3" s="18" cm="1">
        <f t="array" ref="BB3">IFERROR(INDEX('Värde nyttor'!$J:$AH,$C3+2,COLUMNS($J:AB))/INDEX(Input!$G$5:$AE$5,COLUMNS($J:AB)),"")</f>
        <v>0</v>
      </c>
      <c r="BC3" s="18" cm="1">
        <f t="array" ref="BC3">IFERROR(INDEX('Värde nyttor'!$J:$AH,$C3+2,COLUMNS($J:AC))/INDEX(Input!$G$5:$AE$5,COLUMNS($J:AC)),"")</f>
        <v>0</v>
      </c>
      <c r="BD3" s="18" cm="1">
        <f t="array" ref="BD3">IFERROR(INDEX('Värde nyttor'!$J:$AH,$C3+2,COLUMNS($J:AD))/INDEX(Input!$G$5:$AE$5,COLUMNS($J:AD)),"")</f>
        <v>0</v>
      </c>
      <c r="BE3" s="18" cm="1">
        <f t="array" ref="BE3">IFERROR(INDEX('Värde nyttor'!$J:$AH,$C3+2,COLUMNS($J:AE))/INDEX(Input!$G$5:$AE$5,COLUMNS($J:AE)),"")</f>
        <v>0</v>
      </c>
      <c r="BF3" s="18" cm="1">
        <f t="array" ref="BF3">IFERROR(INDEX('Värde nyttor'!$J:$AH,$C3+2,COLUMNS($J:AF))/INDEX(Input!$G$5:$AE$5,COLUMNS($J:AF)),"")</f>
        <v>0</v>
      </c>
      <c r="BG3" s="18" cm="1">
        <f t="array" ref="BG3">IFERROR(INDEX('Värde nyttor'!$J:$AH,$C3+2,COLUMNS($J:AG))/INDEX(Input!$G$5:$AE$5,COLUMNS($J:AG)),"")</f>
        <v>0</v>
      </c>
      <c r="BH3" s="18" cm="1">
        <f t="array" ref="BH3">IFERROR(INDEX('Värde nyttor'!$J:$AH,$C3+2,COLUMNS($J:AH))/INDEX(Input!$G$5:$AE$5,COLUMNS($J:AH)),"")</f>
        <v>0</v>
      </c>
      <c r="BI3" s="19">
        <f t="shared" ref="BI3:BI16" si="2">SUM(AJ3:BH3)</f>
        <v>0</v>
      </c>
      <c r="BJ3" s="18" cm="1">
        <f t="array" ref="BJ3">IFERROR(INDEX('Värde nyttor'!$J:$AH,$C3+3,COLUMNS($J:J))/INDEX(Input!$G$5:$AE$5,COLUMNS($J:J)),"")</f>
        <v>0</v>
      </c>
      <c r="BK3" s="18" cm="1">
        <f t="array" ref="BK3">IFERROR(INDEX('Värde nyttor'!$J:$AH,$C3+3,COLUMNS($J:K))/INDEX(Input!$G$5:$AE$5,COLUMNS($J:K)),"")</f>
        <v>0</v>
      </c>
      <c r="BL3" s="18" cm="1">
        <f t="array" ref="BL3">IFERROR(INDEX('Värde nyttor'!$J:$AH,$C3+3,COLUMNS($J:L))/INDEX(Input!$G$5:$AE$5,COLUMNS($J:L)),"")</f>
        <v>0</v>
      </c>
      <c r="BM3" s="18" cm="1">
        <f t="array" ref="BM3">IFERROR(INDEX('Värde nyttor'!$J:$AH,$C3+3,COLUMNS($J:M))/INDEX(Input!$G$5:$AE$5,COLUMNS($J:M)),"")</f>
        <v>0</v>
      </c>
      <c r="BN3" s="18" cm="1">
        <f t="array" ref="BN3">IFERROR(INDEX('Värde nyttor'!$J:$AH,$C3+3,COLUMNS($J:N))/INDEX(Input!$G$5:$AE$5,COLUMNS($J:N)),"")</f>
        <v>0</v>
      </c>
      <c r="BO3" s="18" cm="1">
        <f t="array" ref="BO3">IFERROR(INDEX('Värde nyttor'!$J:$AH,$C3+3,COLUMNS($J:O))/INDEX(Input!$G$5:$AE$5,COLUMNS($J:O)),"")</f>
        <v>0</v>
      </c>
      <c r="BP3" s="18" cm="1">
        <f t="array" ref="BP3">IFERROR(INDEX('Värde nyttor'!$J:$AH,$C3+3,COLUMNS($J:P))/INDEX(Input!$G$5:$AE$5,COLUMNS($J:P)),"")</f>
        <v>0</v>
      </c>
      <c r="BQ3" s="18" cm="1">
        <f t="array" ref="BQ3">IFERROR(INDEX('Värde nyttor'!$J:$AH,$C3+3,COLUMNS($J:Q))/INDEX(Input!$G$5:$AE$5,COLUMNS($J:Q)),"")</f>
        <v>0</v>
      </c>
      <c r="BR3" s="18" cm="1">
        <f t="array" ref="BR3">IFERROR(INDEX('Värde nyttor'!$J:$AH,$C3+3,COLUMNS($J:R))/INDEX(Input!$G$5:$AE$5,COLUMNS($J:R)),"")</f>
        <v>0</v>
      </c>
      <c r="BS3" s="18" cm="1">
        <f t="array" ref="BS3">IFERROR(INDEX('Värde nyttor'!$J:$AH,$C3+3,COLUMNS($J:S))/INDEX(Input!$G$5:$AE$5,COLUMNS($J:S)),"")</f>
        <v>0</v>
      </c>
      <c r="BT3" s="18" cm="1">
        <f t="array" ref="BT3">IFERROR(INDEX('Värde nyttor'!$J:$AH,$C3+3,COLUMNS($J:T))/INDEX(Input!$G$5:$AE$5,COLUMNS($J:T)),"")</f>
        <v>0</v>
      </c>
      <c r="BU3" s="18" cm="1">
        <f t="array" ref="BU3">IFERROR(INDEX('Värde nyttor'!$J:$AH,$C3+3,COLUMNS($J:U))/INDEX(Input!$G$5:$AE$5,COLUMNS($J:U)),"")</f>
        <v>0</v>
      </c>
      <c r="BV3" s="18" cm="1">
        <f t="array" ref="BV3">IFERROR(INDEX('Värde nyttor'!$J:$AH,$C3+3,COLUMNS($J:V))/INDEX(Input!$G$5:$AE$5,COLUMNS($J:V)),"")</f>
        <v>0</v>
      </c>
      <c r="BW3" s="18" cm="1">
        <f t="array" ref="BW3">IFERROR(INDEX('Värde nyttor'!$J:$AH,$C3+3,COLUMNS($J:W))/INDEX(Input!$G$5:$AE$5,COLUMNS($J:W)),"")</f>
        <v>0</v>
      </c>
      <c r="BX3" s="18" cm="1">
        <f t="array" ref="BX3">IFERROR(INDEX('Värde nyttor'!$J:$AH,$C3+3,COLUMNS($J:X))/INDEX(Input!$G$5:$AE$5,COLUMNS($J:X)),"")</f>
        <v>0</v>
      </c>
      <c r="BY3" s="18" cm="1">
        <f t="array" ref="BY3">IFERROR(INDEX('Värde nyttor'!$J:$AH,$C3+3,COLUMNS($J:Y))/INDEX(Input!$G$5:$AE$5,COLUMNS($J:Y)),"")</f>
        <v>0</v>
      </c>
      <c r="BZ3" s="18" cm="1">
        <f t="array" ref="BZ3">IFERROR(INDEX('Värde nyttor'!$J:$AH,$C3+3,COLUMNS($J:Z))/INDEX(Input!$G$5:$AE$5,COLUMNS($J:Z)),"")</f>
        <v>0</v>
      </c>
      <c r="CA3" s="18" cm="1">
        <f t="array" ref="CA3">IFERROR(INDEX('Värde nyttor'!$J:$AH,$C3+3,COLUMNS($J:AA))/INDEX(Input!$G$5:$AE$5,COLUMNS($J:AA)),"")</f>
        <v>0</v>
      </c>
      <c r="CB3" s="18" cm="1">
        <f t="array" ref="CB3">IFERROR(INDEX('Värde nyttor'!$J:$AH,$C3+3,COLUMNS($J:AB))/INDEX(Input!$G$5:$AE$5,COLUMNS($J:AB)),"")</f>
        <v>0</v>
      </c>
      <c r="CC3" s="18" cm="1">
        <f t="array" ref="CC3">IFERROR(INDEX('Värde nyttor'!$J:$AH,$C3+3,COLUMNS($J:AC))/INDEX(Input!$G$5:$AE$5,COLUMNS($J:AC)),"")</f>
        <v>0</v>
      </c>
      <c r="CD3" s="18" cm="1">
        <f t="array" ref="CD3">IFERROR(INDEX('Värde nyttor'!$J:$AH,$C3+3,COLUMNS($J:AD))/INDEX(Input!$G$5:$AE$5,COLUMNS($J:AD)),"")</f>
        <v>0</v>
      </c>
      <c r="CE3" s="18" cm="1">
        <f t="array" ref="CE3">IFERROR(INDEX('Värde nyttor'!$J:$AH,$C3+3,COLUMNS($J:AE))/INDEX(Input!$G$5:$AE$5,COLUMNS($J:AE)),"")</f>
        <v>0</v>
      </c>
      <c r="CF3" s="18" cm="1">
        <f t="array" ref="CF3">IFERROR(INDEX('Värde nyttor'!$J:$AH,$C3+3,COLUMNS($J:AF))/INDEX(Input!$G$5:$AE$5,COLUMNS($J:AF)),"")</f>
        <v>0</v>
      </c>
      <c r="CG3" s="18" cm="1">
        <f t="array" ref="CG3">IFERROR(INDEX('Värde nyttor'!$J:$AH,$C3+3,COLUMNS($J:AG))/INDEX(Input!$G$5:$AE$5,COLUMNS($J:AG)),"")</f>
        <v>0</v>
      </c>
      <c r="CH3" s="18" cm="1">
        <f t="array" ref="CH3">IFERROR(INDEX('Värde nyttor'!$J:$AH,$C3+3,COLUMNS($J:AH))/INDEX(Input!$G$5:$AE$5,COLUMNS($J:AH)),"")</f>
        <v>0</v>
      </c>
      <c r="CI3" s="26">
        <f t="shared" ref="CI3:CI16" si="3">SUM(BJ3:CH3)</f>
        <v>0</v>
      </c>
    </row>
    <row r="4" spans="1:87" ht="25.2" customHeight="1" x14ac:dyDescent="0.35">
      <c r="A4" s="25" t="str">
        <f>"N"&amp;TEXT(ROWS($A$2:A4),"00")</f>
        <v>N03</v>
      </c>
      <c r="B4" s="24">
        <f>IFERROR(_xlfn.XMATCH($A4,'Värde nyttor'!$B:$B,0),"")</f>
        <v>50</v>
      </c>
      <c r="C4" s="24">
        <f>IFERROR(_xlfn.XMATCH($A4,'Värde nyttor'!$I:$I,0),"")</f>
        <v>61</v>
      </c>
      <c r="D4" s="34" cm="1">
        <f t="array" ref="D4">IFERROR(INDEX('Värde nyttor'!$C:$C,$B4),"")</f>
        <v>0</v>
      </c>
      <c r="E4" s="34" cm="1">
        <f t="array" ref="E4">IFERROR(INDEX('Värde nyttor'!$C:$C,$B4+1),"")</f>
        <v>0</v>
      </c>
      <c r="F4" s="34" cm="1">
        <f t="array" ref="F4">IFERROR(INDEX('Värde nyttor'!$C:$C,$B4+2),"")</f>
        <v>0</v>
      </c>
      <c r="G4" s="34" t="str">
        <f t="shared" si="0"/>
        <v/>
      </c>
      <c r="H4" s="34"/>
      <c r="I4" s="20"/>
      <c r="J4" s="17" cm="1">
        <f t="array" ref="J4">IFERROR(INDEX('Värde nyttor'!$J:$AH,$C4+1,COLUMNS($J:J))/INDEX(Input!$G$5:$AE$5,COLUMNS($J:J)),"")</f>
        <v>0</v>
      </c>
      <c r="K4" s="17" cm="1">
        <f t="array" ref="K4">IFERROR(INDEX('Värde nyttor'!$J:$AH,$C4+1,COLUMNS($J:K))/INDEX(Input!$G$5:$AE$5,COLUMNS($J:K)),"")</f>
        <v>0</v>
      </c>
      <c r="L4" s="17" cm="1">
        <f t="array" ref="L4">IFERROR(INDEX('Värde nyttor'!$J:$AH,$C4+1,COLUMNS($J:L))/INDEX(Input!$G$5:$AE$5,COLUMNS($J:L)),"")</f>
        <v>0</v>
      </c>
      <c r="M4" s="17" cm="1">
        <f t="array" ref="M4">IFERROR(INDEX('Värde nyttor'!$J:$AH,$C4+1,COLUMNS($J:M))/INDEX(Input!$G$5:$AE$5,COLUMNS($J:M)),"")</f>
        <v>0</v>
      </c>
      <c r="N4" s="17" cm="1">
        <f t="array" ref="N4">IFERROR(INDEX('Värde nyttor'!$J:$AH,$C4+1,COLUMNS($J:N))/INDEX(Input!$G$5:$AE$5,COLUMNS($J:N)),"")</f>
        <v>0</v>
      </c>
      <c r="O4" s="17" cm="1">
        <f t="array" ref="O4">IFERROR(INDEX('Värde nyttor'!$J:$AH,$C4+1,COLUMNS($J:O))/INDEX(Input!$G$5:$AE$5,COLUMNS($J:O)),"")</f>
        <v>0</v>
      </c>
      <c r="P4" s="17" cm="1">
        <f t="array" ref="P4">IFERROR(INDEX('Värde nyttor'!$J:$AH,$C4+1,COLUMNS($J:P))/INDEX(Input!$G$5:$AE$5,COLUMNS($J:P)),"")</f>
        <v>0</v>
      </c>
      <c r="Q4" s="17" cm="1">
        <f t="array" ref="Q4">IFERROR(INDEX('Värde nyttor'!$J:$AH,$C4+1,COLUMNS($J:Q))/INDEX(Input!$G$5:$AE$5,COLUMNS($J:Q)),"")</f>
        <v>0</v>
      </c>
      <c r="R4" s="17" cm="1">
        <f t="array" ref="R4">IFERROR(INDEX('Värde nyttor'!$J:$AH,$C4+1,COLUMNS($J:R))/INDEX(Input!$G$5:$AE$5,COLUMNS($J:R)),"")</f>
        <v>0</v>
      </c>
      <c r="S4" s="17" cm="1">
        <f t="array" ref="S4">IFERROR(INDEX('Värde nyttor'!$J:$AH,$C4+1,COLUMNS($J:S))/INDEX(Input!$G$5:$AE$5,COLUMNS($J:S)),"")</f>
        <v>0</v>
      </c>
      <c r="T4" s="17" cm="1">
        <f t="array" ref="T4">IFERROR(INDEX('Värde nyttor'!$J:$AH,$C4+1,COLUMNS($J:T))/INDEX(Input!$G$5:$AE$5,COLUMNS($J:T)),"")</f>
        <v>0</v>
      </c>
      <c r="U4" s="17" cm="1">
        <f t="array" ref="U4">IFERROR(INDEX('Värde nyttor'!$J:$AH,$C4+1,COLUMNS($J:U))/INDEX(Input!$G$5:$AE$5,COLUMNS($J:U)),"")</f>
        <v>0</v>
      </c>
      <c r="V4" s="17" cm="1">
        <f t="array" ref="V4">IFERROR(INDEX('Värde nyttor'!$J:$AH,$C4+1,COLUMNS($J:V))/INDEX(Input!$G$5:$AE$5,COLUMNS($J:V)),"")</f>
        <v>0</v>
      </c>
      <c r="W4" s="17" cm="1">
        <f t="array" ref="W4">IFERROR(INDEX('Värde nyttor'!$J:$AH,$C4+1,COLUMNS($J:W))/INDEX(Input!$G$5:$AE$5,COLUMNS($J:W)),"")</f>
        <v>0</v>
      </c>
      <c r="X4" s="17" cm="1">
        <f t="array" ref="X4">IFERROR(INDEX('Värde nyttor'!$J:$AH,$C4+1,COLUMNS($J:X))/INDEX(Input!$G$5:$AE$5,COLUMNS($J:X)),"")</f>
        <v>0</v>
      </c>
      <c r="Y4" s="17" cm="1">
        <f t="array" ref="Y4">IFERROR(INDEX('Värde nyttor'!$J:$AH,$C4+1,COLUMNS($J:Y))/INDEX(Input!$G$5:$AE$5,COLUMNS($J:Y)),"")</f>
        <v>0</v>
      </c>
      <c r="Z4" s="17" cm="1">
        <f t="array" ref="Z4">IFERROR(INDEX('Värde nyttor'!$J:$AH,$C4+1,COLUMNS($J:Z))/INDEX(Input!$G$5:$AE$5,COLUMNS($J:Z)),"")</f>
        <v>0</v>
      </c>
      <c r="AA4" s="17" cm="1">
        <f t="array" ref="AA4">IFERROR(INDEX('Värde nyttor'!$J:$AH,$C4+1,COLUMNS($J:AA))/INDEX(Input!$G$5:$AE$5,COLUMNS($J:AA)),"")</f>
        <v>0</v>
      </c>
      <c r="AB4" s="17" cm="1">
        <f t="array" ref="AB4">IFERROR(INDEX('Värde nyttor'!$J:$AH,$C4+1,COLUMNS($J:AB))/INDEX(Input!$G$5:$AE$5,COLUMNS($J:AB)),"")</f>
        <v>0</v>
      </c>
      <c r="AC4" s="17" cm="1">
        <f t="array" ref="AC4">IFERROR(INDEX('Värde nyttor'!$J:$AH,$C4+1,COLUMNS($J:AC))/INDEX(Input!$G$5:$AE$5,COLUMNS($J:AC)),"")</f>
        <v>0</v>
      </c>
      <c r="AD4" s="17" cm="1">
        <f t="array" ref="AD4">IFERROR(INDEX('Värde nyttor'!$J:$AH,$C4+1,COLUMNS($J:AD))/INDEX(Input!$G$5:$AE$5,COLUMNS($J:AD)),"")</f>
        <v>0</v>
      </c>
      <c r="AE4" s="17" cm="1">
        <f t="array" ref="AE4">IFERROR(INDEX('Värde nyttor'!$J:$AH,$C4+1,COLUMNS($J:AE))/INDEX(Input!$G$5:$AE$5,COLUMNS($J:AE)),"")</f>
        <v>0</v>
      </c>
      <c r="AF4" s="17" cm="1">
        <f t="array" ref="AF4">IFERROR(INDEX('Värde nyttor'!$J:$AH,$C4+1,COLUMNS($J:AF))/INDEX(Input!$G$5:$AE$5,COLUMNS($J:AF)),"")</f>
        <v>0</v>
      </c>
      <c r="AG4" s="17" cm="1">
        <f t="array" ref="AG4">IFERROR(INDEX('Värde nyttor'!$J:$AH,$C4+1,COLUMNS($J:AG))/INDEX(Input!$G$5:$AE$5,COLUMNS($J:AG)),"")</f>
        <v>0</v>
      </c>
      <c r="AH4" s="17" cm="1">
        <f t="array" ref="AH4">IFERROR(INDEX('Värde nyttor'!$J:$AH,$C4+1,COLUMNS($J:AH))/INDEX(Input!$G$5:$AE$5,COLUMNS($J:AH)),"")</f>
        <v>0</v>
      </c>
      <c r="AI4" s="19">
        <f t="shared" si="1"/>
        <v>0</v>
      </c>
      <c r="AJ4" s="18" cm="1">
        <f t="array" ref="AJ4">IFERROR(INDEX('Värde nyttor'!$J:$AH,$C4+2,COLUMNS($J:J))/INDEX(Input!$G$5:$AE$5,COLUMNS($J:J)),"")</f>
        <v>0</v>
      </c>
      <c r="AK4" s="18" cm="1">
        <f t="array" ref="AK4">IFERROR(INDEX('Värde nyttor'!$J:$AH,$C4+2,COLUMNS($J:K))/INDEX(Input!$G$5:$AE$5,COLUMNS($J:K)),"")</f>
        <v>0</v>
      </c>
      <c r="AL4" s="18" cm="1">
        <f t="array" ref="AL4">IFERROR(INDEX('Värde nyttor'!$J:$AH,$C4+2,COLUMNS($J:L))/INDEX(Input!$G$5:$AE$5,COLUMNS($J:L)),"")</f>
        <v>0</v>
      </c>
      <c r="AM4" s="18" cm="1">
        <f t="array" ref="AM4">IFERROR(INDEX('Värde nyttor'!$J:$AH,$C4+2,COLUMNS($J:M))/INDEX(Input!$G$5:$AE$5,COLUMNS($J:M)),"")</f>
        <v>0</v>
      </c>
      <c r="AN4" s="18" cm="1">
        <f t="array" ref="AN4">IFERROR(INDEX('Värde nyttor'!$J:$AH,$C4+2,COLUMNS($J:N))/INDEX(Input!$G$5:$AE$5,COLUMNS($J:N)),"")</f>
        <v>0</v>
      </c>
      <c r="AO4" s="18" cm="1">
        <f t="array" ref="AO4">IFERROR(INDEX('Värde nyttor'!$J:$AH,$C4+2,COLUMNS($J:O))/INDEX(Input!$G$5:$AE$5,COLUMNS($J:O)),"")</f>
        <v>0</v>
      </c>
      <c r="AP4" s="18" cm="1">
        <f t="array" ref="AP4">IFERROR(INDEX('Värde nyttor'!$J:$AH,$C4+2,COLUMNS($J:P))/INDEX(Input!$G$5:$AE$5,COLUMNS($J:P)),"")</f>
        <v>0</v>
      </c>
      <c r="AQ4" s="18" cm="1">
        <f t="array" ref="AQ4">IFERROR(INDEX('Värde nyttor'!$J:$AH,$C4+2,COLUMNS($J:Q))/INDEX(Input!$G$5:$AE$5,COLUMNS($J:Q)),"")</f>
        <v>0</v>
      </c>
      <c r="AR4" s="18" cm="1">
        <f t="array" ref="AR4">IFERROR(INDEX('Värde nyttor'!$J:$AH,$C4+2,COLUMNS($J:R))/INDEX(Input!$G$5:$AE$5,COLUMNS($J:R)),"")</f>
        <v>0</v>
      </c>
      <c r="AS4" s="18" cm="1">
        <f t="array" ref="AS4">IFERROR(INDEX('Värde nyttor'!$J:$AH,$C4+2,COLUMNS($J:S))/INDEX(Input!$G$5:$AE$5,COLUMNS($J:S)),"")</f>
        <v>0</v>
      </c>
      <c r="AT4" s="18" cm="1">
        <f t="array" ref="AT4">IFERROR(INDEX('Värde nyttor'!$J:$AH,$C4+2,COLUMNS($J:T))/INDEX(Input!$G$5:$AE$5,COLUMNS($J:T)),"")</f>
        <v>0</v>
      </c>
      <c r="AU4" s="18" cm="1">
        <f t="array" ref="AU4">IFERROR(INDEX('Värde nyttor'!$J:$AH,$C4+2,COLUMNS($J:U))/INDEX(Input!$G$5:$AE$5,COLUMNS($J:U)),"")</f>
        <v>0</v>
      </c>
      <c r="AV4" s="18" cm="1">
        <f t="array" ref="AV4">IFERROR(INDEX('Värde nyttor'!$J:$AH,$C4+2,COLUMNS($J:V))/INDEX(Input!$G$5:$AE$5,COLUMNS($J:V)),"")</f>
        <v>0</v>
      </c>
      <c r="AW4" s="18" cm="1">
        <f t="array" ref="AW4">IFERROR(INDEX('Värde nyttor'!$J:$AH,$C4+2,COLUMNS($J:W))/INDEX(Input!$G$5:$AE$5,COLUMNS($J:W)),"")</f>
        <v>0</v>
      </c>
      <c r="AX4" s="18" cm="1">
        <f t="array" ref="AX4">IFERROR(INDEX('Värde nyttor'!$J:$AH,$C4+2,COLUMNS($J:X))/INDEX(Input!$G$5:$AE$5,COLUMNS($J:X)),"")</f>
        <v>0</v>
      </c>
      <c r="AY4" s="18" cm="1">
        <f t="array" ref="AY4">IFERROR(INDEX('Värde nyttor'!$J:$AH,$C4+2,COLUMNS($J:Y))/INDEX(Input!$G$5:$AE$5,COLUMNS($J:Y)),"")</f>
        <v>0</v>
      </c>
      <c r="AZ4" s="18" cm="1">
        <f t="array" ref="AZ4">IFERROR(INDEX('Värde nyttor'!$J:$AH,$C4+2,COLUMNS($J:Z))/INDEX(Input!$G$5:$AE$5,COLUMNS($J:Z)),"")</f>
        <v>0</v>
      </c>
      <c r="BA4" s="18" cm="1">
        <f t="array" ref="BA4">IFERROR(INDEX('Värde nyttor'!$J:$AH,$C4+2,COLUMNS($J:AA))/INDEX(Input!$G$5:$AE$5,COLUMNS($J:AA)),"")</f>
        <v>0</v>
      </c>
      <c r="BB4" s="18" cm="1">
        <f t="array" ref="BB4">IFERROR(INDEX('Värde nyttor'!$J:$AH,$C4+2,COLUMNS($J:AB))/INDEX(Input!$G$5:$AE$5,COLUMNS($J:AB)),"")</f>
        <v>0</v>
      </c>
      <c r="BC4" s="18" cm="1">
        <f t="array" ref="BC4">IFERROR(INDEX('Värde nyttor'!$J:$AH,$C4+2,COLUMNS($J:AC))/INDEX(Input!$G$5:$AE$5,COLUMNS($J:AC)),"")</f>
        <v>0</v>
      </c>
      <c r="BD4" s="18" cm="1">
        <f t="array" ref="BD4">IFERROR(INDEX('Värde nyttor'!$J:$AH,$C4+2,COLUMNS($J:AD))/INDEX(Input!$G$5:$AE$5,COLUMNS($J:AD)),"")</f>
        <v>0</v>
      </c>
      <c r="BE4" s="18" cm="1">
        <f t="array" ref="BE4">IFERROR(INDEX('Värde nyttor'!$J:$AH,$C4+2,COLUMNS($J:AE))/INDEX(Input!$G$5:$AE$5,COLUMNS($J:AE)),"")</f>
        <v>0</v>
      </c>
      <c r="BF4" s="18" cm="1">
        <f t="array" ref="BF4">IFERROR(INDEX('Värde nyttor'!$J:$AH,$C4+2,COLUMNS($J:AF))/INDEX(Input!$G$5:$AE$5,COLUMNS($J:AF)),"")</f>
        <v>0</v>
      </c>
      <c r="BG4" s="18" cm="1">
        <f t="array" ref="BG4">IFERROR(INDEX('Värde nyttor'!$J:$AH,$C4+2,COLUMNS($J:AG))/INDEX(Input!$G$5:$AE$5,COLUMNS($J:AG)),"")</f>
        <v>0</v>
      </c>
      <c r="BH4" s="18" cm="1">
        <f t="array" ref="BH4">IFERROR(INDEX('Värde nyttor'!$J:$AH,$C4+2,COLUMNS($J:AH))/INDEX(Input!$G$5:$AE$5,COLUMNS($J:AH)),"")</f>
        <v>0</v>
      </c>
      <c r="BI4" s="19">
        <f t="shared" si="2"/>
        <v>0</v>
      </c>
      <c r="BJ4" s="18" cm="1">
        <f t="array" ref="BJ4">IFERROR(INDEX('Värde nyttor'!$J:$AH,$C4+3,COLUMNS($J:J))/INDEX(Input!$G$5:$AE$5,COLUMNS($J:J)),"")</f>
        <v>0</v>
      </c>
      <c r="BK4" s="18" cm="1">
        <f t="array" ref="BK4">IFERROR(INDEX('Värde nyttor'!$J:$AH,$C4+3,COLUMNS($J:K))/INDEX(Input!$G$5:$AE$5,COLUMNS($J:K)),"")</f>
        <v>0</v>
      </c>
      <c r="BL4" s="18" cm="1">
        <f t="array" ref="BL4">IFERROR(INDEX('Värde nyttor'!$J:$AH,$C4+3,COLUMNS($J:L))/INDEX(Input!$G$5:$AE$5,COLUMNS($J:L)),"")</f>
        <v>0</v>
      </c>
      <c r="BM4" s="18" cm="1">
        <f t="array" ref="BM4">IFERROR(INDEX('Värde nyttor'!$J:$AH,$C4+3,COLUMNS($J:M))/INDEX(Input!$G$5:$AE$5,COLUMNS($J:M)),"")</f>
        <v>0</v>
      </c>
      <c r="BN4" s="18" cm="1">
        <f t="array" ref="BN4">IFERROR(INDEX('Värde nyttor'!$J:$AH,$C4+3,COLUMNS($J:N))/INDEX(Input!$G$5:$AE$5,COLUMNS($J:N)),"")</f>
        <v>0</v>
      </c>
      <c r="BO4" s="18" cm="1">
        <f t="array" ref="BO4">IFERROR(INDEX('Värde nyttor'!$J:$AH,$C4+3,COLUMNS($J:O))/INDEX(Input!$G$5:$AE$5,COLUMNS($J:O)),"")</f>
        <v>0</v>
      </c>
      <c r="BP4" s="18" cm="1">
        <f t="array" ref="BP4">IFERROR(INDEX('Värde nyttor'!$J:$AH,$C4+3,COLUMNS($J:P))/INDEX(Input!$G$5:$AE$5,COLUMNS($J:P)),"")</f>
        <v>0</v>
      </c>
      <c r="BQ4" s="18" cm="1">
        <f t="array" ref="BQ4">IFERROR(INDEX('Värde nyttor'!$J:$AH,$C4+3,COLUMNS($J:Q))/INDEX(Input!$G$5:$AE$5,COLUMNS($J:Q)),"")</f>
        <v>0</v>
      </c>
      <c r="BR4" s="18" cm="1">
        <f t="array" ref="BR4">IFERROR(INDEX('Värde nyttor'!$J:$AH,$C4+3,COLUMNS($J:R))/INDEX(Input!$G$5:$AE$5,COLUMNS($J:R)),"")</f>
        <v>0</v>
      </c>
      <c r="BS4" s="18" cm="1">
        <f t="array" ref="BS4">IFERROR(INDEX('Värde nyttor'!$J:$AH,$C4+3,COLUMNS($J:S))/INDEX(Input!$G$5:$AE$5,COLUMNS($J:S)),"")</f>
        <v>0</v>
      </c>
      <c r="BT4" s="18" cm="1">
        <f t="array" ref="BT4">IFERROR(INDEX('Värde nyttor'!$J:$AH,$C4+3,COLUMNS($J:T))/INDEX(Input!$G$5:$AE$5,COLUMNS($J:T)),"")</f>
        <v>0</v>
      </c>
      <c r="BU4" s="18" cm="1">
        <f t="array" ref="BU4">IFERROR(INDEX('Värde nyttor'!$J:$AH,$C4+3,COLUMNS($J:U))/INDEX(Input!$G$5:$AE$5,COLUMNS($J:U)),"")</f>
        <v>0</v>
      </c>
      <c r="BV4" s="18" cm="1">
        <f t="array" ref="BV4">IFERROR(INDEX('Värde nyttor'!$J:$AH,$C4+3,COLUMNS($J:V))/INDEX(Input!$G$5:$AE$5,COLUMNS($J:V)),"")</f>
        <v>0</v>
      </c>
      <c r="BW4" s="18" cm="1">
        <f t="array" ref="BW4">IFERROR(INDEX('Värde nyttor'!$J:$AH,$C4+3,COLUMNS($J:W))/INDEX(Input!$G$5:$AE$5,COLUMNS($J:W)),"")</f>
        <v>0</v>
      </c>
      <c r="BX4" s="18" cm="1">
        <f t="array" ref="BX4">IFERROR(INDEX('Värde nyttor'!$J:$AH,$C4+3,COLUMNS($J:X))/INDEX(Input!$G$5:$AE$5,COLUMNS($J:X)),"")</f>
        <v>0</v>
      </c>
      <c r="BY4" s="18" cm="1">
        <f t="array" ref="BY4">IFERROR(INDEX('Värde nyttor'!$J:$AH,$C4+3,COLUMNS($J:Y))/INDEX(Input!$G$5:$AE$5,COLUMNS($J:Y)),"")</f>
        <v>0</v>
      </c>
      <c r="BZ4" s="18" cm="1">
        <f t="array" ref="BZ4">IFERROR(INDEX('Värde nyttor'!$J:$AH,$C4+3,COLUMNS($J:Z))/INDEX(Input!$G$5:$AE$5,COLUMNS($J:Z)),"")</f>
        <v>0</v>
      </c>
      <c r="CA4" s="18" cm="1">
        <f t="array" ref="CA4">IFERROR(INDEX('Värde nyttor'!$J:$AH,$C4+3,COLUMNS($J:AA))/INDEX(Input!$G$5:$AE$5,COLUMNS($J:AA)),"")</f>
        <v>0</v>
      </c>
      <c r="CB4" s="18" cm="1">
        <f t="array" ref="CB4">IFERROR(INDEX('Värde nyttor'!$J:$AH,$C4+3,COLUMNS($J:AB))/INDEX(Input!$G$5:$AE$5,COLUMNS($J:AB)),"")</f>
        <v>0</v>
      </c>
      <c r="CC4" s="18" cm="1">
        <f t="array" ref="CC4">IFERROR(INDEX('Värde nyttor'!$J:$AH,$C4+3,COLUMNS($J:AC))/INDEX(Input!$G$5:$AE$5,COLUMNS($J:AC)),"")</f>
        <v>0</v>
      </c>
      <c r="CD4" s="18" cm="1">
        <f t="array" ref="CD4">IFERROR(INDEX('Värde nyttor'!$J:$AH,$C4+3,COLUMNS($J:AD))/INDEX(Input!$G$5:$AE$5,COLUMNS($J:AD)),"")</f>
        <v>0</v>
      </c>
      <c r="CE4" s="18" cm="1">
        <f t="array" ref="CE4">IFERROR(INDEX('Värde nyttor'!$J:$AH,$C4+3,COLUMNS($J:AE))/INDEX(Input!$G$5:$AE$5,COLUMNS($J:AE)),"")</f>
        <v>0</v>
      </c>
      <c r="CF4" s="18" cm="1">
        <f t="array" ref="CF4">IFERROR(INDEX('Värde nyttor'!$J:$AH,$C4+3,COLUMNS($J:AF))/INDEX(Input!$G$5:$AE$5,COLUMNS($J:AF)),"")</f>
        <v>0</v>
      </c>
      <c r="CG4" s="18" cm="1">
        <f t="array" ref="CG4">IFERROR(INDEX('Värde nyttor'!$J:$AH,$C4+3,COLUMNS($J:AG))/INDEX(Input!$G$5:$AE$5,COLUMNS($J:AG)),"")</f>
        <v>0</v>
      </c>
      <c r="CH4" s="18" cm="1">
        <f t="array" ref="CH4">IFERROR(INDEX('Värde nyttor'!$J:$AH,$C4+3,COLUMNS($J:AH))/INDEX(Input!$G$5:$AE$5,COLUMNS($J:AH)),"")</f>
        <v>0</v>
      </c>
      <c r="CI4" s="26">
        <f t="shared" si="3"/>
        <v>0</v>
      </c>
    </row>
    <row r="5" spans="1:87" ht="25.2" customHeight="1" x14ac:dyDescent="0.35">
      <c r="A5" s="25" t="str">
        <f>"N"&amp;TEXT(ROWS($A$2:A5),"00")</f>
        <v>N04</v>
      </c>
      <c r="B5" s="24">
        <f>IFERROR(_xlfn.XMATCH($A5,'Värde nyttor'!$B:$B,0),"")</f>
        <v>69</v>
      </c>
      <c r="C5" s="24">
        <f>IFERROR(_xlfn.XMATCH($A5,'Värde nyttor'!$I:$I,0),"")</f>
        <v>80</v>
      </c>
      <c r="D5" s="34" cm="1">
        <f t="array" ref="D5">IFERROR(INDEX('Värde nyttor'!$C:$C,$B5),"")</f>
        <v>0</v>
      </c>
      <c r="E5" s="34" cm="1">
        <f t="array" ref="E5">IFERROR(INDEX('Värde nyttor'!$C:$C,$B5+1),"")</f>
        <v>0</v>
      </c>
      <c r="F5" s="34" cm="1">
        <f t="array" ref="F5">IFERROR(INDEX('Värde nyttor'!$C:$C,$B5+2),"")</f>
        <v>0</v>
      </c>
      <c r="G5" s="34" t="str">
        <f t="shared" si="0"/>
        <v/>
      </c>
      <c r="H5" s="34"/>
      <c r="I5" s="20"/>
      <c r="J5" s="17" cm="1">
        <f t="array" ref="J5">IFERROR(INDEX('Värde nyttor'!$J:$AH,$C5+1,COLUMNS($J:J))/INDEX(Input!$G$5:$AE$5,COLUMNS($J:J)),"")</f>
        <v>0</v>
      </c>
      <c r="K5" s="17" cm="1">
        <f t="array" ref="K5">IFERROR(INDEX('Värde nyttor'!$J:$AH,$C5+1,COLUMNS($J:K))/INDEX(Input!$G$5:$AE$5,COLUMNS($J:K)),"")</f>
        <v>0</v>
      </c>
      <c r="L5" s="17" cm="1">
        <f t="array" ref="L5">IFERROR(INDEX('Värde nyttor'!$J:$AH,$C5+1,COLUMNS($J:L))/INDEX(Input!$G$5:$AE$5,COLUMNS($J:L)),"")</f>
        <v>0</v>
      </c>
      <c r="M5" s="17" cm="1">
        <f t="array" ref="M5">IFERROR(INDEX('Värde nyttor'!$J:$AH,$C5+1,COLUMNS($J:M))/INDEX(Input!$G$5:$AE$5,COLUMNS($J:M)),"")</f>
        <v>0</v>
      </c>
      <c r="N5" s="17" cm="1">
        <f t="array" ref="N5">IFERROR(INDEX('Värde nyttor'!$J:$AH,$C5+1,COLUMNS($J:N))/INDEX(Input!$G$5:$AE$5,COLUMNS($J:N)),"")</f>
        <v>0</v>
      </c>
      <c r="O5" s="17" cm="1">
        <f t="array" ref="O5">IFERROR(INDEX('Värde nyttor'!$J:$AH,$C5+1,COLUMNS($J:O))/INDEX(Input!$G$5:$AE$5,COLUMNS($J:O)),"")</f>
        <v>0</v>
      </c>
      <c r="P5" s="17" cm="1">
        <f t="array" ref="P5">IFERROR(INDEX('Värde nyttor'!$J:$AH,$C5+1,COLUMNS($J:P))/INDEX(Input!$G$5:$AE$5,COLUMNS($J:P)),"")</f>
        <v>0</v>
      </c>
      <c r="Q5" s="17" cm="1">
        <f t="array" ref="Q5">IFERROR(INDEX('Värde nyttor'!$J:$AH,$C5+1,COLUMNS($J:Q))/INDEX(Input!$G$5:$AE$5,COLUMNS($J:Q)),"")</f>
        <v>0</v>
      </c>
      <c r="R5" s="17" cm="1">
        <f t="array" ref="R5">IFERROR(INDEX('Värde nyttor'!$J:$AH,$C5+1,COLUMNS($J:R))/INDEX(Input!$G$5:$AE$5,COLUMNS($J:R)),"")</f>
        <v>0</v>
      </c>
      <c r="S5" s="17" cm="1">
        <f t="array" ref="S5">IFERROR(INDEX('Värde nyttor'!$J:$AH,$C5+1,COLUMNS($J:S))/INDEX(Input!$G$5:$AE$5,COLUMNS($J:S)),"")</f>
        <v>0</v>
      </c>
      <c r="T5" s="17" cm="1">
        <f t="array" ref="T5">IFERROR(INDEX('Värde nyttor'!$J:$AH,$C5+1,COLUMNS($J:T))/INDEX(Input!$G$5:$AE$5,COLUMNS($J:T)),"")</f>
        <v>0</v>
      </c>
      <c r="U5" s="17" cm="1">
        <f t="array" ref="U5">IFERROR(INDEX('Värde nyttor'!$J:$AH,$C5+1,COLUMNS($J:U))/INDEX(Input!$G$5:$AE$5,COLUMNS($J:U)),"")</f>
        <v>0</v>
      </c>
      <c r="V5" s="17" cm="1">
        <f t="array" ref="V5">IFERROR(INDEX('Värde nyttor'!$J:$AH,$C5+1,COLUMNS($J:V))/INDEX(Input!$G$5:$AE$5,COLUMNS($J:V)),"")</f>
        <v>0</v>
      </c>
      <c r="W5" s="17" cm="1">
        <f t="array" ref="W5">IFERROR(INDEX('Värde nyttor'!$J:$AH,$C5+1,COLUMNS($J:W))/INDEX(Input!$G$5:$AE$5,COLUMNS($J:W)),"")</f>
        <v>0</v>
      </c>
      <c r="X5" s="17" cm="1">
        <f t="array" ref="X5">IFERROR(INDEX('Värde nyttor'!$J:$AH,$C5+1,COLUMNS($J:X))/INDEX(Input!$G$5:$AE$5,COLUMNS($J:X)),"")</f>
        <v>0</v>
      </c>
      <c r="Y5" s="17" cm="1">
        <f t="array" ref="Y5">IFERROR(INDEX('Värde nyttor'!$J:$AH,$C5+1,COLUMNS($J:Y))/INDEX(Input!$G$5:$AE$5,COLUMNS($J:Y)),"")</f>
        <v>0</v>
      </c>
      <c r="Z5" s="17" cm="1">
        <f t="array" ref="Z5">IFERROR(INDEX('Värde nyttor'!$J:$AH,$C5+1,COLUMNS($J:Z))/INDEX(Input!$G$5:$AE$5,COLUMNS($J:Z)),"")</f>
        <v>0</v>
      </c>
      <c r="AA5" s="17" cm="1">
        <f t="array" ref="AA5">IFERROR(INDEX('Värde nyttor'!$J:$AH,$C5+1,COLUMNS($J:AA))/INDEX(Input!$G$5:$AE$5,COLUMNS($J:AA)),"")</f>
        <v>0</v>
      </c>
      <c r="AB5" s="17" cm="1">
        <f t="array" ref="AB5">IFERROR(INDEX('Värde nyttor'!$J:$AH,$C5+1,COLUMNS($J:AB))/INDEX(Input!$G$5:$AE$5,COLUMNS($J:AB)),"")</f>
        <v>0</v>
      </c>
      <c r="AC5" s="17" cm="1">
        <f t="array" ref="AC5">IFERROR(INDEX('Värde nyttor'!$J:$AH,$C5+1,COLUMNS($J:AC))/INDEX(Input!$G$5:$AE$5,COLUMNS($J:AC)),"")</f>
        <v>0</v>
      </c>
      <c r="AD5" s="17" cm="1">
        <f t="array" ref="AD5">IFERROR(INDEX('Värde nyttor'!$J:$AH,$C5+1,COLUMNS($J:AD))/INDEX(Input!$G$5:$AE$5,COLUMNS($J:AD)),"")</f>
        <v>0</v>
      </c>
      <c r="AE5" s="17" cm="1">
        <f t="array" ref="AE5">IFERROR(INDEX('Värde nyttor'!$J:$AH,$C5+1,COLUMNS($J:AE))/INDEX(Input!$G$5:$AE$5,COLUMNS($J:AE)),"")</f>
        <v>0</v>
      </c>
      <c r="AF5" s="17" cm="1">
        <f t="array" ref="AF5">IFERROR(INDEX('Värde nyttor'!$J:$AH,$C5+1,COLUMNS($J:AF))/INDEX(Input!$G$5:$AE$5,COLUMNS($J:AF)),"")</f>
        <v>0</v>
      </c>
      <c r="AG5" s="17" cm="1">
        <f t="array" ref="AG5">IFERROR(INDEX('Värde nyttor'!$J:$AH,$C5+1,COLUMNS($J:AG))/INDEX(Input!$G$5:$AE$5,COLUMNS($J:AG)),"")</f>
        <v>0</v>
      </c>
      <c r="AH5" s="17" cm="1">
        <f t="array" ref="AH5">IFERROR(INDEX('Värde nyttor'!$J:$AH,$C5+1,COLUMNS($J:AH))/INDEX(Input!$G$5:$AE$5,COLUMNS($J:AH)),"")</f>
        <v>0</v>
      </c>
      <c r="AI5" s="19">
        <f t="shared" si="1"/>
        <v>0</v>
      </c>
      <c r="AJ5" s="18" cm="1">
        <f t="array" ref="AJ5">IFERROR(INDEX('Värde nyttor'!$J:$AH,$C5+2,COLUMNS($J:J))/INDEX(Input!$G$5:$AE$5,COLUMNS($J:J)),"")</f>
        <v>0</v>
      </c>
      <c r="AK5" s="18" cm="1">
        <f t="array" ref="AK5">IFERROR(INDEX('Värde nyttor'!$J:$AH,$C5+2,COLUMNS($J:K))/INDEX(Input!$G$5:$AE$5,COLUMNS($J:K)),"")</f>
        <v>0</v>
      </c>
      <c r="AL5" s="18" cm="1">
        <f t="array" ref="AL5">IFERROR(INDEX('Värde nyttor'!$J:$AH,$C5+2,COLUMNS($J:L))/INDEX(Input!$G$5:$AE$5,COLUMNS($J:L)),"")</f>
        <v>0</v>
      </c>
      <c r="AM5" s="18" cm="1">
        <f t="array" ref="AM5">IFERROR(INDEX('Värde nyttor'!$J:$AH,$C5+2,COLUMNS($J:M))/INDEX(Input!$G$5:$AE$5,COLUMNS($J:M)),"")</f>
        <v>0</v>
      </c>
      <c r="AN5" s="18" cm="1">
        <f t="array" ref="AN5">IFERROR(INDEX('Värde nyttor'!$J:$AH,$C5+2,COLUMNS($J:N))/INDEX(Input!$G$5:$AE$5,COLUMNS($J:N)),"")</f>
        <v>0</v>
      </c>
      <c r="AO5" s="18" cm="1">
        <f t="array" ref="AO5">IFERROR(INDEX('Värde nyttor'!$J:$AH,$C5+2,COLUMNS($J:O))/INDEX(Input!$G$5:$AE$5,COLUMNS($J:O)),"")</f>
        <v>0</v>
      </c>
      <c r="AP5" s="18" cm="1">
        <f t="array" ref="AP5">IFERROR(INDEX('Värde nyttor'!$J:$AH,$C5+2,COLUMNS($J:P))/INDEX(Input!$G$5:$AE$5,COLUMNS($J:P)),"")</f>
        <v>0</v>
      </c>
      <c r="AQ5" s="18" cm="1">
        <f t="array" ref="AQ5">IFERROR(INDEX('Värde nyttor'!$J:$AH,$C5+2,COLUMNS($J:Q))/INDEX(Input!$G$5:$AE$5,COLUMNS($J:Q)),"")</f>
        <v>0</v>
      </c>
      <c r="AR5" s="18" cm="1">
        <f t="array" ref="AR5">IFERROR(INDEX('Värde nyttor'!$J:$AH,$C5+2,COLUMNS($J:R))/INDEX(Input!$G$5:$AE$5,COLUMNS($J:R)),"")</f>
        <v>0</v>
      </c>
      <c r="AS5" s="18" cm="1">
        <f t="array" ref="AS5">IFERROR(INDEX('Värde nyttor'!$J:$AH,$C5+2,COLUMNS($J:S))/INDEX(Input!$G$5:$AE$5,COLUMNS($J:S)),"")</f>
        <v>0</v>
      </c>
      <c r="AT5" s="18" cm="1">
        <f t="array" ref="AT5">IFERROR(INDEX('Värde nyttor'!$J:$AH,$C5+2,COLUMNS($J:T))/INDEX(Input!$G$5:$AE$5,COLUMNS($J:T)),"")</f>
        <v>0</v>
      </c>
      <c r="AU5" s="18" cm="1">
        <f t="array" ref="AU5">IFERROR(INDEX('Värde nyttor'!$J:$AH,$C5+2,COLUMNS($J:U))/INDEX(Input!$G$5:$AE$5,COLUMNS($J:U)),"")</f>
        <v>0</v>
      </c>
      <c r="AV5" s="18" cm="1">
        <f t="array" ref="AV5">IFERROR(INDEX('Värde nyttor'!$J:$AH,$C5+2,COLUMNS($J:V))/INDEX(Input!$G$5:$AE$5,COLUMNS($J:V)),"")</f>
        <v>0</v>
      </c>
      <c r="AW5" s="18" cm="1">
        <f t="array" ref="AW5">IFERROR(INDEX('Värde nyttor'!$J:$AH,$C5+2,COLUMNS($J:W))/INDEX(Input!$G$5:$AE$5,COLUMNS($J:W)),"")</f>
        <v>0</v>
      </c>
      <c r="AX5" s="18" cm="1">
        <f t="array" ref="AX5">IFERROR(INDEX('Värde nyttor'!$J:$AH,$C5+2,COLUMNS($J:X))/INDEX(Input!$G$5:$AE$5,COLUMNS($J:X)),"")</f>
        <v>0</v>
      </c>
      <c r="AY5" s="18" cm="1">
        <f t="array" ref="AY5">IFERROR(INDEX('Värde nyttor'!$J:$AH,$C5+2,COLUMNS($J:Y))/INDEX(Input!$G$5:$AE$5,COLUMNS($J:Y)),"")</f>
        <v>0</v>
      </c>
      <c r="AZ5" s="18" cm="1">
        <f t="array" ref="AZ5">IFERROR(INDEX('Värde nyttor'!$J:$AH,$C5+2,COLUMNS($J:Z))/INDEX(Input!$G$5:$AE$5,COLUMNS($J:Z)),"")</f>
        <v>0</v>
      </c>
      <c r="BA5" s="18" cm="1">
        <f t="array" ref="BA5">IFERROR(INDEX('Värde nyttor'!$J:$AH,$C5+2,COLUMNS($J:AA))/INDEX(Input!$G$5:$AE$5,COLUMNS($J:AA)),"")</f>
        <v>0</v>
      </c>
      <c r="BB5" s="18" cm="1">
        <f t="array" ref="BB5">IFERROR(INDEX('Värde nyttor'!$J:$AH,$C5+2,COLUMNS($J:AB))/INDEX(Input!$G$5:$AE$5,COLUMNS($J:AB)),"")</f>
        <v>0</v>
      </c>
      <c r="BC5" s="18" cm="1">
        <f t="array" ref="BC5">IFERROR(INDEX('Värde nyttor'!$J:$AH,$C5+2,COLUMNS($J:AC))/INDEX(Input!$G$5:$AE$5,COLUMNS($J:AC)),"")</f>
        <v>0</v>
      </c>
      <c r="BD5" s="18" cm="1">
        <f t="array" ref="BD5">IFERROR(INDEX('Värde nyttor'!$J:$AH,$C5+2,COLUMNS($J:AD))/INDEX(Input!$G$5:$AE$5,COLUMNS($J:AD)),"")</f>
        <v>0</v>
      </c>
      <c r="BE5" s="18" cm="1">
        <f t="array" ref="BE5">IFERROR(INDEX('Värde nyttor'!$J:$AH,$C5+2,COLUMNS($J:AE))/INDEX(Input!$G$5:$AE$5,COLUMNS($J:AE)),"")</f>
        <v>0</v>
      </c>
      <c r="BF5" s="18" cm="1">
        <f t="array" ref="BF5">IFERROR(INDEX('Värde nyttor'!$J:$AH,$C5+2,COLUMNS($J:AF))/INDEX(Input!$G$5:$AE$5,COLUMNS($J:AF)),"")</f>
        <v>0</v>
      </c>
      <c r="BG5" s="18" cm="1">
        <f t="array" ref="BG5">IFERROR(INDEX('Värde nyttor'!$J:$AH,$C5+2,COLUMNS($J:AG))/INDEX(Input!$G$5:$AE$5,COLUMNS($J:AG)),"")</f>
        <v>0</v>
      </c>
      <c r="BH5" s="18" cm="1">
        <f t="array" ref="BH5">IFERROR(INDEX('Värde nyttor'!$J:$AH,$C5+2,COLUMNS($J:AH))/INDEX(Input!$G$5:$AE$5,COLUMNS($J:AH)),"")</f>
        <v>0</v>
      </c>
      <c r="BI5" s="19">
        <f t="shared" si="2"/>
        <v>0</v>
      </c>
      <c r="BJ5" s="18" cm="1">
        <f t="array" ref="BJ5">IFERROR(INDEX('Värde nyttor'!$J:$AH,$C5+3,COLUMNS($J:J))/INDEX(Input!$G$5:$AE$5,COLUMNS($J:J)),"")</f>
        <v>0</v>
      </c>
      <c r="BK5" s="18" cm="1">
        <f t="array" ref="BK5">IFERROR(INDEX('Värde nyttor'!$J:$AH,$C5+3,COLUMNS($J:K))/INDEX(Input!$G$5:$AE$5,COLUMNS($J:K)),"")</f>
        <v>0</v>
      </c>
      <c r="BL5" s="18" cm="1">
        <f t="array" ref="BL5">IFERROR(INDEX('Värde nyttor'!$J:$AH,$C5+3,COLUMNS($J:L))/INDEX(Input!$G$5:$AE$5,COLUMNS($J:L)),"")</f>
        <v>0</v>
      </c>
      <c r="BM5" s="18" cm="1">
        <f t="array" ref="BM5">IFERROR(INDEX('Värde nyttor'!$J:$AH,$C5+3,COLUMNS($J:M))/INDEX(Input!$G$5:$AE$5,COLUMNS($J:M)),"")</f>
        <v>0</v>
      </c>
      <c r="BN5" s="18" cm="1">
        <f t="array" ref="BN5">IFERROR(INDEX('Värde nyttor'!$J:$AH,$C5+3,COLUMNS($J:N))/INDEX(Input!$G$5:$AE$5,COLUMNS($J:N)),"")</f>
        <v>0</v>
      </c>
      <c r="BO5" s="18" cm="1">
        <f t="array" ref="BO5">IFERROR(INDEX('Värde nyttor'!$J:$AH,$C5+3,COLUMNS($J:O))/INDEX(Input!$G$5:$AE$5,COLUMNS($J:O)),"")</f>
        <v>0</v>
      </c>
      <c r="BP5" s="18" cm="1">
        <f t="array" ref="BP5">IFERROR(INDEX('Värde nyttor'!$J:$AH,$C5+3,COLUMNS($J:P))/INDEX(Input!$G$5:$AE$5,COLUMNS($J:P)),"")</f>
        <v>0</v>
      </c>
      <c r="BQ5" s="18" cm="1">
        <f t="array" ref="BQ5">IFERROR(INDEX('Värde nyttor'!$J:$AH,$C5+3,COLUMNS($J:Q))/INDEX(Input!$G$5:$AE$5,COLUMNS($J:Q)),"")</f>
        <v>0</v>
      </c>
      <c r="BR5" s="18" cm="1">
        <f t="array" ref="BR5">IFERROR(INDEX('Värde nyttor'!$J:$AH,$C5+3,COLUMNS($J:R))/INDEX(Input!$G$5:$AE$5,COLUMNS($J:R)),"")</f>
        <v>0</v>
      </c>
      <c r="BS5" s="18" cm="1">
        <f t="array" ref="BS5">IFERROR(INDEX('Värde nyttor'!$J:$AH,$C5+3,COLUMNS($J:S))/INDEX(Input!$G$5:$AE$5,COLUMNS($J:S)),"")</f>
        <v>0</v>
      </c>
      <c r="BT5" s="18" cm="1">
        <f t="array" ref="BT5">IFERROR(INDEX('Värde nyttor'!$J:$AH,$C5+3,COLUMNS($J:T))/INDEX(Input!$G$5:$AE$5,COLUMNS($J:T)),"")</f>
        <v>0</v>
      </c>
      <c r="BU5" s="18" cm="1">
        <f t="array" ref="BU5">IFERROR(INDEX('Värde nyttor'!$J:$AH,$C5+3,COLUMNS($J:U))/INDEX(Input!$G$5:$AE$5,COLUMNS($J:U)),"")</f>
        <v>0</v>
      </c>
      <c r="BV5" s="18" cm="1">
        <f t="array" ref="BV5">IFERROR(INDEX('Värde nyttor'!$J:$AH,$C5+3,COLUMNS($J:V))/INDEX(Input!$G$5:$AE$5,COLUMNS($J:V)),"")</f>
        <v>0</v>
      </c>
      <c r="BW5" s="18" cm="1">
        <f t="array" ref="BW5">IFERROR(INDEX('Värde nyttor'!$J:$AH,$C5+3,COLUMNS($J:W))/INDEX(Input!$G$5:$AE$5,COLUMNS($J:W)),"")</f>
        <v>0</v>
      </c>
      <c r="BX5" s="18" cm="1">
        <f t="array" ref="BX5">IFERROR(INDEX('Värde nyttor'!$J:$AH,$C5+3,COLUMNS($J:X))/INDEX(Input!$G$5:$AE$5,COLUMNS($J:X)),"")</f>
        <v>0</v>
      </c>
      <c r="BY5" s="18" cm="1">
        <f t="array" ref="BY5">IFERROR(INDEX('Värde nyttor'!$J:$AH,$C5+3,COLUMNS($J:Y))/INDEX(Input!$G$5:$AE$5,COLUMNS($J:Y)),"")</f>
        <v>0</v>
      </c>
      <c r="BZ5" s="18" cm="1">
        <f t="array" ref="BZ5">IFERROR(INDEX('Värde nyttor'!$J:$AH,$C5+3,COLUMNS($J:Z))/INDEX(Input!$G$5:$AE$5,COLUMNS($J:Z)),"")</f>
        <v>0</v>
      </c>
      <c r="CA5" s="18" cm="1">
        <f t="array" ref="CA5">IFERROR(INDEX('Värde nyttor'!$J:$AH,$C5+3,COLUMNS($J:AA))/INDEX(Input!$G$5:$AE$5,COLUMNS($J:AA)),"")</f>
        <v>0</v>
      </c>
      <c r="CB5" s="18" cm="1">
        <f t="array" ref="CB5">IFERROR(INDEX('Värde nyttor'!$J:$AH,$C5+3,COLUMNS($J:AB))/INDEX(Input!$G$5:$AE$5,COLUMNS($J:AB)),"")</f>
        <v>0</v>
      </c>
      <c r="CC5" s="18" cm="1">
        <f t="array" ref="CC5">IFERROR(INDEX('Värde nyttor'!$J:$AH,$C5+3,COLUMNS($J:AC))/INDEX(Input!$G$5:$AE$5,COLUMNS($J:AC)),"")</f>
        <v>0</v>
      </c>
      <c r="CD5" s="18" cm="1">
        <f t="array" ref="CD5">IFERROR(INDEX('Värde nyttor'!$J:$AH,$C5+3,COLUMNS($J:AD))/INDEX(Input!$G$5:$AE$5,COLUMNS($J:AD)),"")</f>
        <v>0</v>
      </c>
      <c r="CE5" s="18" cm="1">
        <f t="array" ref="CE5">IFERROR(INDEX('Värde nyttor'!$J:$AH,$C5+3,COLUMNS($J:AE))/INDEX(Input!$G$5:$AE$5,COLUMNS($J:AE)),"")</f>
        <v>0</v>
      </c>
      <c r="CF5" s="18" cm="1">
        <f t="array" ref="CF5">IFERROR(INDEX('Värde nyttor'!$J:$AH,$C5+3,COLUMNS($J:AF))/INDEX(Input!$G$5:$AE$5,COLUMNS($J:AF)),"")</f>
        <v>0</v>
      </c>
      <c r="CG5" s="18" cm="1">
        <f t="array" ref="CG5">IFERROR(INDEX('Värde nyttor'!$J:$AH,$C5+3,COLUMNS($J:AG))/INDEX(Input!$G$5:$AE$5,COLUMNS($J:AG)),"")</f>
        <v>0</v>
      </c>
      <c r="CH5" s="18" cm="1">
        <f t="array" ref="CH5">IFERROR(INDEX('Värde nyttor'!$J:$AH,$C5+3,COLUMNS($J:AH))/INDEX(Input!$G$5:$AE$5,COLUMNS($J:AH)),"")</f>
        <v>0</v>
      </c>
      <c r="CI5" s="26">
        <f t="shared" si="3"/>
        <v>0</v>
      </c>
    </row>
    <row r="6" spans="1:87" ht="25.2" customHeight="1" x14ac:dyDescent="0.35">
      <c r="A6" s="25" t="str">
        <f>"N"&amp;TEXT(ROWS($A$2:A6),"00")</f>
        <v>N05</v>
      </c>
      <c r="B6" s="24">
        <f>IFERROR(_xlfn.XMATCH($A6,'Värde nyttor'!$B:$B,0),"")</f>
        <v>88</v>
      </c>
      <c r="C6" s="24">
        <f>IFERROR(_xlfn.XMATCH($A6,'Värde nyttor'!$I:$I,0),"")</f>
        <v>99</v>
      </c>
      <c r="D6" s="34" cm="1">
        <f t="array" ref="D6">IFERROR(INDEX('Värde nyttor'!$C:$C,$B6),"")</f>
        <v>0</v>
      </c>
      <c r="E6" s="34" cm="1">
        <f t="array" ref="E6">IFERROR(INDEX('Värde nyttor'!$C:$C,$B6+1),"")</f>
        <v>0</v>
      </c>
      <c r="F6" s="34" cm="1">
        <f t="array" ref="F6">IFERROR(INDEX('Värde nyttor'!$C:$C,$B6+2),"")</f>
        <v>0</v>
      </c>
      <c r="G6" s="34" t="str">
        <f t="shared" si="0"/>
        <v/>
      </c>
      <c r="H6" s="34"/>
      <c r="I6" s="20"/>
      <c r="J6" s="17" cm="1">
        <f t="array" ref="J6">IFERROR(INDEX('Värde nyttor'!$J:$AH,$C6+1,COLUMNS($J:J))/INDEX(Input!$G$5:$AE$5,COLUMNS($J:J)),"")</f>
        <v>0</v>
      </c>
      <c r="K6" s="17" cm="1">
        <f t="array" ref="K6">IFERROR(INDEX('Värde nyttor'!$J:$AH,$C6+1,COLUMNS($J:K))/INDEX(Input!$G$5:$AE$5,COLUMNS($J:K)),"")</f>
        <v>0</v>
      </c>
      <c r="L6" s="17" cm="1">
        <f t="array" ref="L6">IFERROR(INDEX('Värde nyttor'!$J:$AH,$C6+1,COLUMNS($J:L))/INDEX(Input!$G$5:$AE$5,COLUMNS($J:L)),"")</f>
        <v>0</v>
      </c>
      <c r="M6" s="17" cm="1">
        <f t="array" ref="M6">IFERROR(INDEX('Värde nyttor'!$J:$AH,$C6+1,COLUMNS($J:M))/INDEX(Input!$G$5:$AE$5,COLUMNS($J:M)),"")</f>
        <v>0</v>
      </c>
      <c r="N6" s="17" cm="1">
        <f t="array" ref="N6">IFERROR(INDEX('Värde nyttor'!$J:$AH,$C6+1,COLUMNS($J:N))/INDEX(Input!$G$5:$AE$5,COLUMNS($J:N)),"")</f>
        <v>0</v>
      </c>
      <c r="O6" s="17" cm="1">
        <f t="array" ref="O6">IFERROR(INDEX('Värde nyttor'!$J:$AH,$C6+1,COLUMNS($J:O))/INDEX(Input!$G$5:$AE$5,COLUMNS($J:O)),"")</f>
        <v>0</v>
      </c>
      <c r="P6" s="17" cm="1">
        <f t="array" ref="P6">IFERROR(INDEX('Värde nyttor'!$J:$AH,$C6+1,COLUMNS($J:P))/INDEX(Input!$G$5:$AE$5,COLUMNS($J:P)),"")</f>
        <v>0</v>
      </c>
      <c r="Q6" s="17" cm="1">
        <f t="array" ref="Q6">IFERROR(INDEX('Värde nyttor'!$J:$AH,$C6+1,COLUMNS($J:Q))/INDEX(Input!$G$5:$AE$5,COLUMNS($J:Q)),"")</f>
        <v>0</v>
      </c>
      <c r="R6" s="17" cm="1">
        <f t="array" ref="R6">IFERROR(INDEX('Värde nyttor'!$J:$AH,$C6+1,COLUMNS($J:R))/INDEX(Input!$G$5:$AE$5,COLUMNS($J:R)),"")</f>
        <v>0</v>
      </c>
      <c r="S6" s="17" cm="1">
        <f t="array" ref="S6">IFERROR(INDEX('Värde nyttor'!$J:$AH,$C6+1,COLUMNS($J:S))/INDEX(Input!$G$5:$AE$5,COLUMNS($J:S)),"")</f>
        <v>0</v>
      </c>
      <c r="T6" s="17" cm="1">
        <f t="array" ref="T6">IFERROR(INDEX('Värde nyttor'!$J:$AH,$C6+1,COLUMNS($J:T))/INDEX(Input!$G$5:$AE$5,COLUMNS($J:T)),"")</f>
        <v>0</v>
      </c>
      <c r="U6" s="17" cm="1">
        <f t="array" ref="U6">IFERROR(INDEX('Värde nyttor'!$J:$AH,$C6+1,COLUMNS($J:U))/INDEX(Input!$G$5:$AE$5,COLUMNS($J:U)),"")</f>
        <v>0</v>
      </c>
      <c r="V6" s="17" cm="1">
        <f t="array" ref="V6">IFERROR(INDEX('Värde nyttor'!$J:$AH,$C6+1,COLUMNS($J:V))/INDEX(Input!$G$5:$AE$5,COLUMNS($J:V)),"")</f>
        <v>0</v>
      </c>
      <c r="W6" s="17" cm="1">
        <f t="array" ref="W6">IFERROR(INDEX('Värde nyttor'!$J:$AH,$C6+1,COLUMNS($J:W))/INDEX(Input!$G$5:$AE$5,COLUMNS($J:W)),"")</f>
        <v>0</v>
      </c>
      <c r="X6" s="17" cm="1">
        <f t="array" ref="X6">IFERROR(INDEX('Värde nyttor'!$J:$AH,$C6+1,COLUMNS($J:X))/INDEX(Input!$G$5:$AE$5,COLUMNS($J:X)),"")</f>
        <v>0</v>
      </c>
      <c r="Y6" s="17" cm="1">
        <f t="array" ref="Y6">IFERROR(INDEX('Värde nyttor'!$J:$AH,$C6+1,COLUMNS($J:Y))/INDEX(Input!$G$5:$AE$5,COLUMNS($J:Y)),"")</f>
        <v>0</v>
      </c>
      <c r="Z6" s="17" cm="1">
        <f t="array" ref="Z6">IFERROR(INDEX('Värde nyttor'!$J:$AH,$C6+1,COLUMNS($J:Z))/INDEX(Input!$G$5:$AE$5,COLUMNS($J:Z)),"")</f>
        <v>0</v>
      </c>
      <c r="AA6" s="17" cm="1">
        <f t="array" ref="AA6">IFERROR(INDEX('Värde nyttor'!$J:$AH,$C6+1,COLUMNS($J:AA))/INDEX(Input!$G$5:$AE$5,COLUMNS($J:AA)),"")</f>
        <v>0</v>
      </c>
      <c r="AB6" s="17" cm="1">
        <f t="array" ref="AB6">IFERROR(INDEX('Värde nyttor'!$J:$AH,$C6+1,COLUMNS($J:AB))/INDEX(Input!$G$5:$AE$5,COLUMNS($J:AB)),"")</f>
        <v>0</v>
      </c>
      <c r="AC6" s="17" cm="1">
        <f t="array" ref="AC6">IFERROR(INDEX('Värde nyttor'!$J:$AH,$C6+1,COLUMNS($J:AC))/INDEX(Input!$G$5:$AE$5,COLUMNS($J:AC)),"")</f>
        <v>0</v>
      </c>
      <c r="AD6" s="17" cm="1">
        <f t="array" ref="AD6">IFERROR(INDEX('Värde nyttor'!$J:$AH,$C6+1,COLUMNS($J:AD))/INDEX(Input!$G$5:$AE$5,COLUMNS($J:AD)),"")</f>
        <v>0</v>
      </c>
      <c r="AE6" s="17" cm="1">
        <f t="array" ref="AE6">IFERROR(INDEX('Värde nyttor'!$J:$AH,$C6+1,COLUMNS($J:AE))/INDEX(Input!$G$5:$AE$5,COLUMNS($J:AE)),"")</f>
        <v>0</v>
      </c>
      <c r="AF6" s="17" cm="1">
        <f t="array" ref="AF6">IFERROR(INDEX('Värde nyttor'!$J:$AH,$C6+1,COLUMNS($J:AF))/INDEX(Input!$G$5:$AE$5,COLUMNS($J:AF)),"")</f>
        <v>0</v>
      </c>
      <c r="AG6" s="17" cm="1">
        <f t="array" ref="AG6">IFERROR(INDEX('Värde nyttor'!$J:$AH,$C6+1,COLUMNS($J:AG))/INDEX(Input!$G$5:$AE$5,COLUMNS($J:AG)),"")</f>
        <v>0</v>
      </c>
      <c r="AH6" s="17" cm="1">
        <f t="array" ref="AH6">IFERROR(INDEX('Värde nyttor'!$J:$AH,$C6+1,COLUMNS($J:AH))/INDEX(Input!$G$5:$AE$5,COLUMNS($J:AH)),"")</f>
        <v>0</v>
      </c>
      <c r="AI6" s="19">
        <f t="shared" si="1"/>
        <v>0</v>
      </c>
      <c r="AJ6" s="18" cm="1">
        <f t="array" ref="AJ6">IFERROR(INDEX('Värde nyttor'!$J:$AH,$C6+2,COLUMNS($J:J))/INDEX(Input!$G$5:$AE$5,COLUMNS($J:J)),"")</f>
        <v>0</v>
      </c>
      <c r="AK6" s="18" cm="1">
        <f t="array" ref="AK6">IFERROR(INDEX('Värde nyttor'!$J:$AH,$C6+2,COLUMNS($J:K))/INDEX(Input!$G$5:$AE$5,COLUMNS($J:K)),"")</f>
        <v>0</v>
      </c>
      <c r="AL6" s="18" cm="1">
        <f t="array" ref="AL6">IFERROR(INDEX('Värde nyttor'!$J:$AH,$C6+2,COLUMNS($J:L))/INDEX(Input!$G$5:$AE$5,COLUMNS($J:L)),"")</f>
        <v>0</v>
      </c>
      <c r="AM6" s="18" cm="1">
        <f t="array" ref="AM6">IFERROR(INDEX('Värde nyttor'!$J:$AH,$C6+2,COLUMNS($J:M))/INDEX(Input!$G$5:$AE$5,COLUMNS($J:M)),"")</f>
        <v>0</v>
      </c>
      <c r="AN6" s="18" cm="1">
        <f t="array" ref="AN6">IFERROR(INDEX('Värde nyttor'!$J:$AH,$C6+2,COLUMNS($J:N))/INDEX(Input!$G$5:$AE$5,COLUMNS($J:N)),"")</f>
        <v>0</v>
      </c>
      <c r="AO6" s="18" cm="1">
        <f t="array" ref="AO6">IFERROR(INDEX('Värde nyttor'!$J:$AH,$C6+2,COLUMNS($J:O))/INDEX(Input!$G$5:$AE$5,COLUMNS($J:O)),"")</f>
        <v>0</v>
      </c>
      <c r="AP6" s="18" cm="1">
        <f t="array" ref="AP6">IFERROR(INDEX('Värde nyttor'!$J:$AH,$C6+2,COLUMNS($J:P))/INDEX(Input!$G$5:$AE$5,COLUMNS($J:P)),"")</f>
        <v>0</v>
      </c>
      <c r="AQ6" s="18" cm="1">
        <f t="array" ref="AQ6">IFERROR(INDEX('Värde nyttor'!$J:$AH,$C6+2,COLUMNS($J:Q))/INDEX(Input!$G$5:$AE$5,COLUMNS($J:Q)),"")</f>
        <v>0</v>
      </c>
      <c r="AR6" s="18" cm="1">
        <f t="array" ref="AR6">IFERROR(INDEX('Värde nyttor'!$J:$AH,$C6+2,COLUMNS($J:R))/INDEX(Input!$G$5:$AE$5,COLUMNS($J:R)),"")</f>
        <v>0</v>
      </c>
      <c r="AS6" s="18" cm="1">
        <f t="array" ref="AS6">IFERROR(INDEX('Värde nyttor'!$J:$AH,$C6+2,COLUMNS($J:S))/INDEX(Input!$G$5:$AE$5,COLUMNS($J:S)),"")</f>
        <v>0</v>
      </c>
      <c r="AT6" s="18" cm="1">
        <f t="array" ref="AT6">IFERROR(INDEX('Värde nyttor'!$J:$AH,$C6+2,COLUMNS($J:T))/INDEX(Input!$G$5:$AE$5,COLUMNS($J:T)),"")</f>
        <v>0</v>
      </c>
      <c r="AU6" s="18" cm="1">
        <f t="array" ref="AU6">IFERROR(INDEX('Värde nyttor'!$J:$AH,$C6+2,COLUMNS($J:U))/INDEX(Input!$G$5:$AE$5,COLUMNS($J:U)),"")</f>
        <v>0</v>
      </c>
      <c r="AV6" s="18" cm="1">
        <f t="array" ref="AV6">IFERROR(INDEX('Värde nyttor'!$J:$AH,$C6+2,COLUMNS($J:V))/INDEX(Input!$G$5:$AE$5,COLUMNS($J:V)),"")</f>
        <v>0</v>
      </c>
      <c r="AW6" s="18" cm="1">
        <f t="array" ref="AW6">IFERROR(INDEX('Värde nyttor'!$J:$AH,$C6+2,COLUMNS($J:W))/INDEX(Input!$G$5:$AE$5,COLUMNS($J:W)),"")</f>
        <v>0</v>
      </c>
      <c r="AX6" s="18" cm="1">
        <f t="array" ref="AX6">IFERROR(INDEX('Värde nyttor'!$J:$AH,$C6+2,COLUMNS($J:X))/INDEX(Input!$G$5:$AE$5,COLUMNS($J:X)),"")</f>
        <v>0</v>
      </c>
      <c r="AY6" s="18" cm="1">
        <f t="array" ref="AY6">IFERROR(INDEX('Värde nyttor'!$J:$AH,$C6+2,COLUMNS($J:Y))/INDEX(Input!$G$5:$AE$5,COLUMNS($J:Y)),"")</f>
        <v>0</v>
      </c>
      <c r="AZ6" s="18" cm="1">
        <f t="array" ref="AZ6">IFERROR(INDEX('Värde nyttor'!$J:$AH,$C6+2,COLUMNS($J:Z))/INDEX(Input!$G$5:$AE$5,COLUMNS($J:Z)),"")</f>
        <v>0</v>
      </c>
      <c r="BA6" s="18" cm="1">
        <f t="array" ref="BA6">IFERROR(INDEX('Värde nyttor'!$J:$AH,$C6+2,COLUMNS($J:AA))/INDEX(Input!$G$5:$AE$5,COLUMNS($J:AA)),"")</f>
        <v>0</v>
      </c>
      <c r="BB6" s="18" cm="1">
        <f t="array" ref="BB6">IFERROR(INDEX('Värde nyttor'!$J:$AH,$C6+2,COLUMNS($J:AB))/INDEX(Input!$G$5:$AE$5,COLUMNS($J:AB)),"")</f>
        <v>0</v>
      </c>
      <c r="BC6" s="18" cm="1">
        <f t="array" ref="BC6">IFERROR(INDEX('Värde nyttor'!$J:$AH,$C6+2,COLUMNS($J:AC))/INDEX(Input!$G$5:$AE$5,COLUMNS($J:AC)),"")</f>
        <v>0</v>
      </c>
      <c r="BD6" s="18" cm="1">
        <f t="array" ref="BD6">IFERROR(INDEX('Värde nyttor'!$J:$AH,$C6+2,COLUMNS($J:AD))/INDEX(Input!$G$5:$AE$5,COLUMNS($J:AD)),"")</f>
        <v>0</v>
      </c>
      <c r="BE6" s="18" cm="1">
        <f t="array" ref="BE6">IFERROR(INDEX('Värde nyttor'!$J:$AH,$C6+2,COLUMNS($J:AE))/INDEX(Input!$G$5:$AE$5,COLUMNS($J:AE)),"")</f>
        <v>0</v>
      </c>
      <c r="BF6" s="18" cm="1">
        <f t="array" ref="BF6">IFERROR(INDEX('Värde nyttor'!$J:$AH,$C6+2,COLUMNS($J:AF))/INDEX(Input!$G$5:$AE$5,COLUMNS($J:AF)),"")</f>
        <v>0</v>
      </c>
      <c r="BG6" s="18" cm="1">
        <f t="array" ref="BG6">IFERROR(INDEX('Värde nyttor'!$J:$AH,$C6+2,COLUMNS($J:AG))/INDEX(Input!$G$5:$AE$5,COLUMNS($J:AG)),"")</f>
        <v>0</v>
      </c>
      <c r="BH6" s="18" cm="1">
        <f t="array" ref="BH6">IFERROR(INDEX('Värde nyttor'!$J:$AH,$C6+2,COLUMNS($J:AH))/INDEX(Input!$G$5:$AE$5,COLUMNS($J:AH)),"")</f>
        <v>0</v>
      </c>
      <c r="BI6" s="19">
        <f t="shared" si="2"/>
        <v>0</v>
      </c>
      <c r="BJ6" s="18" cm="1">
        <f t="array" ref="BJ6">IFERROR(INDEX('Värde nyttor'!$J:$AH,$C6+3,COLUMNS($J:J))/INDEX(Input!$G$5:$AE$5,COLUMNS($J:J)),"")</f>
        <v>0</v>
      </c>
      <c r="BK6" s="18" cm="1">
        <f t="array" ref="BK6">IFERROR(INDEX('Värde nyttor'!$J:$AH,$C6+3,COLUMNS($J:K))/INDEX(Input!$G$5:$AE$5,COLUMNS($J:K)),"")</f>
        <v>0</v>
      </c>
      <c r="BL6" s="18" cm="1">
        <f t="array" ref="BL6">IFERROR(INDEX('Värde nyttor'!$J:$AH,$C6+3,COLUMNS($J:L))/INDEX(Input!$G$5:$AE$5,COLUMNS($J:L)),"")</f>
        <v>0</v>
      </c>
      <c r="BM6" s="18" cm="1">
        <f t="array" ref="BM6">IFERROR(INDEX('Värde nyttor'!$J:$AH,$C6+3,COLUMNS($J:M))/INDEX(Input!$G$5:$AE$5,COLUMNS($J:M)),"")</f>
        <v>0</v>
      </c>
      <c r="BN6" s="18" cm="1">
        <f t="array" ref="BN6">IFERROR(INDEX('Värde nyttor'!$J:$AH,$C6+3,COLUMNS($J:N))/INDEX(Input!$G$5:$AE$5,COLUMNS($J:N)),"")</f>
        <v>0</v>
      </c>
      <c r="BO6" s="18" cm="1">
        <f t="array" ref="BO6">IFERROR(INDEX('Värde nyttor'!$J:$AH,$C6+3,COLUMNS($J:O))/INDEX(Input!$G$5:$AE$5,COLUMNS($J:O)),"")</f>
        <v>0</v>
      </c>
      <c r="BP6" s="18" cm="1">
        <f t="array" ref="BP6">IFERROR(INDEX('Värde nyttor'!$J:$AH,$C6+3,COLUMNS($J:P))/INDEX(Input!$G$5:$AE$5,COLUMNS($J:P)),"")</f>
        <v>0</v>
      </c>
      <c r="BQ6" s="18" cm="1">
        <f t="array" ref="BQ6">IFERROR(INDEX('Värde nyttor'!$J:$AH,$C6+3,COLUMNS($J:Q))/INDEX(Input!$G$5:$AE$5,COLUMNS($J:Q)),"")</f>
        <v>0</v>
      </c>
      <c r="BR6" s="18" cm="1">
        <f t="array" ref="BR6">IFERROR(INDEX('Värde nyttor'!$J:$AH,$C6+3,COLUMNS($J:R))/INDEX(Input!$G$5:$AE$5,COLUMNS($J:R)),"")</f>
        <v>0</v>
      </c>
      <c r="BS6" s="18" cm="1">
        <f t="array" ref="BS6">IFERROR(INDEX('Värde nyttor'!$J:$AH,$C6+3,COLUMNS($J:S))/INDEX(Input!$G$5:$AE$5,COLUMNS($J:S)),"")</f>
        <v>0</v>
      </c>
      <c r="BT6" s="18" cm="1">
        <f t="array" ref="BT6">IFERROR(INDEX('Värde nyttor'!$J:$AH,$C6+3,COLUMNS($J:T))/INDEX(Input!$G$5:$AE$5,COLUMNS($J:T)),"")</f>
        <v>0</v>
      </c>
      <c r="BU6" s="18" cm="1">
        <f t="array" ref="BU6">IFERROR(INDEX('Värde nyttor'!$J:$AH,$C6+3,COLUMNS($J:U))/INDEX(Input!$G$5:$AE$5,COLUMNS($J:U)),"")</f>
        <v>0</v>
      </c>
      <c r="BV6" s="18" cm="1">
        <f t="array" ref="BV6">IFERROR(INDEX('Värde nyttor'!$J:$AH,$C6+3,COLUMNS($J:V))/INDEX(Input!$G$5:$AE$5,COLUMNS($J:V)),"")</f>
        <v>0</v>
      </c>
      <c r="BW6" s="18" cm="1">
        <f t="array" ref="BW6">IFERROR(INDEX('Värde nyttor'!$J:$AH,$C6+3,COLUMNS($J:W))/INDEX(Input!$G$5:$AE$5,COLUMNS($J:W)),"")</f>
        <v>0</v>
      </c>
      <c r="BX6" s="18" cm="1">
        <f t="array" ref="BX6">IFERROR(INDEX('Värde nyttor'!$J:$AH,$C6+3,COLUMNS($J:X))/INDEX(Input!$G$5:$AE$5,COLUMNS($J:X)),"")</f>
        <v>0</v>
      </c>
      <c r="BY6" s="18" cm="1">
        <f t="array" ref="BY6">IFERROR(INDEX('Värde nyttor'!$J:$AH,$C6+3,COLUMNS($J:Y))/INDEX(Input!$G$5:$AE$5,COLUMNS($J:Y)),"")</f>
        <v>0</v>
      </c>
      <c r="BZ6" s="18" cm="1">
        <f t="array" ref="BZ6">IFERROR(INDEX('Värde nyttor'!$J:$AH,$C6+3,COLUMNS($J:Z))/INDEX(Input!$G$5:$AE$5,COLUMNS($J:Z)),"")</f>
        <v>0</v>
      </c>
      <c r="CA6" s="18" cm="1">
        <f t="array" ref="CA6">IFERROR(INDEX('Värde nyttor'!$J:$AH,$C6+3,COLUMNS($J:AA))/INDEX(Input!$G$5:$AE$5,COLUMNS($J:AA)),"")</f>
        <v>0</v>
      </c>
      <c r="CB6" s="18" cm="1">
        <f t="array" ref="CB6">IFERROR(INDEX('Värde nyttor'!$J:$AH,$C6+3,COLUMNS($J:AB))/INDEX(Input!$G$5:$AE$5,COLUMNS($J:AB)),"")</f>
        <v>0</v>
      </c>
      <c r="CC6" s="18" cm="1">
        <f t="array" ref="CC6">IFERROR(INDEX('Värde nyttor'!$J:$AH,$C6+3,COLUMNS($J:AC))/INDEX(Input!$G$5:$AE$5,COLUMNS($J:AC)),"")</f>
        <v>0</v>
      </c>
      <c r="CD6" s="18" cm="1">
        <f t="array" ref="CD6">IFERROR(INDEX('Värde nyttor'!$J:$AH,$C6+3,COLUMNS($J:AD))/INDEX(Input!$G$5:$AE$5,COLUMNS($J:AD)),"")</f>
        <v>0</v>
      </c>
      <c r="CE6" s="18" cm="1">
        <f t="array" ref="CE6">IFERROR(INDEX('Värde nyttor'!$J:$AH,$C6+3,COLUMNS($J:AE))/INDEX(Input!$G$5:$AE$5,COLUMNS($J:AE)),"")</f>
        <v>0</v>
      </c>
      <c r="CF6" s="18" cm="1">
        <f t="array" ref="CF6">IFERROR(INDEX('Värde nyttor'!$J:$AH,$C6+3,COLUMNS($J:AF))/INDEX(Input!$G$5:$AE$5,COLUMNS($J:AF)),"")</f>
        <v>0</v>
      </c>
      <c r="CG6" s="18" cm="1">
        <f t="array" ref="CG6">IFERROR(INDEX('Värde nyttor'!$J:$AH,$C6+3,COLUMNS($J:AG))/INDEX(Input!$G$5:$AE$5,COLUMNS($J:AG)),"")</f>
        <v>0</v>
      </c>
      <c r="CH6" s="18" cm="1">
        <f t="array" ref="CH6">IFERROR(INDEX('Värde nyttor'!$J:$AH,$C6+3,COLUMNS($J:AH))/INDEX(Input!$G$5:$AE$5,COLUMNS($J:AH)),"")</f>
        <v>0</v>
      </c>
      <c r="CI6" s="26">
        <f t="shared" si="3"/>
        <v>0</v>
      </c>
    </row>
    <row r="7" spans="1:87" ht="25.2" customHeight="1" x14ac:dyDescent="0.35">
      <c r="A7" s="25" t="str">
        <f>"N"&amp;TEXT(ROWS($A$2:A7),"00")</f>
        <v>N06</v>
      </c>
      <c r="B7" s="24">
        <f>IFERROR(_xlfn.XMATCH($A7,'Värde nyttor'!$B:$B,0),"")</f>
        <v>107</v>
      </c>
      <c r="C7" s="24">
        <f>IFERROR(_xlfn.XMATCH($A7,'Värde nyttor'!$I:$I,0),"")</f>
        <v>118</v>
      </c>
      <c r="D7" s="34" cm="1">
        <f t="array" ref="D7">IFERROR(INDEX('Värde nyttor'!$C:$C,$B7),"")</f>
        <v>0</v>
      </c>
      <c r="E7" s="34" cm="1">
        <f t="array" ref="E7">IFERROR(INDEX('Värde nyttor'!$C:$C,$B7+1),"")</f>
        <v>0</v>
      </c>
      <c r="F7" s="34" cm="1">
        <f t="array" ref="F7">IFERROR(INDEX('Värde nyttor'!$C:$C,$B7+2),"")</f>
        <v>0</v>
      </c>
      <c r="G7" s="34" t="str">
        <f t="shared" si="0"/>
        <v/>
      </c>
      <c r="H7" s="34"/>
      <c r="I7" s="20"/>
      <c r="J7" s="17" cm="1">
        <f t="array" ref="J7">IFERROR(INDEX('Värde nyttor'!$J:$AH,$C7+1,COLUMNS($J:J))/INDEX(Input!$G$5:$AE$5,COLUMNS($J:J)),"")</f>
        <v>0</v>
      </c>
      <c r="K7" s="17" cm="1">
        <f t="array" ref="K7">IFERROR(INDEX('Värde nyttor'!$J:$AH,$C7+1,COLUMNS($J:K))/INDEX(Input!$G$5:$AE$5,COLUMNS($J:K)),"")</f>
        <v>0</v>
      </c>
      <c r="L7" s="17" cm="1">
        <f t="array" ref="L7">IFERROR(INDEX('Värde nyttor'!$J:$AH,$C7+1,COLUMNS($J:L))/INDEX(Input!$G$5:$AE$5,COLUMNS($J:L)),"")</f>
        <v>0</v>
      </c>
      <c r="M7" s="17" cm="1">
        <f t="array" ref="M7">IFERROR(INDEX('Värde nyttor'!$J:$AH,$C7+1,COLUMNS($J:M))/INDEX(Input!$G$5:$AE$5,COLUMNS($J:M)),"")</f>
        <v>0</v>
      </c>
      <c r="N7" s="17" cm="1">
        <f t="array" ref="N7">IFERROR(INDEX('Värde nyttor'!$J:$AH,$C7+1,COLUMNS($J:N))/INDEX(Input!$G$5:$AE$5,COLUMNS($J:N)),"")</f>
        <v>0</v>
      </c>
      <c r="O7" s="17" cm="1">
        <f t="array" ref="O7">IFERROR(INDEX('Värde nyttor'!$J:$AH,$C7+1,COLUMNS($J:O))/INDEX(Input!$G$5:$AE$5,COLUMNS($J:O)),"")</f>
        <v>0</v>
      </c>
      <c r="P7" s="17" cm="1">
        <f t="array" ref="P7">IFERROR(INDEX('Värde nyttor'!$J:$AH,$C7+1,COLUMNS($J:P))/INDEX(Input!$G$5:$AE$5,COLUMNS($J:P)),"")</f>
        <v>0</v>
      </c>
      <c r="Q7" s="17" cm="1">
        <f t="array" ref="Q7">IFERROR(INDEX('Värde nyttor'!$J:$AH,$C7+1,COLUMNS($J:Q))/INDEX(Input!$G$5:$AE$5,COLUMNS($J:Q)),"")</f>
        <v>0</v>
      </c>
      <c r="R7" s="17" cm="1">
        <f t="array" ref="R7">IFERROR(INDEX('Värde nyttor'!$J:$AH,$C7+1,COLUMNS($J:R))/INDEX(Input!$G$5:$AE$5,COLUMNS($J:R)),"")</f>
        <v>0</v>
      </c>
      <c r="S7" s="17" cm="1">
        <f t="array" ref="S7">IFERROR(INDEX('Värde nyttor'!$J:$AH,$C7+1,COLUMNS($J:S))/INDEX(Input!$G$5:$AE$5,COLUMNS($J:S)),"")</f>
        <v>0</v>
      </c>
      <c r="T7" s="17" cm="1">
        <f t="array" ref="T7">IFERROR(INDEX('Värde nyttor'!$J:$AH,$C7+1,COLUMNS($J:T))/INDEX(Input!$G$5:$AE$5,COLUMNS($J:T)),"")</f>
        <v>0</v>
      </c>
      <c r="U7" s="17" cm="1">
        <f t="array" ref="U7">IFERROR(INDEX('Värde nyttor'!$J:$AH,$C7+1,COLUMNS($J:U))/INDEX(Input!$G$5:$AE$5,COLUMNS($J:U)),"")</f>
        <v>0</v>
      </c>
      <c r="V7" s="17" cm="1">
        <f t="array" ref="V7">IFERROR(INDEX('Värde nyttor'!$J:$AH,$C7+1,COLUMNS($J:V))/INDEX(Input!$G$5:$AE$5,COLUMNS($J:V)),"")</f>
        <v>0</v>
      </c>
      <c r="W7" s="17" cm="1">
        <f t="array" ref="W7">IFERROR(INDEX('Värde nyttor'!$J:$AH,$C7+1,COLUMNS($J:W))/INDEX(Input!$G$5:$AE$5,COLUMNS($J:W)),"")</f>
        <v>0</v>
      </c>
      <c r="X7" s="17" cm="1">
        <f t="array" ref="X7">IFERROR(INDEX('Värde nyttor'!$J:$AH,$C7+1,COLUMNS($J:X))/INDEX(Input!$G$5:$AE$5,COLUMNS($J:X)),"")</f>
        <v>0</v>
      </c>
      <c r="Y7" s="17" cm="1">
        <f t="array" ref="Y7">IFERROR(INDEX('Värde nyttor'!$J:$AH,$C7+1,COLUMNS($J:Y))/INDEX(Input!$G$5:$AE$5,COLUMNS($J:Y)),"")</f>
        <v>0</v>
      </c>
      <c r="Z7" s="17" cm="1">
        <f t="array" ref="Z7">IFERROR(INDEX('Värde nyttor'!$J:$AH,$C7+1,COLUMNS($J:Z))/INDEX(Input!$G$5:$AE$5,COLUMNS($J:Z)),"")</f>
        <v>0</v>
      </c>
      <c r="AA7" s="17" cm="1">
        <f t="array" ref="AA7">IFERROR(INDEX('Värde nyttor'!$J:$AH,$C7+1,COLUMNS($J:AA))/INDEX(Input!$G$5:$AE$5,COLUMNS($J:AA)),"")</f>
        <v>0</v>
      </c>
      <c r="AB7" s="17" cm="1">
        <f t="array" ref="AB7">IFERROR(INDEX('Värde nyttor'!$J:$AH,$C7+1,COLUMNS($J:AB))/INDEX(Input!$G$5:$AE$5,COLUMNS($J:AB)),"")</f>
        <v>0</v>
      </c>
      <c r="AC7" s="17" cm="1">
        <f t="array" ref="AC7">IFERROR(INDEX('Värde nyttor'!$J:$AH,$C7+1,COLUMNS($J:AC))/INDEX(Input!$G$5:$AE$5,COLUMNS($J:AC)),"")</f>
        <v>0</v>
      </c>
      <c r="AD7" s="17" cm="1">
        <f t="array" ref="AD7">IFERROR(INDEX('Värde nyttor'!$J:$AH,$C7+1,COLUMNS($J:AD))/INDEX(Input!$G$5:$AE$5,COLUMNS($J:AD)),"")</f>
        <v>0</v>
      </c>
      <c r="AE7" s="17" cm="1">
        <f t="array" ref="AE7">IFERROR(INDEX('Värde nyttor'!$J:$AH,$C7+1,COLUMNS($J:AE))/INDEX(Input!$G$5:$AE$5,COLUMNS($J:AE)),"")</f>
        <v>0</v>
      </c>
      <c r="AF7" s="17" cm="1">
        <f t="array" ref="AF7">IFERROR(INDEX('Värde nyttor'!$J:$AH,$C7+1,COLUMNS($J:AF))/INDEX(Input!$G$5:$AE$5,COLUMNS($J:AF)),"")</f>
        <v>0</v>
      </c>
      <c r="AG7" s="17" cm="1">
        <f t="array" ref="AG7">IFERROR(INDEX('Värde nyttor'!$J:$AH,$C7+1,COLUMNS($J:AG))/INDEX(Input!$G$5:$AE$5,COLUMNS($J:AG)),"")</f>
        <v>0</v>
      </c>
      <c r="AH7" s="17" cm="1">
        <f t="array" ref="AH7">IFERROR(INDEX('Värde nyttor'!$J:$AH,$C7+1,COLUMNS($J:AH))/INDEX(Input!$G$5:$AE$5,COLUMNS($J:AH)),"")</f>
        <v>0</v>
      </c>
      <c r="AI7" s="19">
        <f t="shared" si="1"/>
        <v>0</v>
      </c>
      <c r="AJ7" s="18" cm="1">
        <f t="array" ref="AJ7">IFERROR(INDEX('Värde nyttor'!$J:$AH,$C7+2,COLUMNS($J:J))/INDEX(Input!$G$5:$AE$5,COLUMNS($J:J)),"")</f>
        <v>0</v>
      </c>
      <c r="AK7" s="18" cm="1">
        <f t="array" ref="AK7">IFERROR(INDEX('Värde nyttor'!$J:$AH,$C7+2,COLUMNS($J:K))/INDEX(Input!$G$5:$AE$5,COLUMNS($J:K)),"")</f>
        <v>0</v>
      </c>
      <c r="AL7" s="18" cm="1">
        <f t="array" ref="AL7">IFERROR(INDEX('Värde nyttor'!$J:$AH,$C7+2,COLUMNS($J:L))/INDEX(Input!$G$5:$AE$5,COLUMNS($J:L)),"")</f>
        <v>0</v>
      </c>
      <c r="AM7" s="18" cm="1">
        <f t="array" ref="AM7">IFERROR(INDEX('Värde nyttor'!$J:$AH,$C7+2,COLUMNS($J:M))/INDEX(Input!$G$5:$AE$5,COLUMNS($J:M)),"")</f>
        <v>0</v>
      </c>
      <c r="AN7" s="18" cm="1">
        <f t="array" ref="AN7">IFERROR(INDEX('Värde nyttor'!$J:$AH,$C7+2,COLUMNS($J:N))/INDEX(Input!$G$5:$AE$5,COLUMNS($J:N)),"")</f>
        <v>0</v>
      </c>
      <c r="AO7" s="18" cm="1">
        <f t="array" ref="AO7">IFERROR(INDEX('Värde nyttor'!$J:$AH,$C7+2,COLUMNS($J:O))/INDEX(Input!$G$5:$AE$5,COLUMNS($J:O)),"")</f>
        <v>0</v>
      </c>
      <c r="AP7" s="18" cm="1">
        <f t="array" ref="AP7">IFERROR(INDEX('Värde nyttor'!$J:$AH,$C7+2,COLUMNS($J:P))/INDEX(Input!$G$5:$AE$5,COLUMNS($J:P)),"")</f>
        <v>0</v>
      </c>
      <c r="AQ7" s="18" cm="1">
        <f t="array" ref="AQ7">IFERROR(INDEX('Värde nyttor'!$J:$AH,$C7+2,COLUMNS($J:Q))/INDEX(Input!$G$5:$AE$5,COLUMNS($J:Q)),"")</f>
        <v>0</v>
      </c>
      <c r="AR7" s="18" cm="1">
        <f t="array" ref="AR7">IFERROR(INDEX('Värde nyttor'!$J:$AH,$C7+2,COLUMNS($J:R))/INDEX(Input!$G$5:$AE$5,COLUMNS($J:R)),"")</f>
        <v>0</v>
      </c>
      <c r="AS7" s="18" cm="1">
        <f t="array" ref="AS7">IFERROR(INDEX('Värde nyttor'!$J:$AH,$C7+2,COLUMNS($J:S))/INDEX(Input!$G$5:$AE$5,COLUMNS($J:S)),"")</f>
        <v>0</v>
      </c>
      <c r="AT7" s="18" cm="1">
        <f t="array" ref="AT7">IFERROR(INDEX('Värde nyttor'!$J:$AH,$C7+2,COLUMNS($J:T))/INDEX(Input!$G$5:$AE$5,COLUMNS($J:T)),"")</f>
        <v>0</v>
      </c>
      <c r="AU7" s="18" cm="1">
        <f t="array" ref="AU7">IFERROR(INDEX('Värde nyttor'!$J:$AH,$C7+2,COLUMNS($J:U))/INDEX(Input!$G$5:$AE$5,COLUMNS($J:U)),"")</f>
        <v>0</v>
      </c>
      <c r="AV7" s="18" cm="1">
        <f t="array" ref="AV7">IFERROR(INDEX('Värde nyttor'!$J:$AH,$C7+2,COLUMNS($J:V))/INDEX(Input!$G$5:$AE$5,COLUMNS($J:V)),"")</f>
        <v>0</v>
      </c>
      <c r="AW7" s="18" cm="1">
        <f t="array" ref="AW7">IFERROR(INDEX('Värde nyttor'!$J:$AH,$C7+2,COLUMNS($J:W))/INDEX(Input!$G$5:$AE$5,COLUMNS($J:W)),"")</f>
        <v>0</v>
      </c>
      <c r="AX7" s="18" cm="1">
        <f t="array" ref="AX7">IFERROR(INDEX('Värde nyttor'!$J:$AH,$C7+2,COLUMNS($J:X))/INDEX(Input!$G$5:$AE$5,COLUMNS($J:X)),"")</f>
        <v>0</v>
      </c>
      <c r="AY7" s="18" cm="1">
        <f t="array" ref="AY7">IFERROR(INDEX('Värde nyttor'!$J:$AH,$C7+2,COLUMNS($J:Y))/INDEX(Input!$G$5:$AE$5,COLUMNS($J:Y)),"")</f>
        <v>0</v>
      </c>
      <c r="AZ7" s="18" cm="1">
        <f t="array" ref="AZ7">IFERROR(INDEX('Värde nyttor'!$J:$AH,$C7+2,COLUMNS($J:Z))/INDEX(Input!$G$5:$AE$5,COLUMNS($J:Z)),"")</f>
        <v>0</v>
      </c>
      <c r="BA7" s="18" cm="1">
        <f t="array" ref="BA7">IFERROR(INDEX('Värde nyttor'!$J:$AH,$C7+2,COLUMNS($J:AA))/INDEX(Input!$G$5:$AE$5,COLUMNS($J:AA)),"")</f>
        <v>0</v>
      </c>
      <c r="BB7" s="18" cm="1">
        <f t="array" ref="BB7">IFERROR(INDEX('Värde nyttor'!$J:$AH,$C7+2,COLUMNS($J:AB))/INDEX(Input!$G$5:$AE$5,COLUMNS($J:AB)),"")</f>
        <v>0</v>
      </c>
      <c r="BC7" s="18" cm="1">
        <f t="array" ref="BC7">IFERROR(INDEX('Värde nyttor'!$J:$AH,$C7+2,COLUMNS($J:AC))/INDEX(Input!$G$5:$AE$5,COLUMNS($J:AC)),"")</f>
        <v>0</v>
      </c>
      <c r="BD7" s="18" cm="1">
        <f t="array" ref="BD7">IFERROR(INDEX('Värde nyttor'!$J:$AH,$C7+2,COLUMNS($J:AD))/INDEX(Input!$G$5:$AE$5,COLUMNS($J:AD)),"")</f>
        <v>0</v>
      </c>
      <c r="BE7" s="18" cm="1">
        <f t="array" ref="BE7">IFERROR(INDEX('Värde nyttor'!$J:$AH,$C7+2,COLUMNS($J:AE))/INDEX(Input!$G$5:$AE$5,COLUMNS($J:AE)),"")</f>
        <v>0</v>
      </c>
      <c r="BF7" s="18" cm="1">
        <f t="array" ref="BF7">IFERROR(INDEX('Värde nyttor'!$J:$AH,$C7+2,COLUMNS($J:AF))/INDEX(Input!$G$5:$AE$5,COLUMNS($J:AF)),"")</f>
        <v>0</v>
      </c>
      <c r="BG7" s="18" cm="1">
        <f t="array" ref="BG7">IFERROR(INDEX('Värde nyttor'!$J:$AH,$C7+2,COLUMNS($J:AG))/INDEX(Input!$G$5:$AE$5,COLUMNS($J:AG)),"")</f>
        <v>0</v>
      </c>
      <c r="BH7" s="18" cm="1">
        <f t="array" ref="BH7">IFERROR(INDEX('Värde nyttor'!$J:$AH,$C7+2,COLUMNS($J:AH))/INDEX(Input!$G$5:$AE$5,COLUMNS($J:AH)),"")</f>
        <v>0</v>
      </c>
      <c r="BI7" s="19">
        <f t="shared" si="2"/>
        <v>0</v>
      </c>
      <c r="BJ7" s="18" cm="1">
        <f t="array" ref="BJ7">IFERROR(INDEX('Värde nyttor'!$J:$AH,$C7+3,COLUMNS($J:J))/INDEX(Input!$G$5:$AE$5,COLUMNS($J:J)),"")</f>
        <v>0</v>
      </c>
      <c r="BK7" s="18" cm="1">
        <f t="array" ref="BK7">IFERROR(INDEX('Värde nyttor'!$J:$AH,$C7+3,COLUMNS($J:K))/INDEX(Input!$G$5:$AE$5,COLUMNS($J:K)),"")</f>
        <v>0</v>
      </c>
      <c r="BL7" s="18" cm="1">
        <f t="array" ref="BL7">IFERROR(INDEX('Värde nyttor'!$J:$AH,$C7+3,COLUMNS($J:L))/INDEX(Input!$G$5:$AE$5,COLUMNS($J:L)),"")</f>
        <v>0</v>
      </c>
      <c r="BM7" s="18" cm="1">
        <f t="array" ref="BM7">IFERROR(INDEX('Värde nyttor'!$J:$AH,$C7+3,COLUMNS($J:M))/INDEX(Input!$G$5:$AE$5,COLUMNS($J:M)),"")</f>
        <v>0</v>
      </c>
      <c r="BN7" s="18" cm="1">
        <f t="array" ref="BN7">IFERROR(INDEX('Värde nyttor'!$J:$AH,$C7+3,COLUMNS($J:N))/INDEX(Input!$G$5:$AE$5,COLUMNS($J:N)),"")</f>
        <v>0</v>
      </c>
      <c r="BO7" s="18" cm="1">
        <f t="array" ref="BO7">IFERROR(INDEX('Värde nyttor'!$J:$AH,$C7+3,COLUMNS($J:O))/INDEX(Input!$G$5:$AE$5,COLUMNS($J:O)),"")</f>
        <v>0</v>
      </c>
      <c r="BP7" s="18" cm="1">
        <f t="array" ref="BP7">IFERROR(INDEX('Värde nyttor'!$J:$AH,$C7+3,COLUMNS($J:P))/INDEX(Input!$G$5:$AE$5,COLUMNS($J:P)),"")</f>
        <v>0</v>
      </c>
      <c r="BQ7" s="18" cm="1">
        <f t="array" ref="BQ7">IFERROR(INDEX('Värde nyttor'!$J:$AH,$C7+3,COLUMNS($J:Q))/INDEX(Input!$G$5:$AE$5,COLUMNS($J:Q)),"")</f>
        <v>0</v>
      </c>
      <c r="BR7" s="18" cm="1">
        <f t="array" ref="BR7">IFERROR(INDEX('Värde nyttor'!$J:$AH,$C7+3,COLUMNS($J:R))/INDEX(Input!$G$5:$AE$5,COLUMNS($J:R)),"")</f>
        <v>0</v>
      </c>
      <c r="BS7" s="18" cm="1">
        <f t="array" ref="BS7">IFERROR(INDEX('Värde nyttor'!$J:$AH,$C7+3,COLUMNS($J:S))/INDEX(Input!$G$5:$AE$5,COLUMNS($J:S)),"")</f>
        <v>0</v>
      </c>
      <c r="BT7" s="18" cm="1">
        <f t="array" ref="BT7">IFERROR(INDEX('Värde nyttor'!$J:$AH,$C7+3,COLUMNS($J:T))/INDEX(Input!$G$5:$AE$5,COLUMNS($J:T)),"")</f>
        <v>0</v>
      </c>
      <c r="BU7" s="18" cm="1">
        <f t="array" ref="BU7">IFERROR(INDEX('Värde nyttor'!$J:$AH,$C7+3,COLUMNS($J:U))/INDEX(Input!$G$5:$AE$5,COLUMNS($J:U)),"")</f>
        <v>0</v>
      </c>
      <c r="BV7" s="18" cm="1">
        <f t="array" ref="BV7">IFERROR(INDEX('Värde nyttor'!$J:$AH,$C7+3,COLUMNS($J:V))/INDEX(Input!$G$5:$AE$5,COLUMNS($J:V)),"")</f>
        <v>0</v>
      </c>
      <c r="BW7" s="18" cm="1">
        <f t="array" ref="BW7">IFERROR(INDEX('Värde nyttor'!$J:$AH,$C7+3,COLUMNS($J:W))/INDEX(Input!$G$5:$AE$5,COLUMNS($J:W)),"")</f>
        <v>0</v>
      </c>
      <c r="BX7" s="18" cm="1">
        <f t="array" ref="BX7">IFERROR(INDEX('Värde nyttor'!$J:$AH,$C7+3,COLUMNS($J:X))/INDEX(Input!$G$5:$AE$5,COLUMNS($J:X)),"")</f>
        <v>0</v>
      </c>
      <c r="BY7" s="18" cm="1">
        <f t="array" ref="BY7">IFERROR(INDEX('Värde nyttor'!$J:$AH,$C7+3,COLUMNS($J:Y))/INDEX(Input!$G$5:$AE$5,COLUMNS($J:Y)),"")</f>
        <v>0</v>
      </c>
      <c r="BZ7" s="18" cm="1">
        <f t="array" ref="BZ7">IFERROR(INDEX('Värde nyttor'!$J:$AH,$C7+3,COLUMNS($J:Z))/INDEX(Input!$G$5:$AE$5,COLUMNS($J:Z)),"")</f>
        <v>0</v>
      </c>
      <c r="CA7" s="18" cm="1">
        <f t="array" ref="CA7">IFERROR(INDEX('Värde nyttor'!$J:$AH,$C7+3,COLUMNS($J:AA))/INDEX(Input!$G$5:$AE$5,COLUMNS($J:AA)),"")</f>
        <v>0</v>
      </c>
      <c r="CB7" s="18" cm="1">
        <f t="array" ref="CB7">IFERROR(INDEX('Värde nyttor'!$J:$AH,$C7+3,COLUMNS($J:AB))/INDEX(Input!$G$5:$AE$5,COLUMNS($J:AB)),"")</f>
        <v>0</v>
      </c>
      <c r="CC7" s="18" cm="1">
        <f t="array" ref="CC7">IFERROR(INDEX('Värde nyttor'!$J:$AH,$C7+3,COLUMNS($J:AC))/INDEX(Input!$G$5:$AE$5,COLUMNS($J:AC)),"")</f>
        <v>0</v>
      </c>
      <c r="CD7" s="18" cm="1">
        <f t="array" ref="CD7">IFERROR(INDEX('Värde nyttor'!$J:$AH,$C7+3,COLUMNS($J:AD))/INDEX(Input!$G$5:$AE$5,COLUMNS($J:AD)),"")</f>
        <v>0</v>
      </c>
      <c r="CE7" s="18" cm="1">
        <f t="array" ref="CE7">IFERROR(INDEX('Värde nyttor'!$J:$AH,$C7+3,COLUMNS($J:AE))/INDEX(Input!$G$5:$AE$5,COLUMNS($J:AE)),"")</f>
        <v>0</v>
      </c>
      <c r="CF7" s="18" cm="1">
        <f t="array" ref="CF7">IFERROR(INDEX('Värde nyttor'!$J:$AH,$C7+3,COLUMNS($J:AF))/INDEX(Input!$G$5:$AE$5,COLUMNS($J:AF)),"")</f>
        <v>0</v>
      </c>
      <c r="CG7" s="18" cm="1">
        <f t="array" ref="CG7">IFERROR(INDEX('Värde nyttor'!$J:$AH,$C7+3,COLUMNS($J:AG))/INDEX(Input!$G$5:$AE$5,COLUMNS($J:AG)),"")</f>
        <v>0</v>
      </c>
      <c r="CH7" s="18" cm="1">
        <f t="array" ref="CH7">IFERROR(INDEX('Värde nyttor'!$J:$AH,$C7+3,COLUMNS($J:AH))/INDEX(Input!$G$5:$AE$5,COLUMNS($J:AH)),"")</f>
        <v>0</v>
      </c>
      <c r="CI7" s="26">
        <f t="shared" si="3"/>
        <v>0</v>
      </c>
    </row>
    <row r="8" spans="1:87" ht="25.2" customHeight="1" x14ac:dyDescent="0.35">
      <c r="A8" s="25" t="str">
        <f>"N"&amp;TEXT(ROWS($A$2:A8),"00")</f>
        <v>N07</v>
      </c>
      <c r="B8" s="24">
        <f>IFERROR(_xlfn.XMATCH($A8,'Värde nyttor'!$B:$B,0),"")</f>
        <v>126</v>
      </c>
      <c r="C8" s="24">
        <f>IFERROR(_xlfn.XMATCH($A8,'Värde nyttor'!$I:$I,0),"")</f>
        <v>137</v>
      </c>
      <c r="D8" s="34" cm="1">
        <f t="array" ref="D8">IFERROR(INDEX('Värde nyttor'!$C:$C,$B8),"")</f>
        <v>0</v>
      </c>
      <c r="E8" s="34" cm="1">
        <f t="array" ref="E8">IFERROR(INDEX('Värde nyttor'!$C:$C,$B8+1),"")</f>
        <v>0</v>
      </c>
      <c r="F8" s="34" cm="1">
        <f t="array" ref="F8">IFERROR(INDEX('Värde nyttor'!$C:$C,$B8+2),"")</f>
        <v>0</v>
      </c>
      <c r="G8" s="34" t="str">
        <f t="shared" si="0"/>
        <v/>
      </c>
      <c r="H8" s="34"/>
      <c r="I8" s="20"/>
      <c r="J8" s="17" cm="1">
        <f t="array" ref="J8">IFERROR(INDEX('Värde nyttor'!$J:$AH,$C8+1,COLUMNS($J:J))/INDEX(Input!$G$5:$AE$5,COLUMNS($J:J)),"")</f>
        <v>0</v>
      </c>
      <c r="K8" s="17" cm="1">
        <f t="array" ref="K8">IFERROR(INDEX('Värde nyttor'!$J:$AH,$C8+1,COLUMNS($J:K))/INDEX(Input!$G$5:$AE$5,COLUMNS($J:K)),"")</f>
        <v>0</v>
      </c>
      <c r="L8" s="17" cm="1">
        <f t="array" ref="L8">IFERROR(INDEX('Värde nyttor'!$J:$AH,$C8+1,COLUMNS($J:L))/INDEX(Input!$G$5:$AE$5,COLUMNS($J:L)),"")</f>
        <v>0</v>
      </c>
      <c r="M8" s="17" cm="1">
        <f t="array" ref="M8">IFERROR(INDEX('Värde nyttor'!$J:$AH,$C8+1,COLUMNS($J:M))/INDEX(Input!$G$5:$AE$5,COLUMNS($J:M)),"")</f>
        <v>0</v>
      </c>
      <c r="N8" s="17" cm="1">
        <f t="array" ref="N8">IFERROR(INDEX('Värde nyttor'!$J:$AH,$C8+1,COLUMNS($J:N))/INDEX(Input!$G$5:$AE$5,COLUMNS($J:N)),"")</f>
        <v>0</v>
      </c>
      <c r="O8" s="17" cm="1">
        <f t="array" ref="O8">IFERROR(INDEX('Värde nyttor'!$J:$AH,$C8+1,COLUMNS($J:O))/INDEX(Input!$G$5:$AE$5,COLUMNS($J:O)),"")</f>
        <v>0</v>
      </c>
      <c r="P8" s="17" cm="1">
        <f t="array" ref="P8">IFERROR(INDEX('Värde nyttor'!$J:$AH,$C8+1,COLUMNS($J:P))/INDEX(Input!$G$5:$AE$5,COLUMNS($J:P)),"")</f>
        <v>0</v>
      </c>
      <c r="Q8" s="17" cm="1">
        <f t="array" ref="Q8">IFERROR(INDEX('Värde nyttor'!$J:$AH,$C8+1,COLUMNS($J:Q))/INDEX(Input!$G$5:$AE$5,COLUMNS($J:Q)),"")</f>
        <v>0</v>
      </c>
      <c r="R8" s="17" cm="1">
        <f t="array" ref="R8">IFERROR(INDEX('Värde nyttor'!$J:$AH,$C8+1,COLUMNS($J:R))/INDEX(Input!$G$5:$AE$5,COLUMNS($J:R)),"")</f>
        <v>0</v>
      </c>
      <c r="S8" s="17" cm="1">
        <f t="array" ref="S8">IFERROR(INDEX('Värde nyttor'!$J:$AH,$C8+1,COLUMNS($J:S))/INDEX(Input!$G$5:$AE$5,COLUMNS($J:S)),"")</f>
        <v>0</v>
      </c>
      <c r="T8" s="17" cm="1">
        <f t="array" ref="T8">IFERROR(INDEX('Värde nyttor'!$J:$AH,$C8+1,COLUMNS($J:T))/INDEX(Input!$G$5:$AE$5,COLUMNS($J:T)),"")</f>
        <v>0</v>
      </c>
      <c r="U8" s="17" cm="1">
        <f t="array" ref="U8">IFERROR(INDEX('Värde nyttor'!$J:$AH,$C8+1,COLUMNS($J:U))/INDEX(Input!$G$5:$AE$5,COLUMNS($J:U)),"")</f>
        <v>0</v>
      </c>
      <c r="V8" s="17" cm="1">
        <f t="array" ref="V8">IFERROR(INDEX('Värde nyttor'!$J:$AH,$C8+1,COLUMNS($J:V))/INDEX(Input!$G$5:$AE$5,COLUMNS($J:V)),"")</f>
        <v>0</v>
      </c>
      <c r="W8" s="17" cm="1">
        <f t="array" ref="W8">IFERROR(INDEX('Värde nyttor'!$J:$AH,$C8+1,COLUMNS($J:W))/INDEX(Input!$G$5:$AE$5,COLUMNS($J:W)),"")</f>
        <v>0</v>
      </c>
      <c r="X8" s="17" cm="1">
        <f t="array" ref="X8">IFERROR(INDEX('Värde nyttor'!$J:$AH,$C8+1,COLUMNS($J:X))/INDEX(Input!$G$5:$AE$5,COLUMNS($J:X)),"")</f>
        <v>0</v>
      </c>
      <c r="Y8" s="17" cm="1">
        <f t="array" ref="Y8">IFERROR(INDEX('Värde nyttor'!$J:$AH,$C8+1,COLUMNS($J:Y))/INDEX(Input!$G$5:$AE$5,COLUMNS($J:Y)),"")</f>
        <v>0</v>
      </c>
      <c r="Z8" s="17" cm="1">
        <f t="array" ref="Z8">IFERROR(INDEX('Värde nyttor'!$J:$AH,$C8+1,COLUMNS($J:Z))/INDEX(Input!$G$5:$AE$5,COLUMNS($J:Z)),"")</f>
        <v>0</v>
      </c>
      <c r="AA8" s="17" cm="1">
        <f t="array" ref="AA8">IFERROR(INDEX('Värde nyttor'!$J:$AH,$C8+1,COLUMNS($J:AA))/INDEX(Input!$G$5:$AE$5,COLUMNS($J:AA)),"")</f>
        <v>0</v>
      </c>
      <c r="AB8" s="17" cm="1">
        <f t="array" ref="AB8">IFERROR(INDEX('Värde nyttor'!$J:$AH,$C8+1,COLUMNS($J:AB))/INDEX(Input!$G$5:$AE$5,COLUMNS($J:AB)),"")</f>
        <v>0</v>
      </c>
      <c r="AC8" s="17" cm="1">
        <f t="array" ref="AC8">IFERROR(INDEX('Värde nyttor'!$J:$AH,$C8+1,COLUMNS($J:AC))/INDEX(Input!$G$5:$AE$5,COLUMNS($J:AC)),"")</f>
        <v>0</v>
      </c>
      <c r="AD8" s="17" cm="1">
        <f t="array" ref="AD8">IFERROR(INDEX('Värde nyttor'!$J:$AH,$C8+1,COLUMNS($J:AD))/INDEX(Input!$G$5:$AE$5,COLUMNS($J:AD)),"")</f>
        <v>0</v>
      </c>
      <c r="AE8" s="17" cm="1">
        <f t="array" ref="AE8">IFERROR(INDEX('Värde nyttor'!$J:$AH,$C8+1,COLUMNS($J:AE))/INDEX(Input!$G$5:$AE$5,COLUMNS($J:AE)),"")</f>
        <v>0</v>
      </c>
      <c r="AF8" s="17" cm="1">
        <f t="array" ref="AF8">IFERROR(INDEX('Värde nyttor'!$J:$AH,$C8+1,COLUMNS($J:AF))/INDEX(Input!$G$5:$AE$5,COLUMNS($J:AF)),"")</f>
        <v>0</v>
      </c>
      <c r="AG8" s="17" cm="1">
        <f t="array" ref="AG8">IFERROR(INDEX('Värde nyttor'!$J:$AH,$C8+1,COLUMNS($J:AG))/INDEX(Input!$G$5:$AE$5,COLUMNS($J:AG)),"")</f>
        <v>0</v>
      </c>
      <c r="AH8" s="17" cm="1">
        <f t="array" ref="AH8">IFERROR(INDEX('Värde nyttor'!$J:$AH,$C8+1,COLUMNS($J:AH))/INDEX(Input!$G$5:$AE$5,COLUMNS($J:AH)),"")</f>
        <v>0</v>
      </c>
      <c r="AI8" s="19">
        <f t="shared" si="1"/>
        <v>0</v>
      </c>
      <c r="AJ8" s="18" cm="1">
        <f t="array" ref="AJ8">IFERROR(INDEX('Värde nyttor'!$J:$AH,$C8+2,COLUMNS($J:J))/INDEX(Input!$G$5:$AE$5,COLUMNS($J:J)),"")</f>
        <v>0</v>
      </c>
      <c r="AK8" s="18" cm="1">
        <f t="array" ref="AK8">IFERROR(INDEX('Värde nyttor'!$J:$AH,$C8+2,COLUMNS($J:K))/INDEX(Input!$G$5:$AE$5,COLUMNS($J:K)),"")</f>
        <v>0</v>
      </c>
      <c r="AL8" s="18" cm="1">
        <f t="array" ref="AL8">IFERROR(INDEX('Värde nyttor'!$J:$AH,$C8+2,COLUMNS($J:L))/INDEX(Input!$G$5:$AE$5,COLUMNS($J:L)),"")</f>
        <v>0</v>
      </c>
      <c r="AM8" s="18" cm="1">
        <f t="array" ref="AM8">IFERROR(INDEX('Värde nyttor'!$J:$AH,$C8+2,COLUMNS($J:M))/INDEX(Input!$G$5:$AE$5,COLUMNS($J:M)),"")</f>
        <v>0</v>
      </c>
      <c r="AN8" s="18" cm="1">
        <f t="array" ref="AN8">IFERROR(INDEX('Värde nyttor'!$J:$AH,$C8+2,COLUMNS($J:N))/INDEX(Input!$G$5:$AE$5,COLUMNS($J:N)),"")</f>
        <v>0</v>
      </c>
      <c r="AO8" s="18" cm="1">
        <f t="array" ref="AO8">IFERROR(INDEX('Värde nyttor'!$J:$AH,$C8+2,COLUMNS($J:O))/INDEX(Input!$G$5:$AE$5,COLUMNS($J:O)),"")</f>
        <v>0</v>
      </c>
      <c r="AP8" s="18" cm="1">
        <f t="array" ref="AP8">IFERROR(INDEX('Värde nyttor'!$J:$AH,$C8+2,COLUMNS($J:P))/INDEX(Input!$G$5:$AE$5,COLUMNS($J:P)),"")</f>
        <v>0</v>
      </c>
      <c r="AQ8" s="18" cm="1">
        <f t="array" ref="AQ8">IFERROR(INDEX('Värde nyttor'!$J:$AH,$C8+2,COLUMNS($J:Q))/INDEX(Input!$G$5:$AE$5,COLUMNS($J:Q)),"")</f>
        <v>0</v>
      </c>
      <c r="AR8" s="18" cm="1">
        <f t="array" ref="AR8">IFERROR(INDEX('Värde nyttor'!$J:$AH,$C8+2,COLUMNS($J:R))/INDEX(Input!$G$5:$AE$5,COLUMNS($J:R)),"")</f>
        <v>0</v>
      </c>
      <c r="AS8" s="18" cm="1">
        <f t="array" ref="AS8">IFERROR(INDEX('Värde nyttor'!$J:$AH,$C8+2,COLUMNS($J:S))/INDEX(Input!$G$5:$AE$5,COLUMNS($J:S)),"")</f>
        <v>0</v>
      </c>
      <c r="AT8" s="18" cm="1">
        <f t="array" ref="AT8">IFERROR(INDEX('Värde nyttor'!$J:$AH,$C8+2,COLUMNS($J:T))/INDEX(Input!$G$5:$AE$5,COLUMNS($J:T)),"")</f>
        <v>0</v>
      </c>
      <c r="AU8" s="18" cm="1">
        <f t="array" ref="AU8">IFERROR(INDEX('Värde nyttor'!$J:$AH,$C8+2,COLUMNS($J:U))/INDEX(Input!$G$5:$AE$5,COLUMNS($J:U)),"")</f>
        <v>0</v>
      </c>
      <c r="AV8" s="18" cm="1">
        <f t="array" ref="AV8">IFERROR(INDEX('Värde nyttor'!$J:$AH,$C8+2,COLUMNS($J:V))/INDEX(Input!$G$5:$AE$5,COLUMNS($J:V)),"")</f>
        <v>0</v>
      </c>
      <c r="AW8" s="18" cm="1">
        <f t="array" ref="AW8">IFERROR(INDEX('Värde nyttor'!$J:$AH,$C8+2,COLUMNS($J:W))/INDEX(Input!$G$5:$AE$5,COLUMNS($J:W)),"")</f>
        <v>0</v>
      </c>
      <c r="AX8" s="18" cm="1">
        <f t="array" ref="AX8">IFERROR(INDEX('Värde nyttor'!$J:$AH,$C8+2,COLUMNS($J:X))/INDEX(Input!$G$5:$AE$5,COLUMNS($J:X)),"")</f>
        <v>0</v>
      </c>
      <c r="AY8" s="18" cm="1">
        <f t="array" ref="AY8">IFERROR(INDEX('Värde nyttor'!$J:$AH,$C8+2,COLUMNS($J:Y))/INDEX(Input!$G$5:$AE$5,COLUMNS($J:Y)),"")</f>
        <v>0</v>
      </c>
      <c r="AZ8" s="18" cm="1">
        <f t="array" ref="AZ8">IFERROR(INDEX('Värde nyttor'!$J:$AH,$C8+2,COLUMNS($J:Z))/INDEX(Input!$G$5:$AE$5,COLUMNS($J:Z)),"")</f>
        <v>0</v>
      </c>
      <c r="BA8" s="18" cm="1">
        <f t="array" ref="BA8">IFERROR(INDEX('Värde nyttor'!$J:$AH,$C8+2,COLUMNS($J:AA))/INDEX(Input!$G$5:$AE$5,COLUMNS($J:AA)),"")</f>
        <v>0</v>
      </c>
      <c r="BB8" s="18" cm="1">
        <f t="array" ref="BB8">IFERROR(INDEX('Värde nyttor'!$J:$AH,$C8+2,COLUMNS($J:AB))/INDEX(Input!$G$5:$AE$5,COLUMNS($J:AB)),"")</f>
        <v>0</v>
      </c>
      <c r="BC8" s="18" cm="1">
        <f t="array" ref="BC8">IFERROR(INDEX('Värde nyttor'!$J:$AH,$C8+2,COLUMNS($J:AC))/INDEX(Input!$G$5:$AE$5,COLUMNS($J:AC)),"")</f>
        <v>0</v>
      </c>
      <c r="BD8" s="18" cm="1">
        <f t="array" ref="BD8">IFERROR(INDEX('Värde nyttor'!$J:$AH,$C8+2,COLUMNS($J:AD))/INDEX(Input!$G$5:$AE$5,COLUMNS($J:AD)),"")</f>
        <v>0</v>
      </c>
      <c r="BE8" s="18" cm="1">
        <f t="array" ref="BE8">IFERROR(INDEX('Värde nyttor'!$J:$AH,$C8+2,COLUMNS($J:AE))/INDEX(Input!$G$5:$AE$5,COLUMNS($J:AE)),"")</f>
        <v>0</v>
      </c>
      <c r="BF8" s="18" cm="1">
        <f t="array" ref="BF8">IFERROR(INDEX('Värde nyttor'!$J:$AH,$C8+2,COLUMNS($J:AF))/INDEX(Input!$G$5:$AE$5,COLUMNS($J:AF)),"")</f>
        <v>0</v>
      </c>
      <c r="BG8" s="18" cm="1">
        <f t="array" ref="BG8">IFERROR(INDEX('Värde nyttor'!$J:$AH,$C8+2,COLUMNS($J:AG))/INDEX(Input!$G$5:$AE$5,COLUMNS($J:AG)),"")</f>
        <v>0</v>
      </c>
      <c r="BH8" s="18" cm="1">
        <f t="array" ref="BH8">IFERROR(INDEX('Värde nyttor'!$J:$AH,$C8+2,COLUMNS($J:AH))/INDEX(Input!$G$5:$AE$5,COLUMNS($J:AH)),"")</f>
        <v>0</v>
      </c>
      <c r="BI8" s="19">
        <f t="shared" si="2"/>
        <v>0</v>
      </c>
      <c r="BJ8" s="18" cm="1">
        <f t="array" ref="BJ8">IFERROR(INDEX('Värde nyttor'!$J:$AH,$C8+3,COLUMNS($J:J))/INDEX(Input!$G$5:$AE$5,COLUMNS($J:J)),"")</f>
        <v>0</v>
      </c>
      <c r="BK8" s="18" cm="1">
        <f t="array" ref="BK8">IFERROR(INDEX('Värde nyttor'!$J:$AH,$C8+3,COLUMNS($J:K))/INDEX(Input!$G$5:$AE$5,COLUMNS($J:K)),"")</f>
        <v>0</v>
      </c>
      <c r="BL8" s="18" cm="1">
        <f t="array" ref="BL8">IFERROR(INDEX('Värde nyttor'!$J:$AH,$C8+3,COLUMNS($J:L))/INDEX(Input!$G$5:$AE$5,COLUMNS($J:L)),"")</f>
        <v>0</v>
      </c>
      <c r="BM8" s="18" cm="1">
        <f t="array" ref="BM8">IFERROR(INDEX('Värde nyttor'!$J:$AH,$C8+3,COLUMNS($J:M))/INDEX(Input!$G$5:$AE$5,COLUMNS($J:M)),"")</f>
        <v>0</v>
      </c>
      <c r="BN8" s="18" cm="1">
        <f t="array" ref="BN8">IFERROR(INDEX('Värde nyttor'!$J:$AH,$C8+3,COLUMNS($J:N))/INDEX(Input!$G$5:$AE$5,COLUMNS($J:N)),"")</f>
        <v>0</v>
      </c>
      <c r="BO8" s="18" cm="1">
        <f t="array" ref="BO8">IFERROR(INDEX('Värde nyttor'!$J:$AH,$C8+3,COLUMNS($J:O))/INDEX(Input!$G$5:$AE$5,COLUMNS($J:O)),"")</f>
        <v>0</v>
      </c>
      <c r="BP8" s="18" cm="1">
        <f t="array" ref="BP8">IFERROR(INDEX('Värde nyttor'!$J:$AH,$C8+3,COLUMNS($J:P))/INDEX(Input!$G$5:$AE$5,COLUMNS($J:P)),"")</f>
        <v>0</v>
      </c>
      <c r="BQ8" s="18" cm="1">
        <f t="array" ref="BQ8">IFERROR(INDEX('Värde nyttor'!$J:$AH,$C8+3,COLUMNS($J:Q))/INDEX(Input!$G$5:$AE$5,COLUMNS($J:Q)),"")</f>
        <v>0</v>
      </c>
      <c r="BR8" s="18" cm="1">
        <f t="array" ref="BR8">IFERROR(INDEX('Värde nyttor'!$J:$AH,$C8+3,COLUMNS($J:R))/INDEX(Input!$G$5:$AE$5,COLUMNS($J:R)),"")</f>
        <v>0</v>
      </c>
      <c r="BS8" s="18" cm="1">
        <f t="array" ref="BS8">IFERROR(INDEX('Värde nyttor'!$J:$AH,$C8+3,COLUMNS($J:S))/INDEX(Input!$G$5:$AE$5,COLUMNS($J:S)),"")</f>
        <v>0</v>
      </c>
      <c r="BT8" s="18" cm="1">
        <f t="array" ref="BT8">IFERROR(INDEX('Värde nyttor'!$J:$AH,$C8+3,COLUMNS($J:T))/INDEX(Input!$G$5:$AE$5,COLUMNS($J:T)),"")</f>
        <v>0</v>
      </c>
      <c r="BU8" s="18" cm="1">
        <f t="array" ref="BU8">IFERROR(INDEX('Värde nyttor'!$J:$AH,$C8+3,COLUMNS($J:U))/INDEX(Input!$G$5:$AE$5,COLUMNS($J:U)),"")</f>
        <v>0</v>
      </c>
      <c r="BV8" s="18" cm="1">
        <f t="array" ref="BV8">IFERROR(INDEX('Värde nyttor'!$J:$AH,$C8+3,COLUMNS($J:V))/INDEX(Input!$G$5:$AE$5,COLUMNS($J:V)),"")</f>
        <v>0</v>
      </c>
      <c r="BW8" s="18" cm="1">
        <f t="array" ref="BW8">IFERROR(INDEX('Värde nyttor'!$J:$AH,$C8+3,COLUMNS($J:W))/INDEX(Input!$G$5:$AE$5,COLUMNS($J:W)),"")</f>
        <v>0</v>
      </c>
      <c r="BX8" s="18" cm="1">
        <f t="array" ref="BX8">IFERROR(INDEX('Värde nyttor'!$J:$AH,$C8+3,COLUMNS($J:X))/INDEX(Input!$G$5:$AE$5,COLUMNS($J:X)),"")</f>
        <v>0</v>
      </c>
      <c r="BY8" s="18" cm="1">
        <f t="array" ref="BY8">IFERROR(INDEX('Värde nyttor'!$J:$AH,$C8+3,COLUMNS($J:Y))/INDEX(Input!$G$5:$AE$5,COLUMNS($J:Y)),"")</f>
        <v>0</v>
      </c>
      <c r="BZ8" s="18" cm="1">
        <f t="array" ref="BZ8">IFERROR(INDEX('Värde nyttor'!$J:$AH,$C8+3,COLUMNS($J:Z))/INDEX(Input!$G$5:$AE$5,COLUMNS($J:Z)),"")</f>
        <v>0</v>
      </c>
      <c r="CA8" s="18" cm="1">
        <f t="array" ref="CA8">IFERROR(INDEX('Värde nyttor'!$J:$AH,$C8+3,COLUMNS($J:AA))/INDEX(Input!$G$5:$AE$5,COLUMNS($J:AA)),"")</f>
        <v>0</v>
      </c>
      <c r="CB8" s="18" cm="1">
        <f t="array" ref="CB8">IFERROR(INDEX('Värde nyttor'!$J:$AH,$C8+3,COLUMNS($J:AB))/INDEX(Input!$G$5:$AE$5,COLUMNS($J:AB)),"")</f>
        <v>0</v>
      </c>
      <c r="CC8" s="18" cm="1">
        <f t="array" ref="CC8">IFERROR(INDEX('Värde nyttor'!$J:$AH,$C8+3,COLUMNS($J:AC))/INDEX(Input!$G$5:$AE$5,COLUMNS($J:AC)),"")</f>
        <v>0</v>
      </c>
      <c r="CD8" s="18" cm="1">
        <f t="array" ref="CD8">IFERROR(INDEX('Värde nyttor'!$J:$AH,$C8+3,COLUMNS($J:AD))/INDEX(Input!$G$5:$AE$5,COLUMNS($J:AD)),"")</f>
        <v>0</v>
      </c>
      <c r="CE8" s="18" cm="1">
        <f t="array" ref="CE8">IFERROR(INDEX('Värde nyttor'!$J:$AH,$C8+3,COLUMNS($J:AE))/INDEX(Input!$G$5:$AE$5,COLUMNS($J:AE)),"")</f>
        <v>0</v>
      </c>
      <c r="CF8" s="18" cm="1">
        <f t="array" ref="CF8">IFERROR(INDEX('Värde nyttor'!$J:$AH,$C8+3,COLUMNS($J:AF))/INDEX(Input!$G$5:$AE$5,COLUMNS($J:AF)),"")</f>
        <v>0</v>
      </c>
      <c r="CG8" s="18" cm="1">
        <f t="array" ref="CG8">IFERROR(INDEX('Värde nyttor'!$J:$AH,$C8+3,COLUMNS($J:AG))/INDEX(Input!$G$5:$AE$5,COLUMNS($J:AG)),"")</f>
        <v>0</v>
      </c>
      <c r="CH8" s="18" cm="1">
        <f t="array" ref="CH8">IFERROR(INDEX('Värde nyttor'!$J:$AH,$C8+3,COLUMNS($J:AH))/INDEX(Input!$G$5:$AE$5,COLUMNS($J:AH)),"")</f>
        <v>0</v>
      </c>
      <c r="CI8" s="26">
        <f t="shared" si="3"/>
        <v>0</v>
      </c>
    </row>
    <row r="9" spans="1:87" ht="25.2" customHeight="1" x14ac:dyDescent="0.35">
      <c r="A9" s="25" t="str">
        <f>"N"&amp;TEXT(ROWS($A$2:A9),"00")</f>
        <v>N08</v>
      </c>
      <c r="B9" s="24">
        <f>IFERROR(_xlfn.XMATCH($A9,'Värde nyttor'!$B:$B,0),"")</f>
        <v>145</v>
      </c>
      <c r="C9" s="24">
        <f>IFERROR(_xlfn.XMATCH($A9,'Värde nyttor'!$I:$I,0),"")</f>
        <v>156</v>
      </c>
      <c r="D9" s="34" cm="1">
        <f t="array" ref="D9">IFERROR(INDEX('Värde nyttor'!$C:$C,$B9),"")</f>
        <v>0</v>
      </c>
      <c r="E9" s="34" cm="1">
        <f t="array" ref="E9">IFERROR(INDEX('Värde nyttor'!$C:$C,$B9+1),"")</f>
        <v>0</v>
      </c>
      <c r="F9" s="34" cm="1">
        <f t="array" ref="F9">IFERROR(INDEX('Värde nyttor'!$C:$C,$B9+2),"")</f>
        <v>0</v>
      </c>
      <c r="G9" s="34" t="str">
        <f t="shared" si="0"/>
        <v/>
      </c>
      <c r="H9" s="34"/>
      <c r="I9" s="20"/>
      <c r="J9" s="17" cm="1">
        <f t="array" ref="J9">IFERROR(INDEX('Värde nyttor'!$J:$AH,$C9+1,COLUMNS($J:J))/INDEX(Input!$G$5:$AE$5,COLUMNS($J:J)),"")</f>
        <v>0</v>
      </c>
      <c r="K9" s="17" cm="1">
        <f t="array" ref="K9">IFERROR(INDEX('Värde nyttor'!$J:$AH,$C9+1,COLUMNS($J:K))/INDEX(Input!$G$5:$AE$5,COLUMNS($J:K)),"")</f>
        <v>0</v>
      </c>
      <c r="L9" s="17" cm="1">
        <f t="array" ref="L9">IFERROR(INDEX('Värde nyttor'!$J:$AH,$C9+1,COLUMNS($J:L))/INDEX(Input!$G$5:$AE$5,COLUMNS($J:L)),"")</f>
        <v>0</v>
      </c>
      <c r="M9" s="17" cm="1">
        <f t="array" ref="M9">IFERROR(INDEX('Värde nyttor'!$J:$AH,$C9+1,COLUMNS($J:M))/INDEX(Input!$G$5:$AE$5,COLUMNS($J:M)),"")</f>
        <v>0</v>
      </c>
      <c r="N9" s="17" cm="1">
        <f t="array" ref="N9">IFERROR(INDEX('Värde nyttor'!$J:$AH,$C9+1,COLUMNS($J:N))/INDEX(Input!$G$5:$AE$5,COLUMNS($J:N)),"")</f>
        <v>0</v>
      </c>
      <c r="O9" s="17" cm="1">
        <f t="array" ref="O9">IFERROR(INDEX('Värde nyttor'!$J:$AH,$C9+1,COLUMNS($J:O))/INDEX(Input!$G$5:$AE$5,COLUMNS($J:O)),"")</f>
        <v>0</v>
      </c>
      <c r="P9" s="17" cm="1">
        <f t="array" ref="P9">IFERROR(INDEX('Värde nyttor'!$J:$AH,$C9+1,COLUMNS($J:P))/INDEX(Input!$G$5:$AE$5,COLUMNS($J:P)),"")</f>
        <v>0</v>
      </c>
      <c r="Q9" s="17" cm="1">
        <f t="array" ref="Q9">IFERROR(INDEX('Värde nyttor'!$J:$AH,$C9+1,COLUMNS($J:Q))/INDEX(Input!$G$5:$AE$5,COLUMNS($J:Q)),"")</f>
        <v>0</v>
      </c>
      <c r="R9" s="17" cm="1">
        <f t="array" ref="R9">IFERROR(INDEX('Värde nyttor'!$J:$AH,$C9+1,COLUMNS($J:R))/INDEX(Input!$G$5:$AE$5,COLUMNS($J:R)),"")</f>
        <v>0</v>
      </c>
      <c r="S9" s="17" cm="1">
        <f t="array" ref="S9">IFERROR(INDEX('Värde nyttor'!$J:$AH,$C9+1,COLUMNS($J:S))/INDEX(Input!$G$5:$AE$5,COLUMNS($J:S)),"")</f>
        <v>0</v>
      </c>
      <c r="T9" s="17" cm="1">
        <f t="array" ref="T9">IFERROR(INDEX('Värde nyttor'!$J:$AH,$C9+1,COLUMNS($J:T))/INDEX(Input!$G$5:$AE$5,COLUMNS($J:T)),"")</f>
        <v>0</v>
      </c>
      <c r="U9" s="17" cm="1">
        <f t="array" ref="U9">IFERROR(INDEX('Värde nyttor'!$J:$AH,$C9+1,COLUMNS($J:U))/INDEX(Input!$G$5:$AE$5,COLUMNS($J:U)),"")</f>
        <v>0</v>
      </c>
      <c r="V9" s="17" cm="1">
        <f t="array" ref="V9">IFERROR(INDEX('Värde nyttor'!$J:$AH,$C9+1,COLUMNS($J:V))/INDEX(Input!$G$5:$AE$5,COLUMNS($J:V)),"")</f>
        <v>0</v>
      </c>
      <c r="W9" s="17" cm="1">
        <f t="array" ref="W9">IFERROR(INDEX('Värde nyttor'!$J:$AH,$C9+1,COLUMNS($J:W))/INDEX(Input!$G$5:$AE$5,COLUMNS($J:W)),"")</f>
        <v>0</v>
      </c>
      <c r="X9" s="17" cm="1">
        <f t="array" ref="X9">IFERROR(INDEX('Värde nyttor'!$J:$AH,$C9+1,COLUMNS($J:X))/INDEX(Input!$G$5:$AE$5,COLUMNS($J:X)),"")</f>
        <v>0</v>
      </c>
      <c r="Y9" s="17" cm="1">
        <f t="array" ref="Y9">IFERROR(INDEX('Värde nyttor'!$J:$AH,$C9+1,COLUMNS($J:Y))/INDEX(Input!$G$5:$AE$5,COLUMNS($J:Y)),"")</f>
        <v>0</v>
      </c>
      <c r="Z9" s="17" cm="1">
        <f t="array" ref="Z9">IFERROR(INDEX('Värde nyttor'!$J:$AH,$C9+1,COLUMNS($J:Z))/INDEX(Input!$G$5:$AE$5,COLUMNS($J:Z)),"")</f>
        <v>0</v>
      </c>
      <c r="AA9" s="17" cm="1">
        <f t="array" ref="AA9">IFERROR(INDEX('Värde nyttor'!$J:$AH,$C9+1,COLUMNS($J:AA))/INDEX(Input!$G$5:$AE$5,COLUMNS($J:AA)),"")</f>
        <v>0</v>
      </c>
      <c r="AB9" s="17" cm="1">
        <f t="array" ref="AB9">IFERROR(INDEX('Värde nyttor'!$J:$AH,$C9+1,COLUMNS($J:AB))/INDEX(Input!$G$5:$AE$5,COLUMNS($J:AB)),"")</f>
        <v>0</v>
      </c>
      <c r="AC9" s="17" cm="1">
        <f t="array" ref="AC9">IFERROR(INDEX('Värde nyttor'!$J:$AH,$C9+1,COLUMNS($J:AC))/INDEX(Input!$G$5:$AE$5,COLUMNS($J:AC)),"")</f>
        <v>0</v>
      </c>
      <c r="AD9" s="17" cm="1">
        <f t="array" ref="AD9">IFERROR(INDEX('Värde nyttor'!$J:$AH,$C9+1,COLUMNS($J:AD))/INDEX(Input!$G$5:$AE$5,COLUMNS($J:AD)),"")</f>
        <v>0</v>
      </c>
      <c r="AE9" s="17" cm="1">
        <f t="array" ref="AE9">IFERROR(INDEX('Värde nyttor'!$J:$AH,$C9+1,COLUMNS($J:AE))/INDEX(Input!$G$5:$AE$5,COLUMNS($J:AE)),"")</f>
        <v>0</v>
      </c>
      <c r="AF9" s="17" cm="1">
        <f t="array" ref="AF9">IFERROR(INDEX('Värde nyttor'!$J:$AH,$C9+1,COLUMNS($J:AF))/INDEX(Input!$G$5:$AE$5,COLUMNS($J:AF)),"")</f>
        <v>0</v>
      </c>
      <c r="AG9" s="17" cm="1">
        <f t="array" ref="AG9">IFERROR(INDEX('Värde nyttor'!$J:$AH,$C9+1,COLUMNS($J:AG))/INDEX(Input!$G$5:$AE$5,COLUMNS($J:AG)),"")</f>
        <v>0</v>
      </c>
      <c r="AH9" s="17" cm="1">
        <f t="array" ref="AH9">IFERROR(INDEX('Värde nyttor'!$J:$AH,$C9+1,COLUMNS($J:AH))/INDEX(Input!$G$5:$AE$5,COLUMNS($J:AH)),"")</f>
        <v>0</v>
      </c>
      <c r="AI9" s="19">
        <f t="shared" si="1"/>
        <v>0</v>
      </c>
      <c r="AJ9" s="18" cm="1">
        <f t="array" ref="AJ9">IFERROR(INDEX('Värde nyttor'!$J:$AH,$C9+2,COLUMNS($J:J))/INDEX(Input!$G$5:$AE$5,COLUMNS($J:J)),"")</f>
        <v>0</v>
      </c>
      <c r="AK9" s="18" cm="1">
        <f t="array" ref="AK9">IFERROR(INDEX('Värde nyttor'!$J:$AH,$C9+2,COLUMNS($J:K))/INDEX(Input!$G$5:$AE$5,COLUMNS($J:K)),"")</f>
        <v>0</v>
      </c>
      <c r="AL9" s="18" cm="1">
        <f t="array" ref="AL9">IFERROR(INDEX('Värde nyttor'!$J:$AH,$C9+2,COLUMNS($J:L))/INDEX(Input!$G$5:$AE$5,COLUMNS($J:L)),"")</f>
        <v>0</v>
      </c>
      <c r="AM9" s="18" cm="1">
        <f t="array" ref="AM9">IFERROR(INDEX('Värde nyttor'!$J:$AH,$C9+2,COLUMNS($J:M))/INDEX(Input!$G$5:$AE$5,COLUMNS($J:M)),"")</f>
        <v>0</v>
      </c>
      <c r="AN9" s="18" cm="1">
        <f t="array" ref="AN9">IFERROR(INDEX('Värde nyttor'!$J:$AH,$C9+2,COLUMNS($J:N))/INDEX(Input!$G$5:$AE$5,COLUMNS($J:N)),"")</f>
        <v>0</v>
      </c>
      <c r="AO9" s="18" cm="1">
        <f t="array" ref="AO9">IFERROR(INDEX('Värde nyttor'!$J:$AH,$C9+2,COLUMNS($J:O))/INDEX(Input!$G$5:$AE$5,COLUMNS($J:O)),"")</f>
        <v>0</v>
      </c>
      <c r="AP9" s="18" cm="1">
        <f t="array" ref="AP9">IFERROR(INDEX('Värde nyttor'!$J:$AH,$C9+2,COLUMNS($J:P))/INDEX(Input!$G$5:$AE$5,COLUMNS($J:P)),"")</f>
        <v>0</v>
      </c>
      <c r="AQ9" s="18" cm="1">
        <f t="array" ref="AQ9">IFERROR(INDEX('Värde nyttor'!$J:$AH,$C9+2,COLUMNS($J:Q))/INDEX(Input!$G$5:$AE$5,COLUMNS($J:Q)),"")</f>
        <v>0</v>
      </c>
      <c r="AR9" s="18" cm="1">
        <f t="array" ref="AR9">IFERROR(INDEX('Värde nyttor'!$J:$AH,$C9+2,COLUMNS($J:R))/INDEX(Input!$G$5:$AE$5,COLUMNS($J:R)),"")</f>
        <v>0</v>
      </c>
      <c r="AS9" s="18" cm="1">
        <f t="array" ref="AS9">IFERROR(INDEX('Värde nyttor'!$J:$AH,$C9+2,COLUMNS($J:S))/INDEX(Input!$G$5:$AE$5,COLUMNS($J:S)),"")</f>
        <v>0</v>
      </c>
      <c r="AT9" s="18" cm="1">
        <f t="array" ref="AT9">IFERROR(INDEX('Värde nyttor'!$J:$AH,$C9+2,COLUMNS($J:T))/INDEX(Input!$G$5:$AE$5,COLUMNS($J:T)),"")</f>
        <v>0</v>
      </c>
      <c r="AU9" s="18" cm="1">
        <f t="array" ref="AU9">IFERROR(INDEX('Värde nyttor'!$J:$AH,$C9+2,COLUMNS($J:U))/INDEX(Input!$G$5:$AE$5,COLUMNS($J:U)),"")</f>
        <v>0</v>
      </c>
      <c r="AV9" s="18" cm="1">
        <f t="array" ref="AV9">IFERROR(INDEX('Värde nyttor'!$J:$AH,$C9+2,COLUMNS($J:V))/INDEX(Input!$G$5:$AE$5,COLUMNS($J:V)),"")</f>
        <v>0</v>
      </c>
      <c r="AW9" s="18" cm="1">
        <f t="array" ref="AW9">IFERROR(INDEX('Värde nyttor'!$J:$AH,$C9+2,COLUMNS($J:W))/INDEX(Input!$G$5:$AE$5,COLUMNS($J:W)),"")</f>
        <v>0</v>
      </c>
      <c r="AX9" s="18" cm="1">
        <f t="array" ref="AX9">IFERROR(INDEX('Värde nyttor'!$J:$AH,$C9+2,COLUMNS($J:X))/INDEX(Input!$G$5:$AE$5,COLUMNS($J:X)),"")</f>
        <v>0</v>
      </c>
      <c r="AY9" s="18" cm="1">
        <f t="array" ref="AY9">IFERROR(INDEX('Värde nyttor'!$J:$AH,$C9+2,COLUMNS($J:Y))/INDEX(Input!$G$5:$AE$5,COLUMNS($J:Y)),"")</f>
        <v>0</v>
      </c>
      <c r="AZ9" s="18" cm="1">
        <f t="array" ref="AZ9">IFERROR(INDEX('Värde nyttor'!$J:$AH,$C9+2,COLUMNS($J:Z))/INDEX(Input!$G$5:$AE$5,COLUMNS($J:Z)),"")</f>
        <v>0</v>
      </c>
      <c r="BA9" s="18" cm="1">
        <f t="array" ref="BA9">IFERROR(INDEX('Värde nyttor'!$J:$AH,$C9+2,COLUMNS($J:AA))/INDEX(Input!$G$5:$AE$5,COLUMNS($J:AA)),"")</f>
        <v>0</v>
      </c>
      <c r="BB9" s="18" cm="1">
        <f t="array" ref="BB9">IFERROR(INDEX('Värde nyttor'!$J:$AH,$C9+2,COLUMNS($J:AB))/INDEX(Input!$G$5:$AE$5,COLUMNS($J:AB)),"")</f>
        <v>0</v>
      </c>
      <c r="BC9" s="18" cm="1">
        <f t="array" ref="BC9">IFERROR(INDEX('Värde nyttor'!$J:$AH,$C9+2,COLUMNS($J:AC))/INDEX(Input!$G$5:$AE$5,COLUMNS($J:AC)),"")</f>
        <v>0</v>
      </c>
      <c r="BD9" s="18" cm="1">
        <f t="array" ref="BD9">IFERROR(INDEX('Värde nyttor'!$J:$AH,$C9+2,COLUMNS($J:AD))/INDEX(Input!$G$5:$AE$5,COLUMNS($J:AD)),"")</f>
        <v>0</v>
      </c>
      <c r="BE9" s="18" cm="1">
        <f t="array" ref="BE9">IFERROR(INDEX('Värde nyttor'!$J:$AH,$C9+2,COLUMNS($J:AE))/INDEX(Input!$G$5:$AE$5,COLUMNS($J:AE)),"")</f>
        <v>0</v>
      </c>
      <c r="BF9" s="18" cm="1">
        <f t="array" ref="BF9">IFERROR(INDEX('Värde nyttor'!$J:$AH,$C9+2,COLUMNS($J:AF))/INDEX(Input!$G$5:$AE$5,COLUMNS($J:AF)),"")</f>
        <v>0</v>
      </c>
      <c r="BG9" s="18" cm="1">
        <f t="array" ref="BG9">IFERROR(INDEX('Värde nyttor'!$J:$AH,$C9+2,COLUMNS($J:AG))/INDEX(Input!$G$5:$AE$5,COLUMNS($J:AG)),"")</f>
        <v>0</v>
      </c>
      <c r="BH9" s="18" cm="1">
        <f t="array" ref="BH9">IFERROR(INDEX('Värde nyttor'!$J:$AH,$C9+2,COLUMNS($J:AH))/INDEX(Input!$G$5:$AE$5,COLUMNS($J:AH)),"")</f>
        <v>0</v>
      </c>
      <c r="BI9" s="19">
        <f t="shared" si="2"/>
        <v>0</v>
      </c>
      <c r="BJ9" s="18" cm="1">
        <f t="array" ref="BJ9">IFERROR(INDEX('Värde nyttor'!$J:$AH,$C9+3,COLUMNS($J:J))/INDEX(Input!$G$5:$AE$5,COLUMNS($J:J)),"")</f>
        <v>0</v>
      </c>
      <c r="BK9" s="18" cm="1">
        <f t="array" ref="BK9">IFERROR(INDEX('Värde nyttor'!$J:$AH,$C9+3,COLUMNS($J:K))/INDEX(Input!$G$5:$AE$5,COLUMNS($J:K)),"")</f>
        <v>0</v>
      </c>
      <c r="BL9" s="18" cm="1">
        <f t="array" ref="BL9">IFERROR(INDEX('Värde nyttor'!$J:$AH,$C9+3,COLUMNS($J:L))/INDEX(Input!$G$5:$AE$5,COLUMNS($J:L)),"")</f>
        <v>0</v>
      </c>
      <c r="BM9" s="18" cm="1">
        <f t="array" ref="BM9">IFERROR(INDEX('Värde nyttor'!$J:$AH,$C9+3,COLUMNS($J:M))/INDEX(Input!$G$5:$AE$5,COLUMNS($J:M)),"")</f>
        <v>0</v>
      </c>
      <c r="BN9" s="18" cm="1">
        <f t="array" ref="BN9">IFERROR(INDEX('Värde nyttor'!$J:$AH,$C9+3,COLUMNS($J:N))/INDEX(Input!$G$5:$AE$5,COLUMNS($J:N)),"")</f>
        <v>0</v>
      </c>
      <c r="BO9" s="18" cm="1">
        <f t="array" ref="BO9">IFERROR(INDEX('Värde nyttor'!$J:$AH,$C9+3,COLUMNS($J:O))/INDEX(Input!$G$5:$AE$5,COLUMNS($J:O)),"")</f>
        <v>0</v>
      </c>
      <c r="BP9" s="18" cm="1">
        <f t="array" ref="BP9">IFERROR(INDEX('Värde nyttor'!$J:$AH,$C9+3,COLUMNS($J:P))/INDEX(Input!$G$5:$AE$5,COLUMNS($J:P)),"")</f>
        <v>0</v>
      </c>
      <c r="BQ9" s="18" cm="1">
        <f t="array" ref="BQ9">IFERROR(INDEX('Värde nyttor'!$J:$AH,$C9+3,COLUMNS($J:Q))/INDEX(Input!$G$5:$AE$5,COLUMNS($J:Q)),"")</f>
        <v>0</v>
      </c>
      <c r="BR9" s="18" cm="1">
        <f t="array" ref="BR9">IFERROR(INDEX('Värde nyttor'!$J:$AH,$C9+3,COLUMNS($J:R))/INDEX(Input!$G$5:$AE$5,COLUMNS($J:R)),"")</f>
        <v>0</v>
      </c>
      <c r="BS9" s="18" cm="1">
        <f t="array" ref="BS9">IFERROR(INDEX('Värde nyttor'!$J:$AH,$C9+3,COLUMNS($J:S))/INDEX(Input!$G$5:$AE$5,COLUMNS($J:S)),"")</f>
        <v>0</v>
      </c>
      <c r="BT9" s="18" cm="1">
        <f t="array" ref="BT9">IFERROR(INDEX('Värde nyttor'!$J:$AH,$C9+3,COLUMNS($J:T))/INDEX(Input!$G$5:$AE$5,COLUMNS($J:T)),"")</f>
        <v>0</v>
      </c>
      <c r="BU9" s="18" cm="1">
        <f t="array" ref="BU9">IFERROR(INDEX('Värde nyttor'!$J:$AH,$C9+3,COLUMNS($J:U))/INDEX(Input!$G$5:$AE$5,COLUMNS($J:U)),"")</f>
        <v>0</v>
      </c>
      <c r="BV9" s="18" cm="1">
        <f t="array" ref="BV9">IFERROR(INDEX('Värde nyttor'!$J:$AH,$C9+3,COLUMNS($J:V))/INDEX(Input!$G$5:$AE$5,COLUMNS($J:V)),"")</f>
        <v>0</v>
      </c>
      <c r="BW9" s="18" cm="1">
        <f t="array" ref="BW9">IFERROR(INDEX('Värde nyttor'!$J:$AH,$C9+3,COLUMNS($J:W))/INDEX(Input!$G$5:$AE$5,COLUMNS($J:W)),"")</f>
        <v>0</v>
      </c>
      <c r="BX9" s="18" cm="1">
        <f t="array" ref="BX9">IFERROR(INDEX('Värde nyttor'!$J:$AH,$C9+3,COLUMNS($J:X))/INDEX(Input!$G$5:$AE$5,COLUMNS($J:X)),"")</f>
        <v>0</v>
      </c>
      <c r="BY9" s="18" cm="1">
        <f t="array" ref="BY9">IFERROR(INDEX('Värde nyttor'!$J:$AH,$C9+3,COLUMNS($J:Y))/INDEX(Input!$G$5:$AE$5,COLUMNS($J:Y)),"")</f>
        <v>0</v>
      </c>
      <c r="BZ9" s="18" cm="1">
        <f t="array" ref="BZ9">IFERROR(INDEX('Värde nyttor'!$J:$AH,$C9+3,COLUMNS($J:Z))/INDEX(Input!$G$5:$AE$5,COLUMNS($J:Z)),"")</f>
        <v>0</v>
      </c>
      <c r="CA9" s="18" cm="1">
        <f t="array" ref="CA9">IFERROR(INDEX('Värde nyttor'!$J:$AH,$C9+3,COLUMNS($J:AA))/INDEX(Input!$G$5:$AE$5,COLUMNS($J:AA)),"")</f>
        <v>0</v>
      </c>
      <c r="CB9" s="18" cm="1">
        <f t="array" ref="CB9">IFERROR(INDEX('Värde nyttor'!$J:$AH,$C9+3,COLUMNS($J:AB))/INDEX(Input!$G$5:$AE$5,COLUMNS($J:AB)),"")</f>
        <v>0</v>
      </c>
      <c r="CC9" s="18" cm="1">
        <f t="array" ref="CC9">IFERROR(INDEX('Värde nyttor'!$J:$AH,$C9+3,COLUMNS($J:AC))/INDEX(Input!$G$5:$AE$5,COLUMNS($J:AC)),"")</f>
        <v>0</v>
      </c>
      <c r="CD9" s="18" cm="1">
        <f t="array" ref="CD9">IFERROR(INDEX('Värde nyttor'!$J:$AH,$C9+3,COLUMNS($J:AD))/INDEX(Input!$G$5:$AE$5,COLUMNS($J:AD)),"")</f>
        <v>0</v>
      </c>
      <c r="CE9" s="18" cm="1">
        <f t="array" ref="CE9">IFERROR(INDEX('Värde nyttor'!$J:$AH,$C9+3,COLUMNS($J:AE))/INDEX(Input!$G$5:$AE$5,COLUMNS($J:AE)),"")</f>
        <v>0</v>
      </c>
      <c r="CF9" s="18" cm="1">
        <f t="array" ref="CF9">IFERROR(INDEX('Värde nyttor'!$J:$AH,$C9+3,COLUMNS($J:AF))/INDEX(Input!$G$5:$AE$5,COLUMNS($J:AF)),"")</f>
        <v>0</v>
      </c>
      <c r="CG9" s="18" cm="1">
        <f t="array" ref="CG9">IFERROR(INDEX('Värde nyttor'!$J:$AH,$C9+3,COLUMNS($J:AG))/INDEX(Input!$G$5:$AE$5,COLUMNS($J:AG)),"")</f>
        <v>0</v>
      </c>
      <c r="CH9" s="18" cm="1">
        <f t="array" ref="CH9">IFERROR(INDEX('Värde nyttor'!$J:$AH,$C9+3,COLUMNS($J:AH))/INDEX(Input!$G$5:$AE$5,COLUMNS($J:AH)),"")</f>
        <v>0</v>
      </c>
      <c r="CI9" s="26">
        <f t="shared" si="3"/>
        <v>0</v>
      </c>
    </row>
    <row r="10" spans="1:87" ht="25.2" customHeight="1" x14ac:dyDescent="0.35">
      <c r="A10" s="25" t="str">
        <f>"N"&amp;TEXT(ROWS($A$2:A10),"00")</f>
        <v>N09</v>
      </c>
      <c r="B10" s="24">
        <f>IFERROR(_xlfn.XMATCH($A10,'Värde nyttor'!$B:$B,0),"")</f>
        <v>164</v>
      </c>
      <c r="C10" s="24">
        <f>IFERROR(_xlfn.XMATCH($A10,'Värde nyttor'!$I:$I,0),"")</f>
        <v>175</v>
      </c>
      <c r="D10" s="34" cm="1">
        <f t="array" ref="D10">IFERROR(INDEX('Värde nyttor'!$C:$C,$B10),"")</f>
        <v>0</v>
      </c>
      <c r="E10" s="34" cm="1">
        <f t="array" ref="E10">IFERROR(INDEX('Värde nyttor'!$C:$C,$B10+1),"")</f>
        <v>0</v>
      </c>
      <c r="F10" s="34" cm="1">
        <f t="array" ref="F10">IFERROR(INDEX('Värde nyttor'!$C:$C,$B10+2),"")</f>
        <v>0</v>
      </c>
      <c r="G10" s="34" t="str">
        <f t="shared" si="0"/>
        <v/>
      </c>
      <c r="H10" s="34"/>
      <c r="I10" s="20"/>
      <c r="J10" s="17" cm="1">
        <f t="array" ref="J10">IFERROR(INDEX('Värde nyttor'!$J:$AH,$C10+1,COLUMNS($J:J))/INDEX(Input!$G$5:$AE$5,COLUMNS($J:J)),"")</f>
        <v>0</v>
      </c>
      <c r="K10" s="17" cm="1">
        <f t="array" ref="K10">IFERROR(INDEX('Värde nyttor'!$J:$AH,$C10+1,COLUMNS($J:K))/INDEX(Input!$G$5:$AE$5,COLUMNS($J:K)),"")</f>
        <v>0</v>
      </c>
      <c r="L10" s="17" cm="1">
        <f t="array" ref="L10">IFERROR(INDEX('Värde nyttor'!$J:$AH,$C10+1,COLUMNS($J:L))/INDEX(Input!$G$5:$AE$5,COLUMNS($J:L)),"")</f>
        <v>0</v>
      </c>
      <c r="M10" s="17" cm="1">
        <f t="array" ref="M10">IFERROR(INDEX('Värde nyttor'!$J:$AH,$C10+1,COLUMNS($J:M))/INDEX(Input!$G$5:$AE$5,COLUMNS($J:M)),"")</f>
        <v>0</v>
      </c>
      <c r="N10" s="17" cm="1">
        <f t="array" ref="N10">IFERROR(INDEX('Värde nyttor'!$J:$AH,$C10+1,COLUMNS($J:N))/INDEX(Input!$G$5:$AE$5,COLUMNS($J:N)),"")</f>
        <v>0</v>
      </c>
      <c r="O10" s="17" cm="1">
        <f t="array" ref="O10">IFERROR(INDEX('Värde nyttor'!$J:$AH,$C10+1,COLUMNS($J:O))/INDEX(Input!$G$5:$AE$5,COLUMNS($J:O)),"")</f>
        <v>0</v>
      </c>
      <c r="P10" s="17" cm="1">
        <f t="array" ref="P10">IFERROR(INDEX('Värde nyttor'!$J:$AH,$C10+1,COLUMNS($J:P))/INDEX(Input!$G$5:$AE$5,COLUMNS($J:P)),"")</f>
        <v>0</v>
      </c>
      <c r="Q10" s="17" cm="1">
        <f t="array" ref="Q10">IFERROR(INDEX('Värde nyttor'!$J:$AH,$C10+1,COLUMNS($J:Q))/INDEX(Input!$G$5:$AE$5,COLUMNS($J:Q)),"")</f>
        <v>0</v>
      </c>
      <c r="R10" s="17" cm="1">
        <f t="array" ref="R10">IFERROR(INDEX('Värde nyttor'!$J:$AH,$C10+1,COLUMNS($J:R))/INDEX(Input!$G$5:$AE$5,COLUMNS($J:R)),"")</f>
        <v>0</v>
      </c>
      <c r="S10" s="17" cm="1">
        <f t="array" ref="S10">IFERROR(INDEX('Värde nyttor'!$J:$AH,$C10+1,COLUMNS($J:S))/INDEX(Input!$G$5:$AE$5,COLUMNS($J:S)),"")</f>
        <v>0</v>
      </c>
      <c r="T10" s="17" cm="1">
        <f t="array" ref="T10">IFERROR(INDEX('Värde nyttor'!$J:$AH,$C10+1,COLUMNS($J:T))/INDEX(Input!$G$5:$AE$5,COLUMNS($J:T)),"")</f>
        <v>0</v>
      </c>
      <c r="U10" s="17" cm="1">
        <f t="array" ref="U10">IFERROR(INDEX('Värde nyttor'!$J:$AH,$C10+1,COLUMNS($J:U))/INDEX(Input!$G$5:$AE$5,COLUMNS($J:U)),"")</f>
        <v>0</v>
      </c>
      <c r="V10" s="17" cm="1">
        <f t="array" ref="V10">IFERROR(INDEX('Värde nyttor'!$J:$AH,$C10+1,COLUMNS($J:V))/INDEX(Input!$G$5:$AE$5,COLUMNS($J:V)),"")</f>
        <v>0</v>
      </c>
      <c r="W10" s="17" cm="1">
        <f t="array" ref="W10">IFERROR(INDEX('Värde nyttor'!$J:$AH,$C10+1,COLUMNS($J:W))/INDEX(Input!$G$5:$AE$5,COLUMNS($J:W)),"")</f>
        <v>0</v>
      </c>
      <c r="X10" s="17" cm="1">
        <f t="array" ref="X10">IFERROR(INDEX('Värde nyttor'!$J:$AH,$C10+1,COLUMNS($J:X))/INDEX(Input!$G$5:$AE$5,COLUMNS($J:X)),"")</f>
        <v>0</v>
      </c>
      <c r="Y10" s="17" cm="1">
        <f t="array" ref="Y10">IFERROR(INDEX('Värde nyttor'!$J:$AH,$C10+1,COLUMNS($J:Y))/INDEX(Input!$G$5:$AE$5,COLUMNS($J:Y)),"")</f>
        <v>0</v>
      </c>
      <c r="Z10" s="17" cm="1">
        <f t="array" ref="Z10">IFERROR(INDEX('Värde nyttor'!$J:$AH,$C10+1,COLUMNS($J:Z))/INDEX(Input!$G$5:$AE$5,COLUMNS($J:Z)),"")</f>
        <v>0</v>
      </c>
      <c r="AA10" s="17" cm="1">
        <f t="array" ref="AA10">IFERROR(INDEX('Värde nyttor'!$J:$AH,$C10+1,COLUMNS($J:AA))/INDEX(Input!$G$5:$AE$5,COLUMNS($J:AA)),"")</f>
        <v>0</v>
      </c>
      <c r="AB10" s="17" cm="1">
        <f t="array" ref="AB10">IFERROR(INDEX('Värde nyttor'!$J:$AH,$C10+1,COLUMNS($J:AB))/INDEX(Input!$G$5:$AE$5,COLUMNS($J:AB)),"")</f>
        <v>0</v>
      </c>
      <c r="AC10" s="17" cm="1">
        <f t="array" ref="AC10">IFERROR(INDEX('Värde nyttor'!$J:$AH,$C10+1,COLUMNS($J:AC))/INDEX(Input!$G$5:$AE$5,COLUMNS($J:AC)),"")</f>
        <v>0</v>
      </c>
      <c r="AD10" s="17" cm="1">
        <f t="array" ref="AD10">IFERROR(INDEX('Värde nyttor'!$J:$AH,$C10+1,COLUMNS($J:AD))/INDEX(Input!$G$5:$AE$5,COLUMNS($J:AD)),"")</f>
        <v>0</v>
      </c>
      <c r="AE10" s="17" cm="1">
        <f t="array" ref="AE10">IFERROR(INDEX('Värde nyttor'!$J:$AH,$C10+1,COLUMNS($J:AE))/INDEX(Input!$G$5:$AE$5,COLUMNS($J:AE)),"")</f>
        <v>0</v>
      </c>
      <c r="AF10" s="17" cm="1">
        <f t="array" ref="AF10">IFERROR(INDEX('Värde nyttor'!$J:$AH,$C10+1,COLUMNS($J:AF))/INDEX(Input!$G$5:$AE$5,COLUMNS($J:AF)),"")</f>
        <v>0</v>
      </c>
      <c r="AG10" s="17" cm="1">
        <f t="array" ref="AG10">IFERROR(INDEX('Värde nyttor'!$J:$AH,$C10+1,COLUMNS($J:AG))/INDEX(Input!$G$5:$AE$5,COLUMNS($J:AG)),"")</f>
        <v>0</v>
      </c>
      <c r="AH10" s="17" cm="1">
        <f t="array" ref="AH10">IFERROR(INDEX('Värde nyttor'!$J:$AH,$C10+1,COLUMNS($J:AH))/INDEX(Input!$G$5:$AE$5,COLUMNS($J:AH)),"")</f>
        <v>0</v>
      </c>
      <c r="AI10" s="19">
        <f t="shared" si="1"/>
        <v>0</v>
      </c>
      <c r="AJ10" s="18" cm="1">
        <f t="array" ref="AJ10">IFERROR(INDEX('Värde nyttor'!$J:$AH,$C10+2,COLUMNS($J:J))/INDEX(Input!$G$5:$AE$5,COLUMNS($J:J)),"")</f>
        <v>0</v>
      </c>
      <c r="AK10" s="18" cm="1">
        <f t="array" ref="AK10">IFERROR(INDEX('Värde nyttor'!$J:$AH,$C10+2,COLUMNS($J:K))/INDEX(Input!$G$5:$AE$5,COLUMNS($J:K)),"")</f>
        <v>0</v>
      </c>
      <c r="AL10" s="18" cm="1">
        <f t="array" ref="AL10">IFERROR(INDEX('Värde nyttor'!$J:$AH,$C10+2,COLUMNS($J:L))/INDEX(Input!$G$5:$AE$5,COLUMNS($J:L)),"")</f>
        <v>0</v>
      </c>
      <c r="AM10" s="18" cm="1">
        <f t="array" ref="AM10">IFERROR(INDEX('Värde nyttor'!$J:$AH,$C10+2,COLUMNS($J:M))/INDEX(Input!$G$5:$AE$5,COLUMNS($J:M)),"")</f>
        <v>0</v>
      </c>
      <c r="AN10" s="18" cm="1">
        <f t="array" ref="AN10">IFERROR(INDEX('Värde nyttor'!$J:$AH,$C10+2,COLUMNS($J:N))/INDEX(Input!$G$5:$AE$5,COLUMNS($J:N)),"")</f>
        <v>0</v>
      </c>
      <c r="AO10" s="18" cm="1">
        <f t="array" ref="AO10">IFERROR(INDEX('Värde nyttor'!$J:$AH,$C10+2,COLUMNS($J:O))/INDEX(Input!$G$5:$AE$5,COLUMNS($J:O)),"")</f>
        <v>0</v>
      </c>
      <c r="AP10" s="18" cm="1">
        <f t="array" ref="AP10">IFERROR(INDEX('Värde nyttor'!$J:$AH,$C10+2,COLUMNS($J:P))/INDEX(Input!$G$5:$AE$5,COLUMNS($J:P)),"")</f>
        <v>0</v>
      </c>
      <c r="AQ10" s="18" cm="1">
        <f t="array" ref="AQ10">IFERROR(INDEX('Värde nyttor'!$J:$AH,$C10+2,COLUMNS($J:Q))/INDEX(Input!$G$5:$AE$5,COLUMNS($J:Q)),"")</f>
        <v>0</v>
      </c>
      <c r="AR10" s="18" cm="1">
        <f t="array" ref="AR10">IFERROR(INDEX('Värde nyttor'!$J:$AH,$C10+2,COLUMNS($J:R))/INDEX(Input!$G$5:$AE$5,COLUMNS($J:R)),"")</f>
        <v>0</v>
      </c>
      <c r="AS10" s="18" cm="1">
        <f t="array" ref="AS10">IFERROR(INDEX('Värde nyttor'!$J:$AH,$C10+2,COLUMNS($J:S))/INDEX(Input!$G$5:$AE$5,COLUMNS($J:S)),"")</f>
        <v>0</v>
      </c>
      <c r="AT10" s="18" cm="1">
        <f t="array" ref="AT10">IFERROR(INDEX('Värde nyttor'!$J:$AH,$C10+2,COLUMNS($J:T))/INDEX(Input!$G$5:$AE$5,COLUMNS($J:T)),"")</f>
        <v>0</v>
      </c>
      <c r="AU10" s="18" cm="1">
        <f t="array" ref="AU10">IFERROR(INDEX('Värde nyttor'!$J:$AH,$C10+2,COLUMNS($J:U))/INDEX(Input!$G$5:$AE$5,COLUMNS($J:U)),"")</f>
        <v>0</v>
      </c>
      <c r="AV10" s="18" cm="1">
        <f t="array" ref="AV10">IFERROR(INDEX('Värde nyttor'!$J:$AH,$C10+2,COLUMNS($J:V))/INDEX(Input!$G$5:$AE$5,COLUMNS($J:V)),"")</f>
        <v>0</v>
      </c>
      <c r="AW10" s="18" cm="1">
        <f t="array" ref="AW10">IFERROR(INDEX('Värde nyttor'!$J:$AH,$C10+2,COLUMNS($J:W))/INDEX(Input!$G$5:$AE$5,COLUMNS($J:W)),"")</f>
        <v>0</v>
      </c>
      <c r="AX10" s="18" cm="1">
        <f t="array" ref="AX10">IFERROR(INDEX('Värde nyttor'!$J:$AH,$C10+2,COLUMNS($J:X))/INDEX(Input!$G$5:$AE$5,COLUMNS($J:X)),"")</f>
        <v>0</v>
      </c>
      <c r="AY10" s="18" cm="1">
        <f t="array" ref="AY10">IFERROR(INDEX('Värde nyttor'!$J:$AH,$C10+2,COLUMNS($J:Y))/INDEX(Input!$G$5:$AE$5,COLUMNS($J:Y)),"")</f>
        <v>0</v>
      </c>
      <c r="AZ10" s="18" cm="1">
        <f t="array" ref="AZ10">IFERROR(INDEX('Värde nyttor'!$J:$AH,$C10+2,COLUMNS($J:Z))/INDEX(Input!$G$5:$AE$5,COLUMNS($J:Z)),"")</f>
        <v>0</v>
      </c>
      <c r="BA10" s="18" cm="1">
        <f t="array" ref="BA10">IFERROR(INDEX('Värde nyttor'!$J:$AH,$C10+2,COLUMNS($J:AA))/INDEX(Input!$G$5:$AE$5,COLUMNS($J:AA)),"")</f>
        <v>0</v>
      </c>
      <c r="BB10" s="18" cm="1">
        <f t="array" ref="BB10">IFERROR(INDEX('Värde nyttor'!$J:$AH,$C10+2,COLUMNS($J:AB))/INDEX(Input!$G$5:$AE$5,COLUMNS($J:AB)),"")</f>
        <v>0</v>
      </c>
      <c r="BC10" s="18" cm="1">
        <f t="array" ref="BC10">IFERROR(INDEX('Värde nyttor'!$J:$AH,$C10+2,COLUMNS($J:AC))/INDEX(Input!$G$5:$AE$5,COLUMNS($J:AC)),"")</f>
        <v>0</v>
      </c>
      <c r="BD10" s="18" cm="1">
        <f t="array" ref="BD10">IFERROR(INDEX('Värde nyttor'!$J:$AH,$C10+2,COLUMNS($J:AD))/INDEX(Input!$G$5:$AE$5,COLUMNS($J:AD)),"")</f>
        <v>0</v>
      </c>
      <c r="BE10" s="18" cm="1">
        <f t="array" ref="BE10">IFERROR(INDEX('Värde nyttor'!$J:$AH,$C10+2,COLUMNS($J:AE))/INDEX(Input!$G$5:$AE$5,COLUMNS($J:AE)),"")</f>
        <v>0</v>
      </c>
      <c r="BF10" s="18" cm="1">
        <f t="array" ref="BF10">IFERROR(INDEX('Värde nyttor'!$J:$AH,$C10+2,COLUMNS($J:AF))/INDEX(Input!$G$5:$AE$5,COLUMNS($J:AF)),"")</f>
        <v>0</v>
      </c>
      <c r="BG10" s="18" cm="1">
        <f t="array" ref="BG10">IFERROR(INDEX('Värde nyttor'!$J:$AH,$C10+2,COLUMNS($J:AG))/INDEX(Input!$G$5:$AE$5,COLUMNS($J:AG)),"")</f>
        <v>0</v>
      </c>
      <c r="BH10" s="18" cm="1">
        <f t="array" ref="BH10">IFERROR(INDEX('Värde nyttor'!$J:$AH,$C10+2,COLUMNS($J:AH))/INDEX(Input!$G$5:$AE$5,COLUMNS($J:AH)),"")</f>
        <v>0</v>
      </c>
      <c r="BI10" s="19">
        <f t="shared" si="2"/>
        <v>0</v>
      </c>
      <c r="BJ10" s="18" cm="1">
        <f t="array" ref="BJ10">IFERROR(INDEX('Värde nyttor'!$J:$AH,$C10+3,COLUMNS($J:J))/INDEX(Input!$G$5:$AE$5,COLUMNS($J:J)),"")</f>
        <v>0</v>
      </c>
      <c r="BK10" s="18" cm="1">
        <f t="array" ref="BK10">IFERROR(INDEX('Värde nyttor'!$J:$AH,$C10+3,COLUMNS($J:K))/INDEX(Input!$G$5:$AE$5,COLUMNS($J:K)),"")</f>
        <v>0</v>
      </c>
      <c r="BL10" s="18" cm="1">
        <f t="array" ref="BL10">IFERROR(INDEX('Värde nyttor'!$J:$AH,$C10+3,COLUMNS($J:L))/INDEX(Input!$G$5:$AE$5,COLUMNS($J:L)),"")</f>
        <v>0</v>
      </c>
      <c r="BM10" s="18" cm="1">
        <f t="array" ref="BM10">IFERROR(INDEX('Värde nyttor'!$J:$AH,$C10+3,COLUMNS($J:M))/INDEX(Input!$G$5:$AE$5,COLUMNS($J:M)),"")</f>
        <v>0</v>
      </c>
      <c r="BN10" s="18" cm="1">
        <f t="array" ref="BN10">IFERROR(INDEX('Värde nyttor'!$J:$AH,$C10+3,COLUMNS($J:N))/INDEX(Input!$G$5:$AE$5,COLUMNS($J:N)),"")</f>
        <v>0</v>
      </c>
      <c r="BO10" s="18" cm="1">
        <f t="array" ref="BO10">IFERROR(INDEX('Värde nyttor'!$J:$AH,$C10+3,COLUMNS($J:O))/INDEX(Input!$G$5:$AE$5,COLUMNS($J:O)),"")</f>
        <v>0</v>
      </c>
      <c r="BP10" s="18" cm="1">
        <f t="array" ref="BP10">IFERROR(INDEX('Värde nyttor'!$J:$AH,$C10+3,COLUMNS($J:P))/INDEX(Input!$G$5:$AE$5,COLUMNS($J:P)),"")</f>
        <v>0</v>
      </c>
      <c r="BQ10" s="18" cm="1">
        <f t="array" ref="BQ10">IFERROR(INDEX('Värde nyttor'!$J:$AH,$C10+3,COLUMNS($J:Q))/INDEX(Input!$G$5:$AE$5,COLUMNS($J:Q)),"")</f>
        <v>0</v>
      </c>
      <c r="BR10" s="18" cm="1">
        <f t="array" ref="BR10">IFERROR(INDEX('Värde nyttor'!$J:$AH,$C10+3,COLUMNS($J:R))/INDEX(Input!$G$5:$AE$5,COLUMNS($J:R)),"")</f>
        <v>0</v>
      </c>
      <c r="BS10" s="18" cm="1">
        <f t="array" ref="BS10">IFERROR(INDEX('Värde nyttor'!$J:$AH,$C10+3,COLUMNS($J:S))/INDEX(Input!$G$5:$AE$5,COLUMNS($J:S)),"")</f>
        <v>0</v>
      </c>
      <c r="BT10" s="18" cm="1">
        <f t="array" ref="BT10">IFERROR(INDEX('Värde nyttor'!$J:$AH,$C10+3,COLUMNS($J:T))/INDEX(Input!$G$5:$AE$5,COLUMNS($J:T)),"")</f>
        <v>0</v>
      </c>
      <c r="BU10" s="18" cm="1">
        <f t="array" ref="BU10">IFERROR(INDEX('Värde nyttor'!$J:$AH,$C10+3,COLUMNS($J:U))/INDEX(Input!$G$5:$AE$5,COLUMNS($J:U)),"")</f>
        <v>0</v>
      </c>
      <c r="BV10" s="18" cm="1">
        <f t="array" ref="BV10">IFERROR(INDEX('Värde nyttor'!$J:$AH,$C10+3,COLUMNS($J:V))/INDEX(Input!$G$5:$AE$5,COLUMNS($J:V)),"")</f>
        <v>0</v>
      </c>
      <c r="BW10" s="18" cm="1">
        <f t="array" ref="BW10">IFERROR(INDEX('Värde nyttor'!$J:$AH,$C10+3,COLUMNS($J:W))/INDEX(Input!$G$5:$AE$5,COLUMNS($J:W)),"")</f>
        <v>0</v>
      </c>
      <c r="BX10" s="18" cm="1">
        <f t="array" ref="BX10">IFERROR(INDEX('Värde nyttor'!$J:$AH,$C10+3,COLUMNS($J:X))/INDEX(Input!$G$5:$AE$5,COLUMNS($J:X)),"")</f>
        <v>0</v>
      </c>
      <c r="BY10" s="18" cm="1">
        <f t="array" ref="BY10">IFERROR(INDEX('Värde nyttor'!$J:$AH,$C10+3,COLUMNS($J:Y))/INDEX(Input!$G$5:$AE$5,COLUMNS($J:Y)),"")</f>
        <v>0</v>
      </c>
      <c r="BZ10" s="18" cm="1">
        <f t="array" ref="BZ10">IFERROR(INDEX('Värde nyttor'!$J:$AH,$C10+3,COLUMNS($J:Z))/INDEX(Input!$G$5:$AE$5,COLUMNS($J:Z)),"")</f>
        <v>0</v>
      </c>
      <c r="CA10" s="18" cm="1">
        <f t="array" ref="CA10">IFERROR(INDEX('Värde nyttor'!$J:$AH,$C10+3,COLUMNS($J:AA))/INDEX(Input!$G$5:$AE$5,COLUMNS($J:AA)),"")</f>
        <v>0</v>
      </c>
      <c r="CB10" s="18" cm="1">
        <f t="array" ref="CB10">IFERROR(INDEX('Värde nyttor'!$J:$AH,$C10+3,COLUMNS($J:AB))/INDEX(Input!$G$5:$AE$5,COLUMNS($J:AB)),"")</f>
        <v>0</v>
      </c>
      <c r="CC10" s="18" cm="1">
        <f t="array" ref="CC10">IFERROR(INDEX('Värde nyttor'!$J:$AH,$C10+3,COLUMNS($J:AC))/INDEX(Input!$G$5:$AE$5,COLUMNS($J:AC)),"")</f>
        <v>0</v>
      </c>
      <c r="CD10" s="18" cm="1">
        <f t="array" ref="CD10">IFERROR(INDEX('Värde nyttor'!$J:$AH,$C10+3,COLUMNS($J:AD))/INDEX(Input!$G$5:$AE$5,COLUMNS($J:AD)),"")</f>
        <v>0</v>
      </c>
      <c r="CE10" s="18" cm="1">
        <f t="array" ref="CE10">IFERROR(INDEX('Värde nyttor'!$J:$AH,$C10+3,COLUMNS($J:AE))/INDEX(Input!$G$5:$AE$5,COLUMNS($J:AE)),"")</f>
        <v>0</v>
      </c>
      <c r="CF10" s="18" cm="1">
        <f t="array" ref="CF10">IFERROR(INDEX('Värde nyttor'!$J:$AH,$C10+3,COLUMNS($J:AF))/INDEX(Input!$G$5:$AE$5,COLUMNS($J:AF)),"")</f>
        <v>0</v>
      </c>
      <c r="CG10" s="18" cm="1">
        <f t="array" ref="CG10">IFERROR(INDEX('Värde nyttor'!$J:$AH,$C10+3,COLUMNS($J:AG))/INDEX(Input!$G$5:$AE$5,COLUMNS($J:AG)),"")</f>
        <v>0</v>
      </c>
      <c r="CH10" s="18" cm="1">
        <f t="array" ref="CH10">IFERROR(INDEX('Värde nyttor'!$J:$AH,$C10+3,COLUMNS($J:AH))/INDEX(Input!$G$5:$AE$5,COLUMNS($J:AH)),"")</f>
        <v>0</v>
      </c>
      <c r="CI10" s="26">
        <f t="shared" si="3"/>
        <v>0</v>
      </c>
    </row>
    <row r="11" spans="1:87" ht="25.2" customHeight="1" x14ac:dyDescent="0.35">
      <c r="A11" s="25" t="str">
        <f>"N"&amp;TEXT(ROWS($A$2:A11),"00")</f>
        <v>N10</v>
      </c>
      <c r="B11" s="24">
        <f>IFERROR(_xlfn.XMATCH($A11,'Värde nyttor'!$B:$B,0),"")</f>
        <v>183</v>
      </c>
      <c r="C11" s="24">
        <f>IFERROR(_xlfn.XMATCH($A11,'Värde nyttor'!$I:$I,0),"")</f>
        <v>194</v>
      </c>
      <c r="D11" s="34" cm="1">
        <f t="array" ref="D11">IFERROR(INDEX('Värde nyttor'!$C:$C,$B11),"")</f>
        <v>0</v>
      </c>
      <c r="E11" s="34" cm="1">
        <f t="array" ref="E11">IFERROR(INDEX('Värde nyttor'!$C:$C,$B11+1),"")</f>
        <v>0</v>
      </c>
      <c r="F11" s="34" cm="1">
        <f t="array" ref="F11">IFERROR(INDEX('Värde nyttor'!$C:$C,$B11+2),"")</f>
        <v>0</v>
      </c>
      <c r="G11" s="34" t="str">
        <f t="shared" si="0"/>
        <v/>
      </c>
      <c r="H11" s="34"/>
      <c r="I11" s="20"/>
      <c r="J11" s="17" cm="1">
        <f t="array" ref="J11">IFERROR(INDEX('Värde nyttor'!$J:$AH,$C11+1,COLUMNS($J:J))/INDEX(Input!$G$5:$AE$5,COLUMNS($J:J)),"")</f>
        <v>0</v>
      </c>
      <c r="K11" s="17" cm="1">
        <f t="array" ref="K11">IFERROR(INDEX('Värde nyttor'!$J:$AH,$C11+1,COLUMNS($J:K))/INDEX(Input!$G$5:$AE$5,COLUMNS($J:K)),"")</f>
        <v>0</v>
      </c>
      <c r="L11" s="17" cm="1">
        <f t="array" ref="L11">IFERROR(INDEX('Värde nyttor'!$J:$AH,$C11+1,COLUMNS($J:L))/INDEX(Input!$G$5:$AE$5,COLUMNS($J:L)),"")</f>
        <v>0</v>
      </c>
      <c r="M11" s="17" cm="1">
        <f t="array" ref="M11">IFERROR(INDEX('Värde nyttor'!$J:$AH,$C11+1,COLUMNS($J:M))/INDEX(Input!$G$5:$AE$5,COLUMNS($J:M)),"")</f>
        <v>0</v>
      </c>
      <c r="N11" s="17" cm="1">
        <f t="array" ref="N11">IFERROR(INDEX('Värde nyttor'!$J:$AH,$C11+1,COLUMNS($J:N))/INDEX(Input!$G$5:$AE$5,COLUMNS($J:N)),"")</f>
        <v>0</v>
      </c>
      <c r="O11" s="17" cm="1">
        <f t="array" ref="O11">IFERROR(INDEX('Värde nyttor'!$J:$AH,$C11+1,COLUMNS($J:O))/INDEX(Input!$G$5:$AE$5,COLUMNS($J:O)),"")</f>
        <v>0</v>
      </c>
      <c r="P11" s="17" cm="1">
        <f t="array" ref="P11">IFERROR(INDEX('Värde nyttor'!$J:$AH,$C11+1,COLUMNS($J:P))/INDEX(Input!$G$5:$AE$5,COLUMNS($J:P)),"")</f>
        <v>0</v>
      </c>
      <c r="Q11" s="17" cm="1">
        <f t="array" ref="Q11">IFERROR(INDEX('Värde nyttor'!$J:$AH,$C11+1,COLUMNS($J:Q))/INDEX(Input!$G$5:$AE$5,COLUMNS($J:Q)),"")</f>
        <v>0</v>
      </c>
      <c r="R11" s="17" cm="1">
        <f t="array" ref="R11">IFERROR(INDEX('Värde nyttor'!$J:$AH,$C11+1,COLUMNS($J:R))/INDEX(Input!$G$5:$AE$5,COLUMNS($J:R)),"")</f>
        <v>0</v>
      </c>
      <c r="S11" s="17" cm="1">
        <f t="array" ref="S11">IFERROR(INDEX('Värde nyttor'!$J:$AH,$C11+1,COLUMNS($J:S))/INDEX(Input!$G$5:$AE$5,COLUMNS($J:S)),"")</f>
        <v>0</v>
      </c>
      <c r="T11" s="17" cm="1">
        <f t="array" ref="T11">IFERROR(INDEX('Värde nyttor'!$J:$AH,$C11+1,COLUMNS($J:T))/INDEX(Input!$G$5:$AE$5,COLUMNS($J:T)),"")</f>
        <v>0</v>
      </c>
      <c r="U11" s="17" cm="1">
        <f t="array" ref="U11">IFERROR(INDEX('Värde nyttor'!$J:$AH,$C11+1,COLUMNS($J:U))/INDEX(Input!$G$5:$AE$5,COLUMNS($J:U)),"")</f>
        <v>0</v>
      </c>
      <c r="V11" s="17" cm="1">
        <f t="array" ref="V11">IFERROR(INDEX('Värde nyttor'!$J:$AH,$C11+1,COLUMNS($J:V))/INDEX(Input!$G$5:$AE$5,COLUMNS($J:V)),"")</f>
        <v>0</v>
      </c>
      <c r="W11" s="17" cm="1">
        <f t="array" ref="W11">IFERROR(INDEX('Värde nyttor'!$J:$AH,$C11+1,COLUMNS($J:W))/INDEX(Input!$G$5:$AE$5,COLUMNS($J:W)),"")</f>
        <v>0</v>
      </c>
      <c r="X11" s="17" cm="1">
        <f t="array" ref="X11">IFERROR(INDEX('Värde nyttor'!$J:$AH,$C11+1,COLUMNS($J:X))/INDEX(Input!$G$5:$AE$5,COLUMNS($J:X)),"")</f>
        <v>0</v>
      </c>
      <c r="Y11" s="17" cm="1">
        <f t="array" ref="Y11">IFERROR(INDEX('Värde nyttor'!$J:$AH,$C11+1,COLUMNS($J:Y))/INDEX(Input!$G$5:$AE$5,COLUMNS($J:Y)),"")</f>
        <v>0</v>
      </c>
      <c r="Z11" s="17" cm="1">
        <f t="array" ref="Z11">IFERROR(INDEX('Värde nyttor'!$J:$AH,$C11+1,COLUMNS($J:Z))/INDEX(Input!$G$5:$AE$5,COLUMNS($J:Z)),"")</f>
        <v>0</v>
      </c>
      <c r="AA11" s="17" cm="1">
        <f t="array" ref="AA11">IFERROR(INDEX('Värde nyttor'!$J:$AH,$C11+1,COLUMNS($J:AA))/INDEX(Input!$G$5:$AE$5,COLUMNS($J:AA)),"")</f>
        <v>0</v>
      </c>
      <c r="AB11" s="17" cm="1">
        <f t="array" ref="AB11">IFERROR(INDEX('Värde nyttor'!$J:$AH,$C11+1,COLUMNS($J:AB))/INDEX(Input!$G$5:$AE$5,COLUMNS($J:AB)),"")</f>
        <v>0</v>
      </c>
      <c r="AC11" s="17" cm="1">
        <f t="array" ref="AC11">IFERROR(INDEX('Värde nyttor'!$J:$AH,$C11+1,COLUMNS($J:AC))/INDEX(Input!$G$5:$AE$5,COLUMNS($J:AC)),"")</f>
        <v>0</v>
      </c>
      <c r="AD11" s="17" cm="1">
        <f t="array" ref="AD11">IFERROR(INDEX('Värde nyttor'!$J:$AH,$C11+1,COLUMNS($J:AD))/INDEX(Input!$G$5:$AE$5,COLUMNS($J:AD)),"")</f>
        <v>0</v>
      </c>
      <c r="AE11" s="17" cm="1">
        <f t="array" ref="AE11">IFERROR(INDEX('Värde nyttor'!$J:$AH,$C11+1,COLUMNS($J:AE))/INDEX(Input!$G$5:$AE$5,COLUMNS($J:AE)),"")</f>
        <v>0</v>
      </c>
      <c r="AF11" s="17" cm="1">
        <f t="array" ref="AF11">IFERROR(INDEX('Värde nyttor'!$J:$AH,$C11+1,COLUMNS($J:AF))/INDEX(Input!$G$5:$AE$5,COLUMNS($J:AF)),"")</f>
        <v>0</v>
      </c>
      <c r="AG11" s="17" cm="1">
        <f t="array" ref="AG11">IFERROR(INDEX('Värde nyttor'!$J:$AH,$C11+1,COLUMNS($J:AG))/INDEX(Input!$G$5:$AE$5,COLUMNS($J:AG)),"")</f>
        <v>0</v>
      </c>
      <c r="AH11" s="17" cm="1">
        <f t="array" ref="AH11">IFERROR(INDEX('Värde nyttor'!$J:$AH,$C11+1,COLUMNS($J:AH))/INDEX(Input!$G$5:$AE$5,COLUMNS($J:AH)),"")</f>
        <v>0</v>
      </c>
      <c r="AI11" s="19">
        <f t="shared" si="1"/>
        <v>0</v>
      </c>
      <c r="AJ11" s="18" cm="1">
        <f t="array" ref="AJ11">IFERROR(INDEX('Värde nyttor'!$J:$AH,$C11+2,COLUMNS($J:J))/INDEX(Input!$G$5:$AE$5,COLUMNS($J:J)),"")</f>
        <v>0</v>
      </c>
      <c r="AK11" s="18" cm="1">
        <f t="array" ref="AK11">IFERROR(INDEX('Värde nyttor'!$J:$AH,$C11+2,COLUMNS($J:K))/INDEX(Input!$G$5:$AE$5,COLUMNS($J:K)),"")</f>
        <v>0</v>
      </c>
      <c r="AL11" s="18" cm="1">
        <f t="array" ref="AL11">IFERROR(INDEX('Värde nyttor'!$J:$AH,$C11+2,COLUMNS($J:L))/INDEX(Input!$G$5:$AE$5,COLUMNS($J:L)),"")</f>
        <v>0</v>
      </c>
      <c r="AM11" s="18" cm="1">
        <f t="array" ref="AM11">IFERROR(INDEX('Värde nyttor'!$J:$AH,$C11+2,COLUMNS($J:M))/INDEX(Input!$G$5:$AE$5,COLUMNS($J:M)),"")</f>
        <v>0</v>
      </c>
      <c r="AN11" s="18" cm="1">
        <f t="array" ref="AN11">IFERROR(INDEX('Värde nyttor'!$J:$AH,$C11+2,COLUMNS($J:N))/INDEX(Input!$G$5:$AE$5,COLUMNS($J:N)),"")</f>
        <v>0</v>
      </c>
      <c r="AO11" s="18" cm="1">
        <f t="array" ref="AO11">IFERROR(INDEX('Värde nyttor'!$J:$AH,$C11+2,COLUMNS($J:O))/INDEX(Input!$G$5:$AE$5,COLUMNS($J:O)),"")</f>
        <v>0</v>
      </c>
      <c r="AP11" s="18" cm="1">
        <f t="array" ref="AP11">IFERROR(INDEX('Värde nyttor'!$J:$AH,$C11+2,COLUMNS($J:P))/INDEX(Input!$G$5:$AE$5,COLUMNS($J:P)),"")</f>
        <v>0</v>
      </c>
      <c r="AQ11" s="18" cm="1">
        <f t="array" ref="AQ11">IFERROR(INDEX('Värde nyttor'!$J:$AH,$C11+2,COLUMNS($J:Q))/INDEX(Input!$G$5:$AE$5,COLUMNS($J:Q)),"")</f>
        <v>0</v>
      </c>
      <c r="AR11" s="18" cm="1">
        <f t="array" ref="AR11">IFERROR(INDEX('Värde nyttor'!$J:$AH,$C11+2,COLUMNS($J:R))/INDEX(Input!$G$5:$AE$5,COLUMNS($J:R)),"")</f>
        <v>0</v>
      </c>
      <c r="AS11" s="18" cm="1">
        <f t="array" ref="AS11">IFERROR(INDEX('Värde nyttor'!$J:$AH,$C11+2,COLUMNS($J:S))/INDEX(Input!$G$5:$AE$5,COLUMNS($J:S)),"")</f>
        <v>0</v>
      </c>
      <c r="AT11" s="18" cm="1">
        <f t="array" ref="AT11">IFERROR(INDEX('Värde nyttor'!$J:$AH,$C11+2,COLUMNS($J:T))/INDEX(Input!$G$5:$AE$5,COLUMNS($J:T)),"")</f>
        <v>0</v>
      </c>
      <c r="AU11" s="18" cm="1">
        <f t="array" ref="AU11">IFERROR(INDEX('Värde nyttor'!$J:$AH,$C11+2,COLUMNS($J:U))/INDEX(Input!$G$5:$AE$5,COLUMNS($J:U)),"")</f>
        <v>0</v>
      </c>
      <c r="AV11" s="18" cm="1">
        <f t="array" ref="AV11">IFERROR(INDEX('Värde nyttor'!$J:$AH,$C11+2,COLUMNS($J:V))/INDEX(Input!$G$5:$AE$5,COLUMNS($J:V)),"")</f>
        <v>0</v>
      </c>
      <c r="AW11" s="18" cm="1">
        <f t="array" ref="AW11">IFERROR(INDEX('Värde nyttor'!$J:$AH,$C11+2,COLUMNS($J:W))/INDEX(Input!$G$5:$AE$5,COLUMNS($J:W)),"")</f>
        <v>0</v>
      </c>
      <c r="AX11" s="18" cm="1">
        <f t="array" ref="AX11">IFERROR(INDEX('Värde nyttor'!$J:$AH,$C11+2,COLUMNS($J:X))/INDEX(Input!$G$5:$AE$5,COLUMNS($J:X)),"")</f>
        <v>0</v>
      </c>
      <c r="AY11" s="18" cm="1">
        <f t="array" ref="AY11">IFERROR(INDEX('Värde nyttor'!$J:$AH,$C11+2,COLUMNS($J:Y))/INDEX(Input!$G$5:$AE$5,COLUMNS($J:Y)),"")</f>
        <v>0</v>
      </c>
      <c r="AZ11" s="18" cm="1">
        <f t="array" ref="AZ11">IFERROR(INDEX('Värde nyttor'!$J:$AH,$C11+2,COLUMNS($J:Z))/INDEX(Input!$G$5:$AE$5,COLUMNS($J:Z)),"")</f>
        <v>0</v>
      </c>
      <c r="BA11" s="18" cm="1">
        <f t="array" ref="BA11">IFERROR(INDEX('Värde nyttor'!$J:$AH,$C11+2,COLUMNS($J:AA))/INDEX(Input!$G$5:$AE$5,COLUMNS($J:AA)),"")</f>
        <v>0</v>
      </c>
      <c r="BB11" s="18" cm="1">
        <f t="array" ref="BB11">IFERROR(INDEX('Värde nyttor'!$J:$AH,$C11+2,COLUMNS($J:AB))/INDEX(Input!$G$5:$AE$5,COLUMNS($J:AB)),"")</f>
        <v>0</v>
      </c>
      <c r="BC11" s="18" cm="1">
        <f t="array" ref="BC11">IFERROR(INDEX('Värde nyttor'!$J:$AH,$C11+2,COLUMNS($J:AC))/INDEX(Input!$G$5:$AE$5,COLUMNS($J:AC)),"")</f>
        <v>0</v>
      </c>
      <c r="BD11" s="18" cm="1">
        <f t="array" ref="BD11">IFERROR(INDEX('Värde nyttor'!$J:$AH,$C11+2,COLUMNS($J:AD))/INDEX(Input!$G$5:$AE$5,COLUMNS($J:AD)),"")</f>
        <v>0</v>
      </c>
      <c r="BE11" s="18" cm="1">
        <f t="array" ref="BE11">IFERROR(INDEX('Värde nyttor'!$J:$AH,$C11+2,COLUMNS($J:AE))/INDEX(Input!$G$5:$AE$5,COLUMNS($J:AE)),"")</f>
        <v>0</v>
      </c>
      <c r="BF11" s="18" cm="1">
        <f t="array" ref="BF11">IFERROR(INDEX('Värde nyttor'!$J:$AH,$C11+2,COLUMNS($J:AF))/INDEX(Input!$G$5:$AE$5,COLUMNS($J:AF)),"")</f>
        <v>0</v>
      </c>
      <c r="BG11" s="18" cm="1">
        <f t="array" ref="BG11">IFERROR(INDEX('Värde nyttor'!$J:$AH,$C11+2,COLUMNS($J:AG))/INDEX(Input!$G$5:$AE$5,COLUMNS($J:AG)),"")</f>
        <v>0</v>
      </c>
      <c r="BH11" s="18" cm="1">
        <f t="array" ref="BH11">IFERROR(INDEX('Värde nyttor'!$J:$AH,$C11+2,COLUMNS($J:AH))/INDEX(Input!$G$5:$AE$5,COLUMNS($J:AH)),"")</f>
        <v>0</v>
      </c>
      <c r="BI11" s="19">
        <f t="shared" si="2"/>
        <v>0</v>
      </c>
      <c r="BJ11" s="18" cm="1">
        <f t="array" ref="BJ11">IFERROR(INDEX('Värde nyttor'!$J:$AH,$C11+3,COLUMNS($J:J))/INDEX(Input!$G$5:$AE$5,COLUMNS($J:J)),"")</f>
        <v>0</v>
      </c>
      <c r="BK11" s="18" cm="1">
        <f t="array" ref="BK11">IFERROR(INDEX('Värde nyttor'!$J:$AH,$C11+3,COLUMNS($J:K))/INDEX(Input!$G$5:$AE$5,COLUMNS($J:K)),"")</f>
        <v>0</v>
      </c>
      <c r="BL11" s="18" cm="1">
        <f t="array" ref="BL11">IFERROR(INDEX('Värde nyttor'!$J:$AH,$C11+3,COLUMNS($J:L))/INDEX(Input!$G$5:$AE$5,COLUMNS($J:L)),"")</f>
        <v>0</v>
      </c>
      <c r="BM11" s="18" cm="1">
        <f t="array" ref="BM11">IFERROR(INDEX('Värde nyttor'!$J:$AH,$C11+3,COLUMNS($J:M))/INDEX(Input!$G$5:$AE$5,COLUMNS($J:M)),"")</f>
        <v>0</v>
      </c>
      <c r="BN11" s="18" cm="1">
        <f t="array" ref="BN11">IFERROR(INDEX('Värde nyttor'!$J:$AH,$C11+3,COLUMNS($J:N))/INDEX(Input!$G$5:$AE$5,COLUMNS($J:N)),"")</f>
        <v>0</v>
      </c>
      <c r="BO11" s="18" cm="1">
        <f t="array" ref="BO11">IFERROR(INDEX('Värde nyttor'!$J:$AH,$C11+3,COLUMNS($J:O))/INDEX(Input!$G$5:$AE$5,COLUMNS($J:O)),"")</f>
        <v>0</v>
      </c>
      <c r="BP11" s="18" cm="1">
        <f t="array" ref="BP11">IFERROR(INDEX('Värde nyttor'!$J:$AH,$C11+3,COLUMNS($J:P))/INDEX(Input!$G$5:$AE$5,COLUMNS($J:P)),"")</f>
        <v>0</v>
      </c>
      <c r="BQ11" s="18" cm="1">
        <f t="array" ref="BQ11">IFERROR(INDEX('Värde nyttor'!$J:$AH,$C11+3,COLUMNS($J:Q))/INDEX(Input!$G$5:$AE$5,COLUMNS($J:Q)),"")</f>
        <v>0</v>
      </c>
      <c r="BR11" s="18" cm="1">
        <f t="array" ref="BR11">IFERROR(INDEX('Värde nyttor'!$J:$AH,$C11+3,COLUMNS($J:R))/INDEX(Input!$G$5:$AE$5,COLUMNS($J:R)),"")</f>
        <v>0</v>
      </c>
      <c r="BS11" s="18" cm="1">
        <f t="array" ref="BS11">IFERROR(INDEX('Värde nyttor'!$J:$AH,$C11+3,COLUMNS($J:S))/INDEX(Input!$G$5:$AE$5,COLUMNS($J:S)),"")</f>
        <v>0</v>
      </c>
      <c r="BT11" s="18" cm="1">
        <f t="array" ref="BT11">IFERROR(INDEX('Värde nyttor'!$J:$AH,$C11+3,COLUMNS($J:T))/INDEX(Input!$G$5:$AE$5,COLUMNS($J:T)),"")</f>
        <v>0</v>
      </c>
      <c r="BU11" s="18" cm="1">
        <f t="array" ref="BU11">IFERROR(INDEX('Värde nyttor'!$J:$AH,$C11+3,COLUMNS($J:U))/INDEX(Input!$G$5:$AE$5,COLUMNS($J:U)),"")</f>
        <v>0</v>
      </c>
      <c r="BV11" s="18" cm="1">
        <f t="array" ref="BV11">IFERROR(INDEX('Värde nyttor'!$J:$AH,$C11+3,COLUMNS($J:V))/INDEX(Input!$G$5:$AE$5,COLUMNS($J:V)),"")</f>
        <v>0</v>
      </c>
      <c r="BW11" s="18" cm="1">
        <f t="array" ref="BW11">IFERROR(INDEX('Värde nyttor'!$J:$AH,$C11+3,COLUMNS($J:W))/INDEX(Input!$G$5:$AE$5,COLUMNS($J:W)),"")</f>
        <v>0</v>
      </c>
      <c r="BX11" s="18" cm="1">
        <f t="array" ref="BX11">IFERROR(INDEX('Värde nyttor'!$J:$AH,$C11+3,COLUMNS($J:X))/INDEX(Input!$G$5:$AE$5,COLUMNS($J:X)),"")</f>
        <v>0</v>
      </c>
      <c r="BY11" s="18" cm="1">
        <f t="array" ref="BY11">IFERROR(INDEX('Värde nyttor'!$J:$AH,$C11+3,COLUMNS($J:Y))/INDEX(Input!$G$5:$AE$5,COLUMNS($J:Y)),"")</f>
        <v>0</v>
      </c>
      <c r="BZ11" s="18" cm="1">
        <f t="array" ref="BZ11">IFERROR(INDEX('Värde nyttor'!$J:$AH,$C11+3,COLUMNS($J:Z))/INDEX(Input!$G$5:$AE$5,COLUMNS($J:Z)),"")</f>
        <v>0</v>
      </c>
      <c r="CA11" s="18" cm="1">
        <f t="array" ref="CA11">IFERROR(INDEX('Värde nyttor'!$J:$AH,$C11+3,COLUMNS($J:AA))/INDEX(Input!$G$5:$AE$5,COLUMNS($J:AA)),"")</f>
        <v>0</v>
      </c>
      <c r="CB11" s="18" cm="1">
        <f t="array" ref="CB11">IFERROR(INDEX('Värde nyttor'!$J:$AH,$C11+3,COLUMNS($J:AB))/INDEX(Input!$G$5:$AE$5,COLUMNS($J:AB)),"")</f>
        <v>0</v>
      </c>
      <c r="CC11" s="18" cm="1">
        <f t="array" ref="CC11">IFERROR(INDEX('Värde nyttor'!$J:$AH,$C11+3,COLUMNS($J:AC))/INDEX(Input!$G$5:$AE$5,COLUMNS($J:AC)),"")</f>
        <v>0</v>
      </c>
      <c r="CD11" s="18" cm="1">
        <f t="array" ref="CD11">IFERROR(INDEX('Värde nyttor'!$J:$AH,$C11+3,COLUMNS($J:AD))/INDEX(Input!$G$5:$AE$5,COLUMNS($J:AD)),"")</f>
        <v>0</v>
      </c>
      <c r="CE11" s="18" cm="1">
        <f t="array" ref="CE11">IFERROR(INDEX('Värde nyttor'!$J:$AH,$C11+3,COLUMNS($J:AE))/INDEX(Input!$G$5:$AE$5,COLUMNS($J:AE)),"")</f>
        <v>0</v>
      </c>
      <c r="CF11" s="18" cm="1">
        <f t="array" ref="CF11">IFERROR(INDEX('Värde nyttor'!$J:$AH,$C11+3,COLUMNS($J:AF))/INDEX(Input!$G$5:$AE$5,COLUMNS($J:AF)),"")</f>
        <v>0</v>
      </c>
      <c r="CG11" s="18" cm="1">
        <f t="array" ref="CG11">IFERROR(INDEX('Värde nyttor'!$J:$AH,$C11+3,COLUMNS($J:AG))/INDEX(Input!$G$5:$AE$5,COLUMNS($J:AG)),"")</f>
        <v>0</v>
      </c>
      <c r="CH11" s="18" cm="1">
        <f t="array" ref="CH11">IFERROR(INDEX('Värde nyttor'!$J:$AH,$C11+3,COLUMNS($J:AH))/INDEX(Input!$G$5:$AE$5,COLUMNS($J:AH)),"")</f>
        <v>0</v>
      </c>
      <c r="CI11" s="26">
        <f t="shared" si="3"/>
        <v>0</v>
      </c>
    </row>
    <row r="12" spans="1:87" ht="25.2" customHeight="1" x14ac:dyDescent="0.35">
      <c r="A12" s="25" t="str">
        <f>"N"&amp;TEXT(ROWS($A$2:A12),"00")</f>
        <v>N11</v>
      </c>
      <c r="B12" s="24">
        <f>IFERROR(_xlfn.XMATCH($A12,'Värde nyttor'!$B:$B,0),"")</f>
        <v>202</v>
      </c>
      <c r="C12" s="24">
        <f>IFERROR(_xlfn.XMATCH($A12,'Värde nyttor'!$I:$I,0),"")</f>
        <v>213</v>
      </c>
      <c r="D12" s="34" cm="1">
        <f t="array" ref="D12">IFERROR(INDEX('Värde nyttor'!$C:$C,$B12),"")</f>
        <v>0</v>
      </c>
      <c r="E12" s="34" cm="1">
        <f t="array" ref="E12">IFERROR(INDEX('Värde nyttor'!$C:$C,$B12+1),"")</f>
        <v>0</v>
      </c>
      <c r="F12" s="34" cm="1">
        <f t="array" ref="F12">IFERROR(INDEX('Värde nyttor'!$C:$C,$B12+2),"")</f>
        <v>0</v>
      </c>
      <c r="G12" s="34" t="str">
        <f t="shared" si="0"/>
        <v/>
      </c>
      <c r="H12" s="34"/>
      <c r="I12" s="20"/>
      <c r="J12" s="17" cm="1">
        <f t="array" ref="J12">IFERROR(INDEX('Värde nyttor'!$J:$AH,$C12+1,COLUMNS($J:J))/INDEX(Input!$G$5:$AE$5,COLUMNS($J:J)),"")</f>
        <v>0</v>
      </c>
      <c r="K12" s="17" cm="1">
        <f t="array" ref="K12">IFERROR(INDEX('Värde nyttor'!$J:$AH,$C12+1,COLUMNS($J:K))/INDEX(Input!$G$5:$AE$5,COLUMNS($J:K)),"")</f>
        <v>0</v>
      </c>
      <c r="L12" s="17" cm="1">
        <f t="array" ref="L12">IFERROR(INDEX('Värde nyttor'!$J:$AH,$C12+1,COLUMNS($J:L))/INDEX(Input!$G$5:$AE$5,COLUMNS($J:L)),"")</f>
        <v>0</v>
      </c>
      <c r="M12" s="17" cm="1">
        <f t="array" ref="M12">IFERROR(INDEX('Värde nyttor'!$J:$AH,$C12+1,COLUMNS($J:M))/INDEX(Input!$G$5:$AE$5,COLUMNS($J:M)),"")</f>
        <v>0</v>
      </c>
      <c r="N12" s="17" cm="1">
        <f t="array" ref="N12">IFERROR(INDEX('Värde nyttor'!$J:$AH,$C12+1,COLUMNS($J:N))/INDEX(Input!$G$5:$AE$5,COLUMNS($J:N)),"")</f>
        <v>0</v>
      </c>
      <c r="O12" s="17" cm="1">
        <f t="array" ref="O12">IFERROR(INDEX('Värde nyttor'!$J:$AH,$C12+1,COLUMNS($J:O))/INDEX(Input!$G$5:$AE$5,COLUMNS($J:O)),"")</f>
        <v>0</v>
      </c>
      <c r="P12" s="17" cm="1">
        <f t="array" ref="P12">IFERROR(INDEX('Värde nyttor'!$J:$AH,$C12+1,COLUMNS($J:P))/INDEX(Input!$G$5:$AE$5,COLUMNS($J:P)),"")</f>
        <v>0</v>
      </c>
      <c r="Q12" s="17" cm="1">
        <f t="array" ref="Q12">IFERROR(INDEX('Värde nyttor'!$J:$AH,$C12+1,COLUMNS($J:Q))/INDEX(Input!$G$5:$AE$5,COLUMNS($J:Q)),"")</f>
        <v>0</v>
      </c>
      <c r="R12" s="17" cm="1">
        <f t="array" ref="R12">IFERROR(INDEX('Värde nyttor'!$J:$AH,$C12+1,COLUMNS($J:R))/INDEX(Input!$G$5:$AE$5,COLUMNS($J:R)),"")</f>
        <v>0</v>
      </c>
      <c r="S12" s="17" cm="1">
        <f t="array" ref="S12">IFERROR(INDEX('Värde nyttor'!$J:$AH,$C12+1,COLUMNS($J:S))/INDEX(Input!$G$5:$AE$5,COLUMNS($J:S)),"")</f>
        <v>0</v>
      </c>
      <c r="T12" s="17" cm="1">
        <f t="array" ref="T12">IFERROR(INDEX('Värde nyttor'!$J:$AH,$C12+1,COLUMNS($J:T))/INDEX(Input!$G$5:$AE$5,COLUMNS($J:T)),"")</f>
        <v>0</v>
      </c>
      <c r="U12" s="17" cm="1">
        <f t="array" ref="U12">IFERROR(INDEX('Värde nyttor'!$J:$AH,$C12+1,COLUMNS($J:U))/INDEX(Input!$G$5:$AE$5,COLUMNS($J:U)),"")</f>
        <v>0</v>
      </c>
      <c r="V12" s="17" cm="1">
        <f t="array" ref="V12">IFERROR(INDEX('Värde nyttor'!$J:$AH,$C12+1,COLUMNS($J:V))/INDEX(Input!$G$5:$AE$5,COLUMNS($J:V)),"")</f>
        <v>0</v>
      </c>
      <c r="W12" s="17" cm="1">
        <f t="array" ref="W12">IFERROR(INDEX('Värde nyttor'!$J:$AH,$C12+1,COLUMNS($J:W))/INDEX(Input!$G$5:$AE$5,COLUMNS($J:W)),"")</f>
        <v>0</v>
      </c>
      <c r="X12" s="17" cm="1">
        <f t="array" ref="X12">IFERROR(INDEX('Värde nyttor'!$J:$AH,$C12+1,COLUMNS($J:X))/INDEX(Input!$G$5:$AE$5,COLUMNS($J:X)),"")</f>
        <v>0</v>
      </c>
      <c r="Y12" s="17" cm="1">
        <f t="array" ref="Y12">IFERROR(INDEX('Värde nyttor'!$J:$AH,$C12+1,COLUMNS($J:Y))/INDEX(Input!$G$5:$AE$5,COLUMNS($J:Y)),"")</f>
        <v>0</v>
      </c>
      <c r="Z12" s="17" cm="1">
        <f t="array" ref="Z12">IFERROR(INDEX('Värde nyttor'!$J:$AH,$C12+1,COLUMNS($J:Z))/INDEX(Input!$G$5:$AE$5,COLUMNS($J:Z)),"")</f>
        <v>0</v>
      </c>
      <c r="AA12" s="17" cm="1">
        <f t="array" ref="AA12">IFERROR(INDEX('Värde nyttor'!$J:$AH,$C12+1,COLUMNS($J:AA))/INDEX(Input!$G$5:$AE$5,COLUMNS($J:AA)),"")</f>
        <v>0</v>
      </c>
      <c r="AB12" s="17" cm="1">
        <f t="array" ref="AB12">IFERROR(INDEX('Värde nyttor'!$J:$AH,$C12+1,COLUMNS($J:AB))/INDEX(Input!$G$5:$AE$5,COLUMNS($J:AB)),"")</f>
        <v>0</v>
      </c>
      <c r="AC12" s="17" cm="1">
        <f t="array" ref="AC12">IFERROR(INDEX('Värde nyttor'!$J:$AH,$C12+1,COLUMNS($J:AC))/INDEX(Input!$G$5:$AE$5,COLUMNS($J:AC)),"")</f>
        <v>0</v>
      </c>
      <c r="AD12" s="17" cm="1">
        <f t="array" ref="AD12">IFERROR(INDEX('Värde nyttor'!$J:$AH,$C12+1,COLUMNS($J:AD))/INDEX(Input!$G$5:$AE$5,COLUMNS($J:AD)),"")</f>
        <v>0</v>
      </c>
      <c r="AE12" s="17" cm="1">
        <f t="array" ref="AE12">IFERROR(INDEX('Värde nyttor'!$J:$AH,$C12+1,COLUMNS($J:AE))/INDEX(Input!$G$5:$AE$5,COLUMNS($J:AE)),"")</f>
        <v>0</v>
      </c>
      <c r="AF12" s="17" cm="1">
        <f t="array" ref="AF12">IFERROR(INDEX('Värde nyttor'!$J:$AH,$C12+1,COLUMNS($J:AF))/INDEX(Input!$G$5:$AE$5,COLUMNS($J:AF)),"")</f>
        <v>0</v>
      </c>
      <c r="AG12" s="17" cm="1">
        <f t="array" ref="AG12">IFERROR(INDEX('Värde nyttor'!$J:$AH,$C12+1,COLUMNS($J:AG))/INDEX(Input!$G$5:$AE$5,COLUMNS($J:AG)),"")</f>
        <v>0</v>
      </c>
      <c r="AH12" s="17" cm="1">
        <f t="array" ref="AH12">IFERROR(INDEX('Värde nyttor'!$J:$AH,$C12+1,COLUMNS($J:AH))/INDEX(Input!$G$5:$AE$5,COLUMNS($J:AH)),"")</f>
        <v>0</v>
      </c>
      <c r="AI12" s="19">
        <f t="shared" si="1"/>
        <v>0</v>
      </c>
      <c r="AJ12" s="18" cm="1">
        <f t="array" ref="AJ12">IFERROR(INDEX('Värde nyttor'!$J:$AH,$C12+2,COLUMNS($J:J))/INDEX(Input!$G$5:$AE$5,COLUMNS($J:J)),"")</f>
        <v>0</v>
      </c>
      <c r="AK12" s="18" cm="1">
        <f t="array" ref="AK12">IFERROR(INDEX('Värde nyttor'!$J:$AH,$C12+2,COLUMNS($J:K))/INDEX(Input!$G$5:$AE$5,COLUMNS($J:K)),"")</f>
        <v>0</v>
      </c>
      <c r="AL12" s="18" cm="1">
        <f t="array" ref="AL12">IFERROR(INDEX('Värde nyttor'!$J:$AH,$C12+2,COLUMNS($J:L))/INDEX(Input!$G$5:$AE$5,COLUMNS($J:L)),"")</f>
        <v>0</v>
      </c>
      <c r="AM12" s="18" cm="1">
        <f t="array" ref="AM12">IFERROR(INDEX('Värde nyttor'!$J:$AH,$C12+2,COLUMNS($J:M))/INDEX(Input!$G$5:$AE$5,COLUMNS($J:M)),"")</f>
        <v>0</v>
      </c>
      <c r="AN12" s="18" cm="1">
        <f t="array" ref="AN12">IFERROR(INDEX('Värde nyttor'!$J:$AH,$C12+2,COLUMNS($J:N))/INDEX(Input!$G$5:$AE$5,COLUMNS($J:N)),"")</f>
        <v>0</v>
      </c>
      <c r="AO12" s="18" cm="1">
        <f t="array" ref="AO12">IFERROR(INDEX('Värde nyttor'!$J:$AH,$C12+2,COLUMNS($J:O))/INDEX(Input!$G$5:$AE$5,COLUMNS($J:O)),"")</f>
        <v>0</v>
      </c>
      <c r="AP12" s="18" cm="1">
        <f t="array" ref="AP12">IFERROR(INDEX('Värde nyttor'!$J:$AH,$C12+2,COLUMNS($J:P))/INDEX(Input!$G$5:$AE$5,COLUMNS($J:P)),"")</f>
        <v>0</v>
      </c>
      <c r="AQ12" s="18" cm="1">
        <f t="array" ref="AQ12">IFERROR(INDEX('Värde nyttor'!$J:$AH,$C12+2,COLUMNS($J:Q))/INDEX(Input!$G$5:$AE$5,COLUMNS($J:Q)),"")</f>
        <v>0</v>
      </c>
      <c r="AR12" s="18" cm="1">
        <f t="array" ref="AR12">IFERROR(INDEX('Värde nyttor'!$J:$AH,$C12+2,COLUMNS($J:R))/INDEX(Input!$G$5:$AE$5,COLUMNS($J:R)),"")</f>
        <v>0</v>
      </c>
      <c r="AS12" s="18" cm="1">
        <f t="array" ref="AS12">IFERROR(INDEX('Värde nyttor'!$J:$AH,$C12+2,COLUMNS($J:S))/INDEX(Input!$G$5:$AE$5,COLUMNS($J:S)),"")</f>
        <v>0</v>
      </c>
      <c r="AT12" s="18" cm="1">
        <f t="array" ref="AT12">IFERROR(INDEX('Värde nyttor'!$J:$AH,$C12+2,COLUMNS($J:T))/INDEX(Input!$G$5:$AE$5,COLUMNS($J:T)),"")</f>
        <v>0</v>
      </c>
      <c r="AU12" s="18" cm="1">
        <f t="array" ref="AU12">IFERROR(INDEX('Värde nyttor'!$J:$AH,$C12+2,COLUMNS($J:U))/INDEX(Input!$G$5:$AE$5,COLUMNS($J:U)),"")</f>
        <v>0</v>
      </c>
      <c r="AV12" s="18" cm="1">
        <f t="array" ref="AV12">IFERROR(INDEX('Värde nyttor'!$J:$AH,$C12+2,COLUMNS($J:V))/INDEX(Input!$G$5:$AE$5,COLUMNS($J:V)),"")</f>
        <v>0</v>
      </c>
      <c r="AW12" s="18" cm="1">
        <f t="array" ref="AW12">IFERROR(INDEX('Värde nyttor'!$J:$AH,$C12+2,COLUMNS($J:W))/INDEX(Input!$G$5:$AE$5,COLUMNS($J:W)),"")</f>
        <v>0</v>
      </c>
      <c r="AX12" s="18" cm="1">
        <f t="array" ref="AX12">IFERROR(INDEX('Värde nyttor'!$J:$AH,$C12+2,COLUMNS($J:X))/INDEX(Input!$G$5:$AE$5,COLUMNS($J:X)),"")</f>
        <v>0</v>
      </c>
      <c r="AY12" s="18" cm="1">
        <f t="array" ref="AY12">IFERROR(INDEX('Värde nyttor'!$J:$AH,$C12+2,COLUMNS($J:Y))/INDEX(Input!$G$5:$AE$5,COLUMNS($J:Y)),"")</f>
        <v>0</v>
      </c>
      <c r="AZ12" s="18" cm="1">
        <f t="array" ref="AZ12">IFERROR(INDEX('Värde nyttor'!$J:$AH,$C12+2,COLUMNS($J:Z))/INDEX(Input!$G$5:$AE$5,COLUMNS($J:Z)),"")</f>
        <v>0</v>
      </c>
      <c r="BA12" s="18" cm="1">
        <f t="array" ref="BA12">IFERROR(INDEX('Värde nyttor'!$J:$AH,$C12+2,COLUMNS($J:AA))/INDEX(Input!$G$5:$AE$5,COLUMNS($J:AA)),"")</f>
        <v>0</v>
      </c>
      <c r="BB12" s="18" cm="1">
        <f t="array" ref="BB12">IFERROR(INDEX('Värde nyttor'!$J:$AH,$C12+2,COLUMNS($J:AB))/INDEX(Input!$G$5:$AE$5,COLUMNS($J:AB)),"")</f>
        <v>0</v>
      </c>
      <c r="BC12" s="18" cm="1">
        <f t="array" ref="BC12">IFERROR(INDEX('Värde nyttor'!$J:$AH,$C12+2,COLUMNS($J:AC))/INDEX(Input!$G$5:$AE$5,COLUMNS($J:AC)),"")</f>
        <v>0</v>
      </c>
      <c r="BD12" s="18" cm="1">
        <f t="array" ref="BD12">IFERROR(INDEX('Värde nyttor'!$J:$AH,$C12+2,COLUMNS($J:AD))/INDEX(Input!$G$5:$AE$5,COLUMNS($J:AD)),"")</f>
        <v>0</v>
      </c>
      <c r="BE12" s="18" cm="1">
        <f t="array" ref="BE12">IFERROR(INDEX('Värde nyttor'!$J:$AH,$C12+2,COLUMNS($J:AE))/INDEX(Input!$G$5:$AE$5,COLUMNS($J:AE)),"")</f>
        <v>0</v>
      </c>
      <c r="BF12" s="18" cm="1">
        <f t="array" ref="BF12">IFERROR(INDEX('Värde nyttor'!$J:$AH,$C12+2,COLUMNS($J:AF))/INDEX(Input!$G$5:$AE$5,COLUMNS($J:AF)),"")</f>
        <v>0</v>
      </c>
      <c r="BG12" s="18" cm="1">
        <f t="array" ref="BG12">IFERROR(INDEX('Värde nyttor'!$J:$AH,$C12+2,COLUMNS($J:AG))/INDEX(Input!$G$5:$AE$5,COLUMNS($J:AG)),"")</f>
        <v>0</v>
      </c>
      <c r="BH12" s="18" cm="1">
        <f t="array" ref="BH12">IFERROR(INDEX('Värde nyttor'!$J:$AH,$C12+2,COLUMNS($J:AH))/INDEX(Input!$G$5:$AE$5,COLUMNS($J:AH)),"")</f>
        <v>0</v>
      </c>
      <c r="BI12" s="19">
        <f t="shared" si="2"/>
        <v>0</v>
      </c>
      <c r="BJ12" s="18" cm="1">
        <f t="array" ref="BJ12">IFERROR(INDEX('Värde nyttor'!$J:$AH,$C12+3,COLUMNS($J:J))/INDEX(Input!$G$5:$AE$5,COLUMNS($J:J)),"")</f>
        <v>0</v>
      </c>
      <c r="BK12" s="18" cm="1">
        <f t="array" ref="BK12">IFERROR(INDEX('Värde nyttor'!$J:$AH,$C12+3,COLUMNS($J:K))/INDEX(Input!$G$5:$AE$5,COLUMNS($J:K)),"")</f>
        <v>0</v>
      </c>
      <c r="BL12" s="18" cm="1">
        <f t="array" ref="BL12">IFERROR(INDEX('Värde nyttor'!$J:$AH,$C12+3,COLUMNS($J:L))/INDEX(Input!$G$5:$AE$5,COLUMNS($J:L)),"")</f>
        <v>0</v>
      </c>
      <c r="BM12" s="18" cm="1">
        <f t="array" ref="BM12">IFERROR(INDEX('Värde nyttor'!$J:$AH,$C12+3,COLUMNS($J:M))/INDEX(Input!$G$5:$AE$5,COLUMNS($J:M)),"")</f>
        <v>0</v>
      </c>
      <c r="BN12" s="18" cm="1">
        <f t="array" ref="BN12">IFERROR(INDEX('Värde nyttor'!$J:$AH,$C12+3,COLUMNS($J:N))/INDEX(Input!$G$5:$AE$5,COLUMNS($J:N)),"")</f>
        <v>0</v>
      </c>
      <c r="BO12" s="18" cm="1">
        <f t="array" ref="BO12">IFERROR(INDEX('Värde nyttor'!$J:$AH,$C12+3,COLUMNS($J:O))/INDEX(Input!$G$5:$AE$5,COLUMNS($J:O)),"")</f>
        <v>0</v>
      </c>
      <c r="BP12" s="18" cm="1">
        <f t="array" ref="BP12">IFERROR(INDEX('Värde nyttor'!$J:$AH,$C12+3,COLUMNS($J:P))/INDEX(Input!$G$5:$AE$5,COLUMNS($J:P)),"")</f>
        <v>0</v>
      </c>
      <c r="BQ12" s="18" cm="1">
        <f t="array" ref="BQ12">IFERROR(INDEX('Värde nyttor'!$J:$AH,$C12+3,COLUMNS($J:Q))/INDEX(Input!$G$5:$AE$5,COLUMNS($J:Q)),"")</f>
        <v>0</v>
      </c>
      <c r="BR12" s="18" cm="1">
        <f t="array" ref="BR12">IFERROR(INDEX('Värde nyttor'!$J:$AH,$C12+3,COLUMNS($J:R))/INDEX(Input!$G$5:$AE$5,COLUMNS($J:R)),"")</f>
        <v>0</v>
      </c>
      <c r="BS12" s="18" cm="1">
        <f t="array" ref="BS12">IFERROR(INDEX('Värde nyttor'!$J:$AH,$C12+3,COLUMNS($J:S))/INDEX(Input!$G$5:$AE$5,COLUMNS($J:S)),"")</f>
        <v>0</v>
      </c>
      <c r="BT12" s="18" cm="1">
        <f t="array" ref="BT12">IFERROR(INDEX('Värde nyttor'!$J:$AH,$C12+3,COLUMNS($J:T))/INDEX(Input!$G$5:$AE$5,COLUMNS($J:T)),"")</f>
        <v>0</v>
      </c>
      <c r="BU12" s="18" cm="1">
        <f t="array" ref="BU12">IFERROR(INDEX('Värde nyttor'!$J:$AH,$C12+3,COLUMNS($J:U))/INDEX(Input!$G$5:$AE$5,COLUMNS($J:U)),"")</f>
        <v>0</v>
      </c>
      <c r="BV12" s="18" cm="1">
        <f t="array" ref="BV12">IFERROR(INDEX('Värde nyttor'!$J:$AH,$C12+3,COLUMNS($J:V))/INDEX(Input!$G$5:$AE$5,COLUMNS($J:V)),"")</f>
        <v>0</v>
      </c>
      <c r="BW12" s="18" cm="1">
        <f t="array" ref="BW12">IFERROR(INDEX('Värde nyttor'!$J:$AH,$C12+3,COLUMNS($J:W))/INDEX(Input!$G$5:$AE$5,COLUMNS($J:W)),"")</f>
        <v>0</v>
      </c>
      <c r="BX12" s="18" cm="1">
        <f t="array" ref="BX12">IFERROR(INDEX('Värde nyttor'!$J:$AH,$C12+3,COLUMNS($J:X))/INDEX(Input!$G$5:$AE$5,COLUMNS($J:X)),"")</f>
        <v>0</v>
      </c>
      <c r="BY12" s="18" cm="1">
        <f t="array" ref="BY12">IFERROR(INDEX('Värde nyttor'!$J:$AH,$C12+3,COLUMNS($J:Y))/INDEX(Input!$G$5:$AE$5,COLUMNS($J:Y)),"")</f>
        <v>0</v>
      </c>
      <c r="BZ12" s="18" cm="1">
        <f t="array" ref="BZ12">IFERROR(INDEX('Värde nyttor'!$J:$AH,$C12+3,COLUMNS($J:Z))/INDEX(Input!$G$5:$AE$5,COLUMNS($J:Z)),"")</f>
        <v>0</v>
      </c>
      <c r="CA12" s="18" cm="1">
        <f t="array" ref="CA12">IFERROR(INDEX('Värde nyttor'!$J:$AH,$C12+3,COLUMNS($J:AA))/INDEX(Input!$G$5:$AE$5,COLUMNS($J:AA)),"")</f>
        <v>0</v>
      </c>
      <c r="CB12" s="18" cm="1">
        <f t="array" ref="CB12">IFERROR(INDEX('Värde nyttor'!$J:$AH,$C12+3,COLUMNS($J:AB))/INDEX(Input!$G$5:$AE$5,COLUMNS($J:AB)),"")</f>
        <v>0</v>
      </c>
      <c r="CC12" s="18" cm="1">
        <f t="array" ref="CC12">IFERROR(INDEX('Värde nyttor'!$J:$AH,$C12+3,COLUMNS($J:AC))/INDEX(Input!$G$5:$AE$5,COLUMNS($J:AC)),"")</f>
        <v>0</v>
      </c>
      <c r="CD12" s="18" cm="1">
        <f t="array" ref="CD12">IFERROR(INDEX('Värde nyttor'!$J:$AH,$C12+3,COLUMNS($J:AD))/INDEX(Input!$G$5:$AE$5,COLUMNS($J:AD)),"")</f>
        <v>0</v>
      </c>
      <c r="CE12" s="18" cm="1">
        <f t="array" ref="CE12">IFERROR(INDEX('Värde nyttor'!$J:$AH,$C12+3,COLUMNS($J:AE))/INDEX(Input!$G$5:$AE$5,COLUMNS($J:AE)),"")</f>
        <v>0</v>
      </c>
      <c r="CF12" s="18" cm="1">
        <f t="array" ref="CF12">IFERROR(INDEX('Värde nyttor'!$J:$AH,$C12+3,COLUMNS($J:AF))/INDEX(Input!$G$5:$AE$5,COLUMNS($J:AF)),"")</f>
        <v>0</v>
      </c>
      <c r="CG12" s="18" cm="1">
        <f t="array" ref="CG12">IFERROR(INDEX('Värde nyttor'!$J:$AH,$C12+3,COLUMNS($J:AG))/INDEX(Input!$G$5:$AE$5,COLUMNS($J:AG)),"")</f>
        <v>0</v>
      </c>
      <c r="CH12" s="18" cm="1">
        <f t="array" ref="CH12">IFERROR(INDEX('Värde nyttor'!$J:$AH,$C12+3,COLUMNS($J:AH))/INDEX(Input!$G$5:$AE$5,COLUMNS($J:AH)),"")</f>
        <v>0</v>
      </c>
      <c r="CI12" s="26">
        <f t="shared" si="3"/>
        <v>0</v>
      </c>
    </row>
    <row r="13" spans="1:87" ht="25.2" customHeight="1" x14ac:dyDescent="0.35">
      <c r="A13" s="25" t="str">
        <f>"N"&amp;TEXT(ROWS($A$2:A13),"00")</f>
        <v>N12</v>
      </c>
      <c r="B13" s="24">
        <f>IFERROR(_xlfn.XMATCH($A13,'Värde nyttor'!$B:$B,0),"")</f>
        <v>221</v>
      </c>
      <c r="C13" s="24">
        <f>IFERROR(_xlfn.XMATCH($A13,'Värde nyttor'!$I:$I,0),"")</f>
        <v>232</v>
      </c>
      <c r="D13" s="34" cm="1">
        <f t="array" ref="D13">IFERROR(INDEX('Värde nyttor'!$C:$C,$B13),"")</f>
        <v>0</v>
      </c>
      <c r="E13" s="34" cm="1">
        <f t="array" ref="E13">IFERROR(INDEX('Värde nyttor'!$C:$C,$B13+1),"")</f>
        <v>0</v>
      </c>
      <c r="F13" s="34" cm="1">
        <f t="array" ref="F13">IFERROR(INDEX('Värde nyttor'!$C:$C,$B13+2),"")</f>
        <v>0</v>
      </c>
      <c r="G13" s="34" t="str">
        <f t="shared" si="0"/>
        <v/>
      </c>
      <c r="H13" s="34"/>
      <c r="I13" s="20"/>
      <c r="J13" s="17" cm="1">
        <f t="array" ref="J13">IFERROR(INDEX('Värde nyttor'!$J:$AH,$C13+1,COLUMNS($J:J))/INDEX(Input!$G$5:$AE$5,COLUMNS($J:J)),"")</f>
        <v>0</v>
      </c>
      <c r="K13" s="17" cm="1">
        <f t="array" ref="K13">IFERROR(INDEX('Värde nyttor'!$J:$AH,$C13+1,COLUMNS($J:K))/INDEX(Input!$G$5:$AE$5,COLUMNS($J:K)),"")</f>
        <v>0</v>
      </c>
      <c r="L13" s="17" cm="1">
        <f t="array" ref="L13">IFERROR(INDEX('Värde nyttor'!$J:$AH,$C13+1,COLUMNS($J:L))/INDEX(Input!$G$5:$AE$5,COLUMNS($J:L)),"")</f>
        <v>0</v>
      </c>
      <c r="M13" s="17" cm="1">
        <f t="array" ref="M13">IFERROR(INDEX('Värde nyttor'!$J:$AH,$C13+1,COLUMNS($J:M))/INDEX(Input!$G$5:$AE$5,COLUMNS($J:M)),"")</f>
        <v>0</v>
      </c>
      <c r="N13" s="17" cm="1">
        <f t="array" ref="N13">IFERROR(INDEX('Värde nyttor'!$J:$AH,$C13+1,COLUMNS($J:N))/INDEX(Input!$G$5:$AE$5,COLUMNS($J:N)),"")</f>
        <v>0</v>
      </c>
      <c r="O13" s="17" cm="1">
        <f t="array" ref="O13">IFERROR(INDEX('Värde nyttor'!$J:$AH,$C13+1,COLUMNS($J:O))/INDEX(Input!$G$5:$AE$5,COLUMNS($J:O)),"")</f>
        <v>0</v>
      </c>
      <c r="P13" s="17" cm="1">
        <f t="array" ref="P13">IFERROR(INDEX('Värde nyttor'!$J:$AH,$C13+1,COLUMNS($J:P))/INDEX(Input!$G$5:$AE$5,COLUMNS($J:P)),"")</f>
        <v>0</v>
      </c>
      <c r="Q13" s="17" cm="1">
        <f t="array" ref="Q13">IFERROR(INDEX('Värde nyttor'!$J:$AH,$C13+1,COLUMNS($J:Q))/INDEX(Input!$G$5:$AE$5,COLUMNS($J:Q)),"")</f>
        <v>0</v>
      </c>
      <c r="R13" s="17" cm="1">
        <f t="array" ref="R13">IFERROR(INDEX('Värde nyttor'!$J:$AH,$C13+1,COLUMNS($J:R))/INDEX(Input!$G$5:$AE$5,COLUMNS($J:R)),"")</f>
        <v>0</v>
      </c>
      <c r="S13" s="17" cm="1">
        <f t="array" ref="S13">IFERROR(INDEX('Värde nyttor'!$J:$AH,$C13+1,COLUMNS($J:S))/INDEX(Input!$G$5:$AE$5,COLUMNS($J:S)),"")</f>
        <v>0</v>
      </c>
      <c r="T13" s="17" cm="1">
        <f t="array" ref="T13">IFERROR(INDEX('Värde nyttor'!$J:$AH,$C13+1,COLUMNS($J:T))/INDEX(Input!$G$5:$AE$5,COLUMNS($J:T)),"")</f>
        <v>0</v>
      </c>
      <c r="U13" s="17" cm="1">
        <f t="array" ref="U13">IFERROR(INDEX('Värde nyttor'!$J:$AH,$C13+1,COLUMNS($J:U))/INDEX(Input!$G$5:$AE$5,COLUMNS($J:U)),"")</f>
        <v>0</v>
      </c>
      <c r="V13" s="17" cm="1">
        <f t="array" ref="V13">IFERROR(INDEX('Värde nyttor'!$J:$AH,$C13+1,COLUMNS($J:V))/INDEX(Input!$G$5:$AE$5,COLUMNS($J:V)),"")</f>
        <v>0</v>
      </c>
      <c r="W13" s="17" cm="1">
        <f t="array" ref="W13">IFERROR(INDEX('Värde nyttor'!$J:$AH,$C13+1,COLUMNS($J:W))/INDEX(Input!$G$5:$AE$5,COLUMNS($J:W)),"")</f>
        <v>0</v>
      </c>
      <c r="X13" s="17" cm="1">
        <f t="array" ref="X13">IFERROR(INDEX('Värde nyttor'!$J:$AH,$C13+1,COLUMNS($J:X))/INDEX(Input!$G$5:$AE$5,COLUMNS($J:X)),"")</f>
        <v>0</v>
      </c>
      <c r="Y13" s="17" cm="1">
        <f t="array" ref="Y13">IFERROR(INDEX('Värde nyttor'!$J:$AH,$C13+1,COLUMNS($J:Y))/INDEX(Input!$G$5:$AE$5,COLUMNS($J:Y)),"")</f>
        <v>0</v>
      </c>
      <c r="Z13" s="17" cm="1">
        <f t="array" ref="Z13">IFERROR(INDEX('Värde nyttor'!$J:$AH,$C13+1,COLUMNS($J:Z))/INDEX(Input!$G$5:$AE$5,COLUMNS($J:Z)),"")</f>
        <v>0</v>
      </c>
      <c r="AA13" s="17" cm="1">
        <f t="array" ref="AA13">IFERROR(INDEX('Värde nyttor'!$J:$AH,$C13+1,COLUMNS($J:AA))/INDEX(Input!$G$5:$AE$5,COLUMNS($J:AA)),"")</f>
        <v>0</v>
      </c>
      <c r="AB13" s="17" cm="1">
        <f t="array" ref="AB13">IFERROR(INDEX('Värde nyttor'!$J:$AH,$C13+1,COLUMNS($J:AB))/INDEX(Input!$G$5:$AE$5,COLUMNS($J:AB)),"")</f>
        <v>0</v>
      </c>
      <c r="AC13" s="17" cm="1">
        <f t="array" ref="AC13">IFERROR(INDEX('Värde nyttor'!$J:$AH,$C13+1,COLUMNS($J:AC))/INDEX(Input!$G$5:$AE$5,COLUMNS($J:AC)),"")</f>
        <v>0</v>
      </c>
      <c r="AD13" s="17" cm="1">
        <f t="array" ref="AD13">IFERROR(INDEX('Värde nyttor'!$J:$AH,$C13+1,COLUMNS($J:AD))/INDEX(Input!$G$5:$AE$5,COLUMNS($J:AD)),"")</f>
        <v>0</v>
      </c>
      <c r="AE13" s="17" cm="1">
        <f t="array" ref="AE13">IFERROR(INDEX('Värde nyttor'!$J:$AH,$C13+1,COLUMNS($J:AE))/INDEX(Input!$G$5:$AE$5,COLUMNS($J:AE)),"")</f>
        <v>0</v>
      </c>
      <c r="AF13" s="17" cm="1">
        <f t="array" ref="AF13">IFERROR(INDEX('Värde nyttor'!$J:$AH,$C13+1,COLUMNS($J:AF))/INDEX(Input!$G$5:$AE$5,COLUMNS($J:AF)),"")</f>
        <v>0</v>
      </c>
      <c r="AG13" s="17" cm="1">
        <f t="array" ref="AG13">IFERROR(INDEX('Värde nyttor'!$J:$AH,$C13+1,COLUMNS($J:AG))/INDEX(Input!$G$5:$AE$5,COLUMNS($J:AG)),"")</f>
        <v>0</v>
      </c>
      <c r="AH13" s="17" cm="1">
        <f t="array" ref="AH13">IFERROR(INDEX('Värde nyttor'!$J:$AH,$C13+1,COLUMNS($J:AH))/INDEX(Input!$G$5:$AE$5,COLUMNS($J:AH)),"")</f>
        <v>0</v>
      </c>
      <c r="AI13" s="19">
        <f t="shared" si="1"/>
        <v>0</v>
      </c>
      <c r="AJ13" s="18" cm="1">
        <f t="array" ref="AJ13">IFERROR(INDEX('Värde nyttor'!$J:$AH,$C13+2,COLUMNS($J:J))/INDEX(Input!$G$5:$AE$5,COLUMNS($J:J)),"")</f>
        <v>0</v>
      </c>
      <c r="AK13" s="18" cm="1">
        <f t="array" ref="AK13">IFERROR(INDEX('Värde nyttor'!$J:$AH,$C13+2,COLUMNS($J:K))/INDEX(Input!$G$5:$AE$5,COLUMNS($J:K)),"")</f>
        <v>0</v>
      </c>
      <c r="AL13" s="18" cm="1">
        <f t="array" ref="AL13">IFERROR(INDEX('Värde nyttor'!$J:$AH,$C13+2,COLUMNS($J:L))/INDEX(Input!$G$5:$AE$5,COLUMNS($J:L)),"")</f>
        <v>0</v>
      </c>
      <c r="AM13" s="18" cm="1">
        <f t="array" ref="AM13">IFERROR(INDEX('Värde nyttor'!$J:$AH,$C13+2,COLUMNS($J:M))/INDEX(Input!$G$5:$AE$5,COLUMNS($J:M)),"")</f>
        <v>0</v>
      </c>
      <c r="AN13" s="18" cm="1">
        <f t="array" ref="AN13">IFERROR(INDEX('Värde nyttor'!$J:$AH,$C13+2,COLUMNS($J:N))/INDEX(Input!$G$5:$AE$5,COLUMNS($J:N)),"")</f>
        <v>0</v>
      </c>
      <c r="AO13" s="18" cm="1">
        <f t="array" ref="AO13">IFERROR(INDEX('Värde nyttor'!$J:$AH,$C13+2,COLUMNS($J:O))/INDEX(Input!$G$5:$AE$5,COLUMNS($J:O)),"")</f>
        <v>0</v>
      </c>
      <c r="AP13" s="18" cm="1">
        <f t="array" ref="AP13">IFERROR(INDEX('Värde nyttor'!$J:$AH,$C13+2,COLUMNS($J:P))/INDEX(Input!$G$5:$AE$5,COLUMNS($J:P)),"")</f>
        <v>0</v>
      </c>
      <c r="AQ13" s="18" cm="1">
        <f t="array" ref="AQ13">IFERROR(INDEX('Värde nyttor'!$J:$AH,$C13+2,COLUMNS($J:Q))/INDEX(Input!$G$5:$AE$5,COLUMNS($J:Q)),"")</f>
        <v>0</v>
      </c>
      <c r="AR13" s="18" cm="1">
        <f t="array" ref="AR13">IFERROR(INDEX('Värde nyttor'!$J:$AH,$C13+2,COLUMNS($J:R))/INDEX(Input!$G$5:$AE$5,COLUMNS($J:R)),"")</f>
        <v>0</v>
      </c>
      <c r="AS13" s="18" cm="1">
        <f t="array" ref="AS13">IFERROR(INDEX('Värde nyttor'!$J:$AH,$C13+2,COLUMNS($J:S))/INDEX(Input!$G$5:$AE$5,COLUMNS($J:S)),"")</f>
        <v>0</v>
      </c>
      <c r="AT13" s="18" cm="1">
        <f t="array" ref="AT13">IFERROR(INDEX('Värde nyttor'!$J:$AH,$C13+2,COLUMNS($J:T))/INDEX(Input!$G$5:$AE$5,COLUMNS($J:T)),"")</f>
        <v>0</v>
      </c>
      <c r="AU13" s="18" cm="1">
        <f t="array" ref="AU13">IFERROR(INDEX('Värde nyttor'!$J:$AH,$C13+2,COLUMNS($J:U))/INDEX(Input!$G$5:$AE$5,COLUMNS($J:U)),"")</f>
        <v>0</v>
      </c>
      <c r="AV13" s="18" cm="1">
        <f t="array" ref="AV13">IFERROR(INDEX('Värde nyttor'!$J:$AH,$C13+2,COLUMNS($J:V))/INDEX(Input!$G$5:$AE$5,COLUMNS($J:V)),"")</f>
        <v>0</v>
      </c>
      <c r="AW13" s="18" cm="1">
        <f t="array" ref="AW13">IFERROR(INDEX('Värde nyttor'!$J:$AH,$C13+2,COLUMNS($J:W))/INDEX(Input!$G$5:$AE$5,COLUMNS($J:W)),"")</f>
        <v>0</v>
      </c>
      <c r="AX13" s="18" cm="1">
        <f t="array" ref="AX13">IFERROR(INDEX('Värde nyttor'!$J:$AH,$C13+2,COLUMNS($J:X))/INDEX(Input!$G$5:$AE$5,COLUMNS($J:X)),"")</f>
        <v>0</v>
      </c>
      <c r="AY13" s="18" cm="1">
        <f t="array" ref="AY13">IFERROR(INDEX('Värde nyttor'!$J:$AH,$C13+2,COLUMNS($J:Y))/INDEX(Input!$G$5:$AE$5,COLUMNS($J:Y)),"")</f>
        <v>0</v>
      </c>
      <c r="AZ13" s="18" cm="1">
        <f t="array" ref="AZ13">IFERROR(INDEX('Värde nyttor'!$J:$AH,$C13+2,COLUMNS($J:Z))/INDEX(Input!$G$5:$AE$5,COLUMNS($J:Z)),"")</f>
        <v>0</v>
      </c>
      <c r="BA13" s="18" cm="1">
        <f t="array" ref="BA13">IFERROR(INDEX('Värde nyttor'!$J:$AH,$C13+2,COLUMNS($J:AA))/INDEX(Input!$G$5:$AE$5,COLUMNS($J:AA)),"")</f>
        <v>0</v>
      </c>
      <c r="BB13" s="18" cm="1">
        <f t="array" ref="BB13">IFERROR(INDEX('Värde nyttor'!$J:$AH,$C13+2,COLUMNS($J:AB))/INDEX(Input!$G$5:$AE$5,COLUMNS($J:AB)),"")</f>
        <v>0</v>
      </c>
      <c r="BC13" s="18" cm="1">
        <f t="array" ref="BC13">IFERROR(INDEX('Värde nyttor'!$J:$AH,$C13+2,COLUMNS($J:AC))/INDEX(Input!$G$5:$AE$5,COLUMNS($J:AC)),"")</f>
        <v>0</v>
      </c>
      <c r="BD13" s="18" cm="1">
        <f t="array" ref="BD13">IFERROR(INDEX('Värde nyttor'!$J:$AH,$C13+2,COLUMNS($J:AD))/INDEX(Input!$G$5:$AE$5,COLUMNS($J:AD)),"")</f>
        <v>0</v>
      </c>
      <c r="BE13" s="18" cm="1">
        <f t="array" ref="BE13">IFERROR(INDEX('Värde nyttor'!$J:$AH,$C13+2,COLUMNS($J:AE))/INDEX(Input!$G$5:$AE$5,COLUMNS($J:AE)),"")</f>
        <v>0</v>
      </c>
      <c r="BF13" s="18" cm="1">
        <f t="array" ref="BF13">IFERROR(INDEX('Värde nyttor'!$J:$AH,$C13+2,COLUMNS($J:AF))/INDEX(Input!$G$5:$AE$5,COLUMNS($J:AF)),"")</f>
        <v>0</v>
      </c>
      <c r="BG13" s="18" cm="1">
        <f t="array" ref="BG13">IFERROR(INDEX('Värde nyttor'!$J:$AH,$C13+2,COLUMNS($J:AG))/INDEX(Input!$G$5:$AE$5,COLUMNS($J:AG)),"")</f>
        <v>0</v>
      </c>
      <c r="BH13" s="18" cm="1">
        <f t="array" ref="BH13">IFERROR(INDEX('Värde nyttor'!$J:$AH,$C13+2,COLUMNS($J:AH))/INDEX(Input!$G$5:$AE$5,COLUMNS($J:AH)),"")</f>
        <v>0</v>
      </c>
      <c r="BI13" s="19">
        <f t="shared" si="2"/>
        <v>0</v>
      </c>
      <c r="BJ13" s="18" cm="1">
        <f t="array" ref="BJ13">IFERROR(INDEX('Värde nyttor'!$J:$AH,$C13+3,COLUMNS($J:J))/INDEX(Input!$G$5:$AE$5,COLUMNS($J:J)),"")</f>
        <v>0</v>
      </c>
      <c r="BK13" s="18" cm="1">
        <f t="array" ref="BK13">IFERROR(INDEX('Värde nyttor'!$J:$AH,$C13+3,COLUMNS($J:K))/INDEX(Input!$G$5:$AE$5,COLUMNS($J:K)),"")</f>
        <v>0</v>
      </c>
      <c r="BL13" s="18" cm="1">
        <f t="array" ref="BL13">IFERROR(INDEX('Värde nyttor'!$J:$AH,$C13+3,COLUMNS($J:L))/INDEX(Input!$G$5:$AE$5,COLUMNS($J:L)),"")</f>
        <v>0</v>
      </c>
      <c r="BM13" s="18" cm="1">
        <f t="array" ref="BM13">IFERROR(INDEX('Värde nyttor'!$J:$AH,$C13+3,COLUMNS($J:M))/INDEX(Input!$G$5:$AE$5,COLUMNS($J:M)),"")</f>
        <v>0</v>
      </c>
      <c r="BN13" s="18" cm="1">
        <f t="array" ref="BN13">IFERROR(INDEX('Värde nyttor'!$J:$AH,$C13+3,COLUMNS($J:N))/INDEX(Input!$G$5:$AE$5,COLUMNS($J:N)),"")</f>
        <v>0</v>
      </c>
      <c r="BO13" s="18" cm="1">
        <f t="array" ref="BO13">IFERROR(INDEX('Värde nyttor'!$J:$AH,$C13+3,COLUMNS($J:O))/INDEX(Input!$G$5:$AE$5,COLUMNS($J:O)),"")</f>
        <v>0</v>
      </c>
      <c r="BP13" s="18" cm="1">
        <f t="array" ref="BP13">IFERROR(INDEX('Värde nyttor'!$J:$AH,$C13+3,COLUMNS($J:P))/INDEX(Input!$G$5:$AE$5,COLUMNS($J:P)),"")</f>
        <v>0</v>
      </c>
      <c r="BQ13" s="18" cm="1">
        <f t="array" ref="BQ13">IFERROR(INDEX('Värde nyttor'!$J:$AH,$C13+3,COLUMNS($J:Q))/INDEX(Input!$G$5:$AE$5,COLUMNS($J:Q)),"")</f>
        <v>0</v>
      </c>
      <c r="BR13" s="18" cm="1">
        <f t="array" ref="BR13">IFERROR(INDEX('Värde nyttor'!$J:$AH,$C13+3,COLUMNS($J:R))/INDEX(Input!$G$5:$AE$5,COLUMNS($J:R)),"")</f>
        <v>0</v>
      </c>
      <c r="BS13" s="18" cm="1">
        <f t="array" ref="BS13">IFERROR(INDEX('Värde nyttor'!$J:$AH,$C13+3,COLUMNS($J:S))/INDEX(Input!$G$5:$AE$5,COLUMNS($J:S)),"")</f>
        <v>0</v>
      </c>
      <c r="BT13" s="18" cm="1">
        <f t="array" ref="BT13">IFERROR(INDEX('Värde nyttor'!$J:$AH,$C13+3,COLUMNS($J:T))/INDEX(Input!$G$5:$AE$5,COLUMNS($J:T)),"")</f>
        <v>0</v>
      </c>
      <c r="BU13" s="18" cm="1">
        <f t="array" ref="BU13">IFERROR(INDEX('Värde nyttor'!$J:$AH,$C13+3,COLUMNS($J:U))/INDEX(Input!$G$5:$AE$5,COLUMNS($J:U)),"")</f>
        <v>0</v>
      </c>
      <c r="BV13" s="18" cm="1">
        <f t="array" ref="BV13">IFERROR(INDEX('Värde nyttor'!$J:$AH,$C13+3,COLUMNS($J:V))/INDEX(Input!$G$5:$AE$5,COLUMNS($J:V)),"")</f>
        <v>0</v>
      </c>
      <c r="BW13" s="18" cm="1">
        <f t="array" ref="BW13">IFERROR(INDEX('Värde nyttor'!$J:$AH,$C13+3,COLUMNS($J:W))/INDEX(Input!$G$5:$AE$5,COLUMNS($J:W)),"")</f>
        <v>0</v>
      </c>
      <c r="BX13" s="18" cm="1">
        <f t="array" ref="BX13">IFERROR(INDEX('Värde nyttor'!$J:$AH,$C13+3,COLUMNS($J:X))/INDEX(Input!$G$5:$AE$5,COLUMNS($J:X)),"")</f>
        <v>0</v>
      </c>
      <c r="BY13" s="18" cm="1">
        <f t="array" ref="BY13">IFERROR(INDEX('Värde nyttor'!$J:$AH,$C13+3,COLUMNS($J:Y))/INDEX(Input!$G$5:$AE$5,COLUMNS($J:Y)),"")</f>
        <v>0</v>
      </c>
      <c r="BZ13" s="18" cm="1">
        <f t="array" ref="BZ13">IFERROR(INDEX('Värde nyttor'!$J:$AH,$C13+3,COLUMNS($J:Z))/INDEX(Input!$G$5:$AE$5,COLUMNS($J:Z)),"")</f>
        <v>0</v>
      </c>
      <c r="CA13" s="18" cm="1">
        <f t="array" ref="CA13">IFERROR(INDEX('Värde nyttor'!$J:$AH,$C13+3,COLUMNS($J:AA))/INDEX(Input!$G$5:$AE$5,COLUMNS($J:AA)),"")</f>
        <v>0</v>
      </c>
      <c r="CB13" s="18" cm="1">
        <f t="array" ref="CB13">IFERROR(INDEX('Värde nyttor'!$J:$AH,$C13+3,COLUMNS($J:AB))/INDEX(Input!$G$5:$AE$5,COLUMNS($J:AB)),"")</f>
        <v>0</v>
      </c>
      <c r="CC13" s="18" cm="1">
        <f t="array" ref="CC13">IFERROR(INDEX('Värde nyttor'!$J:$AH,$C13+3,COLUMNS($J:AC))/INDEX(Input!$G$5:$AE$5,COLUMNS($J:AC)),"")</f>
        <v>0</v>
      </c>
      <c r="CD13" s="18" cm="1">
        <f t="array" ref="CD13">IFERROR(INDEX('Värde nyttor'!$J:$AH,$C13+3,COLUMNS($J:AD))/INDEX(Input!$G$5:$AE$5,COLUMNS($J:AD)),"")</f>
        <v>0</v>
      </c>
      <c r="CE13" s="18" cm="1">
        <f t="array" ref="CE13">IFERROR(INDEX('Värde nyttor'!$J:$AH,$C13+3,COLUMNS($J:AE))/INDEX(Input!$G$5:$AE$5,COLUMNS($J:AE)),"")</f>
        <v>0</v>
      </c>
      <c r="CF13" s="18" cm="1">
        <f t="array" ref="CF13">IFERROR(INDEX('Värde nyttor'!$J:$AH,$C13+3,COLUMNS($J:AF))/INDEX(Input!$G$5:$AE$5,COLUMNS($J:AF)),"")</f>
        <v>0</v>
      </c>
      <c r="CG13" s="18" cm="1">
        <f t="array" ref="CG13">IFERROR(INDEX('Värde nyttor'!$J:$AH,$C13+3,COLUMNS($J:AG))/INDEX(Input!$G$5:$AE$5,COLUMNS($J:AG)),"")</f>
        <v>0</v>
      </c>
      <c r="CH13" s="18" cm="1">
        <f t="array" ref="CH13">IFERROR(INDEX('Värde nyttor'!$J:$AH,$C13+3,COLUMNS($J:AH))/INDEX(Input!$G$5:$AE$5,COLUMNS($J:AH)),"")</f>
        <v>0</v>
      </c>
      <c r="CI13" s="26">
        <f t="shared" si="3"/>
        <v>0</v>
      </c>
    </row>
    <row r="14" spans="1:87" ht="25.2" customHeight="1" x14ac:dyDescent="0.35">
      <c r="A14" s="25" t="str">
        <f>"N"&amp;TEXT(ROWS($A$2:A14),"00")</f>
        <v>N13</v>
      </c>
      <c r="B14" s="24">
        <f>IFERROR(_xlfn.XMATCH($A14,'Värde nyttor'!$B:$B,0),"")</f>
        <v>240</v>
      </c>
      <c r="C14" s="24">
        <f>IFERROR(_xlfn.XMATCH($A14,'Värde nyttor'!$I:$I,0),"")</f>
        <v>251</v>
      </c>
      <c r="D14" s="34" cm="1">
        <f t="array" ref="D14">IFERROR(INDEX('Värde nyttor'!$C:$C,$B14),"")</f>
        <v>0</v>
      </c>
      <c r="E14" s="34" cm="1">
        <f t="array" ref="E14">IFERROR(INDEX('Värde nyttor'!$C:$C,$B14+1),"")</f>
        <v>0</v>
      </c>
      <c r="F14" s="34" cm="1">
        <f t="array" ref="F14">IFERROR(INDEX('Värde nyttor'!$C:$C,$B14+2),"")</f>
        <v>0</v>
      </c>
      <c r="G14" s="34" t="str">
        <f t="shared" si="0"/>
        <v/>
      </c>
      <c r="H14" s="34"/>
      <c r="I14" s="20"/>
      <c r="J14" s="17" cm="1">
        <f t="array" ref="J14">IFERROR(INDEX('Värde nyttor'!$J:$AH,$C14+1,COLUMNS($J:J))/INDEX(Input!$G$5:$AE$5,COLUMNS($J:J)),"")</f>
        <v>0</v>
      </c>
      <c r="K14" s="17" cm="1">
        <f t="array" ref="K14">IFERROR(INDEX('Värde nyttor'!$J:$AH,$C14+1,COLUMNS($J:K))/INDEX(Input!$G$5:$AE$5,COLUMNS($J:K)),"")</f>
        <v>0</v>
      </c>
      <c r="L14" s="17" cm="1">
        <f t="array" ref="L14">IFERROR(INDEX('Värde nyttor'!$J:$AH,$C14+1,COLUMNS($J:L))/INDEX(Input!$G$5:$AE$5,COLUMNS($J:L)),"")</f>
        <v>0</v>
      </c>
      <c r="M14" s="17" cm="1">
        <f t="array" ref="M14">IFERROR(INDEX('Värde nyttor'!$J:$AH,$C14+1,COLUMNS($J:M))/INDEX(Input!$G$5:$AE$5,COLUMNS($J:M)),"")</f>
        <v>0</v>
      </c>
      <c r="N14" s="17" cm="1">
        <f t="array" ref="N14">IFERROR(INDEX('Värde nyttor'!$J:$AH,$C14+1,COLUMNS($J:N))/INDEX(Input!$G$5:$AE$5,COLUMNS($J:N)),"")</f>
        <v>0</v>
      </c>
      <c r="O14" s="17" cm="1">
        <f t="array" ref="O14">IFERROR(INDEX('Värde nyttor'!$J:$AH,$C14+1,COLUMNS($J:O))/INDEX(Input!$G$5:$AE$5,COLUMNS($J:O)),"")</f>
        <v>0</v>
      </c>
      <c r="P14" s="17" cm="1">
        <f t="array" ref="P14">IFERROR(INDEX('Värde nyttor'!$J:$AH,$C14+1,COLUMNS($J:P))/INDEX(Input!$G$5:$AE$5,COLUMNS($J:P)),"")</f>
        <v>0</v>
      </c>
      <c r="Q14" s="17" cm="1">
        <f t="array" ref="Q14">IFERROR(INDEX('Värde nyttor'!$J:$AH,$C14+1,COLUMNS($J:Q))/INDEX(Input!$G$5:$AE$5,COLUMNS($J:Q)),"")</f>
        <v>0</v>
      </c>
      <c r="R14" s="17" cm="1">
        <f t="array" ref="R14">IFERROR(INDEX('Värde nyttor'!$J:$AH,$C14+1,COLUMNS($J:R))/INDEX(Input!$G$5:$AE$5,COLUMNS($J:R)),"")</f>
        <v>0</v>
      </c>
      <c r="S14" s="17" cm="1">
        <f t="array" ref="S14">IFERROR(INDEX('Värde nyttor'!$J:$AH,$C14+1,COLUMNS($J:S))/INDEX(Input!$G$5:$AE$5,COLUMNS($J:S)),"")</f>
        <v>0</v>
      </c>
      <c r="T14" s="17" cm="1">
        <f t="array" ref="T14">IFERROR(INDEX('Värde nyttor'!$J:$AH,$C14+1,COLUMNS($J:T))/INDEX(Input!$G$5:$AE$5,COLUMNS($J:T)),"")</f>
        <v>0</v>
      </c>
      <c r="U14" s="17" cm="1">
        <f t="array" ref="U14">IFERROR(INDEX('Värde nyttor'!$J:$AH,$C14+1,COLUMNS($J:U))/INDEX(Input!$G$5:$AE$5,COLUMNS($J:U)),"")</f>
        <v>0</v>
      </c>
      <c r="V14" s="17" cm="1">
        <f t="array" ref="V14">IFERROR(INDEX('Värde nyttor'!$J:$AH,$C14+1,COLUMNS($J:V))/INDEX(Input!$G$5:$AE$5,COLUMNS($J:V)),"")</f>
        <v>0</v>
      </c>
      <c r="W14" s="17" cm="1">
        <f t="array" ref="W14">IFERROR(INDEX('Värde nyttor'!$J:$AH,$C14+1,COLUMNS($J:W))/INDEX(Input!$G$5:$AE$5,COLUMNS($J:W)),"")</f>
        <v>0</v>
      </c>
      <c r="X14" s="17" cm="1">
        <f t="array" ref="X14">IFERROR(INDEX('Värde nyttor'!$J:$AH,$C14+1,COLUMNS($J:X))/INDEX(Input!$G$5:$AE$5,COLUMNS($J:X)),"")</f>
        <v>0</v>
      </c>
      <c r="Y14" s="17" cm="1">
        <f t="array" ref="Y14">IFERROR(INDEX('Värde nyttor'!$J:$AH,$C14+1,COLUMNS($J:Y))/INDEX(Input!$G$5:$AE$5,COLUMNS($J:Y)),"")</f>
        <v>0</v>
      </c>
      <c r="Z14" s="17" cm="1">
        <f t="array" ref="Z14">IFERROR(INDEX('Värde nyttor'!$J:$AH,$C14+1,COLUMNS($J:Z))/INDEX(Input!$G$5:$AE$5,COLUMNS($J:Z)),"")</f>
        <v>0</v>
      </c>
      <c r="AA14" s="17" cm="1">
        <f t="array" ref="AA14">IFERROR(INDEX('Värde nyttor'!$J:$AH,$C14+1,COLUMNS($J:AA))/INDEX(Input!$G$5:$AE$5,COLUMNS($J:AA)),"")</f>
        <v>0</v>
      </c>
      <c r="AB14" s="17" cm="1">
        <f t="array" ref="AB14">IFERROR(INDEX('Värde nyttor'!$J:$AH,$C14+1,COLUMNS($J:AB))/INDEX(Input!$G$5:$AE$5,COLUMNS($J:AB)),"")</f>
        <v>0</v>
      </c>
      <c r="AC14" s="17" cm="1">
        <f t="array" ref="AC14">IFERROR(INDEX('Värde nyttor'!$J:$AH,$C14+1,COLUMNS($J:AC))/INDEX(Input!$G$5:$AE$5,COLUMNS($J:AC)),"")</f>
        <v>0</v>
      </c>
      <c r="AD14" s="17" cm="1">
        <f t="array" ref="AD14">IFERROR(INDEX('Värde nyttor'!$J:$AH,$C14+1,COLUMNS($J:AD))/INDEX(Input!$G$5:$AE$5,COLUMNS($J:AD)),"")</f>
        <v>0</v>
      </c>
      <c r="AE14" s="17" cm="1">
        <f t="array" ref="AE14">IFERROR(INDEX('Värde nyttor'!$J:$AH,$C14+1,COLUMNS($J:AE))/INDEX(Input!$G$5:$AE$5,COLUMNS($J:AE)),"")</f>
        <v>0</v>
      </c>
      <c r="AF14" s="17" cm="1">
        <f t="array" ref="AF14">IFERROR(INDEX('Värde nyttor'!$J:$AH,$C14+1,COLUMNS($J:AF))/INDEX(Input!$G$5:$AE$5,COLUMNS($J:AF)),"")</f>
        <v>0</v>
      </c>
      <c r="AG14" s="17" cm="1">
        <f t="array" ref="AG14">IFERROR(INDEX('Värde nyttor'!$J:$AH,$C14+1,COLUMNS($J:AG))/INDEX(Input!$G$5:$AE$5,COLUMNS($J:AG)),"")</f>
        <v>0</v>
      </c>
      <c r="AH14" s="17" cm="1">
        <f t="array" ref="AH14">IFERROR(INDEX('Värde nyttor'!$J:$AH,$C14+1,COLUMNS($J:AH))/INDEX(Input!$G$5:$AE$5,COLUMNS($J:AH)),"")</f>
        <v>0</v>
      </c>
      <c r="AI14" s="19">
        <f t="shared" si="1"/>
        <v>0</v>
      </c>
      <c r="AJ14" s="18" cm="1">
        <f t="array" ref="AJ14">IFERROR(INDEX('Värde nyttor'!$J:$AH,$C14+2,COLUMNS($J:J))/INDEX(Input!$G$5:$AE$5,COLUMNS($J:J)),"")</f>
        <v>0</v>
      </c>
      <c r="AK14" s="18" cm="1">
        <f t="array" ref="AK14">IFERROR(INDEX('Värde nyttor'!$J:$AH,$C14+2,COLUMNS($J:K))/INDEX(Input!$G$5:$AE$5,COLUMNS($J:K)),"")</f>
        <v>0</v>
      </c>
      <c r="AL14" s="18" cm="1">
        <f t="array" ref="AL14">IFERROR(INDEX('Värde nyttor'!$J:$AH,$C14+2,COLUMNS($J:L))/INDEX(Input!$G$5:$AE$5,COLUMNS($J:L)),"")</f>
        <v>0</v>
      </c>
      <c r="AM14" s="18" cm="1">
        <f t="array" ref="AM14">IFERROR(INDEX('Värde nyttor'!$J:$AH,$C14+2,COLUMNS($J:M))/INDEX(Input!$G$5:$AE$5,COLUMNS($J:M)),"")</f>
        <v>0</v>
      </c>
      <c r="AN14" s="18" cm="1">
        <f t="array" ref="AN14">IFERROR(INDEX('Värde nyttor'!$J:$AH,$C14+2,COLUMNS($J:N))/INDEX(Input!$G$5:$AE$5,COLUMNS($J:N)),"")</f>
        <v>0</v>
      </c>
      <c r="AO14" s="18" cm="1">
        <f t="array" ref="AO14">IFERROR(INDEX('Värde nyttor'!$J:$AH,$C14+2,COLUMNS($J:O))/INDEX(Input!$G$5:$AE$5,COLUMNS($J:O)),"")</f>
        <v>0</v>
      </c>
      <c r="AP14" s="18" cm="1">
        <f t="array" ref="AP14">IFERROR(INDEX('Värde nyttor'!$J:$AH,$C14+2,COLUMNS($J:P))/INDEX(Input!$G$5:$AE$5,COLUMNS($J:P)),"")</f>
        <v>0</v>
      </c>
      <c r="AQ14" s="18" cm="1">
        <f t="array" ref="AQ14">IFERROR(INDEX('Värde nyttor'!$J:$AH,$C14+2,COLUMNS($J:Q))/INDEX(Input!$G$5:$AE$5,COLUMNS($J:Q)),"")</f>
        <v>0</v>
      </c>
      <c r="AR14" s="18" cm="1">
        <f t="array" ref="AR14">IFERROR(INDEX('Värde nyttor'!$J:$AH,$C14+2,COLUMNS($J:R))/INDEX(Input!$G$5:$AE$5,COLUMNS($J:R)),"")</f>
        <v>0</v>
      </c>
      <c r="AS14" s="18" cm="1">
        <f t="array" ref="AS14">IFERROR(INDEX('Värde nyttor'!$J:$AH,$C14+2,COLUMNS($J:S))/INDEX(Input!$G$5:$AE$5,COLUMNS($J:S)),"")</f>
        <v>0</v>
      </c>
      <c r="AT14" s="18" cm="1">
        <f t="array" ref="AT14">IFERROR(INDEX('Värde nyttor'!$J:$AH,$C14+2,COLUMNS($J:T))/INDEX(Input!$G$5:$AE$5,COLUMNS($J:T)),"")</f>
        <v>0</v>
      </c>
      <c r="AU14" s="18" cm="1">
        <f t="array" ref="AU14">IFERROR(INDEX('Värde nyttor'!$J:$AH,$C14+2,COLUMNS($J:U))/INDEX(Input!$G$5:$AE$5,COLUMNS($J:U)),"")</f>
        <v>0</v>
      </c>
      <c r="AV14" s="18" cm="1">
        <f t="array" ref="AV14">IFERROR(INDEX('Värde nyttor'!$J:$AH,$C14+2,COLUMNS($J:V))/INDEX(Input!$G$5:$AE$5,COLUMNS($J:V)),"")</f>
        <v>0</v>
      </c>
      <c r="AW14" s="18" cm="1">
        <f t="array" ref="AW14">IFERROR(INDEX('Värde nyttor'!$J:$AH,$C14+2,COLUMNS($J:W))/INDEX(Input!$G$5:$AE$5,COLUMNS($J:W)),"")</f>
        <v>0</v>
      </c>
      <c r="AX14" s="18" cm="1">
        <f t="array" ref="AX14">IFERROR(INDEX('Värde nyttor'!$J:$AH,$C14+2,COLUMNS($J:X))/INDEX(Input!$G$5:$AE$5,COLUMNS($J:X)),"")</f>
        <v>0</v>
      </c>
      <c r="AY14" s="18" cm="1">
        <f t="array" ref="AY14">IFERROR(INDEX('Värde nyttor'!$J:$AH,$C14+2,COLUMNS($J:Y))/INDEX(Input!$G$5:$AE$5,COLUMNS($J:Y)),"")</f>
        <v>0</v>
      </c>
      <c r="AZ14" s="18" cm="1">
        <f t="array" ref="AZ14">IFERROR(INDEX('Värde nyttor'!$J:$AH,$C14+2,COLUMNS($J:Z))/INDEX(Input!$G$5:$AE$5,COLUMNS($J:Z)),"")</f>
        <v>0</v>
      </c>
      <c r="BA14" s="18" cm="1">
        <f t="array" ref="BA14">IFERROR(INDEX('Värde nyttor'!$J:$AH,$C14+2,COLUMNS($J:AA))/INDEX(Input!$G$5:$AE$5,COLUMNS($J:AA)),"")</f>
        <v>0</v>
      </c>
      <c r="BB14" s="18" cm="1">
        <f t="array" ref="BB14">IFERROR(INDEX('Värde nyttor'!$J:$AH,$C14+2,COLUMNS($J:AB))/INDEX(Input!$G$5:$AE$5,COLUMNS($J:AB)),"")</f>
        <v>0</v>
      </c>
      <c r="BC14" s="18" cm="1">
        <f t="array" ref="BC14">IFERROR(INDEX('Värde nyttor'!$J:$AH,$C14+2,COLUMNS($J:AC))/INDEX(Input!$G$5:$AE$5,COLUMNS($J:AC)),"")</f>
        <v>0</v>
      </c>
      <c r="BD14" s="18" cm="1">
        <f t="array" ref="BD14">IFERROR(INDEX('Värde nyttor'!$J:$AH,$C14+2,COLUMNS($J:AD))/INDEX(Input!$G$5:$AE$5,COLUMNS($J:AD)),"")</f>
        <v>0</v>
      </c>
      <c r="BE14" s="18" cm="1">
        <f t="array" ref="BE14">IFERROR(INDEX('Värde nyttor'!$J:$AH,$C14+2,COLUMNS($J:AE))/INDEX(Input!$G$5:$AE$5,COLUMNS($J:AE)),"")</f>
        <v>0</v>
      </c>
      <c r="BF14" s="18" cm="1">
        <f t="array" ref="BF14">IFERROR(INDEX('Värde nyttor'!$J:$AH,$C14+2,COLUMNS($J:AF))/INDEX(Input!$G$5:$AE$5,COLUMNS($J:AF)),"")</f>
        <v>0</v>
      </c>
      <c r="BG14" s="18" cm="1">
        <f t="array" ref="BG14">IFERROR(INDEX('Värde nyttor'!$J:$AH,$C14+2,COLUMNS($J:AG))/INDEX(Input!$G$5:$AE$5,COLUMNS($J:AG)),"")</f>
        <v>0</v>
      </c>
      <c r="BH14" s="18" cm="1">
        <f t="array" ref="BH14">IFERROR(INDEX('Värde nyttor'!$J:$AH,$C14+2,COLUMNS($J:AH))/INDEX(Input!$G$5:$AE$5,COLUMNS($J:AH)),"")</f>
        <v>0</v>
      </c>
      <c r="BI14" s="19">
        <f t="shared" si="2"/>
        <v>0</v>
      </c>
      <c r="BJ14" s="18" cm="1">
        <f t="array" ref="BJ14">IFERROR(INDEX('Värde nyttor'!$J:$AH,$C14+3,COLUMNS($J:J))/INDEX(Input!$G$5:$AE$5,COLUMNS($J:J)),"")</f>
        <v>0</v>
      </c>
      <c r="BK14" s="18" cm="1">
        <f t="array" ref="BK14">IFERROR(INDEX('Värde nyttor'!$J:$AH,$C14+3,COLUMNS($J:K))/INDEX(Input!$G$5:$AE$5,COLUMNS($J:K)),"")</f>
        <v>0</v>
      </c>
      <c r="BL14" s="18" cm="1">
        <f t="array" ref="BL14">IFERROR(INDEX('Värde nyttor'!$J:$AH,$C14+3,COLUMNS($J:L))/INDEX(Input!$G$5:$AE$5,COLUMNS($J:L)),"")</f>
        <v>0</v>
      </c>
      <c r="BM14" s="18" cm="1">
        <f t="array" ref="BM14">IFERROR(INDEX('Värde nyttor'!$J:$AH,$C14+3,COLUMNS($J:M))/INDEX(Input!$G$5:$AE$5,COLUMNS($J:M)),"")</f>
        <v>0</v>
      </c>
      <c r="BN14" s="18" cm="1">
        <f t="array" ref="BN14">IFERROR(INDEX('Värde nyttor'!$J:$AH,$C14+3,COLUMNS($J:N))/INDEX(Input!$G$5:$AE$5,COLUMNS($J:N)),"")</f>
        <v>0</v>
      </c>
      <c r="BO14" s="18" cm="1">
        <f t="array" ref="BO14">IFERROR(INDEX('Värde nyttor'!$J:$AH,$C14+3,COLUMNS($J:O))/INDEX(Input!$G$5:$AE$5,COLUMNS($J:O)),"")</f>
        <v>0</v>
      </c>
      <c r="BP14" s="18" cm="1">
        <f t="array" ref="BP14">IFERROR(INDEX('Värde nyttor'!$J:$AH,$C14+3,COLUMNS($J:P))/INDEX(Input!$G$5:$AE$5,COLUMNS($J:P)),"")</f>
        <v>0</v>
      </c>
      <c r="BQ14" s="18" cm="1">
        <f t="array" ref="BQ14">IFERROR(INDEX('Värde nyttor'!$J:$AH,$C14+3,COLUMNS($J:Q))/INDEX(Input!$G$5:$AE$5,COLUMNS($J:Q)),"")</f>
        <v>0</v>
      </c>
      <c r="BR14" s="18" cm="1">
        <f t="array" ref="BR14">IFERROR(INDEX('Värde nyttor'!$J:$AH,$C14+3,COLUMNS($J:R))/INDEX(Input!$G$5:$AE$5,COLUMNS($J:R)),"")</f>
        <v>0</v>
      </c>
      <c r="BS14" s="18" cm="1">
        <f t="array" ref="BS14">IFERROR(INDEX('Värde nyttor'!$J:$AH,$C14+3,COLUMNS($J:S))/INDEX(Input!$G$5:$AE$5,COLUMNS($J:S)),"")</f>
        <v>0</v>
      </c>
      <c r="BT14" s="18" cm="1">
        <f t="array" ref="BT14">IFERROR(INDEX('Värde nyttor'!$J:$AH,$C14+3,COLUMNS($J:T))/INDEX(Input!$G$5:$AE$5,COLUMNS($J:T)),"")</f>
        <v>0</v>
      </c>
      <c r="BU14" s="18" cm="1">
        <f t="array" ref="BU14">IFERROR(INDEX('Värde nyttor'!$J:$AH,$C14+3,COLUMNS($J:U))/INDEX(Input!$G$5:$AE$5,COLUMNS($J:U)),"")</f>
        <v>0</v>
      </c>
      <c r="BV14" s="18" cm="1">
        <f t="array" ref="BV14">IFERROR(INDEX('Värde nyttor'!$J:$AH,$C14+3,COLUMNS($J:V))/INDEX(Input!$G$5:$AE$5,COLUMNS($J:V)),"")</f>
        <v>0</v>
      </c>
      <c r="BW14" s="18" cm="1">
        <f t="array" ref="BW14">IFERROR(INDEX('Värde nyttor'!$J:$AH,$C14+3,COLUMNS($J:W))/INDEX(Input!$G$5:$AE$5,COLUMNS($J:W)),"")</f>
        <v>0</v>
      </c>
      <c r="BX14" s="18" cm="1">
        <f t="array" ref="BX14">IFERROR(INDEX('Värde nyttor'!$J:$AH,$C14+3,COLUMNS($J:X))/INDEX(Input!$G$5:$AE$5,COLUMNS($J:X)),"")</f>
        <v>0</v>
      </c>
      <c r="BY14" s="18" cm="1">
        <f t="array" ref="BY14">IFERROR(INDEX('Värde nyttor'!$J:$AH,$C14+3,COLUMNS($J:Y))/INDEX(Input!$G$5:$AE$5,COLUMNS($J:Y)),"")</f>
        <v>0</v>
      </c>
      <c r="BZ14" s="18" cm="1">
        <f t="array" ref="BZ14">IFERROR(INDEX('Värde nyttor'!$J:$AH,$C14+3,COLUMNS($J:Z))/INDEX(Input!$G$5:$AE$5,COLUMNS($J:Z)),"")</f>
        <v>0</v>
      </c>
      <c r="CA14" s="18" cm="1">
        <f t="array" ref="CA14">IFERROR(INDEX('Värde nyttor'!$J:$AH,$C14+3,COLUMNS($J:AA))/INDEX(Input!$G$5:$AE$5,COLUMNS($J:AA)),"")</f>
        <v>0</v>
      </c>
      <c r="CB14" s="18" cm="1">
        <f t="array" ref="CB14">IFERROR(INDEX('Värde nyttor'!$J:$AH,$C14+3,COLUMNS($J:AB))/INDEX(Input!$G$5:$AE$5,COLUMNS($J:AB)),"")</f>
        <v>0</v>
      </c>
      <c r="CC14" s="18" cm="1">
        <f t="array" ref="CC14">IFERROR(INDEX('Värde nyttor'!$J:$AH,$C14+3,COLUMNS($J:AC))/INDEX(Input!$G$5:$AE$5,COLUMNS($J:AC)),"")</f>
        <v>0</v>
      </c>
      <c r="CD14" s="18" cm="1">
        <f t="array" ref="CD14">IFERROR(INDEX('Värde nyttor'!$J:$AH,$C14+3,COLUMNS($J:AD))/INDEX(Input!$G$5:$AE$5,COLUMNS($J:AD)),"")</f>
        <v>0</v>
      </c>
      <c r="CE14" s="18" cm="1">
        <f t="array" ref="CE14">IFERROR(INDEX('Värde nyttor'!$J:$AH,$C14+3,COLUMNS($J:AE))/INDEX(Input!$G$5:$AE$5,COLUMNS($J:AE)),"")</f>
        <v>0</v>
      </c>
      <c r="CF14" s="18" cm="1">
        <f t="array" ref="CF14">IFERROR(INDEX('Värde nyttor'!$J:$AH,$C14+3,COLUMNS($J:AF))/INDEX(Input!$G$5:$AE$5,COLUMNS($J:AF)),"")</f>
        <v>0</v>
      </c>
      <c r="CG14" s="18" cm="1">
        <f t="array" ref="CG14">IFERROR(INDEX('Värde nyttor'!$J:$AH,$C14+3,COLUMNS($J:AG))/INDEX(Input!$G$5:$AE$5,COLUMNS($J:AG)),"")</f>
        <v>0</v>
      </c>
      <c r="CH14" s="18" cm="1">
        <f t="array" ref="CH14">IFERROR(INDEX('Värde nyttor'!$J:$AH,$C14+3,COLUMNS($J:AH))/INDEX(Input!$G$5:$AE$5,COLUMNS($J:AH)),"")</f>
        <v>0</v>
      </c>
      <c r="CI14" s="26">
        <f t="shared" si="3"/>
        <v>0</v>
      </c>
    </row>
    <row r="15" spans="1:87" ht="25.2" customHeight="1" x14ac:dyDescent="0.35">
      <c r="A15" s="25" t="str">
        <f>"N"&amp;TEXT(ROWS($A$2:A15),"00")</f>
        <v>N14</v>
      </c>
      <c r="B15" s="24">
        <f>IFERROR(_xlfn.XMATCH($A15,'Värde nyttor'!$B:$B,0),"")</f>
        <v>259</v>
      </c>
      <c r="C15" s="24">
        <f>IFERROR(_xlfn.XMATCH($A15,'Värde nyttor'!$I:$I,0),"")</f>
        <v>270</v>
      </c>
      <c r="D15" s="34" cm="1">
        <f t="array" ref="D15">IFERROR(INDEX('Värde nyttor'!$C:$C,$B15),"")</f>
        <v>0</v>
      </c>
      <c r="E15" s="34" cm="1">
        <f t="array" ref="E15">IFERROR(INDEX('Värde nyttor'!$C:$C,$B15+1),"")</f>
        <v>0</v>
      </c>
      <c r="F15" s="34" cm="1">
        <f t="array" ref="F15">IFERROR(INDEX('Värde nyttor'!$C:$C,$B15+2),"")</f>
        <v>0</v>
      </c>
      <c r="G15" s="34" t="str">
        <f t="shared" si="0"/>
        <v/>
      </c>
      <c r="H15" s="34"/>
      <c r="I15" s="20"/>
      <c r="J15" s="17" cm="1">
        <f t="array" ref="J15">IFERROR(INDEX('Värde nyttor'!$J:$AH,$C15+1,COLUMNS($J:J))/INDEX(Input!$G$5:$AE$5,COLUMNS($J:J)),"")</f>
        <v>0</v>
      </c>
      <c r="K15" s="17" cm="1">
        <f t="array" ref="K15">IFERROR(INDEX('Värde nyttor'!$J:$AH,$C15+1,COLUMNS($J:K))/INDEX(Input!$G$5:$AE$5,COLUMNS($J:K)),"")</f>
        <v>0</v>
      </c>
      <c r="L15" s="17" cm="1">
        <f t="array" ref="L15">IFERROR(INDEX('Värde nyttor'!$J:$AH,$C15+1,COLUMNS($J:L))/INDEX(Input!$G$5:$AE$5,COLUMNS($J:L)),"")</f>
        <v>0</v>
      </c>
      <c r="M15" s="17" cm="1">
        <f t="array" ref="M15">IFERROR(INDEX('Värde nyttor'!$J:$AH,$C15+1,COLUMNS($J:M))/INDEX(Input!$G$5:$AE$5,COLUMNS($J:M)),"")</f>
        <v>0</v>
      </c>
      <c r="N15" s="17" cm="1">
        <f t="array" ref="N15">IFERROR(INDEX('Värde nyttor'!$J:$AH,$C15+1,COLUMNS($J:N))/INDEX(Input!$G$5:$AE$5,COLUMNS($J:N)),"")</f>
        <v>0</v>
      </c>
      <c r="O15" s="17" cm="1">
        <f t="array" ref="O15">IFERROR(INDEX('Värde nyttor'!$J:$AH,$C15+1,COLUMNS($J:O))/INDEX(Input!$G$5:$AE$5,COLUMNS($J:O)),"")</f>
        <v>0</v>
      </c>
      <c r="P15" s="17" cm="1">
        <f t="array" ref="P15">IFERROR(INDEX('Värde nyttor'!$J:$AH,$C15+1,COLUMNS($J:P))/INDEX(Input!$G$5:$AE$5,COLUMNS($J:P)),"")</f>
        <v>0</v>
      </c>
      <c r="Q15" s="17" cm="1">
        <f t="array" ref="Q15">IFERROR(INDEX('Värde nyttor'!$J:$AH,$C15+1,COLUMNS($J:Q))/INDEX(Input!$G$5:$AE$5,COLUMNS($J:Q)),"")</f>
        <v>0</v>
      </c>
      <c r="R15" s="17" cm="1">
        <f t="array" ref="R15">IFERROR(INDEX('Värde nyttor'!$J:$AH,$C15+1,COLUMNS($J:R))/INDEX(Input!$G$5:$AE$5,COLUMNS($J:R)),"")</f>
        <v>0</v>
      </c>
      <c r="S15" s="17" cm="1">
        <f t="array" ref="S15">IFERROR(INDEX('Värde nyttor'!$J:$AH,$C15+1,COLUMNS($J:S))/INDEX(Input!$G$5:$AE$5,COLUMNS($J:S)),"")</f>
        <v>0</v>
      </c>
      <c r="T15" s="17" cm="1">
        <f t="array" ref="T15">IFERROR(INDEX('Värde nyttor'!$J:$AH,$C15+1,COLUMNS($J:T))/INDEX(Input!$G$5:$AE$5,COLUMNS($J:T)),"")</f>
        <v>0</v>
      </c>
      <c r="U15" s="17" cm="1">
        <f t="array" ref="U15">IFERROR(INDEX('Värde nyttor'!$J:$AH,$C15+1,COLUMNS($J:U))/INDEX(Input!$G$5:$AE$5,COLUMNS($J:U)),"")</f>
        <v>0</v>
      </c>
      <c r="V15" s="17" cm="1">
        <f t="array" ref="V15">IFERROR(INDEX('Värde nyttor'!$J:$AH,$C15+1,COLUMNS($J:V))/INDEX(Input!$G$5:$AE$5,COLUMNS($J:V)),"")</f>
        <v>0</v>
      </c>
      <c r="W15" s="17" cm="1">
        <f t="array" ref="W15">IFERROR(INDEX('Värde nyttor'!$J:$AH,$C15+1,COLUMNS($J:W))/INDEX(Input!$G$5:$AE$5,COLUMNS($J:W)),"")</f>
        <v>0</v>
      </c>
      <c r="X15" s="17" cm="1">
        <f t="array" ref="X15">IFERROR(INDEX('Värde nyttor'!$J:$AH,$C15+1,COLUMNS($J:X))/INDEX(Input!$G$5:$AE$5,COLUMNS($J:X)),"")</f>
        <v>0</v>
      </c>
      <c r="Y15" s="17" cm="1">
        <f t="array" ref="Y15">IFERROR(INDEX('Värde nyttor'!$J:$AH,$C15+1,COLUMNS($J:Y))/INDEX(Input!$G$5:$AE$5,COLUMNS($J:Y)),"")</f>
        <v>0</v>
      </c>
      <c r="Z15" s="17" cm="1">
        <f t="array" ref="Z15">IFERROR(INDEX('Värde nyttor'!$J:$AH,$C15+1,COLUMNS($J:Z))/INDEX(Input!$G$5:$AE$5,COLUMNS($J:Z)),"")</f>
        <v>0</v>
      </c>
      <c r="AA15" s="17" cm="1">
        <f t="array" ref="AA15">IFERROR(INDEX('Värde nyttor'!$J:$AH,$C15+1,COLUMNS($J:AA))/INDEX(Input!$G$5:$AE$5,COLUMNS($J:AA)),"")</f>
        <v>0</v>
      </c>
      <c r="AB15" s="17" cm="1">
        <f t="array" ref="AB15">IFERROR(INDEX('Värde nyttor'!$J:$AH,$C15+1,COLUMNS($J:AB))/INDEX(Input!$G$5:$AE$5,COLUMNS($J:AB)),"")</f>
        <v>0</v>
      </c>
      <c r="AC15" s="17" cm="1">
        <f t="array" ref="AC15">IFERROR(INDEX('Värde nyttor'!$J:$AH,$C15+1,COLUMNS($J:AC))/INDEX(Input!$G$5:$AE$5,COLUMNS($J:AC)),"")</f>
        <v>0</v>
      </c>
      <c r="AD15" s="17" cm="1">
        <f t="array" ref="AD15">IFERROR(INDEX('Värde nyttor'!$J:$AH,$C15+1,COLUMNS($J:AD))/INDEX(Input!$G$5:$AE$5,COLUMNS($J:AD)),"")</f>
        <v>0</v>
      </c>
      <c r="AE15" s="17" cm="1">
        <f t="array" ref="AE15">IFERROR(INDEX('Värde nyttor'!$J:$AH,$C15+1,COLUMNS($J:AE))/INDEX(Input!$G$5:$AE$5,COLUMNS($J:AE)),"")</f>
        <v>0</v>
      </c>
      <c r="AF15" s="17" cm="1">
        <f t="array" ref="AF15">IFERROR(INDEX('Värde nyttor'!$J:$AH,$C15+1,COLUMNS($J:AF))/INDEX(Input!$G$5:$AE$5,COLUMNS($J:AF)),"")</f>
        <v>0</v>
      </c>
      <c r="AG15" s="17" cm="1">
        <f t="array" ref="AG15">IFERROR(INDEX('Värde nyttor'!$J:$AH,$C15+1,COLUMNS($J:AG))/INDEX(Input!$G$5:$AE$5,COLUMNS($J:AG)),"")</f>
        <v>0</v>
      </c>
      <c r="AH15" s="17" cm="1">
        <f t="array" ref="AH15">IFERROR(INDEX('Värde nyttor'!$J:$AH,$C15+1,COLUMNS($J:AH))/INDEX(Input!$G$5:$AE$5,COLUMNS($J:AH)),"")</f>
        <v>0</v>
      </c>
      <c r="AI15" s="19">
        <f t="shared" si="1"/>
        <v>0</v>
      </c>
      <c r="AJ15" s="18" cm="1">
        <f t="array" ref="AJ15">IFERROR(INDEX('Värde nyttor'!$J:$AH,$C15+2,COLUMNS($J:J))/INDEX(Input!$G$5:$AE$5,COLUMNS($J:J)),"")</f>
        <v>0</v>
      </c>
      <c r="AK15" s="18" cm="1">
        <f t="array" ref="AK15">IFERROR(INDEX('Värde nyttor'!$J:$AH,$C15+2,COLUMNS($J:K))/INDEX(Input!$G$5:$AE$5,COLUMNS($J:K)),"")</f>
        <v>0</v>
      </c>
      <c r="AL15" s="18" cm="1">
        <f t="array" ref="AL15">IFERROR(INDEX('Värde nyttor'!$J:$AH,$C15+2,COLUMNS($J:L))/INDEX(Input!$G$5:$AE$5,COLUMNS($J:L)),"")</f>
        <v>0</v>
      </c>
      <c r="AM15" s="18" cm="1">
        <f t="array" ref="AM15">IFERROR(INDEX('Värde nyttor'!$J:$AH,$C15+2,COLUMNS($J:M))/INDEX(Input!$G$5:$AE$5,COLUMNS($J:M)),"")</f>
        <v>0</v>
      </c>
      <c r="AN15" s="18" cm="1">
        <f t="array" ref="AN15">IFERROR(INDEX('Värde nyttor'!$J:$AH,$C15+2,COLUMNS($J:N))/INDEX(Input!$G$5:$AE$5,COLUMNS($J:N)),"")</f>
        <v>0</v>
      </c>
      <c r="AO15" s="18" cm="1">
        <f t="array" ref="AO15">IFERROR(INDEX('Värde nyttor'!$J:$AH,$C15+2,COLUMNS($J:O))/INDEX(Input!$G$5:$AE$5,COLUMNS($J:O)),"")</f>
        <v>0</v>
      </c>
      <c r="AP15" s="18" cm="1">
        <f t="array" ref="AP15">IFERROR(INDEX('Värde nyttor'!$J:$AH,$C15+2,COLUMNS($J:P))/INDEX(Input!$G$5:$AE$5,COLUMNS($J:P)),"")</f>
        <v>0</v>
      </c>
      <c r="AQ15" s="18" cm="1">
        <f t="array" ref="AQ15">IFERROR(INDEX('Värde nyttor'!$J:$AH,$C15+2,COLUMNS($J:Q))/INDEX(Input!$G$5:$AE$5,COLUMNS($J:Q)),"")</f>
        <v>0</v>
      </c>
      <c r="AR15" s="18" cm="1">
        <f t="array" ref="AR15">IFERROR(INDEX('Värde nyttor'!$J:$AH,$C15+2,COLUMNS($J:R))/INDEX(Input!$G$5:$AE$5,COLUMNS($J:R)),"")</f>
        <v>0</v>
      </c>
      <c r="AS15" s="18" cm="1">
        <f t="array" ref="AS15">IFERROR(INDEX('Värde nyttor'!$J:$AH,$C15+2,COLUMNS($J:S))/INDEX(Input!$G$5:$AE$5,COLUMNS($J:S)),"")</f>
        <v>0</v>
      </c>
      <c r="AT15" s="18" cm="1">
        <f t="array" ref="AT15">IFERROR(INDEX('Värde nyttor'!$J:$AH,$C15+2,COLUMNS($J:T))/INDEX(Input!$G$5:$AE$5,COLUMNS($J:T)),"")</f>
        <v>0</v>
      </c>
      <c r="AU15" s="18" cm="1">
        <f t="array" ref="AU15">IFERROR(INDEX('Värde nyttor'!$J:$AH,$C15+2,COLUMNS($J:U))/INDEX(Input!$G$5:$AE$5,COLUMNS($J:U)),"")</f>
        <v>0</v>
      </c>
      <c r="AV15" s="18" cm="1">
        <f t="array" ref="AV15">IFERROR(INDEX('Värde nyttor'!$J:$AH,$C15+2,COLUMNS($J:V))/INDEX(Input!$G$5:$AE$5,COLUMNS($J:V)),"")</f>
        <v>0</v>
      </c>
      <c r="AW15" s="18" cm="1">
        <f t="array" ref="AW15">IFERROR(INDEX('Värde nyttor'!$J:$AH,$C15+2,COLUMNS($J:W))/INDEX(Input!$G$5:$AE$5,COLUMNS($J:W)),"")</f>
        <v>0</v>
      </c>
      <c r="AX15" s="18" cm="1">
        <f t="array" ref="AX15">IFERROR(INDEX('Värde nyttor'!$J:$AH,$C15+2,COLUMNS($J:X))/INDEX(Input!$G$5:$AE$5,COLUMNS($J:X)),"")</f>
        <v>0</v>
      </c>
      <c r="AY15" s="18" cm="1">
        <f t="array" ref="AY15">IFERROR(INDEX('Värde nyttor'!$J:$AH,$C15+2,COLUMNS($J:Y))/INDEX(Input!$G$5:$AE$5,COLUMNS($J:Y)),"")</f>
        <v>0</v>
      </c>
      <c r="AZ15" s="18" cm="1">
        <f t="array" ref="AZ15">IFERROR(INDEX('Värde nyttor'!$J:$AH,$C15+2,COLUMNS($J:Z))/INDEX(Input!$G$5:$AE$5,COLUMNS($J:Z)),"")</f>
        <v>0</v>
      </c>
      <c r="BA15" s="18" cm="1">
        <f t="array" ref="BA15">IFERROR(INDEX('Värde nyttor'!$J:$AH,$C15+2,COLUMNS($J:AA))/INDEX(Input!$G$5:$AE$5,COLUMNS($J:AA)),"")</f>
        <v>0</v>
      </c>
      <c r="BB15" s="18" cm="1">
        <f t="array" ref="BB15">IFERROR(INDEX('Värde nyttor'!$J:$AH,$C15+2,COLUMNS($J:AB))/INDEX(Input!$G$5:$AE$5,COLUMNS($J:AB)),"")</f>
        <v>0</v>
      </c>
      <c r="BC15" s="18" cm="1">
        <f t="array" ref="BC15">IFERROR(INDEX('Värde nyttor'!$J:$AH,$C15+2,COLUMNS($J:AC))/INDEX(Input!$G$5:$AE$5,COLUMNS($J:AC)),"")</f>
        <v>0</v>
      </c>
      <c r="BD15" s="18" cm="1">
        <f t="array" ref="BD15">IFERROR(INDEX('Värde nyttor'!$J:$AH,$C15+2,COLUMNS($J:AD))/INDEX(Input!$G$5:$AE$5,COLUMNS($J:AD)),"")</f>
        <v>0</v>
      </c>
      <c r="BE15" s="18" cm="1">
        <f t="array" ref="BE15">IFERROR(INDEX('Värde nyttor'!$J:$AH,$C15+2,COLUMNS($J:AE))/INDEX(Input!$G$5:$AE$5,COLUMNS($J:AE)),"")</f>
        <v>0</v>
      </c>
      <c r="BF15" s="18" cm="1">
        <f t="array" ref="BF15">IFERROR(INDEX('Värde nyttor'!$J:$AH,$C15+2,COLUMNS($J:AF))/INDEX(Input!$G$5:$AE$5,COLUMNS($J:AF)),"")</f>
        <v>0</v>
      </c>
      <c r="BG15" s="18" cm="1">
        <f t="array" ref="BG15">IFERROR(INDEX('Värde nyttor'!$J:$AH,$C15+2,COLUMNS($J:AG))/INDEX(Input!$G$5:$AE$5,COLUMNS($J:AG)),"")</f>
        <v>0</v>
      </c>
      <c r="BH15" s="18" cm="1">
        <f t="array" ref="BH15">IFERROR(INDEX('Värde nyttor'!$J:$AH,$C15+2,COLUMNS($J:AH))/INDEX(Input!$G$5:$AE$5,COLUMNS($J:AH)),"")</f>
        <v>0</v>
      </c>
      <c r="BI15" s="19">
        <f t="shared" si="2"/>
        <v>0</v>
      </c>
      <c r="BJ15" s="18" cm="1">
        <f t="array" ref="BJ15">IFERROR(INDEX('Värde nyttor'!$J:$AH,$C15+3,COLUMNS($J:J))/INDEX(Input!$G$5:$AE$5,COLUMNS($J:J)),"")</f>
        <v>0</v>
      </c>
      <c r="BK15" s="18" cm="1">
        <f t="array" ref="BK15">IFERROR(INDEX('Värde nyttor'!$J:$AH,$C15+3,COLUMNS($J:K))/INDEX(Input!$G$5:$AE$5,COLUMNS($J:K)),"")</f>
        <v>0</v>
      </c>
      <c r="BL15" s="18" cm="1">
        <f t="array" ref="BL15">IFERROR(INDEX('Värde nyttor'!$J:$AH,$C15+3,COLUMNS($J:L))/INDEX(Input!$G$5:$AE$5,COLUMNS($J:L)),"")</f>
        <v>0</v>
      </c>
      <c r="BM15" s="18" cm="1">
        <f t="array" ref="BM15">IFERROR(INDEX('Värde nyttor'!$J:$AH,$C15+3,COLUMNS($J:M))/INDEX(Input!$G$5:$AE$5,COLUMNS($J:M)),"")</f>
        <v>0</v>
      </c>
      <c r="BN15" s="18" cm="1">
        <f t="array" ref="BN15">IFERROR(INDEX('Värde nyttor'!$J:$AH,$C15+3,COLUMNS($J:N))/INDEX(Input!$G$5:$AE$5,COLUMNS($J:N)),"")</f>
        <v>0</v>
      </c>
      <c r="BO15" s="18" cm="1">
        <f t="array" ref="BO15">IFERROR(INDEX('Värde nyttor'!$J:$AH,$C15+3,COLUMNS($J:O))/INDEX(Input!$G$5:$AE$5,COLUMNS($J:O)),"")</f>
        <v>0</v>
      </c>
      <c r="BP15" s="18" cm="1">
        <f t="array" ref="BP15">IFERROR(INDEX('Värde nyttor'!$J:$AH,$C15+3,COLUMNS($J:P))/INDEX(Input!$G$5:$AE$5,COLUMNS($J:P)),"")</f>
        <v>0</v>
      </c>
      <c r="BQ15" s="18" cm="1">
        <f t="array" ref="BQ15">IFERROR(INDEX('Värde nyttor'!$J:$AH,$C15+3,COLUMNS($J:Q))/INDEX(Input!$G$5:$AE$5,COLUMNS($J:Q)),"")</f>
        <v>0</v>
      </c>
      <c r="BR15" s="18" cm="1">
        <f t="array" ref="BR15">IFERROR(INDEX('Värde nyttor'!$J:$AH,$C15+3,COLUMNS($J:R))/INDEX(Input!$G$5:$AE$5,COLUMNS($J:R)),"")</f>
        <v>0</v>
      </c>
      <c r="BS15" s="18" cm="1">
        <f t="array" ref="BS15">IFERROR(INDEX('Värde nyttor'!$J:$AH,$C15+3,COLUMNS($J:S))/INDEX(Input!$G$5:$AE$5,COLUMNS($J:S)),"")</f>
        <v>0</v>
      </c>
      <c r="BT15" s="18" cm="1">
        <f t="array" ref="BT15">IFERROR(INDEX('Värde nyttor'!$J:$AH,$C15+3,COLUMNS($J:T))/INDEX(Input!$G$5:$AE$5,COLUMNS($J:T)),"")</f>
        <v>0</v>
      </c>
      <c r="BU15" s="18" cm="1">
        <f t="array" ref="BU15">IFERROR(INDEX('Värde nyttor'!$J:$AH,$C15+3,COLUMNS($J:U))/INDEX(Input!$G$5:$AE$5,COLUMNS($J:U)),"")</f>
        <v>0</v>
      </c>
      <c r="BV15" s="18" cm="1">
        <f t="array" ref="BV15">IFERROR(INDEX('Värde nyttor'!$J:$AH,$C15+3,COLUMNS($J:V))/INDEX(Input!$G$5:$AE$5,COLUMNS($J:V)),"")</f>
        <v>0</v>
      </c>
      <c r="BW15" s="18" cm="1">
        <f t="array" ref="BW15">IFERROR(INDEX('Värde nyttor'!$J:$AH,$C15+3,COLUMNS($J:W))/INDEX(Input!$G$5:$AE$5,COLUMNS($J:W)),"")</f>
        <v>0</v>
      </c>
      <c r="BX15" s="18" cm="1">
        <f t="array" ref="BX15">IFERROR(INDEX('Värde nyttor'!$J:$AH,$C15+3,COLUMNS($J:X))/INDEX(Input!$G$5:$AE$5,COLUMNS($J:X)),"")</f>
        <v>0</v>
      </c>
      <c r="BY15" s="18" cm="1">
        <f t="array" ref="BY15">IFERROR(INDEX('Värde nyttor'!$J:$AH,$C15+3,COLUMNS($J:Y))/INDEX(Input!$G$5:$AE$5,COLUMNS($J:Y)),"")</f>
        <v>0</v>
      </c>
      <c r="BZ15" s="18" cm="1">
        <f t="array" ref="BZ15">IFERROR(INDEX('Värde nyttor'!$J:$AH,$C15+3,COLUMNS($J:Z))/INDEX(Input!$G$5:$AE$5,COLUMNS($J:Z)),"")</f>
        <v>0</v>
      </c>
      <c r="CA15" s="18" cm="1">
        <f t="array" ref="CA15">IFERROR(INDEX('Värde nyttor'!$J:$AH,$C15+3,COLUMNS($J:AA))/INDEX(Input!$G$5:$AE$5,COLUMNS($J:AA)),"")</f>
        <v>0</v>
      </c>
      <c r="CB15" s="18" cm="1">
        <f t="array" ref="CB15">IFERROR(INDEX('Värde nyttor'!$J:$AH,$C15+3,COLUMNS($J:AB))/INDEX(Input!$G$5:$AE$5,COLUMNS($J:AB)),"")</f>
        <v>0</v>
      </c>
      <c r="CC15" s="18" cm="1">
        <f t="array" ref="CC15">IFERROR(INDEX('Värde nyttor'!$J:$AH,$C15+3,COLUMNS($J:AC))/INDEX(Input!$G$5:$AE$5,COLUMNS($J:AC)),"")</f>
        <v>0</v>
      </c>
      <c r="CD15" s="18" cm="1">
        <f t="array" ref="CD15">IFERROR(INDEX('Värde nyttor'!$J:$AH,$C15+3,COLUMNS($J:AD))/INDEX(Input!$G$5:$AE$5,COLUMNS($J:AD)),"")</f>
        <v>0</v>
      </c>
      <c r="CE15" s="18" cm="1">
        <f t="array" ref="CE15">IFERROR(INDEX('Värde nyttor'!$J:$AH,$C15+3,COLUMNS($J:AE))/INDEX(Input!$G$5:$AE$5,COLUMNS($J:AE)),"")</f>
        <v>0</v>
      </c>
      <c r="CF15" s="18" cm="1">
        <f t="array" ref="CF15">IFERROR(INDEX('Värde nyttor'!$J:$AH,$C15+3,COLUMNS($J:AF))/INDEX(Input!$G$5:$AE$5,COLUMNS($J:AF)),"")</f>
        <v>0</v>
      </c>
      <c r="CG15" s="18" cm="1">
        <f t="array" ref="CG15">IFERROR(INDEX('Värde nyttor'!$J:$AH,$C15+3,COLUMNS($J:AG))/INDEX(Input!$G$5:$AE$5,COLUMNS($J:AG)),"")</f>
        <v>0</v>
      </c>
      <c r="CH15" s="18" cm="1">
        <f t="array" ref="CH15">IFERROR(INDEX('Värde nyttor'!$J:$AH,$C15+3,COLUMNS($J:AH))/INDEX(Input!$G$5:$AE$5,COLUMNS($J:AH)),"")</f>
        <v>0</v>
      </c>
      <c r="CI15" s="26">
        <f t="shared" si="3"/>
        <v>0</v>
      </c>
    </row>
    <row r="16" spans="1:87" ht="25.2" customHeight="1" x14ac:dyDescent="0.35">
      <c r="A16" s="25" t="str">
        <f>"N"&amp;TEXT(ROWS($A$2:A16),"00")</f>
        <v>N15</v>
      </c>
      <c r="B16" s="24">
        <f>IFERROR(_xlfn.XMATCH($A16,'Värde nyttor'!$B:$B,0),"")</f>
        <v>278</v>
      </c>
      <c r="C16" s="24">
        <f>IFERROR(_xlfn.XMATCH($A16,'Värde nyttor'!$I:$I,0),"")</f>
        <v>289</v>
      </c>
      <c r="D16" s="34" cm="1">
        <f t="array" ref="D16">IFERROR(INDEX('Värde nyttor'!$C:$C,$B16),"")</f>
        <v>0</v>
      </c>
      <c r="E16" s="34" cm="1">
        <f t="array" ref="E16">IFERROR(INDEX('Värde nyttor'!$C:$C,$B16+1),"")</f>
        <v>0</v>
      </c>
      <c r="F16" s="34" cm="1">
        <f t="array" ref="F16">IFERROR(INDEX('Värde nyttor'!$C:$C,$B16+2),"")</f>
        <v>0</v>
      </c>
      <c r="G16" s="34" t="str">
        <f t="shared" si="0"/>
        <v/>
      </c>
      <c r="H16" s="34"/>
      <c r="I16" s="20"/>
      <c r="J16" s="17" cm="1">
        <f t="array" ref="J16">IFERROR(INDEX('Värde nyttor'!$J:$AH,$C16+1,COLUMNS($J:J))/INDEX(Input!$G$5:$AE$5,COLUMNS($J:J)),"")</f>
        <v>0</v>
      </c>
      <c r="K16" s="17" cm="1">
        <f t="array" ref="K16">IFERROR(INDEX('Värde nyttor'!$J:$AH,$C16+1,COLUMNS($J:K))/INDEX(Input!$G$5:$AE$5,COLUMNS($J:K)),"")</f>
        <v>0</v>
      </c>
      <c r="L16" s="17" cm="1">
        <f t="array" ref="L16">IFERROR(INDEX('Värde nyttor'!$J:$AH,$C16+1,COLUMNS($J:L))/INDEX(Input!$G$5:$AE$5,COLUMNS($J:L)),"")</f>
        <v>0</v>
      </c>
      <c r="M16" s="17" cm="1">
        <f t="array" ref="M16">IFERROR(INDEX('Värde nyttor'!$J:$AH,$C16+1,COLUMNS($J:M))/INDEX(Input!$G$5:$AE$5,COLUMNS($J:M)),"")</f>
        <v>0</v>
      </c>
      <c r="N16" s="17" cm="1">
        <f t="array" ref="N16">IFERROR(INDEX('Värde nyttor'!$J:$AH,$C16+1,COLUMNS($J:N))/INDEX(Input!$G$5:$AE$5,COLUMNS($J:N)),"")</f>
        <v>0</v>
      </c>
      <c r="O16" s="17" cm="1">
        <f t="array" ref="O16">IFERROR(INDEX('Värde nyttor'!$J:$AH,$C16+1,COLUMNS($J:O))/INDEX(Input!$G$5:$AE$5,COLUMNS($J:O)),"")</f>
        <v>0</v>
      </c>
      <c r="P16" s="17" cm="1">
        <f t="array" ref="P16">IFERROR(INDEX('Värde nyttor'!$J:$AH,$C16+1,COLUMNS($J:P))/INDEX(Input!$G$5:$AE$5,COLUMNS($J:P)),"")</f>
        <v>0</v>
      </c>
      <c r="Q16" s="17" cm="1">
        <f t="array" ref="Q16">IFERROR(INDEX('Värde nyttor'!$J:$AH,$C16+1,COLUMNS($J:Q))/INDEX(Input!$G$5:$AE$5,COLUMNS($J:Q)),"")</f>
        <v>0</v>
      </c>
      <c r="R16" s="17" cm="1">
        <f t="array" ref="R16">IFERROR(INDEX('Värde nyttor'!$J:$AH,$C16+1,COLUMNS($J:R))/INDEX(Input!$G$5:$AE$5,COLUMNS($J:R)),"")</f>
        <v>0</v>
      </c>
      <c r="S16" s="17" cm="1">
        <f t="array" ref="S16">IFERROR(INDEX('Värde nyttor'!$J:$AH,$C16+1,COLUMNS($J:S))/INDEX(Input!$G$5:$AE$5,COLUMNS($J:S)),"")</f>
        <v>0</v>
      </c>
      <c r="T16" s="17" cm="1">
        <f t="array" ref="T16">IFERROR(INDEX('Värde nyttor'!$J:$AH,$C16+1,COLUMNS($J:T))/INDEX(Input!$G$5:$AE$5,COLUMNS($J:T)),"")</f>
        <v>0</v>
      </c>
      <c r="U16" s="17" cm="1">
        <f t="array" ref="U16">IFERROR(INDEX('Värde nyttor'!$J:$AH,$C16+1,COLUMNS($J:U))/INDEX(Input!$G$5:$AE$5,COLUMNS($J:U)),"")</f>
        <v>0</v>
      </c>
      <c r="V16" s="17" cm="1">
        <f t="array" ref="V16">IFERROR(INDEX('Värde nyttor'!$J:$AH,$C16+1,COLUMNS($J:V))/INDEX(Input!$G$5:$AE$5,COLUMNS($J:V)),"")</f>
        <v>0</v>
      </c>
      <c r="W16" s="17" cm="1">
        <f t="array" ref="W16">IFERROR(INDEX('Värde nyttor'!$J:$AH,$C16+1,COLUMNS($J:W))/INDEX(Input!$G$5:$AE$5,COLUMNS($J:W)),"")</f>
        <v>0</v>
      </c>
      <c r="X16" s="17" cm="1">
        <f t="array" ref="X16">IFERROR(INDEX('Värde nyttor'!$J:$AH,$C16+1,COLUMNS($J:X))/INDEX(Input!$G$5:$AE$5,COLUMNS($J:X)),"")</f>
        <v>0</v>
      </c>
      <c r="Y16" s="17" cm="1">
        <f t="array" ref="Y16">IFERROR(INDEX('Värde nyttor'!$J:$AH,$C16+1,COLUMNS($J:Y))/INDEX(Input!$G$5:$AE$5,COLUMNS($J:Y)),"")</f>
        <v>0</v>
      </c>
      <c r="Z16" s="17" cm="1">
        <f t="array" ref="Z16">IFERROR(INDEX('Värde nyttor'!$J:$AH,$C16+1,COLUMNS($J:Z))/INDEX(Input!$G$5:$AE$5,COLUMNS($J:Z)),"")</f>
        <v>0</v>
      </c>
      <c r="AA16" s="17" cm="1">
        <f t="array" ref="AA16">IFERROR(INDEX('Värde nyttor'!$J:$AH,$C16+1,COLUMNS($J:AA))/INDEX(Input!$G$5:$AE$5,COLUMNS($J:AA)),"")</f>
        <v>0</v>
      </c>
      <c r="AB16" s="17" cm="1">
        <f t="array" ref="AB16">IFERROR(INDEX('Värde nyttor'!$J:$AH,$C16+1,COLUMNS($J:AB))/INDEX(Input!$G$5:$AE$5,COLUMNS($J:AB)),"")</f>
        <v>0</v>
      </c>
      <c r="AC16" s="17" cm="1">
        <f t="array" ref="AC16">IFERROR(INDEX('Värde nyttor'!$J:$AH,$C16+1,COLUMNS($J:AC))/INDEX(Input!$G$5:$AE$5,COLUMNS($J:AC)),"")</f>
        <v>0</v>
      </c>
      <c r="AD16" s="17" cm="1">
        <f t="array" ref="AD16">IFERROR(INDEX('Värde nyttor'!$J:$AH,$C16+1,COLUMNS($J:AD))/INDEX(Input!$G$5:$AE$5,COLUMNS($J:AD)),"")</f>
        <v>0</v>
      </c>
      <c r="AE16" s="17" cm="1">
        <f t="array" ref="AE16">IFERROR(INDEX('Värde nyttor'!$J:$AH,$C16+1,COLUMNS($J:AE))/INDEX(Input!$G$5:$AE$5,COLUMNS($J:AE)),"")</f>
        <v>0</v>
      </c>
      <c r="AF16" s="17" cm="1">
        <f t="array" ref="AF16">IFERROR(INDEX('Värde nyttor'!$J:$AH,$C16+1,COLUMNS($J:AF))/INDEX(Input!$G$5:$AE$5,COLUMNS($J:AF)),"")</f>
        <v>0</v>
      </c>
      <c r="AG16" s="17" cm="1">
        <f t="array" ref="AG16">IFERROR(INDEX('Värde nyttor'!$J:$AH,$C16+1,COLUMNS($J:AG))/INDEX(Input!$G$5:$AE$5,COLUMNS($J:AG)),"")</f>
        <v>0</v>
      </c>
      <c r="AH16" s="17" cm="1">
        <f t="array" ref="AH16">IFERROR(INDEX('Värde nyttor'!$J:$AH,$C16+1,COLUMNS($J:AH))/INDEX(Input!$G$5:$AE$5,COLUMNS($J:AH)),"")</f>
        <v>0</v>
      </c>
      <c r="AI16" s="19">
        <f t="shared" si="1"/>
        <v>0</v>
      </c>
      <c r="AJ16" s="18" cm="1">
        <f t="array" ref="AJ16">IFERROR(INDEX('Värde nyttor'!$J:$AH,$C16+2,COLUMNS($J:J))/INDEX(Input!$G$5:$AE$5,COLUMNS($J:J)),"")</f>
        <v>0</v>
      </c>
      <c r="AK16" s="18" cm="1">
        <f t="array" ref="AK16">IFERROR(INDEX('Värde nyttor'!$J:$AH,$C16+2,COLUMNS($J:K))/INDEX(Input!$G$5:$AE$5,COLUMNS($J:K)),"")</f>
        <v>0</v>
      </c>
      <c r="AL16" s="18" cm="1">
        <f t="array" ref="AL16">IFERROR(INDEX('Värde nyttor'!$J:$AH,$C16+2,COLUMNS($J:L))/INDEX(Input!$G$5:$AE$5,COLUMNS($J:L)),"")</f>
        <v>0</v>
      </c>
      <c r="AM16" s="18" cm="1">
        <f t="array" ref="AM16">IFERROR(INDEX('Värde nyttor'!$J:$AH,$C16+2,COLUMNS($J:M))/INDEX(Input!$G$5:$AE$5,COLUMNS($J:M)),"")</f>
        <v>0</v>
      </c>
      <c r="AN16" s="18" cm="1">
        <f t="array" ref="AN16">IFERROR(INDEX('Värde nyttor'!$J:$AH,$C16+2,COLUMNS($J:N))/INDEX(Input!$G$5:$AE$5,COLUMNS($J:N)),"")</f>
        <v>0</v>
      </c>
      <c r="AO16" s="18" cm="1">
        <f t="array" ref="AO16">IFERROR(INDEX('Värde nyttor'!$J:$AH,$C16+2,COLUMNS($J:O))/INDEX(Input!$G$5:$AE$5,COLUMNS($J:O)),"")</f>
        <v>0</v>
      </c>
      <c r="AP16" s="18" cm="1">
        <f t="array" ref="AP16">IFERROR(INDEX('Värde nyttor'!$J:$AH,$C16+2,COLUMNS($J:P))/INDEX(Input!$G$5:$AE$5,COLUMNS($J:P)),"")</f>
        <v>0</v>
      </c>
      <c r="AQ16" s="18" cm="1">
        <f t="array" ref="AQ16">IFERROR(INDEX('Värde nyttor'!$J:$AH,$C16+2,COLUMNS($J:Q))/INDEX(Input!$G$5:$AE$5,COLUMNS($J:Q)),"")</f>
        <v>0</v>
      </c>
      <c r="AR16" s="18" cm="1">
        <f t="array" ref="AR16">IFERROR(INDEX('Värde nyttor'!$J:$AH,$C16+2,COLUMNS($J:R))/INDEX(Input!$G$5:$AE$5,COLUMNS($J:R)),"")</f>
        <v>0</v>
      </c>
      <c r="AS16" s="18" cm="1">
        <f t="array" ref="AS16">IFERROR(INDEX('Värde nyttor'!$J:$AH,$C16+2,COLUMNS($J:S))/INDEX(Input!$G$5:$AE$5,COLUMNS($J:S)),"")</f>
        <v>0</v>
      </c>
      <c r="AT16" s="18" cm="1">
        <f t="array" ref="AT16">IFERROR(INDEX('Värde nyttor'!$J:$AH,$C16+2,COLUMNS($J:T))/INDEX(Input!$G$5:$AE$5,COLUMNS($J:T)),"")</f>
        <v>0</v>
      </c>
      <c r="AU16" s="18" cm="1">
        <f t="array" ref="AU16">IFERROR(INDEX('Värde nyttor'!$J:$AH,$C16+2,COLUMNS($J:U))/INDEX(Input!$G$5:$AE$5,COLUMNS($J:U)),"")</f>
        <v>0</v>
      </c>
      <c r="AV16" s="18" cm="1">
        <f t="array" ref="AV16">IFERROR(INDEX('Värde nyttor'!$J:$AH,$C16+2,COLUMNS($J:V))/INDEX(Input!$G$5:$AE$5,COLUMNS($J:V)),"")</f>
        <v>0</v>
      </c>
      <c r="AW16" s="18" cm="1">
        <f t="array" ref="AW16">IFERROR(INDEX('Värde nyttor'!$J:$AH,$C16+2,COLUMNS($J:W))/INDEX(Input!$G$5:$AE$5,COLUMNS($J:W)),"")</f>
        <v>0</v>
      </c>
      <c r="AX16" s="18" cm="1">
        <f t="array" ref="AX16">IFERROR(INDEX('Värde nyttor'!$J:$AH,$C16+2,COLUMNS($J:X))/INDEX(Input!$G$5:$AE$5,COLUMNS($J:X)),"")</f>
        <v>0</v>
      </c>
      <c r="AY16" s="18" cm="1">
        <f t="array" ref="AY16">IFERROR(INDEX('Värde nyttor'!$J:$AH,$C16+2,COLUMNS($J:Y))/INDEX(Input!$G$5:$AE$5,COLUMNS($J:Y)),"")</f>
        <v>0</v>
      </c>
      <c r="AZ16" s="18" cm="1">
        <f t="array" ref="AZ16">IFERROR(INDEX('Värde nyttor'!$J:$AH,$C16+2,COLUMNS($J:Z))/INDEX(Input!$G$5:$AE$5,COLUMNS($J:Z)),"")</f>
        <v>0</v>
      </c>
      <c r="BA16" s="18" cm="1">
        <f t="array" ref="BA16">IFERROR(INDEX('Värde nyttor'!$J:$AH,$C16+2,COLUMNS($J:AA))/INDEX(Input!$G$5:$AE$5,COLUMNS($J:AA)),"")</f>
        <v>0</v>
      </c>
      <c r="BB16" s="18" cm="1">
        <f t="array" ref="BB16">IFERROR(INDEX('Värde nyttor'!$J:$AH,$C16+2,COLUMNS($J:AB))/INDEX(Input!$G$5:$AE$5,COLUMNS($J:AB)),"")</f>
        <v>0</v>
      </c>
      <c r="BC16" s="18" cm="1">
        <f t="array" ref="BC16">IFERROR(INDEX('Värde nyttor'!$J:$AH,$C16+2,COLUMNS($J:AC))/INDEX(Input!$G$5:$AE$5,COLUMNS($J:AC)),"")</f>
        <v>0</v>
      </c>
      <c r="BD16" s="18" cm="1">
        <f t="array" ref="BD16">IFERROR(INDEX('Värde nyttor'!$J:$AH,$C16+2,COLUMNS($J:AD))/INDEX(Input!$G$5:$AE$5,COLUMNS($J:AD)),"")</f>
        <v>0</v>
      </c>
      <c r="BE16" s="18" cm="1">
        <f t="array" ref="BE16">IFERROR(INDEX('Värde nyttor'!$J:$AH,$C16+2,COLUMNS($J:AE))/INDEX(Input!$G$5:$AE$5,COLUMNS($J:AE)),"")</f>
        <v>0</v>
      </c>
      <c r="BF16" s="18" cm="1">
        <f t="array" ref="BF16">IFERROR(INDEX('Värde nyttor'!$J:$AH,$C16+2,COLUMNS($J:AF))/INDEX(Input!$G$5:$AE$5,COLUMNS($J:AF)),"")</f>
        <v>0</v>
      </c>
      <c r="BG16" s="18" cm="1">
        <f t="array" ref="BG16">IFERROR(INDEX('Värde nyttor'!$J:$AH,$C16+2,COLUMNS($J:AG))/INDEX(Input!$G$5:$AE$5,COLUMNS($J:AG)),"")</f>
        <v>0</v>
      </c>
      <c r="BH16" s="18" cm="1">
        <f t="array" ref="BH16">IFERROR(INDEX('Värde nyttor'!$J:$AH,$C16+2,COLUMNS($J:AH))/INDEX(Input!$G$5:$AE$5,COLUMNS($J:AH)),"")</f>
        <v>0</v>
      </c>
      <c r="BI16" s="19">
        <f t="shared" si="2"/>
        <v>0</v>
      </c>
      <c r="BJ16" s="18" cm="1">
        <f t="array" ref="BJ16">IFERROR(INDEX('Värde nyttor'!$J:$AH,$C16+3,COLUMNS($J:J))/INDEX(Input!$G$5:$AE$5,COLUMNS($J:J)),"")</f>
        <v>0</v>
      </c>
      <c r="BK16" s="18" cm="1">
        <f t="array" ref="BK16">IFERROR(INDEX('Värde nyttor'!$J:$AH,$C16+3,COLUMNS($J:K))/INDEX(Input!$G$5:$AE$5,COLUMNS($J:K)),"")</f>
        <v>0</v>
      </c>
      <c r="BL16" s="18" cm="1">
        <f t="array" ref="BL16">IFERROR(INDEX('Värde nyttor'!$J:$AH,$C16+3,COLUMNS($J:L))/INDEX(Input!$G$5:$AE$5,COLUMNS($J:L)),"")</f>
        <v>0</v>
      </c>
      <c r="BM16" s="18" cm="1">
        <f t="array" ref="BM16">IFERROR(INDEX('Värde nyttor'!$J:$AH,$C16+3,COLUMNS($J:M))/INDEX(Input!$G$5:$AE$5,COLUMNS($J:M)),"")</f>
        <v>0</v>
      </c>
      <c r="BN16" s="18" cm="1">
        <f t="array" ref="BN16">IFERROR(INDEX('Värde nyttor'!$J:$AH,$C16+3,COLUMNS($J:N))/INDEX(Input!$G$5:$AE$5,COLUMNS($J:N)),"")</f>
        <v>0</v>
      </c>
      <c r="BO16" s="18" cm="1">
        <f t="array" ref="BO16">IFERROR(INDEX('Värde nyttor'!$J:$AH,$C16+3,COLUMNS($J:O))/INDEX(Input!$G$5:$AE$5,COLUMNS($J:O)),"")</f>
        <v>0</v>
      </c>
      <c r="BP16" s="18" cm="1">
        <f t="array" ref="BP16">IFERROR(INDEX('Värde nyttor'!$J:$AH,$C16+3,COLUMNS($J:P))/INDEX(Input!$G$5:$AE$5,COLUMNS($J:P)),"")</f>
        <v>0</v>
      </c>
      <c r="BQ16" s="18" cm="1">
        <f t="array" ref="BQ16">IFERROR(INDEX('Värde nyttor'!$J:$AH,$C16+3,COLUMNS($J:Q))/INDEX(Input!$G$5:$AE$5,COLUMNS($J:Q)),"")</f>
        <v>0</v>
      </c>
      <c r="BR16" s="18" cm="1">
        <f t="array" ref="BR16">IFERROR(INDEX('Värde nyttor'!$J:$AH,$C16+3,COLUMNS($J:R))/INDEX(Input!$G$5:$AE$5,COLUMNS($J:R)),"")</f>
        <v>0</v>
      </c>
      <c r="BS16" s="18" cm="1">
        <f t="array" ref="BS16">IFERROR(INDEX('Värde nyttor'!$J:$AH,$C16+3,COLUMNS($J:S))/INDEX(Input!$G$5:$AE$5,COLUMNS($J:S)),"")</f>
        <v>0</v>
      </c>
      <c r="BT16" s="18" cm="1">
        <f t="array" ref="BT16">IFERROR(INDEX('Värde nyttor'!$J:$AH,$C16+3,COLUMNS($J:T))/INDEX(Input!$G$5:$AE$5,COLUMNS($J:T)),"")</f>
        <v>0</v>
      </c>
      <c r="BU16" s="18" cm="1">
        <f t="array" ref="BU16">IFERROR(INDEX('Värde nyttor'!$J:$AH,$C16+3,COLUMNS($J:U))/INDEX(Input!$G$5:$AE$5,COLUMNS($J:U)),"")</f>
        <v>0</v>
      </c>
      <c r="BV16" s="18" cm="1">
        <f t="array" ref="BV16">IFERROR(INDEX('Värde nyttor'!$J:$AH,$C16+3,COLUMNS($J:V))/INDEX(Input!$G$5:$AE$5,COLUMNS($J:V)),"")</f>
        <v>0</v>
      </c>
      <c r="BW16" s="18" cm="1">
        <f t="array" ref="BW16">IFERROR(INDEX('Värde nyttor'!$J:$AH,$C16+3,COLUMNS($J:W))/INDEX(Input!$G$5:$AE$5,COLUMNS($J:W)),"")</f>
        <v>0</v>
      </c>
      <c r="BX16" s="18" cm="1">
        <f t="array" ref="BX16">IFERROR(INDEX('Värde nyttor'!$J:$AH,$C16+3,COLUMNS($J:X))/INDEX(Input!$G$5:$AE$5,COLUMNS($J:X)),"")</f>
        <v>0</v>
      </c>
      <c r="BY16" s="18" cm="1">
        <f t="array" ref="BY16">IFERROR(INDEX('Värde nyttor'!$J:$AH,$C16+3,COLUMNS($J:Y))/INDEX(Input!$G$5:$AE$5,COLUMNS($J:Y)),"")</f>
        <v>0</v>
      </c>
      <c r="BZ16" s="18" cm="1">
        <f t="array" ref="BZ16">IFERROR(INDEX('Värde nyttor'!$J:$AH,$C16+3,COLUMNS($J:Z))/INDEX(Input!$G$5:$AE$5,COLUMNS($J:Z)),"")</f>
        <v>0</v>
      </c>
      <c r="CA16" s="18" cm="1">
        <f t="array" ref="CA16">IFERROR(INDEX('Värde nyttor'!$J:$AH,$C16+3,COLUMNS($J:AA))/INDEX(Input!$G$5:$AE$5,COLUMNS($J:AA)),"")</f>
        <v>0</v>
      </c>
      <c r="CB16" s="18" cm="1">
        <f t="array" ref="CB16">IFERROR(INDEX('Värde nyttor'!$J:$AH,$C16+3,COLUMNS($J:AB))/INDEX(Input!$G$5:$AE$5,COLUMNS($J:AB)),"")</f>
        <v>0</v>
      </c>
      <c r="CC16" s="18" cm="1">
        <f t="array" ref="CC16">IFERROR(INDEX('Värde nyttor'!$J:$AH,$C16+3,COLUMNS($J:AC))/INDEX(Input!$G$5:$AE$5,COLUMNS($J:AC)),"")</f>
        <v>0</v>
      </c>
      <c r="CD16" s="18" cm="1">
        <f t="array" ref="CD16">IFERROR(INDEX('Värde nyttor'!$J:$AH,$C16+3,COLUMNS($J:AD))/INDEX(Input!$G$5:$AE$5,COLUMNS($J:AD)),"")</f>
        <v>0</v>
      </c>
      <c r="CE16" s="18" cm="1">
        <f t="array" ref="CE16">IFERROR(INDEX('Värde nyttor'!$J:$AH,$C16+3,COLUMNS($J:AE))/INDEX(Input!$G$5:$AE$5,COLUMNS($J:AE)),"")</f>
        <v>0</v>
      </c>
      <c r="CF16" s="18" cm="1">
        <f t="array" ref="CF16">IFERROR(INDEX('Värde nyttor'!$J:$AH,$C16+3,COLUMNS($J:AF))/INDEX(Input!$G$5:$AE$5,COLUMNS($J:AF)),"")</f>
        <v>0</v>
      </c>
      <c r="CG16" s="18" cm="1">
        <f t="array" ref="CG16">IFERROR(INDEX('Värde nyttor'!$J:$AH,$C16+3,COLUMNS($J:AG))/INDEX(Input!$G$5:$AE$5,COLUMNS($J:AG)),"")</f>
        <v>0</v>
      </c>
      <c r="CH16" s="18" cm="1">
        <f t="array" ref="CH16">IFERROR(INDEX('Värde nyttor'!$J:$AH,$C16+3,COLUMNS($J:AH))/INDEX(Input!$G$5:$AE$5,COLUMNS($J:AH)),"")</f>
        <v>0</v>
      </c>
      <c r="CI16" s="26">
        <f t="shared" si="3"/>
        <v>0</v>
      </c>
    </row>
    <row r="17" spans="1:87" ht="25.2" customHeight="1" x14ac:dyDescent="0.35">
      <c r="A17" s="25" t="str">
        <f>"N"&amp;TEXT(ROWS($A$2:A17),"00")</f>
        <v>N16</v>
      </c>
      <c r="B17" s="17"/>
      <c r="C17" s="17"/>
      <c r="D17" s="34" cm="1">
        <f t="array" ref="D17">IFERROR(INDEX('Ej värderade'!$C:$C,ROWS($A$17:A17)+3),"")</f>
        <v>0</v>
      </c>
      <c r="E17" s="34" cm="1">
        <f t="array" ref="E17">IFERROR(INDEX('Ej värderade'!$D:$D,ROWS($A$17:B17)+3),"")</f>
        <v>0</v>
      </c>
      <c r="F17" s="34" cm="1">
        <f t="array" ref="F17">IFERROR(INDEX('Ej värderade'!$E:$E,ROWS($A$17:C17)+3),"")</f>
        <v>0</v>
      </c>
      <c r="G17" s="34" t="str">
        <f>IF($D17=0,"","Ej värderad")</f>
        <v/>
      </c>
      <c r="H17" s="34" cm="1">
        <f t="array" ref="H17">IFERROR(INDEX('Ej värderade'!$F:$F,ROWS($A$17:A17)+3),"")</f>
        <v>0</v>
      </c>
      <c r="I17" s="20" t="str">
        <f>IFERROR(_xlfn.XLOOKUP(H17,Input!#REF!,Input!#REF!),"")</f>
        <v/>
      </c>
      <c r="J17" s="17" cm="1">
        <f t="array" ref="J17">IFERROR(INDEX('Värde nyttor'!$J:$AH,$C17+1,COLUMNS($J:J))/INDEX(Input!$G$5:$AE$5,COLUMNS($J:J)),"")</f>
        <v>0</v>
      </c>
      <c r="K17" s="17" cm="1">
        <f t="array" ref="K17">IFERROR(INDEX('Värde nyttor'!$J:$AH,$C17+1,COLUMNS($J:K))/INDEX(Input!$G$5:$AE$5,COLUMNS($J:K)),"")</f>
        <v>0</v>
      </c>
      <c r="L17" s="17" cm="1">
        <f t="array" ref="L17">IFERROR(INDEX('Värde nyttor'!$J:$AH,$C17+1,COLUMNS($J:L))/INDEX(Input!$G$5:$AE$5,COLUMNS($J:L)),"")</f>
        <v>0</v>
      </c>
      <c r="M17" s="17" cm="1">
        <f t="array" ref="M17">IFERROR(INDEX('Värde nyttor'!$J:$AH,$C17+1,COLUMNS($J:M))/INDEX(Input!$G$5:$AE$5,COLUMNS($J:M)),"")</f>
        <v>0</v>
      </c>
      <c r="N17" s="17" cm="1">
        <f t="array" ref="N17">IFERROR(INDEX('Värde nyttor'!$J:$AH,$C17+1,COLUMNS($J:N))/INDEX(Input!$G$5:$AE$5,COLUMNS($J:N)),"")</f>
        <v>0</v>
      </c>
      <c r="O17" s="17" cm="1">
        <f t="array" ref="O17">IFERROR(INDEX('Värde nyttor'!$J:$AH,$C17+1,COLUMNS($J:O))/INDEX(Input!$G$5:$AE$5,COLUMNS($J:O)),"")</f>
        <v>0</v>
      </c>
      <c r="P17" s="17" cm="1">
        <f t="array" ref="P17">IFERROR(INDEX('Värde nyttor'!$J:$AH,$C17+1,COLUMNS($J:P))/INDEX(Input!$G$5:$AE$5,COLUMNS($J:P)),"")</f>
        <v>0</v>
      </c>
      <c r="Q17" s="17" cm="1">
        <f t="array" ref="Q17">IFERROR(INDEX('Värde nyttor'!$J:$AH,$C17+1,COLUMNS($J:Q))/INDEX(Input!$G$5:$AE$5,COLUMNS($J:Q)),"")</f>
        <v>0</v>
      </c>
      <c r="R17" s="17" cm="1">
        <f t="array" ref="R17">IFERROR(INDEX('Värde nyttor'!$J:$AH,$C17+1,COLUMNS($J:R))/INDEX(Input!$G$5:$AE$5,COLUMNS($J:R)),"")</f>
        <v>0</v>
      </c>
      <c r="S17" s="17" cm="1">
        <f t="array" ref="S17">IFERROR(INDEX('Värde nyttor'!$J:$AH,$C17+1,COLUMNS($J:S))/INDEX(Input!$G$5:$AE$5,COLUMNS($J:S)),"")</f>
        <v>0</v>
      </c>
      <c r="T17" s="17" cm="1">
        <f t="array" ref="T17">IFERROR(INDEX('Värde nyttor'!$J:$AH,$C17+1,COLUMNS($J:T))/INDEX(Input!$G$5:$AE$5,COLUMNS($J:T)),"")</f>
        <v>0</v>
      </c>
      <c r="U17" s="17" cm="1">
        <f t="array" ref="U17">IFERROR(INDEX('Värde nyttor'!$J:$AH,$C17+1,COLUMNS($J:U))/INDEX(Input!$G$5:$AE$5,COLUMNS($J:U)),"")</f>
        <v>0</v>
      </c>
      <c r="V17" s="17" cm="1">
        <f t="array" ref="V17">IFERROR(INDEX('Värde nyttor'!$J:$AH,$C17+1,COLUMNS($J:V))/INDEX(Input!$G$5:$AE$5,COLUMNS($J:V)),"")</f>
        <v>0</v>
      </c>
      <c r="W17" s="17" cm="1">
        <f t="array" ref="W17">IFERROR(INDEX('Värde nyttor'!$J:$AH,$C17+1,COLUMNS($J:W))/INDEX(Input!$G$5:$AE$5,COLUMNS($J:W)),"")</f>
        <v>0</v>
      </c>
      <c r="X17" s="17" cm="1">
        <f t="array" ref="X17">IFERROR(INDEX('Värde nyttor'!$J:$AH,$C17+1,COLUMNS($J:X))/INDEX(Input!$G$5:$AE$5,COLUMNS($J:X)),"")</f>
        <v>0</v>
      </c>
      <c r="Y17" s="17" cm="1">
        <f t="array" ref="Y17">IFERROR(INDEX('Värde nyttor'!$J:$AH,$C17+1,COLUMNS($J:Y))/INDEX(Input!$G$5:$AE$5,COLUMNS($J:Y)),"")</f>
        <v>0</v>
      </c>
      <c r="Z17" s="17" cm="1">
        <f t="array" ref="Z17">IFERROR(INDEX('Värde nyttor'!$J:$AH,$C17+1,COLUMNS($J:Z))/INDEX(Input!$G$5:$AE$5,COLUMNS($J:Z)),"")</f>
        <v>0</v>
      </c>
      <c r="AA17" s="17" cm="1">
        <f t="array" ref="AA17">IFERROR(INDEX('Värde nyttor'!$J:$AH,$C17+1,COLUMNS($J:AA))/INDEX(Input!$G$5:$AE$5,COLUMNS($J:AA)),"")</f>
        <v>0</v>
      </c>
      <c r="AB17" s="17" cm="1">
        <f t="array" ref="AB17">IFERROR(INDEX('Värde nyttor'!$J:$AH,$C17+1,COLUMNS($J:AB))/INDEX(Input!$G$5:$AE$5,COLUMNS($J:AB)),"")</f>
        <v>0</v>
      </c>
      <c r="AC17" s="17" cm="1">
        <f t="array" ref="AC17">IFERROR(INDEX('Värde nyttor'!$J:$AH,$C17+1,COLUMNS($J:AC))/INDEX(Input!$G$5:$AE$5,COLUMNS($J:AC)),"")</f>
        <v>0</v>
      </c>
      <c r="AD17" s="17" cm="1">
        <f t="array" ref="AD17">IFERROR(INDEX('Värde nyttor'!$J:$AH,$C17+1,COLUMNS($J:AD))/INDEX(Input!$G$5:$AE$5,COLUMNS($J:AD)),"")</f>
        <v>0</v>
      </c>
      <c r="AE17" s="17" cm="1">
        <f t="array" ref="AE17">IFERROR(INDEX('Värde nyttor'!$J:$AH,$C17+1,COLUMNS($J:AE))/INDEX(Input!$G$5:$AE$5,COLUMNS($J:AE)),"")</f>
        <v>0</v>
      </c>
      <c r="AF17" s="17" cm="1">
        <f t="array" ref="AF17">IFERROR(INDEX('Värde nyttor'!$J:$AH,$C17+1,COLUMNS($J:AF))/INDEX(Input!$G$5:$AE$5,COLUMNS($J:AF)),"")</f>
        <v>0</v>
      </c>
      <c r="AG17" s="17" cm="1">
        <f t="array" ref="AG17">IFERROR(INDEX('Värde nyttor'!$J:$AH,$C17+1,COLUMNS($J:AG))/INDEX(Input!$G$5:$AE$5,COLUMNS($J:AG)),"")</f>
        <v>0</v>
      </c>
      <c r="AH17" s="17" cm="1">
        <f t="array" ref="AH17">IFERROR(INDEX('Värde nyttor'!$J:$AH,$C17+1,COLUMNS($J:AH))/INDEX(Input!$G$5:$AE$5,COLUMNS($J:AH)),"")</f>
        <v>0</v>
      </c>
      <c r="AI17" s="19"/>
      <c r="AJ17" s="18" t="str" cm="1">
        <f t="array" ref="AJ17">IFERROR(INDEX(#REF!,INDEX(_xlfn.ANCHORARRAY(#REF!),ROWS($J$2:J17))+2,COLUMNS($J:J))/INDEX(Input!$G$5:$Q$5,COLUMNS($J:J)),"")</f>
        <v/>
      </c>
      <c r="AK17" s="18" t="str" cm="1">
        <f t="array" ref="AK17">IFERROR(INDEX(#REF!,INDEX(_xlfn.ANCHORARRAY(#REF!),ROWS($J$2:K17))+2,COLUMNS($J:K))/INDEX(Input!$G$5:$Q$5,COLUMNS($J:K)),"")</f>
        <v/>
      </c>
      <c r="AL17" s="18" t="str" cm="1">
        <f t="array" ref="AL17">IFERROR(INDEX(#REF!,INDEX(_xlfn.ANCHORARRAY(#REF!),ROWS($J$2:L17))+2,COLUMNS($J:L))/INDEX(Input!$G$5:$Q$5,COLUMNS($J:L)),"")</f>
        <v/>
      </c>
      <c r="AM17" s="18" t="str" cm="1">
        <f t="array" ref="AM17">IFERROR(INDEX(#REF!,INDEX(_xlfn.ANCHORARRAY(#REF!),ROWS($J$2:M17))+2,COLUMNS($J:M))/INDEX(Input!$G$5:$Q$5,COLUMNS($J:M)),"")</f>
        <v/>
      </c>
      <c r="AN17" s="18" t="str" cm="1">
        <f t="array" ref="AN17">IFERROR(INDEX(#REF!,INDEX(_xlfn.ANCHORARRAY(#REF!),ROWS($J$2:N17))+2,COLUMNS($J:N))/INDEX(Input!$G$5:$Q$5,COLUMNS($J:N)),"")</f>
        <v/>
      </c>
      <c r="AO17" s="18" t="str" cm="1">
        <f t="array" ref="AO17">IFERROR(INDEX(#REF!,INDEX(_xlfn.ANCHORARRAY(#REF!),ROWS($J$2:O17))+2,COLUMNS($J:O))/INDEX(Input!$G$5:$Q$5,COLUMNS($J:O)),"")</f>
        <v/>
      </c>
      <c r="AP17" s="18" t="str" cm="1">
        <f t="array" ref="AP17">IFERROR(INDEX(#REF!,INDEX(_xlfn.ANCHORARRAY(#REF!),ROWS($J$2:P17))+2,COLUMNS($J:P))/INDEX(Input!$G$5:$Q$5,COLUMNS($J:P)),"")</f>
        <v/>
      </c>
      <c r="AQ17" s="18" t="str" cm="1">
        <f t="array" ref="AQ17">IFERROR(INDEX(#REF!,INDEX(_xlfn.ANCHORARRAY(#REF!),ROWS($J$2:Q17))+2,COLUMNS($J:Q))/INDEX(Input!$G$5:$Q$5,COLUMNS($J:Q)),"")</f>
        <v/>
      </c>
      <c r="AR17" s="18" t="str" cm="1">
        <f t="array" ref="AR17">IFERROR(INDEX(#REF!,INDEX(_xlfn.ANCHORARRAY(#REF!),ROWS($J$2:R17))+2,COLUMNS($J:R))/INDEX(Input!$G$5:$Q$5,COLUMNS($J:R)),"")</f>
        <v/>
      </c>
      <c r="AS17" s="18" t="str" cm="1">
        <f t="array" ref="AS17">IFERROR(INDEX(#REF!,INDEX(_xlfn.ANCHORARRAY(#REF!),ROWS($J$2:S17))+2,COLUMNS($J:S))/INDEX(Input!$G$5:$Q$5,COLUMNS($J:S)),"")</f>
        <v/>
      </c>
      <c r="AT17" s="18"/>
      <c r="AU17" s="18"/>
      <c r="AV17" s="18"/>
      <c r="AW17" s="18"/>
      <c r="AX17" s="18"/>
      <c r="AY17" s="18"/>
      <c r="AZ17" s="18"/>
      <c r="BA17" s="18"/>
      <c r="BB17" s="18"/>
      <c r="BC17" s="18"/>
      <c r="BD17" s="18"/>
      <c r="BE17" s="18"/>
      <c r="BF17" s="18"/>
      <c r="BG17" s="18"/>
      <c r="BH17" s="18"/>
      <c r="BI17" s="19"/>
      <c r="BJ17" s="18"/>
      <c r="BK17" s="18"/>
      <c r="BL17" s="18"/>
      <c r="BM17" s="18"/>
      <c r="BN17" s="18"/>
      <c r="BO17" s="18"/>
      <c r="BP17" s="18"/>
      <c r="BQ17" s="18"/>
      <c r="BR17" s="18"/>
      <c r="BS17" s="18"/>
      <c r="BT17" s="18"/>
      <c r="BU17" s="18"/>
      <c r="BV17" s="18"/>
      <c r="BW17" s="18"/>
      <c r="BX17" s="18"/>
      <c r="BY17" s="18"/>
      <c r="BZ17" s="18"/>
      <c r="CA17" s="18"/>
      <c r="CB17" s="18"/>
      <c r="CC17" s="18"/>
      <c r="CD17" s="18"/>
      <c r="CE17" s="18"/>
      <c r="CF17" s="18"/>
      <c r="CG17" s="18"/>
      <c r="CH17" s="18"/>
      <c r="CI17" s="26"/>
    </row>
    <row r="18" spans="1:87" ht="25.2" customHeight="1" x14ac:dyDescent="0.35">
      <c r="A18" s="25" t="str">
        <f>"N"&amp;TEXT(ROWS($A$2:A18),"00")</f>
        <v>N17</v>
      </c>
      <c r="B18" s="17"/>
      <c r="C18" s="17"/>
      <c r="D18" s="34" cm="1">
        <f t="array" ref="D18">IFERROR(INDEX('Ej värderade'!$C:$C,ROWS($A$17:A18)+3),"")</f>
        <v>0</v>
      </c>
      <c r="E18" s="34" cm="1">
        <f t="array" ref="E18">IFERROR(INDEX('Ej värderade'!$D:$D,ROWS($A$17:B18)+3),"")</f>
        <v>0</v>
      </c>
      <c r="F18" s="34" cm="1">
        <f t="array" ref="F18">IFERROR(INDEX('Ej värderade'!$E:$E,ROWS($A$17:C18)+3),"")</f>
        <v>0</v>
      </c>
      <c r="G18" s="34" t="str">
        <f t="shared" ref="G18:G31" si="4">IF($D18=0,"","Ej värderad")</f>
        <v/>
      </c>
      <c r="H18" s="34" cm="1">
        <f t="array" ref="H18">IFERROR(INDEX('Ej värderade'!$F:$F,ROWS($A$17:A18)+3),"")</f>
        <v>0</v>
      </c>
      <c r="I18" s="20" t="str">
        <f>IFERROR(_xlfn.XLOOKUP(H18,Input!#REF!,Input!#REF!),"")</f>
        <v/>
      </c>
      <c r="J18" s="17" cm="1">
        <f t="array" ref="J18">IFERROR(INDEX('Värde nyttor'!$J:$AH,$C18+1,COLUMNS($J:J))/INDEX(Input!$G$5:$AE$5,COLUMNS($J:J)),"")</f>
        <v>0</v>
      </c>
      <c r="K18" s="17" cm="1">
        <f t="array" ref="K18">IFERROR(INDEX('Värde nyttor'!$J:$AH,$C18+1,COLUMNS($J:K))/INDEX(Input!$G$5:$AE$5,COLUMNS($J:K)),"")</f>
        <v>0</v>
      </c>
      <c r="L18" s="17" cm="1">
        <f t="array" ref="L18">IFERROR(INDEX('Värde nyttor'!$J:$AH,$C18+1,COLUMNS($J:L))/INDEX(Input!$G$5:$AE$5,COLUMNS($J:L)),"")</f>
        <v>0</v>
      </c>
      <c r="M18" s="17" cm="1">
        <f t="array" ref="M18">IFERROR(INDEX('Värde nyttor'!$J:$AH,$C18+1,COLUMNS($J:M))/INDEX(Input!$G$5:$AE$5,COLUMNS($J:M)),"")</f>
        <v>0</v>
      </c>
      <c r="N18" s="17" cm="1">
        <f t="array" ref="N18">IFERROR(INDEX('Värde nyttor'!$J:$AH,$C18+1,COLUMNS($J:N))/INDEX(Input!$G$5:$AE$5,COLUMNS($J:N)),"")</f>
        <v>0</v>
      </c>
      <c r="O18" s="17" cm="1">
        <f t="array" ref="O18">IFERROR(INDEX('Värde nyttor'!$J:$AH,$C18+1,COLUMNS($J:O))/INDEX(Input!$G$5:$AE$5,COLUMNS($J:O)),"")</f>
        <v>0</v>
      </c>
      <c r="P18" s="17" cm="1">
        <f t="array" ref="P18">IFERROR(INDEX('Värde nyttor'!$J:$AH,$C18+1,COLUMNS($J:P))/INDEX(Input!$G$5:$AE$5,COLUMNS($J:P)),"")</f>
        <v>0</v>
      </c>
      <c r="Q18" s="17" cm="1">
        <f t="array" ref="Q18">IFERROR(INDEX('Värde nyttor'!$J:$AH,$C18+1,COLUMNS($J:Q))/INDEX(Input!$G$5:$AE$5,COLUMNS($J:Q)),"")</f>
        <v>0</v>
      </c>
      <c r="R18" s="17" cm="1">
        <f t="array" ref="R18">IFERROR(INDEX('Värde nyttor'!$J:$AH,$C18+1,COLUMNS($J:R))/INDEX(Input!$G$5:$AE$5,COLUMNS($J:R)),"")</f>
        <v>0</v>
      </c>
      <c r="S18" s="17" cm="1">
        <f t="array" ref="S18">IFERROR(INDEX('Värde nyttor'!$J:$AH,$C18+1,COLUMNS($J:S))/INDEX(Input!$G$5:$AE$5,COLUMNS($J:S)),"")</f>
        <v>0</v>
      </c>
      <c r="T18" s="17" cm="1">
        <f t="array" ref="T18">IFERROR(INDEX('Värde nyttor'!$J:$AH,$C18+1,COLUMNS($J:T))/INDEX(Input!$G$5:$AE$5,COLUMNS($J:T)),"")</f>
        <v>0</v>
      </c>
      <c r="U18" s="17" cm="1">
        <f t="array" ref="U18">IFERROR(INDEX('Värde nyttor'!$J:$AH,$C18+1,COLUMNS($J:U))/INDEX(Input!$G$5:$AE$5,COLUMNS($J:U)),"")</f>
        <v>0</v>
      </c>
      <c r="V18" s="17" cm="1">
        <f t="array" ref="V18">IFERROR(INDEX('Värde nyttor'!$J:$AH,$C18+1,COLUMNS($J:V))/INDEX(Input!$G$5:$AE$5,COLUMNS($J:V)),"")</f>
        <v>0</v>
      </c>
      <c r="W18" s="17" cm="1">
        <f t="array" ref="W18">IFERROR(INDEX('Värde nyttor'!$J:$AH,$C18+1,COLUMNS($J:W))/INDEX(Input!$G$5:$AE$5,COLUMNS($J:W)),"")</f>
        <v>0</v>
      </c>
      <c r="X18" s="17" cm="1">
        <f t="array" ref="X18">IFERROR(INDEX('Värde nyttor'!$J:$AH,$C18+1,COLUMNS($J:X))/INDEX(Input!$G$5:$AE$5,COLUMNS($J:X)),"")</f>
        <v>0</v>
      </c>
      <c r="Y18" s="17" cm="1">
        <f t="array" ref="Y18">IFERROR(INDEX('Värde nyttor'!$J:$AH,$C18+1,COLUMNS($J:Y))/INDEX(Input!$G$5:$AE$5,COLUMNS($J:Y)),"")</f>
        <v>0</v>
      </c>
      <c r="Z18" s="17" cm="1">
        <f t="array" ref="Z18">IFERROR(INDEX('Värde nyttor'!$J:$AH,$C18+1,COLUMNS($J:Z))/INDEX(Input!$G$5:$AE$5,COLUMNS($J:Z)),"")</f>
        <v>0</v>
      </c>
      <c r="AA18" s="17" cm="1">
        <f t="array" ref="AA18">IFERROR(INDEX('Värde nyttor'!$J:$AH,$C18+1,COLUMNS($J:AA))/INDEX(Input!$G$5:$AE$5,COLUMNS($J:AA)),"")</f>
        <v>0</v>
      </c>
      <c r="AB18" s="17" cm="1">
        <f t="array" ref="AB18">IFERROR(INDEX('Värde nyttor'!$J:$AH,$C18+1,COLUMNS($J:AB))/INDEX(Input!$G$5:$AE$5,COLUMNS($J:AB)),"")</f>
        <v>0</v>
      </c>
      <c r="AC18" s="17" cm="1">
        <f t="array" ref="AC18">IFERROR(INDEX('Värde nyttor'!$J:$AH,$C18+1,COLUMNS($J:AC))/INDEX(Input!$G$5:$AE$5,COLUMNS($J:AC)),"")</f>
        <v>0</v>
      </c>
      <c r="AD18" s="17" cm="1">
        <f t="array" ref="AD18">IFERROR(INDEX('Värde nyttor'!$J:$AH,$C18+1,COLUMNS($J:AD))/INDEX(Input!$G$5:$AE$5,COLUMNS($J:AD)),"")</f>
        <v>0</v>
      </c>
      <c r="AE18" s="17" cm="1">
        <f t="array" ref="AE18">IFERROR(INDEX('Värde nyttor'!$J:$AH,$C18+1,COLUMNS($J:AE))/INDEX(Input!$G$5:$AE$5,COLUMNS($J:AE)),"")</f>
        <v>0</v>
      </c>
      <c r="AF18" s="17" cm="1">
        <f t="array" ref="AF18">IFERROR(INDEX('Värde nyttor'!$J:$AH,$C18+1,COLUMNS($J:AF))/INDEX(Input!$G$5:$AE$5,COLUMNS($J:AF)),"")</f>
        <v>0</v>
      </c>
      <c r="AG18" s="17" cm="1">
        <f t="array" ref="AG18">IFERROR(INDEX('Värde nyttor'!$J:$AH,$C18+1,COLUMNS($J:AG))/INDEX(Input!$G$5:$AE$5,COLUMNS($J:AG)),"")</f>
        <v>0</v>
      </c>
      <c r="AH18" s="17" cm="1">
        <f t="array" ref="AH18">IFERROR(INDEX('Värde nyttor'!$J:$AH,$C18+1,COLUMNS($J:AH))/INDEX(Input!$G$5:$AE$5,COLUMNS($J:AH)),"")</f>
        <v>0</v>
      </c>
      <c r="AI18" s="19"/>
      <c r="AJ18" s="18" t="str" cm="1">
        <f t="array" ref="AJ18">IFERROR(INDEX(#REF!,INDEX(_xlfn.ANCHORARRAY(#REF!),ROWS($J$2:J18))+2,COLUMNS($J:J))/INDEX(Input!$G$5:$Q$5,COLUMNS($J:J)),"")</f>
        <v/>
      </c>
      <c r="AK18" s="18" t="str" cm="1">
        <f t="array" ref="AK18">IFERROR(INDEX(#REF!,INDEX(_xlfn.ANCHORARRAY(#REF!),ROWS($J$2:K18))+2,COLUMNS($J:K))/INDEX(Input!$G$5:$Q$5,COLUMNS($J:K)),"")</f>
        <v/>
      </c>
      <c r="AL18" s="18" t="str" cm="1">
        <f t="array" ref="AL18">IFERROR(INDEX(#REF!,INDEX(_xlfn.ANCHORARRAY(#REF!),ROWS($J$2:L18))+2,COLUMNS($J:L))/INDEX(Input!$G$5:$Q$5,COLUMNS($J:L)),"")</f>
        <v/>
      </c>
      <c r="AM18" s="18" t="str" cm="1">
        <f t="array" ref="AM18">IFERROR(INDEX(#REF!,INDEX(_xlfn.ANCHORARRAY(#REF!),ROWS($J$2:M18))+2,COLUMNS($J:M))/INDEX(Input!$G$5:$Q$5,COLUMNS($J:M)),"")</f>
        <v/>
      </c>
      <c r="AN18" s="18" t="str" cm="1">
        <f t="array" ref="AN18">IFERROR(INDEX(#REF!,INDEX(_xlfn.ANCHORARRAY(#REF!),ROWS($J$2:N18))+2,COLUMNS($J:N))/INDEX(Input!$G$5:$Q$5,COLUMNS($J:N)),"")</f>
        <v/>
      </c>
      <c r="AO18" s="18" t="str" cm="1">
        <f t="array" ref="AO18">IFERROR(INDEX(#REF!,INDEX(_xlfn.ANCHORARRAY(#REF!),ROWS($J$2:O18))+2,COLUMNS($J:O))/INDEX(Input!$G$5:$Q$5,COLUMNS($J:O)),"")</f>
        <v/>
      </c>
      <c r="AP18" s="18" t="str" cm="1">
        <f t="array" ref="AP18">IFERROR(INDEX(#REF!,INDEX(_xlfn.ANCHORARRAY(#REF!),ROWS($J$2:P18))+2,COLUMNS($J:P))/INDEX(Input!$G$5:$Q$5,COLUMNS($J:P)),"")</f>
        <v/>
      </c>
      <c r="AQ18" s="18" t="str" cm="1">
        <f t="array" ref="AQ18">IFERROR(INDEX(#REF!,INDEX(_xlfn.ANCHORARRAY(#REF!),ROWS($J$2:Q18))+2,COLUMNS($J:Q))/INDEX(Input!$G$5:$Q$5,COLUMNS($J:Q)),"")</f>
        <v/>
      </c>
      <c r="AR18" s="18" t="str" cm="1">
        <f t="array" ref="AR18">IFERROR(INDEX(#REF!,INDEX(_xlfn.ANCHORARRAY(#REF!),ROWS($J$2:R18))+2,COLUMNS($J:R))/INDEX(Input!$G$5:$Q$5,COLUMNS($J:R)),"")</f>
        <v/>
      </c>
      <c r="AS18" s="18" t="str" cm="1">
        <f t="array" ref="AS18">IFERROR(INDEX(#REF!,INDEX(_xlfn.ANCHORARRAY(#REF!),ROWS($J$2:S18))+2,COLUMNS($J:S))/INDEX(Input!$G$5:$Q$5,COLUMNS($J:S)),"")</f>
        <v/>
      </c>
      <c r="AT18" s="18"/>
      <c r="AU18" s="18"/>
      <c r="AV18" s="18"/>
      <c r="AW18" s="18"/>
      <c r="AX18" s="18"/>
      <c r="AY18" s="18"/>
      <c r="AZ18" s="18"/>
      <c r="BA18" s="18"/>
      <c r="BB18" s="18"/>
      <c r="BC18" s="18"/>
      <c r="BD18" s="18"/>
      <c r="BE18" s="18"/>
      <c r="BF18" s="18"/>
      <c r="BG18" s="18"/>
      <c r="BH18" s="18"/>
      <c r="BI18" s="19"/>
      <c r="BJ18" s="18"/>
      <c r="BK18" s="18"/>
      <c r="BL18" s="18"/>
      <c r="BM18" s="18"/>
      <c r="BN18" s="18"/>
      <c r="BO18" s="18"/>
      <c r="BP18" s="18"/>
      <c r="BQ18" s="18"/>
      <c r="BR18" s="18"/>
      <c r="BS18" s="18"/>
      <c r="BT18" s="18"/>
      <c r="BU18" s="18"/>
      <c r="BV18" s="18"/>
      <c r="BW18" s="18"/>
      <c r="BX18" s="18"/>
      <c r="BY18" s="18"/>
      <c r="BZ18" s="18"/>
      <c r="CA18" s="18"/>
      <c r="CB18" s="18"/>
      <c r="CC18" s="18"/>
      <c r="CD18" s="18"/>
      <c r="CE18" s="18"/>
      <c r="CF18" s="18"/>
      <c r="CG18" s="18"/>
      <c r="CH18" s="18"/>
      <c r="CI18" s="26"/>
    </row>
    <row r="19" spans="1:87" ht="25.2" customHeight="1" x14ac:dyDescent="0.35">
      <c r="A19" s="25" t="str">
        <f>"N"&amp;TEXT(ROWS($A$2:A19),"00")</f>
        <v>N18</v>
      </c>
      <c r="B19" s="17"/>
      <c r="C19" s="17"/>
      <c r="D19" s="34" cm="1">
        <f t="array" ref="D19">IFERROR(INDEX('Ej värderade'!$C:$C,ROWS($A$17:A19)+3),"")</f>
        <v>0</v>
      </c>
      <c r="E19" s="34" cm="1">
        <f t="array" ref="E19">IFERROR(INDEX('Ej värderade'!$D:$D,ROWS($A$17:B19)+3),"")</f>
        <v>0</v>
      </c>
      <c r="F19" s="34" cm="1">
        <f t="array" ref="F19">IFERROR(INDEX('Ej värderade'!$E:$E,ROWS($A$17:C19)+3),"")</f>
        <v>0</v>
      </c>
      <c r="G19" s="34" t="str">
        <f t="shared" si="4"/>
        <v/>
      </c>
      <c r="H19" s="34" cm="1">
        <f t="array" ref="H19">IFERROR(INDEX('Ej värderade'!$F:$F,ROWS($A$17:A19)+3),"")</f>
        <v>0</v>
      </c>
      <c r="I19" s="20" t="str">
        <f>IFERROR(_xlfn.XLOOKUP(H19,Input!#REF!,Input!#REF!),"")</f>
        <v/>
      </c>
      <c r="J19" s="17" cm="1">
        <f t="array" ref="J19">IFERROR(INDEX('Värde nyttor'!$J:$AH,$C19+1,COLUMNS($J:J))/INDEX(Input!$G$5:$AE$5,COLUMNS($J:J)),"")</f>
        <v>0</v>
      </c>
      <c r="K19" s="17" cm="1">
        <f t="array" ref="K19">IFERROR(INDEX('Värde nyttor'!$J:$AH,$C19+1,COLUMNS($J:K))/INDEX(Input!$G$5:$AE$5,COLUMNS($J:K)),"")</f>
        <v>0</v>
      </c>
      <c r="L19" s="17" cm="1">
        <f t="array" ref="L19">IFERROR(INDEX('Värde nyttor'!$J:$AH,$C19+1,COLUMNS($J:L))/INDEX(Input!$G$5:$AE$5,COLUMNS($J:L)),"")</f>
        <v>0</v>
      </c>
      <c r="M19" s="17" cm="1">
        <f t="array" ref="M19">IFERROR(INDEX('Värde nyttor'!$J:$AH,$C19+1,COLUMNS($J:M))/INDEX(Input!$G$5:$AE$5,COLUMNS($J:M)),"")</f>
        <v>0</v>
      </c>
      <c r="N19" s="17" cm="1">
        <f t="array" ref="N19">IFERROR(INDEX('Värde nyttor'!$J:$AH,$C19+1,COLUMNS($J:N))/INDEX(Input!$G$5:$AE$5,COLUMNS($J:N)),"")</f>
        <v>0</v>
      </c>
      <c r="O19" s="17" cm="1">
        <f t="array" ref="O19">IFERROR(INDEX('Värde nyttor'!$J:$AH,$C19+1,COLUMNS($J:O))/INDEX(Input!$G$5:$AE$5,COLUMNS($J:O)),"")</f>
        <v>0</v>
      </c>
      <c r="P19" s="17" cm="1">
        <f t="array" ref="P19">IFERROR(INDEX('Värde nyttor'!$J:$AH,$C19+1,COLUMNS($J:P))/INDEX(Input!$G$5:$AE$5,COLUMNS($J:P)),"")</f>
        <v>0</v>
      </c>
      <c r="Q19" s="17" cm="1">
        <f t="array" ref="Q19">IFERROR(INDEX('Värde nyttor'!$J:$AH,$C19+1,COLUMNS($J:Q))/INDEX(Input!$G$5:$AE$5,COLUMNS($J:Q)),"")</f>
        <v>0</v>
      </c>
      <c r="R19" s="17" cm="1">
        <f t="array" ref="R19">IFERROR(INDEX('Värde nyttor'!$J:$AH,$C19+1,COLUMNS($J:R))/INDEX(Input!$G$5:$AE$5,COLUMNS($J:R)),"")</f>
        <v>0</v>
      </c>
      <c r="S19" s="17" cm="1">
        <f t="array" ref="S19">IFERROR(INDEX('Värde nyttor'!$J:$AH,$C19+1,COLUMNS($J:S))/INDEX(Input!$G$5:$AE$5,COLUMNS($J:S)),"")</f>
        <v>0</v>
      </c>
      <c r="T19" s="17" cm="1">
        <f t="array" ref="T19">IFERROR(INDEX('Värde nyttor'!$J:$AH,$C19+1,COLUMNS($J:T))/INDEX(Input!$G$5:$AE$5,COLUMNS($J:T)),"")</f>
        <v>0</v>
      </c>
      <c r="U19" s="17" cm="1">
        <f t="array" ref="U19">IFERROR(INDEX('Värde nyttor'!$J:$AH,$C19+1,COLUMNS($J:U))/INDEX(Input!$G$5:$AE$5,COLUMNS($J:U)),"")</f>
        <v>0</v>
      </c>
      <c r="V19" s="17" cm="1">
        <f t="array" ref="V19">IFERROR(INDEX('Värde nyttor'!$J:$AH,$C19+1,COLUMNS($J:V))/INDEX(Input!$G$5:$AE$5,COLUMNS($J:V)),"")</f>
        <v>0</v>
      </c>
      <c r="W19" s="17" cm="1">
        <f t="array" ref="W19">IFERROR(INDEX('Värde nyttor'!$J:$AH,$C19+1,COLUMNS($J:W))/INDEX(Input!$G$5:$AE$5,COLUMNS($J:W)),"")</f>
        <v>0</v>
      </c>
      <c r="X19" s="17" cm="1">
        <f t="array" ref="X19">IFERROR(INDEX('Värde nyttor'!$J:$AH,$C19+1,COLUMNS($J:X))/INDEX(Input!$G$5:$AE$5,COLUMNS($J:X)),"")</f>
        <v>0</v>
      </c>
      <c r="Y19" s="17" cm="1">
        <f t="array" ref="Y19">IFERROR(INDEX('Värde nyttor'!$J:$AH,$C19+1,COLUMNS($J:Y))/INDEX(Input!$G$5:$AE$5,COLUMNS($J:Y)),"")</f>
        <v>0</v>
      </c>
      <c r="Z19" s="17" cm="1">
        <f t="array" ref="Z19">IFERROR(INDEX('Värde nyttor'!$J:$AH,$C19+1,COLUMNS($J:Z))/INDEX(Input!$G$5:$AE$5,COLUMNS($J:Z)),"")</f>
        <v>0</v>
      </c>
      <c r="AA19" s="17" cm="1">
        <f t="array" ref="AA19">IFERROR(INDEX('Värde nyttor'!$J:$AH,$C19+1,COLUMNS($J:AA))/INDEX(Input!$G$5:$AE$5,COLUMNS($J:AA)),"")</f>
        <v>0</v>
      </c>
      <c r="AB19" s="17" cm="1">
        <f t="array" ref="AB19">IFERROR(INDEX('Värde nyttor'!$J:$AH,$C19+1,COLUMNS($J:AB))/INDEX(Input!$G$5:$AE$5,COLUMNS($J:AB)),"")</f>
        <v>0</v>
      </c>
      <c r="AC19" s="17" cm="1">
        <f t="array" ref="AC19">IFERROR(INDEX('Värde nyttor'!$J:$AH,$C19+1,COLUMNS($J:AC))/INDEX(Input!$G$5:$AE$5,COLUMNS($J:AC)),"")</f>
        <v>0</v>
      </c>
      <c r="AD19" s="17" cm="1">
        <f t="array" ref="AD19">IFERROR(INDEX('Värde nyttor'!$J:$AH,$C19+1,COLUMNS($J:AD))/INDEX(Input!$G$5:$AE$5,COLUMNS($J:AD)),"")</f>
        <v>0</v>
      </c>
      <c r="AE19" s="17" cm="1">
        <f t="array" ref="AE19">IFERROR(INDEX('Värde nyttor'!$J:$AH,$C19+1,COLUMNS($J:AE))/INDEX(Input!$G$5:$AE$5,COLUMNS($J:AE)),"")</f>
        <v>0</v>
      </c>
      <c r="AF19" s="17" cm="1">
        <f t="array" ref="AF19">IFERROR(INDEX('Värde nyttor'!$J:$AH,$C19+1,COLUMNS($J:AF))/INDEX(Input!$G$5:$AE$5,COLUMNS($J:AF)),"")</f>
        <v>0</v>
      </c>
      <c r="AG19" s="17" cm="1">
        <f t="array" ref="AG19">IFERROR(INDEX('Värde nyttor'!$J:$AH,$C19+1,COLUMNS($J:AG))/INDEX(Input!$G$5:$AE$5,COLUMNS($J:AG)),"")</f>
        <v>0</v>
      </c>
      <c r="AH19" s="17" cm="1">
        <f t="array" ref="AH19">IFERROR(INDEX('Värde nyttor'!$J:$AH,$C19+1,COLUMNS($J:AH))/INDEX(Input!$G$5:$AE$5,COLUMNS($J:AH)),"")</f>
        <v>0</v>
      </c>
      <c r="AI19" s="19"/>
      <c r="AJ19" s="18" t="str" cm="1">
        <f t="array" ref="AJ19">IFERROR(INDEX(#REF!,INDEX(_xlfn.ANCHORARRAY(#REF!),ROWS($J$2:J19))+2,COLUMNS($J:J))/INDEX(Input!$G$5:$Q$5,COLUMNS($J:J)),"")</f>
        <v/>
      </c>
      <c r="AK19" s="18" t="str" cm="1">
        <f t="array" ref="AK19">IFERROR(INDEX(#REF!,INDEX(_xlfn.ANCHORARRAY(#REF!),ROWS($J$2:K19))+2,COLUMNS($J:K))/INDEX(Input!$G$5:$Q$5,COLUMNS($J:K)),"")</f>
        <v/>
      </c>
      <c r="AL19" s="18" t="str" cm="1">
        <f t="array" ref="AL19">IFERROR(INDEX(#REF!,INDEX(_xlfn.ANCHORARRAY(#REF!),ROWS($J$2:L19))+2,COLUMNS($J:L))/INDEX(Input!$G$5:$Q$5,COLUMNS($J:L)),"")</f>
        <v/>
      </c>
      <c r="AM19" s="18" t="str" cm="1">
        <f t="array" ref="AM19">IFERROR(INDEX(#REF!,INDEX(_xlfn.ANCHORARRAY(#REF!),ROWS($J$2:M19))+2,COLUMNS($J:M))/INDEX(Input!$G$5:$Q$5,COLUMNS($J:M)),"")</f>
        <v/>
      </c>
      <c r="AN19" s="18" t="str" cm="1">
        <f t="array" ref="AN19">IFERROR(INDEX(#REF!,INDEX(_xlfn.ANCHORARRAY(#REF!),ROWS($J$2:N19))+2,COLUMNS($J:N))/INDEX(Input!$G$5:$Q$5,COLUMNS($J:N)),"")</f>
        <v/>
      </c>
      <c r="AO19" s="18" t="str" cm="1">
        <f t="array" ref="AO19">IFERROR(INDEX(#REF!,INDEX(_xlfn.ANCHORARRAY(#REF!),ROWS($J$2:O19))+2,COLUMNS($J:O))/INDEX(Input!$G$5:$Q$5,COLUMNS($J:O)),"")</f>
        <v/>
      </c>
      <c r="AP19" s="18" t="str" cm="1">
        <f t="array" ref="AP19">IFERROR(INDEX(#REF!,INDEX(_xlfn.ANCHORARRAY(#REF!),ROWS($J$2:P19))+2,COLUMNS($J:P))/INDEX(Input!$G$5:$Q$5,COLUMNS($J:P)),"")</f>
        <v/>
      </c>
      <c r="AQ19" s="18" t="str" cm="1">
        <f t="array" ref="AQ19">IFERROR(INDEX(#REF!,INDEX(_xlfn.ANCHORARRAY(#REF!),ROWS($J$2:Q19))+2,COLUMNS($J:Q))/INDEX(Input!$G$5:$Q$5,COLUMNS($J:Q)),"")</f>
        <v/>
      </c>
      <c r="AR19" s="18" t="str" cm="1">
        <f t="array" ref="AR19">IFERROR(INDEX(#REF!,INDEX(_xlfn.ANCHORARRAY(#REF!),ROWS($J$2:R19))+2,COLUMNS($J:R))/INDEX(Input!$G$5:$Q$5,COLUMNS($J:R)),"")</f>
        <v/>
      </c>
      <c r="AS19" s="18" t="str" cm="1">
        <f t="array" ref="AS19">IFERROR(INDEX(#REF!,INDEX(_xlfn.ANCHORARRAY(#REF!),ROWS($J$2:S19))+2,COLUMNS($J:S))/INDEX(Input!$G$5:$Q$5,COLUMNS($J:S)),"")</f>
        <v/>
      </c>
      <c r="AT19" s="18"/>
      <c r="AU19" s="18"/>
      <c r="AV19" s="18"/>
      <c r="AW19" s="18"/>
      <c r="AX19" s="18"/>
      <c r="AY19" s="18"/>
      <c r="AZ19" s="18"/>
      <c r="BA19" s="18"/>
      <c r="BB19" s="18"/>
      <c r="BC19" s="18"/>
      <c r="BD19" s="18"/>
      <c r="BE19" s="18"/>
      <c r="BF19" s="18"/>
      <c r="BG19" s="18"/>
      <c r="BH19" s="18"/>
      <c r="BI19" s="19"/>
      <c r="BJ19" s="18"/>
      <c r="BK19" s="18"/>
      <c r="BL19" s="18"/>
      <c r="BM19" s="18"/>
      <c r="BN19" s="18"/>
      <c r="BO19" s="18"/>
      <c r="BP19" s="18"/>
      <c r="BQ19" s="18"/>
      <c r="BR19" s="18"/>
      <c r="BS19" s="18"/>
      <c r="BT19" s="18"/>
      <c r="BU19" s="18"/>
      <c r="BV19" s="18"/>
      <c r="BW19" s="18"/>
      <c r="BX19" s="18"/>
      <c r="BY19" s="18"/>
      <c r="BZ19" s="18"/>
      <c r="CA19" s="18"/>
      <c r="CB19" s="18"/>
      <c r="CC19" s="18"/>
      <c r="CD19" s="18"/>
      <c r="CE19" s="18"/>
      <c r="CF19" s="18"/>
      <c r="CG19" s="18"/>
      <c r="CH19" s="18"/>
      <c r="CI19" s="26"/>
    </row>
    <row r="20" spans="1:87" ht="25.2" customHeight="1" x14ac:dyDescent="0.35">
      <c r="A20" s="25" t="str">
        <f>"N"&amp;TEXT(ROWS($A$2:A20),"00")</f>
        <v>N19</v>
      </c>
      <c r="B20" s="17"/>
      <c r="C20" s="17"/>
      <c r="D20" s="34" cm="1">
        <f t="array" ref="D20">IFERROR(INDEX('Ej värderade'!$C:$C,ROWS($A$17:A20)+3),"")</f>
        <v>0</v>
      </c>
      <c r="E20" s="34" cm="1">
        <f t="array" ref="E20">IFERROR(INDEX('Ej värderade'!$D:$D,ROWS($A$17:B20)+3),"")</f>
        <v>0</v>
      </c>
      <c r="F20" s="34" cm="1">
        <f t="array" ref="F20">IFERROR(INDEX('Ej värderade'!$E:$E,ROWS($A$17:C20)+3),"")</f>
        <v>0</v>
      </c>
      <c r="G20" s="34" t="str">
        <f t="shared" si="4"/>
        <v/>
      </c>
      <c r="H20" s="34" cm="1">
        <f t="array" ref="H20">IFERROR(INDEX('Ej värderade'!$F:$F,ROWS($A$17:A20)+3),"")</f>
        <v>0</v>
      </c>
      <c r="I20" s="20" t="str">
        <f>IFERROR(_xlfn.XLOOKUP(H20,Input!#REF!,Input!#REF!),"")</f>
        <v/>
      </c>
      <c r="J20" s="17" cm="1">
        <f t="array" ref="J20">IFERROR(INDEX('Värde nyttor'!$J:$AH,$C20+1,COLUMNS($J:J))/INDEX(Input!$G$5:$AE$5,COLUMNS($J:J)),"")</f>
        <v>0</v>
      </c>
      <c r="K20" s="17" cm="1">
        <f t="array" ref="K20">IFERROR(INDEX('Värde nyttor'!$J:$AH,$C20+1,COLUMNS($J:K))/INDEX(Input!$G$5:$AE$5,COLUMNS($J:K)),"")</f>
        <v>0</v>
      </c>
      <c r="L20" s="17" cm="1">
        <f t="array" ref="L20">IFERROR(INDEX('Värde nyttor'!$J:$AH,$C20+1,COLUMNS($J:L))/INDEX(Input!$G$5:$AE$5,COLUMNS($J:L)),"")</f>
        <v>0</v>
      </c>
      <c r="M20" s="17" cm="1">
        <f t="array" ref="M20">IFERROR(INDEX('Värde nyttor'!$J:$AH,$C20+1,COLUMNS($J:M))/INDEX(Input!$G$5:$AE$5,COLUMNS($J:M)),"")</f>
        <v>0</v>
      </c>
      <c r="N20" s="17" cm="1">
        <f t="array" ref="N20">IFERROR(INDEX('Värde nyttor'!$J:$AH,$C20+1,COLUMNS($J:N))/INDEX(Input!$G$5:$AE$5,COLUMNS($J:N)),"")</f>
        <v>0</v>
      </c>
      <c r="O20" s="17" cm="1">
        <f t="array" ref="O20">IFERROR(INDEX('Värde nyttor'!$J:$AH,$C20+1,COLUMNS($J:O))/INDEX(Input!$G$5:$AE$5,COLUMNS($J:O)),"")</f>
        <v>0</v>
      </c>
      <c r="P20" s="17" cm="1">
        <f t="array" ref="P20">IFERROR(INDEX('Värde nyttor'!$J:$AH,$C20+1,COLUMNS($J:P))/INDEX(Input!$G$5:$AE$5,COLUMNS($J:P)),"")</f>
        <v>0</v>
      </c>
      <c r="Q20" s="17" cm="1">
        <f t="array" ref="Q20">IFERROR(INDEX('Värde nyttor'!$J:$AH,$C20+1,COLUMNS($J:Q))/INDEX(Input!$G$5:$AE$5,COLUMNS($J:Q)),"")</f>
        <v>0</v>
      </c>
      <c r="R20" s="17" cm="1">
        <f t="array" ref="R20">IFERROR(INDEX('Värde nyttor'!$J:$AH,$C20+1,COLUMNS($J:R))/INDEX(Input!$G$5:$AE$5,COLUMNS($J:R)),"")</f>
        <v>0</v>
      </c>
      <c r="S20" s="17" cm="1">
        <f t="array" ref="S20">IFERROR(INDEX('Värde nyttor'!$J:$AH,$C20+1,COLUMNS($J:S))/INDEX(Input!$G$5:$AE$5,COLUMNS($J:S)),"")</f>
        <v>0</v>
      </c>
      <c r="T20" s="17" cm="1">
        <f t="array" ref="T20">IFERROR(INDEX('Värde nyttor'!$J:$AH,$C20+1,COLUMNS($J:T))/INDEX(Input!$G$5:$AE$5,COLUMNS($J:T)),"")</f>
        <v>0</v>
      </c>
      <c r="U20" s="17" cm="1">
        <f t="array" ref="U20">IFERROR(INDEX('Värde nyttor'!$J:$AH,$C20+1,COLUMNS($J:U))/INDEX(Input!$G$5:$AE$5,COLUMNS($J:U)),"")</f>
        <v>0</v>
      </c>
      <c r="V20" s="17" cm="1">
        <f t="array" ref="V20">IFERROR(INDEX('Värde nyttor'!$J:$AH,$C20+1,COLUMNS($J:V))/INDEX(Input!$G$5:$AE$5,COLUMNS($J:V)),"")</f>
        <v>0</v>
      </c>
      <c r="W20" s="17" cm="1">
        <f t="array" ref="W20">IFERROR(INDEX('Värde nyttor'!$J:$AH,$C20+1,COLUMNS($J:W))/INDEX(Input!$G$5:$AE$5,COLUMNS($J:W)),"")</f>
        <v>0</v>
      </c>
      <c r="X20" s="17" cm="1">
        <f t="array" ref="X20">IFERROR(INDEX('Värde nyttor'!$J:$AH,$C20+1,COLUMNS($J:X))/INDEX(Input!$G$5:$AE$5,COLUMNS($J:X)),"")</f>
        <v>0</v>
      </c>
      <c r="Y20" s="17" cm="1">
        <f t="array" ref="Y20">IFERROR(INDEX('Värde nyttor'!$J:$AH,$C20+1,COLUMNS($J:Y))/INDEX(Input!$G$5:$AE$5,COLUMNS($J:Y)),"")</f>
        <v>0</v>
      </c>
      <c r="Z20" s="17" cm="1">
        <f t="array" ref="Z20">IFERROR(INDEX('Värde nyttor'!$J:$AH,$C20+1,COLUMNS($J:Z))/INDEX(Input!$G$5:$AE$5,COLUMNS($J:Z)),"")</f>
        <v>0</v>
      </c>
      <c r="AA20" s="17" cm="1">
        <f t="array" ref="AA20">IFERROR(INDEX('Värde nyttor'!$J:$AH,$C20+1,COLUMNS($J:AA))/INDEX(Input!$G$5:$AE$5,COLUMNS($J:AA)),"")</f>
        <v>0</v>
      </c>
      <c r="AB20" s="17" cm="1">
        <f t="array" ref="AB20">IFERROR(INDEX('Värde nyttor'!$J:$AH,$C20+1,COLUMNS($J:AB))/INDEX(Input!$G$5:$AE$5,COLUMNS($J:AB)),"")</f>
        <v>0</v>
      </c>
      <c r="AC20" s="17" cm="1">
        <f t="array" ref="AC20">IFERROR(INDEX('Värde nyttor'!$J:$AH,$C20+1,COLUMNS($J:AC))/INDEX(Input!$G$5:$AE$5,COLUMNS($J:AC)),"")</f>
        <v>0</v>
      </c>
      <c r="AD20" s="17" cm="1">
        <f t="array" ref="AD20">IFERROR(INDEX('Värde nyttor'!$J:$AH,$C20+1,COLUMNS($J:AD))/INDEX(Input!$G$5:$AE$5,COLUMNS($J:AD)),"")</f>
        <v>0</v>
      </c>
      <c r="AE20" s="17" cm="1">
        <f t="array" ref="AE20">IFERROR(INDEX('Värde nyttor'!$J:$AH,$C20+1,COLUMNS($J:AE))/INDEX(Input!$G$5:$AE$5,COLUMNS($J:AE)),"")</f>
        <v>0</v>
      </c>
      <c r="AF20" s="17" cm="1">
        <f t="array" ref="AF20">IFERROR(INDEX('Värde nyttor'!$J:$AH,$C20+1,COLUMNS($J:AF))/INDEX(Input!$G$5:$AE$5,COLUMNS($J:AF)),"")</f>
        <v>0</v>
      </c>
      <c r="AG20" s="17" cm="1">
        <f t="array" ref="AG20">IFERROR(INDEX('Värde nyttor'!$J:$AH,$C20+1,COLUMNS($J:AG))/INDEX(Input!$G$5:$AE$5,COLUMNS($J:AG)),"")</f>
        <v>0</v>
      </c>
      <c r="AH20" s="17" cm="1">
        <f t="array" ref="AH20">IFERROR(INDEX('Värde nyttor'!$J:$AH,$C20+1,COLUMNS($J:AH))/INDEX(Input!$G$5:$AE$5,COLUMNS($J:AH)),"")</f>
        <v>0</v>
      </c>
      <c r="AI20" s="19"/>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9"/>
      <c r="BJ20" s="18"/>
      <c r="BK20" s="18"/>
      <c r="BL20" s="18"/>
      <c r="BM20" s="18"/>
      <c r="BN20" s="18"/>
      <c r="BO20" s="18"/>
      <c r="BP20" s="18"/>
      <c r="BQ20" s="18"/>
      <c r="BR20" s="18"/>
      <c r="BS20" s="18"/>
      <c r="BT20" s="18"/>
      <c r="BU20" s="18"/>
      <c r="BV20" s="18"/>
      <c r="BW20" s="18"/>
      <c r="BX20" s="18"/>
      <c r="BY20" s="18"/>
      <c r="BZ20" s="18"/>
      <c r="CA20" s="18"/>
      <c r="CB20" s="18"/>
      <c r="CC20" s="18"/>
      <c r="CD20" s="18"/>
      <c r="CE20" s="18"/>
      <c r="CF20" s="18"/>
      <c r="CG20" s="18"/>
      <c r="CH20" s="18"/>
      <c r="CI20" s="26"/>
    </row>
    <row r="21" spans="1:87" ht="25.2" customHeight="1" x14ac:dyDescent="0.35">
      <c r="A21" s="25" t="str">
        <f>"N"&amp;TEXT(ROWS($A$2:A21),"00")</f>
        <v>N20</v>
      </c>
      <c r="B21" s="17"/>
      <c r="C21" s="17"/>
      <c r="D21" s="34" cm="1">
        <f t="array" ref="D21">IFERROR(INDEX('Ej värderade'!$C:$C,ROWS($A$17:A21)+3),"")</f>
        <v>0</v>
      </c>
      <c r="E21" s="34" cm="1">
        <f t="array" ref="E21">IFERROR(INDEX('Ej värderade'!$D:$D,ROWS($A$17:B21)+3),"")</f>
        <v>0</v>
      </c>
      <c r="F21" s="34" cm="1">
        <f t="array" ref="F21">IFERROR(INDEX('Ej värderade'!$E:$E,ROWS($A$17:C21)+3),"")</f>
        <v>0</v>
      </c>
      <c r="G21" s="34" t="str">
        <f t="shared" si="4"/>
        <v/>
      </c>
      <c r="H21" s="34" cm="1">
        <f t="array" ref="H21">IFERROR(INDEX('Ej värderade'!$F:$F,ROWS($A$17:A21)+3),"")</f>
        <v>0</v>
      </c>
      <c r="I21" s="20" t="str">
        <f>IFERROR(_xlfn.XLOOKUP(H21,Input!#REF!,Input!#REF!),"")</f>
        <v/>
      </c>
      <c r="J21" s="17" cm="1">
        <f t="array" ref="J21">IFERROR(INDEX('Värde nyttor'!$J:$AH,$C21+1,COLUMNS($J:J))/INDEX(Input!$G$5:$AE$5,COLUMNS($J:J)),"")</f>
        <v>0</v>
      </c>
      <c r="K21" s="17" cm="1">
        <f t="array" ref="K21">IFERROR(INDEX('Värde nyttor'!$J:$AH,$C21+1,COLUMNS($J:K))/INDEX(Input!$G$5:$AE$5,COLUMNS($J:K)),"")</f>
        <v>0</v>
      </c>
      <c r="L21" s="17" cm="1">
        <f t="array" ref="L21">IFERROR(INDEX('Värde nyttor'!$J:$AH,$C21+1,COLUMNS($J:L))/INDEX(Input!$G$5:$AE$5,COLUMNS($J:L)),"")</f>
        <v>0</v>
      </c>
      <c r="M21" s="17" cm="1">
        <f t="array" ref="M21">IFERROR(INDEX('Värde nyttor'!$J:$AH,$C21+1,COLUMNS($J:M))/INDEX(Input!$G$5:$AE$5,COLUMNS($J:M)),"")</f>
        <v>0</v>
      </c>
      <c r="N21" s="17" cm="1">
        <f t="array" ref="N21">IFERROR(INDEX('Värde nyttor'!$J:$AH,$C21+1,COLUMNS($J:N))/INDEX(Input!$G$5:$AE$5,COLUMNS($J:N)),"")</f>
        <v>0</v>
      </c>
      <c r="O21" s="17" cm="1">
        <f t="array" ref="O21">IFERROR(INDEX('Värde nyttor'!$J:$AH,$C21+1,COLUMNS($J:O))/INDEX(Input!$G$5:$AE$5,COLUMNS($J:O)),"")</f>
        <v>0</v>
      </c>
      <c r="P21" s="17" cm="1">
        <f t="array" ref="P21">IFERROR(INDEX('Värde nyttor'!$J:$AH,$C21+1,COLUMNS($J:P))/INDEX(Input!$G$5:$AE$5,COLUMNS($J:P)),"")</f>
        <v>0</v>
      </c>
      <c r="Q21" s="17" cm="1">
        <f t="array" ref="Q21">IFERROR(INDEX('Värde nyttor'!$J:$AH,$C21+1,COLUMNS($J:Q))/INDEX(Input!$G$5:$AE$5,COLUMNS($J:Q)),"")</f>
        <v>0</v>
      </c>
      <c r="R21" s="17" cm="1">
        <f t="array" ref="R21">IFERROR(INDEX('Värde nyttor'!$J:$AH,$C21+1,COLUMNS($J:R))/INDEX(Input!$G$5:$AE$5,COLUMNS($J:R)),"")</f>
        <v>0</v>
      </c>
      <c r="S21" s="17" cm="1">
        <f t="array" ref="S21">IFERROR(INDEX('Värde nyttor'!$J:$AH,$C21+1,COLUMNS($J:S))/INDEX(Input!$G$5:$AE$5,COLUMNS($J:S)),"")</f>
        <v>0</v>
      </c>
      <c r="T21" s="17" cm="1">
        <f t="array" ref="T21">IFERROR(INDEX('Värde nyttor'!$J:$AH,$C21+1,COLUMNS($J:T))/INDEX(Input!$G$5:$AE$5,COLUMNS($J:T)),"")</f>
        <v>0</v>
      </c>
      <c r="U21" s="17" cm="1">
        <f t="array" ref="U21">IFERROR(INDEX('Värde nyttor'!$J:$AH,$C21+1,COLUMNS($J:U))/INDEX(Input!$G$5:$AE$5,COLUMNS($J:U)),"")</f>
        <v>0</v>
      </c>
      <c r="V21" s="17" cm="1">
        <f t="array" ref="V21">IFERROR(INDEX('Värde nyttor'!$J:$AH,$C21+1,COLUMNS($J:V))/INDEX(Input!$G$5:$AE$5,COLUMNS($J:V)),"")</f>
        <v>0</v>
      </c>
      <c r="W21" s="17" cm="1">
        <f t="array" ref="W21">IFERROR(INDEX('Värde nyttor'!$J:$AH,$C21+1,COLUMNS($J:W))/INDEX(Input!$G$5:$AE$5,COLUMNS($J:W)),"")</f>
        <v>0</v>
      </c>
      <c r="X21" s="17" cm="1">
        <f t="array" ref="X21">IFERROR(INDEX('Värde nyttor'!$J:$AH,$C21+1,COLUMNS($J:X))/INDEX(Input!$G$5:$AE$5,COLUMNS($J:X)),"")</f>
        <v>0</v>
      </c>
      <c r="Y21" s="17" cm="1">
        <f t="array" ref="Y21">IFERROR(INDEX('Värde nyttor'!$J:$AH,$C21+1,COLUMNS($J:Y))/INDEX(Input!$G$5:$AE$5,COLUMNS($J:Y)),"")</f>
        <v>0</v>
      </c>
      <c r="Z21" s="17" cm="1">
        <f t="array" ref="Z21">IFERROR(INDEX('Värde nyttor'!$J:$AH,$C21+1,COLUMNS($J:Z))/INDEX(Input!$G$5:$AE$5,COLUMNS($J:Z)),"")</f>
        <v>0</v>
      </c>
      <c r="AA21" s="17" cm="1">
        <f t="array" ref="AA21">IFERROR(INDEX('Värde nyttor'!$J:$AH,$C21+1,COLUMNS($J:AA))/INDEX(Input!$G$5:$AE$5,COLUMNS($J:AA)),"")</f>
        <v>0</v>
      </c>
      <c r="AB21" s="17" cm="1">
        <f t="array" ref="AB21">IFERROR(INDEX('Värde nyttor'!$J:$AH,$C21+1,COLUMNS($J:AB))/INDEX(Input!$G$5:$AE$5,COLUMNS($J:AB)),"")</f>
        <v>0</v>
      </c>
      <c r="AC21" s="17" cm="1">
        <f t="array" ref="AC21">IFERROR(INDEX('Värde nyttor'!$J:$AH,$C21+1,COLUMNS($J:AC))/INDEX(Input!$G$5:$AE$5,COLUMNS($J:AC)),"")</f>
        <v>0</v>
      </c>
      <c r="AD21" s="17" cm="1">
        <f t="array" ref="AD21">IFERROR(INDEX('Värde nyttor'!$J:$AH,$C21+1,COLUMNS($J:AD))/INDEX(Input!$G$5:$AE$5,COLUMNS($J:AD)),"")</f>
        <v>0</v>
      </c>
      <c r="AE21" s="17" cm="1">
        <f t="array" ref="AE21">IFERROR(INDEX('Värde nyttor'!$J:$AH,$C21+1,COLUMNS($J:AE))/INDEX(Input!$G$5:$AE$5,COLUMNS($J:AE)),"")</f>
        <v>0</v>
      </c>
      <c r="AF21" s="17" cm="1">
        <f t="array" ref="AF21">IFERROR(INDEX('Värde nyttor'!$J:$AH,$C21+1,COLUMNS($J:AF))/INDEX(Input!$G$5:$AE$5,COLUMNS($J:AF)),"")</f>
        <v>0</v>
      </c>
      <c r="AG21" s="17" cm="1">
        <f t="array" ref="AG21">IFERROR(INDEX('Värde nyttor'!$J:$AH,$C21+1,COLUMNS($J:AG))/INDEX(Input!$G$5:$AE$5,COLUMNS($J:AG)),"")</f>
        <v>0</v>
      </c>
      <c r="AH21" s="17" cm="1">
        <f t="array" ref="AH21">IFERROR(INDEX('Värde nyttor'!$J:$AH,$C21+1,COLUMNS($J:AH))/INDEX(Input!$G$5:$AE$5,COLUMNS($J:AH)),"")</f>
        <v>0</v>
      </c>
      <c r="AI21" s="19"/>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9"/>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26"/>
    </row>
    <row r="22" spans="1:87" ht="25.2" customHeight="1" x14ac:dyDescent="0.35">
      <c r="A22" s="25" t="str">
        <f>"N"&amp;TEXT(ROWS($A$2:A22),"00")</f>
        <v>N21</v>
      </c>
      <c r="B22" s="17"/>
      <c r="C22" s="17"/>
      <c r="D22" s="34" cm="1">
        <f t="array" ref="D22">IFERROR(INDEX('Ej värderade'!$C:$C,ROWS($A$17:A22)+3),"")</f>
        <v>0</v>
      </c>
      <c r="E22" s="34" cm="1">
        <f t="array" ref="E22">IFERROR(INDEX('Ej värderade'!$D:$D,ROWS($A$17:B22)+3),"")</f>
        <v>0</v>
      </c>
      <c r="F22" s="34" cm="1">
        <f t="array" ref="F22">IFERROR(INDEX('Ej värderade'!$E:$E,ROWS($A$17:C22)+3),"")</f>
        <v>0</v>
      </c>
      <c r="G22" s="34" t="str">
        <f t="shared" si="4"/>
        <v/>
      </c>
      <c r="H22" s="34" cm="1">
        <f t="array" ref="H22">IFERROR(INDEX('Ej värderade'!$F:$F,ROWS($A$17:A22)+3),"")</f>
        <v>0</v>
      </c>
      <c r="I22" s="20" t="str">
        <f>IFERROR(_xlfn.XLOOKUP(H22,Input!#REF!,Input!#REF!),"")</f>
        <v/>
      </c>
      <c r="J22" s="17" cm="1">
        <f t="array" ref="J22">IFERROR(INDEX('Värde nyttor'!$J:$AH,$C22+1,COLUMNS($J:J))/INDEX(Input!$G$5:$AE$5,COLUMNS($J:J)),"")</f>
        <v>0</v>
      </c>
      <c r="K22" s="17" cm="1">
        <f t="array" ref="K22">IFERROR(INDEX('Värde nyttor'!$J:$AH,$C22+1,COLUMNS($J:K))/INDEX(Input!$G$5:$AE$5,COLUMNS($J:K)),"")</f>
        <v>0</v>
      </c>
      <c r="L22" s="17" cm="1">
        <f t="array" ref="L22">IFERROR(INDEX('Värde nyttor'!$J:$AH,$C22+1,COLUMNS($J:L))/INDEX(Input!$G$5:$AE$5,COLUMNS($J:L)),"")</f>
        <v>0</v>
      </c>
      <c r="M22" s="17" cm="1">
        <f t="array" ref="M22">IFERROR(INDEX('Värde nyttor'!$J:$AH,$C22+1,COLUMNS($J:M))/INDEX(Input!$G$5:$AE$5,COLUMNS($J:M)),"")</f>
        <v>0</v>
      </c>
      <c r="N22" s="17" cm="1">
        <f t="array" ref="N22">IFERROR(INDEX('Värde nyttor'!$J:$AH,$C22+1,COLUMNS($J:N))/INDEX(Input!$G$5:$AE$5,COLUMNS($J:N)),"")</f>
        <v>0</v>
      </c>
      <c r="O22" s="17" cm="1">
        <f t="array" ref="O22">IFERROR(INDEX('Värde nyttor'!$J:$AH,$C22+1,COLUMNS($J:O))/INDEX(Input!$G$5:$AE$5,COLUMNS($J:O)),"")</f>
        <v>0</v>
      </c>
      <c r="P22" s="17" cm="1">
        <f t="array" ref="P22">IFERROR(INDEX('Värde nyttor'!$J:$AH,$C22+1,COLUMNS($J:P))/INDEX(Input!$G$5:$AE$5,COLUMNS($J:P)),"")</f>
        <v>0</v>
      </c>
      <c r="Q22" s="17" cm="1">
        <f t="array" ref="Q22">IFERROR(INDEX('Värde nyttor'!$J:$AH,$C22+1,COLUMNS($J:Q))/INDEX(Input!$G$5:$AE$5,COLUMNS($J:Q)),"")</f>
        <v>0</v>
      </c>
      <c r="R22" s="17" cm="1">
        <f t="array" ref="R22">IFERROR(INDEX('Värde nyttor'!$J:$AH,$C22+1,COLUMNS($J:R))/INDEX(Input!$G$5:$AE$5,COLUMNS($J:R)),"")</f>
        <v>0</v>
      </c>
      <c r="S22" s="17" cm="1">
        <f t="array" ref="S22">IFERROR(INDEX('Värde nyttor'!$J:$AH,$C22+1,COLUMNS($J:S))/INDEX(Input!$G$5:$AE$5,COLUMNS($J:S)),"")</f>
        <v>0</v>
      </c>
      <c r="T22" s="17" cm="1">
        <f t="array" ref="T22">IFERROR(INDEX('Värde nyttor'!$J:$AH,$C22+1,COLUMNS($J:T))/INDEX(Input!$G$5:$AE$5,COLUMNS($J:T)),"")</f>
        <v>0</v>
      </c>
      <c r="U22" s="17" cm="1">
        <f t="array" ref="U22">IFERROR(INDEX('Värde nyttor'!$J:$AH,$C22+1,COLUMNS($J:U))/INDEX(Input!$G$5:$AE$5,COLUMNS($J:U)),"")</f>
        <v>0</v>
      </c>
      <c r="V22" s="17" cm="1">
        <f t="array" ref="V22">IFERROR(INDEX('Värde nyttor'!$J:$AH,$C22+1,COLUMNS($J:V))/INDEX(Input!$G$5:$AE$5,COLUMNS($J:V)),"")</f>
        <v>0</v>
      </c>
      <c r="W22" s="17" cm="1">
        <f t="array" ref="W22">IFERROR(INDEX('Värde nyttor'!$J:$AH,$C22+1,COLUMNS($J:W))/INDEX(Input!$G$5:$AE$5,COLUMNS($J:W)),"")</f>
        <v>0</v>
      </c>
      <c r="X22" s="17" cm="1">
        <f t="array" ref="X22">IFERROR(INDEX('Värde nyttor'!$J:$AH,$C22+1,COLUMNS($J:X))/INDEX(Input!$G$5:$AE$5,COLUMNS($J:X)),"")</f>
        <v>0</v>
      </c>
      <c r="Y22" s="17" cm="1">
        <f t="array" ref="Y22">IFERROR(INDEX('Värde nyttor'!$J:$AH,$C22+1,COLUMNS($J:Y))/INDEX(Input!$G$5:$AE$5,COLUMNS($J:Y)),"")</f>
        <v>0</v>
      </c>
      <c r="Z22" s="17" cm="1">
        <f t="array" ref="Z22">IFERROR(INDEX('Värde nyttor'!$J:$AH,$C22+1,COLUMNS($J:Z))/INDEX(Input!$G$5:$AE$5,COLUMNS($J:Z)),"")</f>
        <v>0</v>
      </c>
      <c r="AA22" s="17" cm="1">
        <f t="array" ref="AA22">IFERROR(INDEX('Värde nyttor'!$J:$AH,$C22+1,COLUMNS($J:AA))/INDEX(Input!$G$5:$AE$5,COLUMNS($J:AA)),"")</f>
        <v>0</v>
      </c>
      <c r="AB22" s="17" cm="1">
        <f t="array" ref="AB22">IFERROR(INDEX('Värde nyttor'!$J:$AH,$C22+1,COLUMNS($J:AB))/INDEX(Input!$G$5:$AE$5,COLUMNS($J:AB)),"")</f>
        <v>0</v>
      </c>
      <c r="AC22" s="17" cm="1">
        <f t="array" ref="AC22">IFERROR(INDEX('Värde nyttor'!$J:$AH,$C22+1,COLUMNS($J:AC))/INDEX(Input!$G$5:$AE$5,COLUMNS($J:AC)),"")</f>
        <v>0</v>
      </c>
      <c r="AD22" s="17" cm="1">
        <f t="array" ref="AD22">IFERROR(INDEX('Värde nyttor'!$J:$AH,$C22+1,COLUMNS($J:AD))/INDEX(Input!$G$5:$AE$5,COLUMNS($J:AD)),"")</f>
        <v>0</v>
      </c>
      <c r="AE22" s="17" cm="1">
        <f t="array" ref="AE22">IFERROR(INDEX('Värde nyttor'!$J:$AH,$C22+1,COLUMNS($J:AE))/INDEX(Input!$G$5:$AE$5,COLUMNS($J:AE)),"")</f>
        <v>0</v>
      </c>
      <c r="AF22" s="17" cm="1">
        <f t="array" ref="AF22">IFERROR(INDEX('Värde nyttor'!$J:$AH,$C22+1,COLUMNS($J:AF))/INDEX(Input!$G$5:$AE$5,COLUMNS($J:AF)),"")</f>
        <v>0</v>
      </c>
      <c r="AG22" s="17" cm="1">
        <f t="array" ref="AG22">IFERROR(INDEX('Värde nyttor'!$J:$AH,$C22+1,COLUMNS($J:AG))/INDEX(Input!$G$5:$AE$5,COLUMNS($J:AG)),"")</f>
        <v>0</v>
      </c>
      <c r="AH22" s="17" cm="1">
        <f t="array" ref="AH22">IFERROR(INDEX('Värde nyttor'!$J:$AH,$C22+1,COLUMNS($J:AH))/INDEX(Input!$G$5:$AE$5,COLUMNS($J:AH)),"")</f>
        <v>0</v>
      </c>
      <c r="AI22" s="19"/>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9"/>
      <c r="BJ22" s="18"/>
      <c r="BK22" s="18"/>
      <c r="BL22" s="18"/>
      <c r="BM22" s="18"/>
      <c r="BN22" s="18"/>
      <c r="BO22" s="18"/>
      <c r="BP22" s="18"/>
      <c r="BQ22" s="18"/>
      <c r="BR22" s="18"/>
      <c r="BS22" s="18"/>
      <c r="BT22" s="18"/>
      <c r="BU22" s="18"/>
      <c r="BV22" s="18"/>
      <c r="BW22" s="18"/>
      <c r="BX22" s="18"/>
      <c r="BY22" s="18"/>
      <c r="BZ22" s="18"/>
      <c r="CA22" s="18"/>
      <c r="CB22" s="18"/>
      <c r="CC22" s="18"/>
      <c r="CD22" s="18"/>
      <c r="CE22" s="18"/>
      <c r="CF22" s="18"/>
      <c r="CG22" s="18"/>
      <c r="CH22" s="18"/>
      <c r="CI22" s="26"/>
    </row>
    <row r="23" spans="1:87" ht="25.2" customHeight="1" x14ac:dyDescent="0.35">
      <c r="A23" s="25" t="str">
        <f>"N"&amp;TEXT(ROWS($A$2:A23),"00")</f>
        <v>N22</v>
      </c>
      <c r="B23" s="17"/>
      <c r="C23" s="17"/>
      <c r="D23" s="34" cm="1">
        <f t="array" ref="D23">IFERROR(INDEX('Ej värderade'!$C:$C,ROWS($A$17:A23)+3),"")</f>
        <v>0</v>
      </c>
      <c r="E23" s="34" cm="1">
        <f t="array" ref="E23">IFERROR(INDEX('Ej värderade'!$D:$D,ROWS($A$17:B23)+3),"")</f>
        <v>0</v>
      </c>
      <c r="F23" s="34" cm="1">
        <f t="array" ref="F23">IFERROR(INDEX('Ej värderade'!$E:$E,ROWS($A$17:C23)+3),"")</f>
        <v>0</v>
      </c>
      <c r="G23" s="34" t="str">
        <f t="shared" si="4"/>
        <v/>
      </c>
      <c r="H23" s="34" cm="1">
        <f t="array" ref="H23">IFERROR(INDEX('Ej värderade'!$F:$F,ROWS($A$17:A23)+3),"")</f>
        <v>0</v>
      </c>
      <c r="I23" s="20" t="str">
        <f>IFERROR(_xlfn.XLOOKUP(H23,Input!#REF!,Input!#REF!),"")</f>
        <v/>
      </c>
      <c r="J23" s="17" cm="1">
        <f t="array" ref="J23">IFERROR(INDEX('Värde nyttor'!$J:$AH,$C23+1,COLUMNS($J:J))/INDEX(Input!$G$5:$AE$5,COLUMNS($J:J)),"")</f>
        <v>0</v>
      </c>
      <c r="K23" s="17" cm="1">
        <f t="array" ref="K23">IFERROR(INDEX('Värde nyttor'!$J:$AH,$C23+1,COLUMNS($J:K))/INDEX(Input!$G$5:$AE$5,COLUMNS($J:K)),"")</f>
        <v>0</v>
      </c>
      <c r="L23" s="17" cm="1">
        <f t="array" ref="L23">IFERROR(INDEX('Värde nyttor'!$J:$AH,$C23+1,COLUMNS($J:L))/INDEX(Input!$G$5:$AE$5,COLUMNS($J:L)),"")</f>
        <v>0</v>
      </c>
      <c r="M23" s="17" cm="1">
        <f t="array" ref="M23">IFERROR(INDEX('Värde nyttor'!$J:$AH,$C23+1,COLUMNS($J:M))/INDEX(Input!$G$5:$AE$5,COLUMNS($J:M)),"")</f>
        <v>0</v>
      </c>
      <c r="N23" s="17" cm="1">
        <f t="array" ref="N23">IFERROR(INDEX('Värde nyttor'!$J:$AH,$C23+1,COLUMNS($J:N))/INDEX(Input!$G$5:$AE$5,COLUMNS($J:N)),"")</f>
        <v>0</v>
      </c>
      <c r="O23" s="17" cm="1">
        <f t="array" ref="O23">IFERROR(INDEX('Värde nyttor'!$J:$AH,$C23+1,COLUMNS($J:O))/INDEX(Input!$G$5:$AE$5,COLUMNS($J:O)),"")</f>
        <v>0</v>
      </c>
      <c r="P23" s="17" cm="1">
        <f t="array" ref="P23">IFERROR(INDEX('Värde nyttor'!$J:$AH,$C23+1,COLUMNS($J:P))/INDEX(Input!$G$5:$AE$5,COLUMNS($J:P)),"")</f>
        <v>0</v>
      </c>
      <c r="Q23" s="17" cm="1">
        <f t="array" ref="Q23">IFERROR(INDEX('Värde nyttor'!$J:$AH,$C23+1,COLUMNS($J:Q))/INDEX(Input!$G$5:$AE$5,COLUMNS($J:Q)),"")</f>
        <v>0</v>
      </c>
      <c r="R23" s="17" cm="1">
        <f t="array" ref="R23">IFERROR(INDEX('Värde nyttor'!$J:$AH,$C23+1,COLUMNS($J:R))/INDEX(Input!$G$5:$AE$5,COLUMNS($J:R)),"")</f>
        <v>0</v>
      </c>
      <c r="S23" s="17" cm="1">
        <f t="array" ref="S23">IFERROR(INDEX('Värde nyttor'!$J:$AH,$C23+1,COLUMNS($J:S))/INDEX(Input!$G$5:$AE$5,COLUMNS($J:S)),"")</f>
        <v>0</v>
      </c>
      <c r="T23" s="17" cm="1">
        <f t="array" ref="T23">IFERROR(INDEX('Värde nyttor'!$J:$AH,$C23+1,COLUMNS($J:T))/INDEX(Input!$G$5:$AE$5,COLUMNS($J:T)),"")</f>
        <v>0</v>
      </c>
      <c r="U23" s="17" cm="1">
        <f t="array" ref="U23">IFERROR(INDEX('Värde nyttor'!$J:$AH,$C23+1,COLUMNS($J:U))/INDEX(Input!$G$5:$AE$5,COLUMNS($J:U)),"")</f>
        <v>0</v>
      </c>
      <c r="V23" s="17" cm="1">
        <f t="array" ref="V23">IFERROR(INDEX('Värde nyttor'!$J:$AH,$C23+1,COLUMNS($J:V))/INDEX(Input!$G$5:$AE$5,COLUMNS($J:V)),"")</f>
        <v>0</v>
      </c>
      <c r="W23" s="17" cm="1">
        <f t="array" ref="W23">IFERROR(INDEX('Värde nyttor'!$J:$AH,$C23+1,COLUMNS($J:W))/INDEX(Input!$G$5:$AE$5,COLUMNS($J:W)),"")</f>
        <v>0</v>
      </c>
      <c r="X23" s="17" cm="1">
        <f t="array" ref="X23">IFERROR(INDEX('Värde nyttor'!$J:$AH,$C23+1,COLUMNS($J:X))/INDEX(Input!$G$5:$AE$5,COLUMNS($J:X)),"")</f>
        <v>0</v>
      </c>
      <c r="Y23" s="17" cm="1">
        <f t="array" ref="Y23">IFERROR(INDEX('Värde nyttor'!$J:$AH,$C23+1,COLUMNS($J:Y))/INDEX(Input!$G$5:$AE$5,COLUMNS($J:Y)),"")</f>
        <v>0</v>
      </c>
      <c r="Z23" s="17" cm="1">
        <f t="array" ref="Z23">IFERROR(INDEX('Värde nyttor'!$J:$AH,$C23+1,COLUMNS($J:Z))/INDEX(Input!$G$5:$AE$5,COLUMNS($J:Z)),"")</f>
        <v>0</v>
      </c>
      <c r="AA23" s="17" cm="1">
        <f t="array" ref="AA23">IFERROR(INDEX('Värde nyttor'!$J:$AH,$C23+1,COLUMNS($J:AA))/INDEX(Input!$G$5:$AE$5,COLUMNS($J:AA)),"")</f>
        <v>0</v>
      </c>
      <c r="AB23" s="17" cm="1">
        <f t="array" ref="AB23">IFERROR(INDEX('Värde nyttor'!$J:$AH,$C23+1,COLUMNS($J:AB))/INDEX(Input!$G$5:$AE$5,COLUMNS($J:AB)),"")</f>
        <v>0</v>
      </c>
      <c r="AC23" s="17" cm="1">
        <f t="array" ref="AC23">IFERROR(INDEX('Värde nyttor'!$J:$AH,$C23+1,COLUMNS($J:AC))/INDEX(Input!$G$5:$AE$5,COLUMNS($J:AC)),"")</f>
        <v>0</v>
      </c>
      <c r="AD23" s="17" cm="1">
        <f t="array" ref="AD23">IFERROR(INDEX('Värde nyttor'!$J:$AH,$C23+1,COLUMNS($J:AD))/INDEX(Input!$G$5:$AE$5,COLUMNS($J:AD)),"")</f>
        <v>0</v>
      </c>
      <c r="AE23" s="17" cm="1">
        <f t="array" ref="AE23">IFERROR(INDEX('Värde nyttor'!$J:$AH,$C23+1,COLUMNS($J:AE))/INDEX(Input!$G$5:$AE$5,COLUMNS($J:AE)),"")</f>
        <v>0</v>
      </c>
      <c r="AF23" s="17" cm="1">
        <f t="array" ref="AF23">IFERROR(INDEX('Värde nyttor'!$J:$AH,$C23+1,COLUMNS($J:AF))/INDEX(Input!$G$5:$AE$5,COLUMNS($J:AF)),"")</f>
        <v>0</v>
      </c>
      <c r="AG23" s="17" cm="1">
        <f t="array" ref="AG23">IFERROR(INDEX('Värde nyttor'!$J:$AH,$C23+1,COLUMNS($J:AG))/INDEX(Input!$G$5:$AE$5,COLUMNS($J:AG)),"")</f>
        <v>0</v>
      </c>
      <c r="AH23" s="17" cm="1">
        <f t="array" ref="AH23">IFERROR(INDEX('Värde nyttor'!$J:$AH,$C23+1,COLUMNS($J:AH))/INDEX(Input!$G$5:$AE$5,COLUMNS($J:AH)),"")</f>
        <v>0</v>
      </c>
      <c r="AI23" s="19"/>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9"/>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26"/>
    </row>
    <row r="24" spans="1:87" ht="25.2" customHeight="1" x14ac:dyDescent="0.35">
      <c r="A24" s="25" t="str">
        <f>"N"&amp;TEXT(ROWS($A$2:A24),"00")</f>
        <v>N23</v>
      </c>
      <c r="B24" s="17"/>
      <c r="C24" s="17"/>
      <c r="D24" s="34" cm="1">
        <f t="array" ref="D24">IFERROR(INDEX('Ej värderade'!$C:$C,ROWS($A$17:A24)+3),"")</f>
        <v>0</v>
      </c>
      <c r="E24" s="34" cm="1">
        <f t="array" ref="E24">IFERROR(INDEX('Ej värderade'!$D:$D,ROWS($A$17:B24)+3),"")</f>
        <v>0</v>
      </c>
      <c r="F24" s="34" cm="1">
        <f t="array" ref="F24">IFERROR(INDEX('Ej värderade'!$E:$E,ROWS($A$17:C24)+3),"")</f>
        <v>0</v>
      </c>
      <c r="G24" s="34" t="str">
        <f t="shared" si="4"/>
        <v/>
      </c>
      <c r="H24" s="34" cm="1">
        <f t="array" ref="H24">IFERROR(INDEX('Ej värderade'!$F:$F,ROWS($A$17:A24)+3),"")</f>
        <v>0</v>
      </c>
      <c r="I24" s="20" t="str">
        <f>IFERROR(_xlfn.XLOOKUP(H24,Input!#REF!,Input!#REF!),"")</f>
        <v/>
      </c>
      <c r="J24" s="17" cm="1">
        <f t="array" ref="J24">IFERROR(INDEX('Värde nyttor'!$J:$AH,$C24+1,COLUMNS($J:J))/INDEX(Input!$G$5:$AE$5,COLUMNS($J:J)),"")</f>
        <v>0</v>
      </c>
      <c r="K24" s="17" cm="1">
        <f t="array" ref="K24">IFERROR(INDEX('Värde nyttor'!$J:$AH,$C24+1,COLUMNS($J:K))/INDEX(Input!$G$5:$AE$5,COLUMNS($J:K)),"")</f>
        <v>0</v>
      </c>
      <c r="L24" s="17" cm="1">
        <f t="array" ref="L24">IFERROR(INDEX('Värde nyttor'!$J:$AH,$C24+1,COLUMNS($J:L))/INDEX(Input!$G$5:$AE$5,COLUMNS($J:L)),"")</f>
        <v>0</v>
      </c>
      <c r="M24" s="17" cm="1">
        <f t="array" ref="M24">IFERROR(INDEX('Värde nyttor'!$J:$AH,$C24+1,COLUMNS($J:M))/INDEX(Input!$G$5:$AE$5,COLUMNS($J:M)),"")</f>
        <v>0</v>
      </c>
      <c r="N24" s="17" cm="1">
        <f t="array" ref="N24">IFERROR(INDEX('Värde nyttor'!$J:$AH,$C24+1,COLUMNS($J:N))/INDEX(Input!$G$5:$AE$5,COLUMNS($J:N)),"")</f>
        <v>0</v>
      </c>
      <c r="O24" s="17" cm="1">
        <f t="array" ref="O24">IFERROR(INDEX('Värde nyttor'!$J:$AH,$C24+1,COLUMNS($J:O))/INDEX(Input!$G$5:$AE$5,COLUMNS($J:O)),"")</f>
        <v>0</v>
      </c>
      <c r="P24" s="17" cm="1">
        <f t="array" ref="P24">IFERROR(INDEX('Värde nyttor'!$J:$AH,$C24+1,COLUMNS($J:P))/INDEX(Input!$G$5:$AE$5,COLUMNS($J:P)),"")</f>
        <v>0</v>
      </c>
      <c r="Q24" s="17" cm="1">
        <f t="array" ref="Q24">IFERROR(INDEX('Värde nyttor'!$J:$AH,$C24+1,COLUMNS($J:Q))/INDEX(Input!$G$5:$AE$5,COLUMNS($J:Q)),"")</f>
        <v>0</v>
      </c>
      <c r="R24" s="17" cm="1">
        <f t="array" ref="R24">IFERROR(INDEX('Värde nyttor'!$J:$AH,$C24+1,COLUMNS($J:R))/INDEX(Input!$G$5:$AE$5,COLUMNS($J:R)),"")</f>
        <v>0</v>
      </c>
      <c r="S24" s="17" cm="1">
        <f t="array" ref="S24">IFERROR(INDEX('Värde nyttor'!$J:$AH,$C24+1,COLUMNS($J:S))/INDEX(Input!$G$5:$AE$5,COLUMNS($J:S)),"")</f>
        <v>0</v>
      </c>
      <c r="T24" s="17" cm="1">
        <f t="array" ref="T24">IFERROR(INDEX('Värde nyttor'!$J:$AH,$C24+1,COLUMNS($J:T))/INDEX(Input!$G$5:$AE$5,COLUMNS($J:T)),"")</f>
        <v>0</v>
      </c>
      <c r="U24" s="17" cm="1">
        <f t="array" ref="U24">IFERROR(INDEX('Värde nyttor'!$J:$AH,$C24+1,COLUMNS($J:U))/INDEX(Input!$G$5:$AE$5,COLUMNS($J:U)),"")</f>
        <v>0</v>
      </c>
      <c r="V24" s="17" cm="1">
        <f t="array" ref="V24">IFERROR(INDEX('Värde nyttor'!$J:$AH,$C24+1,COLUMNS($J:V))/INDEX(Input!$G$5:$AE$5,COLUMNS($J:V)),"")</f>
        <v>0</v>
      </c>
      <c r="W24" s="17" cm="1">
        <f t="array" ref="W24">IFERROR(INDEX('Värde nyttor'!$J:$AH,$C24+1,COLUMNS($J:W))/INDEX(Input!$G$5:$AE$5,COLUMNS($J:W)),"")</f>
        <v>0</v>
      </c>
      <c r="X24" s="17" cm="1">
        <f t="array" ref="X24">IFERROR(INDEX('Värde nyttor'!$J:$AH,$C24+1,COLUMNS($J:X))/INDEX(Input!$G$5:$AE$5,COLUMNS($J:X)),"")</f>
        <v>0</v>
      </c>
      <c r="Y24" s="17" cm="1">
        <f t="array" ref="Y24">IFERROR(INDEX('Värde nyttor'!$J:$AH,$C24+1,COLUMNS($J:Y))/INDEX(Input!$G$5:$AE$5,COLUMNS($J:Y)),"")</f>
        <v>0</v>
      </c>
      <c r="Z24" s="17" cm="1">
        <f t="array" ref="Z24">IFERROR(INDEX('Värde nyttor'!$J:$AH,$C24+1,COLUMNS($J:Z))/INDEX(Input!$G$5:$AE$5,COLUMNS($J:Z)),"")</f>
        <v>0</v>
      </c>
      <c r="AA24" s="17" cm="1">
        <f t="array" ref="AA24">IFERROR(INDEX('Värde nyttor'!$J:$AH,$C24+1,COLUMNS($J:AA))/INDEX(Input!$G$5:$AE$5,COLUMNS($J:AA)),"")</f>
        <v>0</v>
      </c>
      <c r="AB24" s="17" cm="1">
        <f t="array" ref="AB24">IFERROR(INDEX('Värde nyttor'!$J:$AH,$C24+1,COLUMNS($J:AB))/INDEX(Input!$G$5:$AE$5,COLUMNS($J:AB)),"")</f>
        <v>0</v>
      </c>
      <c r="AC24" s="17" cm="1">
        <f t="array" ref="AC24">IFERROR(INDEX('Värde nyttor'!$J:$AH,$C24+1,COLUMNS($J:AC))/INDEX(Input!$G$5:$AE$5,COLUMNS($J:AC)),"")</f>
        <v>0</v>
      </c>
      <c r="AD24" s="17" cm="1">
        <f t="array" ref="AD24">IFERROR(INDEX('Värde nyttor'!$J:$AH,$C24+1,COLUMNS($J:AD))/INDEX(Input!$G$5:$AE$5,COLUMNS($J:AD)),"")</f>
        <v>0</v>
      </c>
      <c r="AE24" s="17" cm="1">
        <f t="array" ref="AE24">IFERROR(INDEX('Värde nyttor'!$J:$AH,$C24+1,COLUMNS($J:AE))/INDEX(Input!$G$5:$AE$5,COLUMNS($J:AE)),"")</f>
        <v>0</v>
      </c>
      <c r="AF24" s="17" cm="1">
        <f t="array" ref="AF24">IFERROR(INDEX('Värde nyttor'!$J:$AH,$C24+1,COLUMNS($J:AF))/INDEX(Input!$G$5:$AE$5,COLUMNS($J:AF)),"")</f>
        <v>0</v>
      </c>
      <c r="AG24" s="17" cm="1">
        <f t="array" ref="AG24">IFERROR(INDEX('Värde nyttor'!$J:$AH,$C24+1,COLUMNS($J:AG))/INDEX(Input!$G$5:$AE$5,COLUMNS($J:AG)),"")</f>
        <v>0</v>
      </c>
      <c r="AH24" s="17" cm="1">
        <f t="array" ref="AH24">IFERROR(INDEX('Värde nyttor'!$J:$AH,$C24+1,COLUMNS($J:AH))/INDEX(Input!$G$5:$AE$5,COLUMNS($J:AH)),"")</f>
        <v>0</v>
      </c>
      <c r="AI24" s="19"/>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9"/>
      <c r="BJ24" s="18"/>
      <c r="BK24" s="18"/>
      <c r="BL24" s="18"/>
      <c r="BM24" s="18"/>
      <c r="BN24" s="18"/>
      <c r="BO24" s="18"/>
      <c r="BP24" s="18"/>
      <c r="BQ24" s="18"/>
      <c r="BR24" s="18"/>
      <c r="BS24" s="18"/>
      <c r="BT24" s="18"/>
      <c r="BU24" s="18"/>
      <c r="BV24" s="18"/>
      <c r="BW24" s="18"/>
      <c r="BX24" s="18"/>
      <c r="BY24" s="18"/>
      <c r="BZ24" s="18"/>
      <c r="CA24" s="18"/>
      <c r="CB24" s="18"/>
      <c r="CC24" s="18"/>
      <c r="CD24" s="18"/>
      <c r="CE24" s="18"/>
      <c r="CF24" s="18"/>
      <c r="CG24" s="18"/>
      <c r="CH24" s="18"/>
      <c r="CI24" s="26"/>
    </row>
    <row r="25" spans="1:87" ht="25.2" customHeight="1" x14ac:dyDescent="0.35">
      <c r="A25" s="25" t="str">
        <f>"N"&amp;TEXT(ROWS($A$2:A25),"00")</f>
        <v>N24</v>
      </c>
      <c r="B25" s="17"/>
      <c r="C25" s="17"/>
      <c r="D25" s="34" cm="1">
        <f t="array" ref="D25">IFERROR(INDEX('Ej värderade'!$C:$C,ROWS($A$17:A25)+3),"")</f>
        <v>0</v>
      </c>
      <c r="E25" s="34" cm="1">
        <f t="array" ref="E25">IFERROR(INDEX('Ej värderade'!$D:$D,ROWS($A$17:B25)+3),"")</f>
        <v>0</v>
      </c>
      <c r="F25" s="34" cm="1">
        <f t="array" ref="F25">IFERROR(INDEX('Ej värderade'!$E:$E,ROWS($A$17:C25)+3),"")</f>
        <v>0</v>
      </c>
      <c r="G25" s="34" t="str">
        <f t="shared" si="4"/>
        <v/>
      </c>
      <c r="H25" s="34" cm="1">
        <f t="array" ref="H25">IFERROR(INDEX('Ej värderade'!$F:$F,ROWS($A$17:A25)+3),"")</f>
        <v>0</v>
      </c>
      <c r="I25" s="20" t="str">
        <f>IFERROR(_xlfn.XLOOKUP(H25,Input!#REF!,Input!#REF!),"")</f>
        <v/>
      </c>
      <c r="J25" s="17" cm="1">
        <f t="array" ref="J25">IFERROR(INDEX('Värde nyttor'!$J:$AH,$C25+1,COLUMNS($J:J))/INDEX(Input!$G$5:$AE$5,COLUMNS($J:J)),"")</f>
        <v>0</v>
      </c>
      <c r="K25" s="17" cm="1">
        <f t="array" ref="K25">IFERROR(INDEX('Värde nyttor'!$J:$AH,$C25+1,COLUMNS($J:K))/INDEX(Input!$G$5:$AE$5,COLUMNS($J:K)),"")</f>
        <v>0</v>
      </c>
      <c r="L25" s="17" cm="1">
        <f t="array" ref="L25">IFERROR(INDEX('Värde nyttor'!$J:$AH,$C25+1,COLUMNS($J:L))/INDEX(Input!$G$5:$AE$5,COLUMNS($J:L)),"")</f>
        <v>0</v>
      </c>
      <c r="M25" s="17" cm="1">
        <f t="array" ref="M25">IFERROR(INDEX('Värde nyttor'!$J:$AH,$C25+1,COLUMNS($J:M))/INDEX(Input!$G$5:$AE$5,COLUMNS($J:M)),"")</f>
        <v>0</v>
      </c>
      <c r="N25" s="17" cm="1">
        <f t="array" ref="N25">IFERROR(INDEX('Värde nyttor'!$J:$AH,$C25+1,COLUMNS($J:N))/INDEX(Input!$G$5:$AE$5,COLUMNS($J:N)),"")</f>
        <v>0</v>
      </c>
      <c r="O25" s="17" cm="1">
        <f t="array" ref="O25">IFERROR(INDEX('Värde nyttor'!$J:$AH,$C25+1,COLUMNS($J:O))/INDEX(Input!$G$5:$AE$5,COLUMNS($J:O)),"")</f>
        <v>0</v>
      </c>
      <c r="P25" s="17" cm="1">
        <f t="array" ref="P25">IFERROR(INDEX('Värde nyttor'!$J:$AH,$C25+1,COLUMNS($J:P))/INDEX(Input!$G$5:$AE$5,COLUMNS($J:P)),"")</f>
        <v>0</v>
      </c>
      <c r="Q25" s="17" cm="1">
        <f t="array" ref="Q25">IFERROR(INDEX('Värde nyttor'!$J:$AH,$C25+1,COLUMNS($J:Q))/INDEX(Input!$G$5:$AE$5,COLUMNS($J:Q)),"")</f>
        <v>0</v>
      </c>
      <c r="R25" s="17" cm="1">
        <f t="array" ref="R25">IFERROR(INDEX('Värde nyttor'!$J:$AH,$C25+1,COLUMNS($J:R))/INDEX(Input!$G$5:$AE$5,COLUMNS($J:R)),"")</f>
        <v>0</v>
      </c>
      <c r="S25" s="17" cm="1">
        <f t="array" ref="S25">IFERROR(INDEX('Värde nyttor'!$J:$AH,$C25+1,COLUMNS($J:S))/INDEX(Input!$G$5:$AE$5,COLUMNS($J:S)),"")</f>
        <v>0</v>
      </c>
      <c r="T25" s="17" cm="1">
        <f t="array" ref="T25">IFERROR(INDEX('Värde nyttor'!$J:$AH,$C25+1,COLUMNS($J:T))/INDEX(Input!$G$5:$AE$5,COLUMNS($J:T)),"")</f>
        <v>0</v>
      </c>
      <c r="U25" s="17" cm="1">
        <f t="array" ref="U25">IFERROR(INDEX('Värde nyttor'!$J:$AH,$C25+1,COLUMNS($J:U))/INDEX(Input!$G$5:$AE$5,COLUMNS($J:U)),"")</f>
        <v>0</v>
      </c>
      <c r="V25" s="17" cm="1">
        <f t="array" ref="V25">IFERROR(INDEX('Värde nyttor'!$J:$AH,$C25+1,COLUMNS($J:V))/INDEX(Input!$G$5:$AE$5,COLUMNS($J:V)),"")</f>
        <v>0</v>
      </c>
      <c r="W25" s="17" cm="1">
        <f t="array" ref="W25">IFERROR(INDEX('Värde nyttor'!$J:$AH,$C25+1,COLUMNS($J:W))/INDEX(Input!$G$5:$AE$5,COLUMNS($J:W)),"")</f>
        <v>0</v>
      </c>
      <c r="X25" s="17" cm="1">
        <f t="array" ref="X25">IFERROR(INDEX('Värde nyttor'!$J:$AH,$C25+1,COLUMNS($J:X))/INDEX(Input!$G$5:$AE$5,COLUMNS($J:X)),"")</f>
        <v>0</v>
      </c>
      <c r="Y25" s="17" cm="1">
        <f t="array" ref="Y25">IFERROR(INDEX('Värde nyttor'!$J:$AH,$C25+1,COLUMNS($J:Y))/INDEX(Input!$G$5:$AE$5,COLUMNS($J:Y)),"")</f>
        <v>0</v>
      </c>
      <c r="Z25" s="17" cm="1">
        <f t="array" ref="Z25">IFERROR(INDEX('Värde nyttor'!$J:$AH,$C25+1,COLUMNS($J:Z))/INDEX(Input!$G$5:$AE$5,COLUMNS($J:Z)),"")</f>
        <v>0</v>
      </c>
      <c r="AA25" s="17" cm="1">
        <f t="array" ref="AA25">IFERROR(INDEX('Värde nyttor'!$J:$AH,$C25+1,COLUMNS($J:AA))/INDEX(Input!$G$5:$AE$5,COLUMNS($J:AA)),"")</f>
        <v>0</v>
      </c>
      <c r="AB25" s="17" cm="1">
        <f t="array" ref="AB25">IFERROR(INDEX('Värde nyttor'!$J:$AH,$C25+1,COLUMNS($J:AB))/INDEX(Input!$G$5:$AE$5,COLUMNS($J:AB)),"")</f>
        <v>0</v>
      </c>
      <c r="AC25" s="17" cm="1">
        <f t="array" ref="AC25">IFERROR(INDEX('Värde nyttor'!$J:$AH,$C25+1,COLUMNS($J:AC))/INDEX(Input!$G$5:$AE$5,COLUMNS($J:AC)),"")</f>
        <v>0</v>
      </c>
      <c r="AD25" s="17" cm="1">
        <f t="array" ref="AD25">IFERROR(INDEX('Värde nyttor'!$J:$AH,$C25+1,COLUMNS($J:AD))/INDEX(Input!$G$5:$AE$5,COLUMNS($J:AD)),"")</f>
        <v>0</v>
      </c>
      <c r="AE25" s="17" cm="1">
        <f t="array" ref="AE25">IFERROR(INDEX('Värde nyttor'!$J:$AH,$C25+1,COLUMNS($J:AE))/INDEX(Input!$G$5:$AE$5,COLUMNS($J:AE)),"")</f>
        <v>0</v>
      </c>
      <c r="AF25" s="17" cm="1">
        <f t="array" ref="AF25">IFERROR(INDEX('Värde nyttor'!$J:$AH,$C25+1,COLUMNS($J:AF))/INDEX(Input!$G$5:$AE$5,COLUMNS($J:AF)),"")</f>
        <v>0</v>
      </c>
      <c r="AG25" s="17" cm="1">
        <f t="array" ref="AG25">IFERROR(INDEX('Värde nyttor'!$J:$AH,$C25+1,COLUMNS($J:AG))/INDEX(Input!$G$5:$AE$5,COLUMNS($J:AG)),"")</f>
        <v>0</v>
      </c>
      <c r="AH25" s="17" cm="1">
        <f t="array" ref="AH25">IFERROR(INDEX('Värde nyttor'!$J:$AH,$C25+1,COLUMNS($J:AH))/INDEX(Input!$G$5:$AE$5,COLUMNS($J:AH)),"")</f>
        <v>0</v>
      </c>
      <c r="AI25" s="19"/>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9"/>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26"/>
    </row>
    <row r="26" spans="1:87" ht="25.2" customHeight="1" x14ac:dyDescent="0.35">
      <c r="A26" s="25" t="str">
        <f>"N"&amp;TEXT(ROWS($A$2:A26),"00")</f>
        <v>N25</v>
      </c>
      <c r="B26" s="17"/>
      <c r="C26" s="17"/>
      <c r="D26" s="34" cm="1">
        <f t="array" ref="D26">IFERROR(INDEX('Ej värderade'!$C:$C,ROWS($A$17:A26)+3),"")</f>
        <v>0</v>
      </c>
      <c r="E26" s="34" cm="1">
        <f t="array" ref="E26">IFERROR(INDEX('Ej värderade'!$D:$D,ROWS($A$17:B26)+3),"")</f>
        <v>0</v>
      </c>
      <c r="F26" s="34" cm="1">
        <f t="array" ref="F26">IFERROR(INDEX('Ej värderade'!$E:$E,ROWS($A$17:C26)+3),"")</f>
        <v>0</v>
      </c>
      <c r="G26" s="34" t="str">
        <f t="shared" si="4"/>
        <v/>
      </c>
      <c r="H26" s="34" cm="1">
        <f t="array" ref="H26">IFERROR(INDEX('Ej värderade'!$F:$F,ROWS($A$17:A26)+3),"")</f>
        <v>0</v>
      </c>
      <c r="I26" s="20" t="str">
        <f>IFERROR(_xlfn.XLOOKUP(H26,Input!#REF!,Input!#REF!),"")</f>
        <v/>
      </c>
      <c r="J26" s="17" cm="1">
        <f t="array" ref="J26">IFERROR(INDEX('Värde nyttor'!$J:$AH,$C26+1,COLUMNS($J:J))/INDEX(Input!$G$5:$AE$5,COLUMNS($J:J)),"")</f>
        <v>0</v>
      </c>
      <c r="K26" s="17" cm="1">
        <f t="array" ref="K26">IFERROR(INDEX('Värde nyttor'!$J:$AH,$C26+1,COLUMNS($J:K))/INDEX(Input!$G$5:$AE$5,COLUMNS($J:K)),"")</f>
        <v>0</v>
      </c>
      <c r="L26" s="17" cm="1">
        <f t="array" ref="L26">IFERROR(INDEX('Värde nyttor'!$J:$AH,$C26+1,COLUMNS($J:L))/INDEX(Input!$G$5:$AE$5,COLUMNS($J:L)),"")</f>
        <v>0</v>
      </c>
      <c r="M26" s="17" cm="1">
        <f t="array" ref="M26">IFERROR(INDEX('Värde nyttor'!$J:$AH,$C26+1,COLUMNS($J:M))/INDEX(Input!$G$5:$AE$5,COLUMNS($J:M)),"")</f>
        <v>0</v>
      </c>
      <c r="N26" s="17" cm="1">
        <f t="array" ref="N26">IFERROR(INDEX('Värde nyttor'!$J:$AH,$C26+1,COLUMNS($J:N))/INDEX(Input!$G$5:$AE$5,COLUMNS($J:N)),"")</f>
        <v>0</v>
      </c>
      <c r="O26" s="17" cm="1">
        <f t="array" ref="O26">IFERROR(INDEX('Värde nyttor'!$J:$AH,$C26+1,COLUMNS($J:O))/INDEX(Input!$G$5:$AE$5,COLUMNS($J:O)),"")</f>
        <v>0</v>
      </c>
      <c r="P26" s="17" cm="1">
        <f t="array" ref="P26">IFERROR(INDEX('Värde nyttor'!$J:$AH,$C26+1,COLUMNS($J:P))/INDEX(Input!$G$5:$AE$5,COLUMNS($J:P)),"")</f>
        <v>0</v>
      </c>
      <c r="Q26" s="17" cm="1">
        <f t="array" ref="Q26">IFERROR(INDEX('Värde nyttor'!$J:$AH,$C26+1,COLUMNS($J:Q))/INDEX(Input!$G$5:$AE$5,COLUMNS($J:Q)),"")</f>
        <v>0</v>
      </c>
      <c r="R26" s="17" cm="1">
        <f t="array" ref="R26">IFERROR(INDEX('Värde nyttor'!$J:$AH,$C26+1,COLUMNS($J:R))/INDEX(Input!$G$5:$AE$5,COLUMNS($J:R)),"")</f>
        <v>0</v>
      </c>
      <c r="S26" s="17" cm="1">
        <f t="array" ref="S26">IFERROR(INDEX('Värde nyttor'!$J:$AH,$C26+1,COLUMNS($J:S))/INDEX(Input!$G$5:$AE$5,COLUMNS($J:S)),"")</f>
        <v>0</v>
      </c>
      <c r="T26" s="17" cm="1">
        <f t="array" ref="T26">IFERROR(INDEX('Värde nyttor'!$J:$AH,$C26+1,COLUMNS($J:T))/INDEX(Input!$G$5:$AE$5,COLUMNS($J:T)),"")</f>
        <v>0</v>
      </c>
      <c r="U26" s="17" cm="1">
        <f t="array" ref="U26">IFERROR(INDEX('Värde nyttor'!$J:$AH,$C26+1,COLUMNS($J:U))/INDEX(Input!$G$5:$AE$5,COLUMNS($J:U)),"")</f>
        <v>0</v>
      </c>
      <c r="V26" s="17" cm="1">
        <f t="array" ref="V26">IFERROR(INDEX('Värde nyttor'!$J:$AH,$C26+1,COLUMNS($J:V))/INDEX(Input!$G$5:$AE$5,COLUMNS($J:V)),"")</f>
        <v>0</v>
      </c>
      <c r="W26" s="17" cm="1">
        <f t="array" ref="W26">IFERROR(INDEX('Värde nyttor'!$J:$AH,$C26+1,COLUMNS($J:W))/INDEX(Input!$G$5:$AE$5,COLUMNS($J:W)),"")</f>
        <v>0</v>
      </c>
      <c r="X26" s="17" cm="1">
        <f t="array" ref="X26">IFERROR(INDEX('Värde nyttor'!$J:$AH,$C26+1,COLUMNS($J:X))/INDEX(Input!$G$5:$AE$5,COLUMNS($J:X)),"")</f>
        <v>0</v>
      </c>
      <c r="Y26" s="17" cm="1">
        <f t="array" ref="Y26">IFERROR(INDEX('Värde nyttor'!$J:$AH,$C26+1,COLUMNS($J:Y))/INDEX(Input!$G$5:$AE$5,COLUMNS($J:Y)),"")</f>
        <v>0</v>
      </c>
      <c r="Z26" s="17" cm="1">
        <f t="array" ref="Z26">IFERROR(INDEX('Värde nyttor'!$J:$AH,$C26+1,COLUMNS($J:Z))/INDEX(Input!$G$5:$AE$5,COLUMNS($J:Z)),"")</f>
        <v>0</v>
      </c>
      <c r="AA26" s="17" cm="1">
        <f t="array" ref="AA26">IFERROR(INDEX('Värde nyttor'!$J:$AH,$C26+1,COLUMNS($J:AA))/INDEX(Input!$G$5:$AE$5,COLUMNS($J:AA)),"")</f>
        <v>0</v>
      </c>
      <c r="AB26" s="17" cm="1">
        <f t="array" ref="AB26">IFERROR(INDEX('Värde nyttor'!$J:$AH,$C26+1,COLUMNS($J:AB))/INDEX(Input!$G$5:$AE$5,COLUMNS($J:AB)),"")</f>
        <v>0</v>
      </c>
      <c r="AC26" s="17" cm="1">
        <f t="array" ref="AC26">IFERROR(INDEX('Värde nyttor'!$J:$AH,$C26+1,COLUMNS($J:AC))/INDEX(Input!$G$5:$AE$5,COLUMNS($J:AC)),"")</f>
        <v>0</v>
      </c>
      <c r="AD26" s="17" cm="1">
        <f t="array" ref="AD26">IFERROR(INDEX('Värde nyttor'!$J:$AH,$C26+1,COLUMNS($J:AD))/INDEX(Input!$G$5:$AE$5,COLUMNS($J:AD)),"")</f>
        <v>0</v>
      </c>
      <c r="AE26" s="17" cm="1">
        <f t="array" ref="AE26">IFERROR(INDEX('Värde nyttor'!$J:$AH,$C26+1,COLUMNS($J:AE))/INDEX(Input!$G$5:$AE$5,COLUMNS($J:AE)),"")</f>
        <v>0</v>
      </c>
      <c r="AF26" s="17" cm="1">
        <f t="array" ref="AF26">IFERROR(INDEX('Värde nyttor'!$J:$AH,$C26+1,COLUMNS($J:AF))/INDEX(Input!$G$5:$AE$5,COLUMNS($J:AF)),"")</f>
        <v>0</v>
      </c>
      <c r="AG26" s="17" cm="1">
        <f t="array" ref="AG26">IFERROR(INDEX('Värde nyttor'!$J:$AH,$C26+1,COLUMNS($J:AG))/INDEX(Input!$G$5:$AE$5,COLUMNS($J:AG)),"")</f>
        <v>0</v>
      </c>
      <c r="AH26" s="17" cm="1">
        <f t="array" ref="AH26">IFERROR(INDEX('Värde nyttor'!$J:$AH,$C26+1,COLUMNS($J:AH))/INDEX(Input!$G$5:$AE$5,COLUMNS($J:AH)),"")</f>
        <v>0</v>
      </c>
      <c r="AI26" s="19"/>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9"/>
      <c r="BJ26" s="18"/>
      <c r="BK26" s="18"/>
      <c r="BL26" s="18"/>
      <c r="BM26" s="18"/>
      <c r="BN26" s="18"/>
      <c r="BO26" s="18"/>
      <c r="BP26" s="18"/>
      <c r="BQ26" s="18"/>
      <c r="BR26" s="18"/>
      <c r="BS26" s="18"/>
      <c r="BT26" s="18"/>
      <c r="BU26" s="18"/>
      <c r="BV26" s="18"/>
      <c r="BW26" s="18"/>
      <c r="BX26" s="18"/>
      <c r="BY26" s="18"/>
      <c r="BZ26" s="18"/>
      <c r="CA26" s="18"/>
      <c r="CB26" s="18"/>
      <c r="CC26" s="18"/>
      <c r="CD26" s="18"/>
      <c r="CE26" s="18"/>
      <c r="CF26" s="18"/>
      <c r="CG26" s="18"/>
      <c r="CH26" s="18"/>
      <c r="CI26" s="26"/>
    </row>
    <row r="27" spans="1:87" ht="25.2" customHeight="1" x14ac:dyDescent="0.35">
      <c r="A27" s="25" t="str">
        <f>"N"&amp;TEXT(ROWS($A$2:A27),"00")</f>
        <v>N26</v>
      </c>
      <c r="B27" s="17"/>
      <c r="C27" s="17"/>
      <c r="D27" s="34" cm="1">
        <f t="array" ref="D27">IFERROR(INDEX('Ej värderade'!$C:$C,ROWS($A$17:A27)+3),"")</f>
        <v>0</v>
      </c>
      <c r="E27" s="34" cm="1">
        <f t="array" ref="E27">IFERROR(INDEX('Ej värderade'!$D:$D,ROWS($A$17:B27)+3),"")</f>
        <v>0</v>
      </c>
      <c r="F27" s="34" cm="1">
        <f t="array" ref="F27">IFERROR(INDEX('Ej värderade'!$E:$E,ROWS($A$17:C27)+3),"")</f>
        <v>0</v>
      </c>
      <c r="G27" s="34" t="str">
        <f t="shared" si="4"/>
        <v/>
      </c>
      <c r="H27" s="34" cm="1">
        <f t="array" ref="H27">IFERROR(INDEX('Ej värderade'!$F:$F,ROWS($A$17:A27)+3),"")</f>
        <v>0</v>
      </c>
      <c r="I27" s="20" t="str">
        <f>IFERROR(_xlfn.XLOOKUP(H27,Input!#REF!,Input!#REF!),"")</f>
        <v/>
      </c>
      <c r="J27" s="17" cm="1">
        <f t="array" ref="J27">IFERROR(INDEX('Värde nyttor'!$J:$AH,$C27+1,COLUMNS($J:J))/INDEX(Input!$G$5:$AE$5,COLUMNS($J:J)),"")</f>
        <v>0</v>
      </c>
      <c r="K27" s="17" cm="1">
        <f t="array" ref="K27">IFERROR(INDEX('Värde nyttor'!$J:$AH,$C27+1,COLUMNS($J:K))/INDEX(Input!$G$5:$AE$5,COLUMNS($J:K)),"")</f>
        <v>0</v>
      </c>
      <c r="L27" s="17" cm="1">
        <f t="array" ref="L27">IFERROR(INDEX('Värde nyttor'!$J:$AH,$C27+1,COLUMNS($J:L))/INDEX(Input!$G$5:$AE$5,COLUMNS($J:L)),"")</f>
        <v>0</v>
      </c>
      <c r="M27" s="17" cm="1">
        <f t="array" ref="M27">IFERROR(INDEX('Värde nyttor'!$J:$AH,$C27+1,COLUMNS($J:M))/INDEX(Input!$G$5:$AE$5,COLUMNS($J:M)),"")</f>
        <v>0</v>
      </c>
      <c r="N27" s="17" cm="1">
        <f t="array" ref="N27">IFERROR(INDEX('Värde nyttor'!$J:$AH,$C27+1,COLUMNS($J:N))/INDEX(Input!$G$5:$AE$5,COLUMNS($J:N)),"")</f>
        <v>0</v>
      </c>
      <c r="O27" s="17" cm="1">
        <f t="array" ref="O27">IFERROR(INDEX('Värde nyttor'!$J:$AH,$C27+1,COLUMNS($J:O))/INDEX(Input!$G$5:$AE$5,COLUMNS($J:O)),"")</f>
        <v>0</v>
      </c>
      <c r="P27" s="17" cm="1">
        <f t="array" ref="P27">IFERROR(INDEX('Värde nyttor'!$J:$AH,$C27+1,COLUMNS($J:P))/INDEX(Input!$G$5:$AE$5,COLUMNS($J:P)),"")</f>
        <v>0</v>
      </c>
      <c r="Q27" s="17" cm="1">
        <f t="array" ref="Q27">IFERROR(INDEX('Värde nyttor'!$J:$AH,$C27+1,COLUMNS($J:Q))/INDEX(Input!$G$5:$AE$5,COLUMNS($J:Q)),"")</f>
        <v>0</v>
      </c>
      <c r="R27" s="17" cm="1">
        <f t="array" ref="R27">IFERROR(INDEX('Värde nyttor'!$J:$AH,$C27+1,COLUMNS($J:R))/INDEX(Input!$G$5:$AE$5,COLUMNS($J:R)),"")</f>
        <v>0</v>
      </c>
      <c r="S27" s="17" cm="1">
        <f t="array" ref="S27">IFERROR(INDEX('Värde nyttor'!$J:$AH,$C27+1,COLUMNS($J:S))/INDEX(Input!$G$5:$AE$5,COLUMNS($J:S)),"")</f>
        <v>0</v>
      </c>
      <c r="T27" s="17" cm="1">
        <f t="array" ref="T27">IFERROR(INDEX('Värde nyttor'!$J:$AH,$C27+1,COLUMNS($J:T))/INDEX(Input!$G$5:$AE$5,COLUMNS($J:T)),"")</f>
        <v>0</v>
      </c>
      <c r="U27" s="17" cm="1">
        <f t="array" ref="U27">IFERROR(INDEX('Värde nyttor'!$J:$AH,$C27+1,COLUMNS($J:U))/INDEX(Input!$G$5:$AE$5,COLUMNS($J:U)),"")</f>
        <v>0</v>
      </c>
      <c r="V27" s="17" cm="1">
        <f t="array" ref="V27">IFERROR(INDEX('Värde nyttor'!$J:$AH,$C27+1,COLUMNS($J:V))/INDEX(Input!$G$5:$AE$5,COLUMNS($J:V)),"")</f>
        <v>0</v>
      </c>
      <c r="W27" s="17" cm="1">
        <f t="array" ref="W27">IFERROR(INDEX('Värde nyttor'!$J:$AH,$C27+1,COLUMNS($J:W))/INDEX(Input!$G$5:$AE$5,COLUMNS($J:W)),"")</f>
        <v>0</v>
      </c>
      <c r="X27" s="17" cm="1">
        <f t="array" ref="X27">IFERROR(INDEX('Värde nyttor'!$J:$AH,$C27+1,COLUMNS($J:X))/INDEX(Input!$G$5:$AE$5,COLUMNS($J:X)),"")</f>
        <v>0</v>
      </c>
      <c r="Y27" s="17" cm="1">
        <f t="array" ref="Y27">IFERROR(INDEX('Värde nyttor'!$J:$AH,$C27+1,COLUMNS($J:Y))/INDEX(Input!$G$5:$AE$5,COLUMNS($J:Y)),"")</f>
        <v>0</v>
      </c>
      <c r="Z27" s="17" cm="1">
        <f t="array" ref="Z27">IFERROR(INDEX('Värde nyttor'!$J:$AH,$C27+1,COLUMNS($J:Z))/INDEX(Input!$G$5:$AE$5,COLUMNS($J:Z)),"")</f>
        <v>0</v>
      </c>
      <c r="AA27" s="17" cm="1">
        <f t="array" ref="AA27">IFERROR(INDEX('Värde nyttor'!$J:$AH,$C27+1,COLUMNS($J:AA))/INDEX(Input!$G$5:$AE$5,COLUMNS($J:AA)),"")</f>
        <v>0</v>
      </c>
      <c r="AB27" s="17" cm="1">
        <f t="array" ref="AB27">IFERROR(INDEX('Värde nyttor'!$J:$AH,$C27+1,COLUMNS($J:AB))/INDEX(Input!$G$5:$AE$5,COLUMNS($J:AB)),"")</f>
        <v>0</v>
      </c>
      <c r="AC27" s="17" cm="1">
        <f t="array" ref="AC27">IFERROR(INDEX('Värde nyttor'!$J:$AH,$C27+1,COLUMNS($J:AC))/INDEX(Input!$G$5:$AE$5,COLUMNS($J:AC)),"")</f>
        <v>0</v>
      </c>
      <c r="AD27" s="17" cm="1">
        <f t="array" ref="AD27">IFERROR(INDEX('Värde nyttor'!$J:$AH,$C27+1,COLUMNS($J:AD))/INDEX(Input!$G$5:$AE$5,COLUMNS($J:AD)),"")</f>
        <v>0</v>
      </c>
      <c r="AE27" s="17" cm="1">
        <f t="array" ref="AE27">IFERROR(INDEX('Värde nyttor'!$J:$AH,$C27+1,COLUMNS($J:AE))/INDEX(Input!$G$5:$AE$5,COLUMNS($J:AE)),"")</f>
        <v>0</v>
      </c>
      <c r="AF27" s="17" cm="1">
        <f t="array" ref="AF27">IFERROR(INDEX('Värde nyttor'!$J:$AH,$C27+1,COLUMNS($J:AF))/INDEX(Input!$G$5:$AE$5,COLUMNS($J:AF)),"")</f>
        <v>0</v>
      </c>
      <c r="AG27" s="17" cm="1">
        <f t="array" ref="AG27">IFERROR(INDEX('Värde nyttor'!$J:$AH,$C27+1,COLUMNS($J:AG))/INDEX(Input!$G$5:$AE$5,COLUMNS($J:AG)),"")</f>
        <v>0</v>
      </c>
      <c r="AH27" s="17" cm="1">
        <f t="array" ref="AH27">IFERROR(INDEX('Värde nyttor'!$J:$AH,$C27+1,COLUMNS($J:AH))/INDEX(Input!$G$5:$AE$5,COLUMNS($J:AH)),"")</f>
        <v>0</v>
      </c>
      <c r="AI27" s="19"/>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9"/>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26"/>
    </row>
    <row r="28" spans="1:87" ht="25.2" customHeight="1" x14ac:dyDescent="0.35">
      <c r="A28" s="25" t="str">
        <f>"N"&amp;TEXT(ROWS($A$2:A28),"00")</f>
        <v>N27</v>
      </c>
      <c r="B28" s="17"/>
      <c r="C28" s="17"/>
      <c r="D28" s="34" cm="1">
        <f t="array" ref="D28">IFERROR(INDEX('Ej värderade'!$C:$C,ROWS($A$17:A28)+3),"")</f>
        <v>0</v>
      </c>
      <c r="E28" s="34" cm="1">
        <f t="array" ref="E28">IFERROR(INDEX('Ej värderade'!$D:$D,ROWS($A$17:B28)+3),"")</f>
        <v>0</v>
      </c>
      <c r="F28" s="34" cm="1">
        <f t="array" ref="F28">IFERROR(INDEX('Ej värderade'!$E:$E,ROWS($A$17:C28)+3),"")</f>
        <v>0</v>
      </c>
      <c r="G28" s="34" t="str">
        <f t="shared" si="4"/>
        <v/>
      </c>
      <c r="H28" s="34" cm="1">
        <f t="array" ref="H28">IFERROR(INDEX('Ej värderade'!$F:$F,ROWS($A$17:A28)+3),"")</f>
        <v>0</v>
      </c>
      <c r="I28" s="20" t="str">
        <f>IFERROR(_xlfn.XLOOKUP(H28,Input!#REF!,Input!#REF!),"")</f>
        <v/>
      </c>
      <c r="J28" s="17" cm="1">
        <f t="array" ref="J28">IFERROR(INDEX('Värde nyttor'!$J:$AH,$C28+1,COLUMNS($J:J))/INDEX(Input!$G$5:$AE$5,COLUMNS($J:J)),"")</f>
        <v>0</v>
      </c>
      <c r="K28" s="17" cm="1">
        <f t="array" ref="K28">IFERROR(INDEX('Värde nyttor'!$J:$AH,$C28+1,COLUMNS($J:K))/INDEX(Input!$G$5:$AE$5,COLUMNS($J:K)),"")</f>
        <v>0</v>
      </c>
      <c r="L28" s="17" cm="1">
        <f t="array" ref="L28">IFERROR(INDEX('Värde nyttor'!$J:$AH,$C28+1,COLUMNS($J:L))/INDEX(Input!$G$5:$AE$5,COLUMNS($J:L)),"")</f>
        <v>0</v>
      </c>
      <c r="M28" s="17" cm="1">
        <f t="array" ref="M28">IFERROR(INDEX('Värde nyttor'!$J:$AH,$C28+1,COLUMNS($J:M))/INDEX(Input!$G$5:$AE$5,COLUMNS($J:M)),"")</f>
        <v>0</v>
      </c>
      <c r="N28" s="17" cm="1">
        <f t="array" ref="N28">IFERROR(INDEX('Värde nyttor'!$J:$AH,$C28+1,COLUMNS($J:N))/INDEX(Input!$G$5:$AE$5,COLUMNS($J:N)),"")</f>
        <v>0</v>
      </c>
      <c r="O28" s="17" cm="1">
        <f t="array" ref="O28">IFERROR(INDEX('Värde nyttor'!$J:$AH,$C28+1,COLUMNS($J:O))/INDEX(Input!$G$5:$AE$5,COLUMNS($J:O)),"")</f>
        <v>0</v>
      </c>
      <c r="P28" s="17" cm="1">
        <f t="array" ref="P28">IFERROR(INDEX('Värde nyttor'!$J:$AH,$C28+1,COLUMNS($J:P))/INDEX(Input!$G$5:$AE$5,COLUMNS($J:P)),"")</f>
        <v>0</v>
      </c>
      <c r="Q28" s="17" cm="1">
        <f t="array" ref="Q28">IFERROR(INDEX('Värde nyttor'!$J:$AH,$C28+1,COLUMNS($J:Q))/INDEX(Input!$G$5:$AE$5,COLUMNS($J:Q)),"")</f>
        <v>0</v>
      </c>
      <c r="R28" s="17" cm="1">
        <f t="array" ref="R28">IFERROR(INDEX('Värde nyttor'!$J:$AH,$C28+1,COLUMNS($J:R))/INDEX(Input!$G$5:$AE$5,COLUMNS($J:R)),"")</f>
        <v>0</v>
      </c>
      <c r="S28" s="17" cm="1">
        <f t="array" ref="S28">IFERROR(INDEX('Värde nyttor'!$J:$AH,$C28+1,COLUMNS($J:S))/INDEX(Input!$G$5:$AE$5,COLUMNS($J:S)),"")</f>
        <v>0</v>
      </c>
      <c r="T28" s="17" cm="1">
        <f t="array" ref="T28">IFERROR(INDEX('Värde nyttor'!$J:$AH,$C28+1,COLUMNS($J:T))/INDEX(Input!$G$5:$AE$5,COLUMNS($J:T)),"")</f>
        <v>0</v>
      </c>
      <c r="U28" s="17" cm="1">
        <f t="array" ref="U28">IFERROR(INDEX('Värde nyttor'!$J:$AH,$C28+1,COLUMNS($J:U))/INDEX(Input!$G$5:$AE$5,COLUMNS($J:U)),"")</f>
        <v>0</v>
      </c>
      <c r="V28" s="17" cm="1">
        <f t="array" ref="V28">IFERROR(INDEX('Värde nyttor'!$J:$AH,$C28+1,COLUMNS($J:V))/INDEX(Input!$G$5:$AE$5,COLUMNS($J:V)),"")</f>
        <v>0</v>
      </c>
      <c r="W28" s="17" cm="1">
        <f t="array" ref="W28">IFERROR(INDEX('Värde nyttor'!$J:$AH,$C28+1,COLUMNS($J:W))/INDEX(Input!$G$5:$AE$5,COLUMNS($J:W)),"")</f>
        <v>0</v>
      </c>
      <c r="X28" s="17" cm="1">
        <f t="array" ref="X28">IFERROR(INDEX('Värde nyttor'!$J:$AH,$C28+1,COLUMNS($J:X))/INDEX(Input!$G$5:$AE$5,COLUMNS($J:X)),"")</f>
        <v>0</v>
      </c>
      <c r="Y28" s="17" cm="1">
        <f t="array" ref="Y28">IFERROR(INDEX('Värde nyttor'!$J:$AH,$C28+1,COLUMNS($J:Y))/INDEX(Input!$G$5:$AE$5,COLUMNS($J:Y)),"")</f>
        <v>0</v>
      </c>
      <c r="Z28" s="17" cm="1">
        <f t="array" ref="Z28">IFERROR(INDEX('Värde nyttor'!$J:$AH,$C28+1,COLUMNS($J:Z))/INDEX(Input!$G$5:$AE$5,COLUMNS($J:Z)),"")</f>
        <v>0</v>
      </c>
      <c r="AA28" s="17" cm="1">
        <f t="array" ref="AA28">IFERROR(INDEX('Värde nyttor'!$J:$AH,$C28+1,COLUMNS($J:AA))/INDEX(Input!$G$5:$AE$5,COLUMNS($J:AA)),"")</f>
        <v>0</v>
      </c>
      <c r="AB28" s="17" cm="1">
        <f t="array" ref="AB28">IFERROR(INDEX('Värde nyttor'!$J:$AH,$C28+1,COLUMNS($J:AB))/INDEX(Input!$G$5:$AE$5,COLUMNS($J:AB)),"")</f>
        <v>0</v>
      </c>
      <c r="AC28" s="17" cm="1">
        <f t="array" ref="AC28">IFERROR(INDEX('Värde nyttor'!$J:$AH,$C28+1,COLUMNS($J:AC))/INDEX(Input!$G$5:$AE$5,COLUMNS($J:AC)),"")</f>
        <v>0</v>
      </c>
      <c r="AD28" s="17" cm="1">
        <f t="array" ref="AD28">IFERROR(INDEX('Värde nyttor'!$J:$AH,$C28+1,COLUMNS($J:AD))/INDEX(Input!$G$5:$AE$5,COLUMNS($J:AD)),"")</f>
        <v>0</v>
      </c>
      <c r="AE28" s="17" cm="1">
        <f t="array" ref="AE28">IFERROR(INDEX('Värde nyttor'!$J:$AH,$C28+1,COLUMNS($J:AE))/INDEX(Input!$G$5:$AE$5,COLUMNS($J:AE)),"")</f>
        <v>0</v>
      </c>
      <c r="AF28" s="17" cm="1">
        <f t="array" ref="AF28">IFERROR(INDEX('Värde nyttor'!$J:$AH,$C28+1,COLUMNS($J:AF))/INDEX(Input!$G$5:$AE$5,COLUMNS($J:AF)),"")</f>
        <v>0</v>
      </c>
      <c r="AG28" s="17" cm="1">
        <f t="array" ref="AG28">IFERROR(INDEX('Värde nyttor'!$J:$AH,$C28+1,COLUMNS($J:AG))/INDEX(Input!$G$5:$AE$5,COLUMNS($J:AG)),"")</f>
        <v>0</v>
      </c>
      <c r="AH28" s="17" cm="1">
        <f t="array" ref="AH28">IFERROR(INDEX('Värde nyttor'!$J:$AH,$C28+1,COLUMNS($J:AH))/INDEX(Input!$G$5:$AE$5,COLUMNS($J:AH)),"")</f>
        <v>0</v>
      </c>
      <c r="AI28" s="19"/>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9"/>
      <c r="BJ28" s="18"/>
      <c r="BK28" s="18"/>
      <c r="BL28" s="18"/>
      <c r="BM28" s="18"/>
      <c r="BN28" s="18"/>
      <c r="BO28" s="18"/>
      <c r="BP28" s="18"/>
      <c r="BQ28" s="18"/>
      <c r="BR28" s="18"/>
      <c r="BS28" s="18"/>
      <c r="BT28" s="18"/>
      <c r="BU28" s="18"/>
      <c r="BV28" s="18"/>
      <c r="BW28" s="18"/>
      <c r="BX28" s="18"/>
      <c r="BY28" s="18"/>
      <c r="BZ28" s="18"/>
      <c r="CA28" s="18"/>
      <c r="CB28" s="18"/>
      <c r="CC28" s="18"/>
      <c r="CD28" s="18"/>
      <c r="CE28" s="18"/>
      <c r="CF28" s="18"/>
      <c r="CG28" s="18"/>
      <c r="CH28" s="18"/>
      <c r="CI28" s="26"/>
    </row>
    <row r="29" spans="1:87" ht="25.2" customHeight="1" x14ac:dyDescent="0.35">
      <c r="A29" s="25" t="str">
        <f>"N"&amp;TEXT(ROWS($A$2:A29),"00")</f>
        <v>N28</v>
      </c>
      <c r="B29" s="17"/>
      <c r="C29" s="17"/>
      <c r="D29" s="34" cm="1">
        <f t="array" ref="D29">IFERROR(INDEX('Ej värderade'!$C:$C,ROWS($A$17:A29)+3),"")</f>
        <v>0</v>
      </c>
      <c r="E29" s="34" cm="1">
        <f t="array" ref="E29">IFERROR(INDEX('Ej värderade'!$D:$D,ROWS($A$17:B29)+3),"")</f>
        <v>0</v>
      </c>
      <c r="F29" s="34" cm="1">
        <f t="array" ref="F29">IFERROR(INDEX('Ej värderade'!$E:$E,ROWS($A$17:C29)+3),"")</f>
        <v>0</v>
      </c>
      <c r="G29" s="34" t="str">
        <f t="shared" si="4"/>
        <v/>
      </c>
      <c r="H29" s="34" cm="1">
        <f t="array" ref="H29">IFERROR(INDEX('Ej värderade'!$F:$F,ROWS($A$17:A29)+3),"")</f>
        <v>0</v>
      </c>
      <c r="I29" s="20" t="str">
        <f>IFERROR(_xlfn.XLOOKUP(H29,Input!#REF!,Input!#REF!),"")</f>
        <v/>
      </c>
      <c r="J29" s="17" cm="1">
        <f t="array" ref="J29">IFERROR(INDEX('Värde nyttor'!$J:$AH,$C29+1,COLUMNS($J:J))/INDEX(Input!$G$5:$AE$5,COLUMNS($J:J)),"")</f>
        <v>0</v>
      </c>
      <c r="K29" s="17" cm="1">
        <f t="array" ref="K29">IFERROR(INDEX('Värde nyttor'!$J:$AH,$C29+1,COLUMNS($J:K))/INDEX(Input!$G$5:$AE$5,COLUMNS($J:K)),"")</f>
        <v>0</v>
      </c>
      <c r="L29" s="17" cm="1">
        <f t="array" ref="L29">IFERROR(INDEX('Värde nyttor'!$J:$AH,$C29+1,COLUMNS($J:L))/INDEX(Input!$G$5:$AE$5,COLUMNS($J:L)),"")</f>
        <v>0</v>
      </c>
      <c r="M29" s="17" cm="1">
        <f t="array" ref="M29">IFERROR(INDEX('Värde nyttor'!$J:$AH,$C29+1,COLUMNS($J:M))/INDEX(Input!$G$5:$AE$5,COLUMNS($J:M)),"")</f>
        <v>0</v>
      </c>
      <c r="N29" s="17" cm="1">
        <f t="array" ref="N29">IFERROR(INDEX('Värde nyttor'!$J:$AH,$C29+1,COLUMNS($J:N))/INDEX(Input!$G$5:$AE$5,COLUMNS($J:N)),"")</f>
        <v>0</v>
      </c>
      <c r="O29" s="17" cm="1">
        <f t="array" ref="O29">IFERROR(INDEX('Värde nyttor'!$J:$AH,$C29+1,COLUMNS($J:O))/INDEX(Input!$G$5:$AE$5,COLUMNS($J:O)),"")</f>
        <v>0</v>
      </c>
      <c r="P29" s="17" cm="1">
        <f t="array" ref="P29">IFERROR(INDEX('Värde nyttor'!$J:$AH,$C29+1,COLUMNS($J:P))/INDEX(Input!$G$5:$AE$5,COLUMNS($J:P)),"")</f>
        <v>0</v>
      </c>
      <c r="Q29" s="17" cm="1">
        <f t="array" ref="Q29">IFERROR(INDEX('Värde nyttor'!$J:$AH,$C29+1,COLUMNS($J:Q))/INDEX(Input!$G$5:$AE$5,COLUMNS($J:Q)),"")</f>
        <v>0</v>
      </c>
      <c r="R29" s="17" cm="1">
        <f t="array" ref="R29">IFERROR(INDEX('Värde nyttor'!$J:$AH,$C29+1,COLUMNS($J:R))/INDEX(Input!$G$5:$AE$5,COLUMNS($J:R)),"")</f>
        <v>0</v>
      </c>
      <c r="S29" s="17" cm="1">
        <f t="array" ref="S29">IFERROR(INDEX('Värde nyttor'!$J:$AH,$C29+1,COLUMNS($J:S))/INDEX(Input!$G$5:$AE$5,COLUMNS($J:S)),"")</f>
        <v>0</v>
      </c>
      <c r="T29" s="17" cm="1">
        <f t="array" ref="T29">IFERROR(INDEX('Värde nyttor'!$J:$AH,$C29+1,COLUMNS($J:T))/INDEX(Input!$G$5:$AE$5,COLUMNS($J:T)),"")</f>
        <v>0</v>
      </c>
      <c r="U29" s="17" cm="1">
        <f t="array" ref="U29">IFERROR(INDEX('Värde nyttor'!$J:$AH,$C29+1,COLUMNS($J:U))/INDEX(Input!$G$5:$AE$5,COLUMNS($J:U)),"")</f>
        <v>0</v>
      </c>
      <c r="V29" s="17" cm="1">
        <f t="array" ref="V29">IFERROR(INDEX('Värde nyttor'!$J:$AH,$C29+1,COLUMNS($J:V))/INDEX(Input!$G$5:$AE$5,COLUMNS($J:V)),"")</f>
        <v>0</v>
      </c>
      <c r="W29" s="17" cm="1">
        <f t="array" ref="W29">IFERROR(INDEX('Värde nyttor'!$J:$AH,$C29+1,COLUMNS($J:W))/INDEX(Input!$G$5:$AE$5,COLUMNS($J:W)),"")</f>
        <v>0</v>
      </c>
      <c r="X29" s="17" cm="1">
        <f t="array" ref="X29">IFERROR(INDEX('Värde nyttor'!$J:$AH,$C29+1,COLUMNS($J:X))/INDEX(Input!$G$5:$AE$5,COLUMNS($J:X)),"")</f>
        <v>0</v>
      </c>
      <c r="Y29" s="17" cm="1">
        <f t="array" ref="Y29">IFERROR(INDEX('Värde nyttor'!$J:$AH,$C29+1,COLUMNS($J:Y))/INDEX(Input!$G$5:$AE$5,COLUMNS($J:Y)),"")</f>
        <v>0</v>
      </c>
      <c r="Z29" s="17" cm="1">
        <f t="array" ref="Z29">IFERROR(INDEX('Värde nyttor'!$J:$AH,$C29+1,COLUMNS($J:Z))/INDEX(Input!$G$5:$AE$5,COLUMNS($J:Z)),"")</f>
        <v>0</v>
      </c>
      <c r="AA29" s="17" cm="1">
        <f t="array" ref="AA29">IFERROR(INDEX('Värde nyttor'!$J:$AH,$C29+1,COLUMNS($J:AA))/INDEX(Input!$G$5:$AE$5,COLUMNS($J:AA)),"")</f>
        <v>0</v>
      </c>
      <c r="AB29" s="17" cm="1">
        <f t="array" ref="AB29">IFERROR(INDEX('Värde nyttor'!$J:$AH,$C29+1,COLUMNS($J:AB))/INDEX(Input!$G$5:$AE$5,COLUMNS($J:AB)),"")</f>
        <v>0</v>
      </c>
      <c r="AC29" s="17" cm="1">
        <f t="array" ref="AC29">IFERROR(INDEX('Värde nyttor'!$J:$AH,$C29+1,COLUMNS($J:AC))/INDEX(Input!$G$5:$AE$5,COLUMNS($J:AC)),"")</f>
        <v>0</v>
      </c>
      <c r="AD29" s="17" cm="1">
        <f t="array" ref="AD29">IFERROR(INDEX('Värde nyttor'!$J:$AH,$C29+1,COLUMNS($J:AD))/INDEX(Input!$G$5:$AE$5,COLUMNS($J:AD)),"")</f>
        <v>0</v>
      </c>
      <c r="AE29" s="17" cm="1">
        <f t="array" ref="AE29">IFERROR(INDEX('Värde nyttor'!$J:$AH,$C29+1,COLUMNS($J:AE))/INDEX(Input!$G$5:$AE$5,COLUMNS($J:AE)),"")</f>
        <v>0</v>
      </c>
      <c r="AF29" s="17" cm="1">
        <f t="array" ref="AF29">IFERROR(INDEX('Värde nyttor'!$J:$AH,$C29+1,COLUMNS($J:AF))/INDEX(Input!$G$5:$AE$5,COLUMNS($J:AF)),"")</f>
        <v>0</v>
      </c>
      <c r="AG29" s="17" cm="1">
        <f t="array" ref="AG29">IFERROR(INDEX('Värde nyttor'!$J:$AH,$C29+1,COLUMNS($J:AG))/INDEX(Input!$G$5:$AE$5,COLUMNS($J:AG)),"")</f>
        <v>0</v>
      </c>
      <c r="AH29" s="17" cm="1">
        <f t="array" ref="AH29">IFERROR(INDEX('Värde nyttor'!$J:$AH,$C29+1,COLUMNS($J:AH))/INDEX(Input!$G$5:$AE$5,COLUMNS($J:AH)),"")</f>
        <v>0</v>
      </c>
      <c r="AI29" s="19"/>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9"/>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26"/>
    </row>
    <row r="30" spans="1:87" ht="25.2" customHeight="1" x14ac:dyDescent="0.35">
      <c r="A30" s="25" t="str">
        <f>"N"&amp;TEXT(ROWS($A$2:A30),"00")</f>
        <v>N29</v>
      </c>
      <c r="B30" s="17"/>
      <c r="C30" s="17"/>
      <c r="D30" s="34" cm="1">
        <f t="array" ref="D30">IFERROR(INDEX('Ej värderade'!$C:$C,ROWS($A$17:A30)+3),"")</f>
        <v>0</v>
      </c>
      <c r="E30" s="34" cm="1">
        <f t="array" ref="E30">IFERROR(INDEX('Ej värderade'!$D:$D,ROWS($A$17:B30)+3),"")</f>
        <v>0</v>
      </c>
      <c r="F30" s="34" cm="1">
        <f t="array" ref="F30">IFERROR(INDEX('Ej värderade'!$E:$E,ROWS($A$17:C30)+3),"")</f>
        <v>0</v>
      </c>
      <c r="G30" s="34" t="str">
        <f t="shared" si="4"/>
        <v/>
      </c>
      <c r="H30" s="34" cm="1">
        <f t="array" ref="H30">IFERROR(INDEX('Ej värderade'!$F:$F,ROWS($A$17:A30)+3),"")</f>
        <v>0</v>
      </c>
      <c r="I30" s="20" t="str">
        <f>IFERROR(_xlfn.XLOOKUP(H30,Input!#REF!,Input!#REF!),"")</f>
        <v/>
      </c>
      <c r="J30" s="17" cm="1">
        <f t="array" ref="J30">IFERROR(INDEX('Värde nyttor'!$J:$AH,$C30+1,COLUMNS($J:J))/INDEX(Input!$G$5:$AE$5,COLUMNS($J:J)),"")</f>
        <v>0</v>
      </c>
      <c r="K30" s="17" cm="1">
        <f t="array" ref="K30">IFERROR(INDEX('Värde nyttor'!$J:$AH,$C30+1,COLUMNS($J:K))/INDEX(Input!$G$5:$AE$5,COLUMNS($J:K)),"")</f>
        <v>0</v>
      </c>
      <c r="L30" s="17" cm="1">
        <f t="array" ref="L30">IFERROR(INDEX('Värde nyttor'!$J:$AH,$C30+1,COLUMNS($J:L))/INDEX(Input!$G$5:$AE$5,COLUMNS($J:L)),"")</f>
        <v>0</v>
      </c>
      <c r="M30" s="17" cm="1">
        <f t="array" ref="M30">IFERROR(INDEX('Värde nyttor'!$J:$AH,$C30+1,COLUMNS($J:M))/INDEX(Input!$G$5:$AE$5,COLUMNS($J:M)),"")</f>
        <v>0</v>
      </c>
      <c r="N30" s="17" cm="1">
        <f t="array" ref="N30">IFERROR(INDEX('Värde nyttor'!$J:$AH,$C30+1,COLUMNS($J:N))/INDEX(Input!$G$5:$AE$5,COLUMNS($J:N)),"")</f>
        <v>0</v>
      </c>
      <c r="O30" s="17" cm="1">
        <f t="array" ref="O30">IFERROR(INDEX('Värde nyttor'!$J:$AH,$C30+1,COLUMNS($J:O))/INDEX(Input!$G$5:$AE$5,COLUMNS($J:O)),"")</f>
        <v>0</v>
      </c>
      <c r="P30" s="17" cm="1">
        <f t="array" ref="P30">IFERROR(INDEX('Värde nyttor'!$J:$AH,$C30+1,COLUMNS($J:P))/INDEX(Input!$G$5:$AE$5,COLUMNS($J:P)),"")</f>
        <v>0</v>
      </c>
      <c r="Q30" s="17" cm="1">
        <f t="array" ref="Q30">IFERROR(INDEX('Värde nyttor'!$J:$AH,$C30+1,COLUMNS($J:Q))/INDEX(Input!$G$5:$AE$5,COLUMNS($J:Q)),"")</f>
        <v>0</v>
      </c>
      <c r="R30" s="17" cm="1">
        <f t="array" ref="R30">IFERROR(INDEX('Värde nyttor'!$J:$AH,$C30+1,COLUMNS($J:R))/INDEX(Input!$G$5:$AE$5,COLUMNS($J:R)),"")</f>
        <v>0</v>
      </c>
      <c r="S30" s="17" cm="1">
        <f t="array" ref="S30">IFERROR(INDEX('Värde nyttor'!$J:$AH,$C30+1,COLUMNS($J:S))/INDEX(Input!$G$5:$AE$5,COLUMNS($J:S)),"")</f>
        <v>0</v>
      </c>
      <c r="T30" s="17" cm="1">
        <f t="array" ref="T30">IFERROR(INDEX('Värde nyttor'!$J:$AH,$C30+1,COLUMNS($J:T))/INDEX(Input!$G$5:$AE$5,COLUMNS($J:T)),"")</f>
        <v>0</v>
      </c>
      <c r="U30" s="17" cm="1">
        <f t="array" ref="U30">IFERROR(INDEX('Värde nyttor'!$J:$AH,$C30+1,COLUMNS($J:U))/INDEX(Input!$G$5:$AE$5,COLUMNS($J:U)),"")</f>
        <v>0</v>
      </c>
      <c r="V30" s="17" cm="1">
        <f t="array" ref="V30">IFERROR(INDEX('Värde nyttor'!$J:$AH,$C30+1,COLUMNS($J:V))/INDEX(Input!$G$5:$AE$5,COLUMNS($J:V)),"")</f>
        <v>0</v>
      </c>
      <c r="W30" s="17" cm="1">
        <f t="array" ref="W30">IFERROR(INDEX('Värde nyttor'!$J:$AH,$C30+1,COLUMNS($J:W))/INDEX(Input!$G$5:$AE$5,COLUMNS($J:W)),"")</f>
        <v>0</v>
      </c>
      <c r="X30" s="17" cm="1">
        <f t="array" ref="X30">IFERROR(INDEX('Värde nyttor'!$J:$AH,$C30+1,COLUMNS($J:X))/INDEX(Input!$G$5:$AE$5,COLUMNS($J:X)),"")</f>
        <v>0</v>
      </c>
      <c r="Y30" s="17" cm="1">
        <f t="array" ref="Y30">IFERROR(INDEX('Värde nyttor'!$J:$AH,$C30+1,COLUMNS($J:Y))/INDEX(Input!$G$5:$AE$5,COLUMNS($J:Y)),"")</f>
        <v>0</v>
      </c>
      <c r="Z30" s="17" cm="1">
        <f t="array" ref="Z30">IFERROR(INDEX('Värde nyttor'!$J:$AH,$C30+1,COLUMNS($J:Z))/INDEX(Input!$G$5:$AE$5,COLUMNS($J:Z)),"")</f>
        <v>0</v>
      </c>
      <c r="AA30" s="17" cm="1">
        <f t="array" ref="AA30">IFERROR(INDEX('Värde nyttor'!$J:$AH,$C30+1,COLUMNS($J:AA))/INDEX(Input!$G$5:$AE$5,COLUMNS($J:AA)),"")</f>
        <v>0</v>
      </c>
      <c r="AB30" s="17" cm="1">
        <f t="array" ref="AB30">IFERROR(INDEX('Värde nyttor'!$J:$AH,$C30+1,COLUMNS($J:AB))/INDEX(Input!$G$5:$AE$5,COLUMNS($J:AB)),"")</f>
        <v>0</v>
      </c>
      <c r="AC30" s="17" cm="1">
        <f t="array" ref="AC30">IFERROR(INDEX('Värde nyttor'!$J:$AH,$C30+1,COLUMNS($J:AC))/INDEX(Input!$G$5:$AE$5,COLUMNS($J:AC)),"")</f>
        <v>0</v>
      </c>
      <c r="AD30" s="17" cm="1">
        <f t="array" ref="AD30">IFERROR(INDEX('Värde nyttor'!$J:$AH,$C30+1,COLUMNS($J:AD))/INDEX(Input!$G$5:$AE$5,COLUMNS($J:AD)),"")</f>
        <v>0</v>
      </c>
      <c r="AE30" s="17" cm="1">
        <f t="array" ref="AE30">IFERROR(INDEX('Värde nyttor'!$J:$AH,$C30+1,COLUMNS($J:AE))/INDEX(Input!$G$5:$AE$5,COLUMNS($J:AE)),"")</f>
        <v>0</v>
      </c>
      <c r="AF30" s="17" cm="1">
        <f t="array" ref="AF30">IFERROR(INDEX('Värde nyttor'!$J:$AH,$C30+1,COLUMNS($J:AF))/INDEX(Input!$G$5:$AE$5,COLUMNS($J:AF)),"")</f>
        <v>0</v>
      </c>
      <c r="AG30" s="17" cm="1">
        <f t="array" ref="AG30">IFERROR(INDEX('Värde nyttor'!$J:$AH,$C30+1,COLUMNS($J:AG))/INDEX(Input!$G$5:$AE$5,COLUMNS($J:AG)),"")</f>
        <v>0</v>
      </c>
      <c r="AH30" s="17" cm="1">
        <f t="array" ref="AH30">IFERROR(INDEX('Värde nyttor'!$J:$AH,$C30+1,COLUMNS($J:AH))/INDEX(Input!$G$5:$AE$5,COLUMNS($J:AH)),"")</f>
        <v>0</v>
      </c>
      <c r="AI30" s="19"/>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9"/>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26"/>
    </row>
    <row r="31" spans="1:87" ht="25.2" customHeight="1" x14ac:dyDescent="0.35">
      <c r="A31" s="25" t="str">
        <f>"N"&amp;TEXT(ROWS($A$2:A31),"00")</f>
        <v>N30</v>
      </c>
      <c r="B31" s="30"/>
      <c r="C31" s="30"/>
      <c r="D31" s="35" cm="1">
        <f t="array" ref="D31">IFERROR(INDEX('Ej värderade'!$C:$C,ROWS($A$17:A31)+3),"")</f>
        <v>0</v>
      </c>
      <c r="E31" s="35" cm="1">
        <f t="array" ref="E31">IFERROR(INDEX('Ej värderade'!$D:$D,ROWS($A$17:B31)+3),"")</f>
        <v>0</v>
      </c>
      <c r="F31" s="35" cm="1">
        <f t="array" ref="F31">IFERROR(INDEX('Ej värderade'!$E:$E,ROWS($A$17:C31)+3),"")</f>
        <v>0</v>
      </c>
      <c r="G31" s="35" t="str">
        <f t="shared" si="4"/>
        <v/>
      </c>
      <c r="H31" s="35" cm="1">
        <f t="array" ref="H31">IFERROR(INDEX('Ej värderade'!$F:$F,ROWS($A$17:A31)+3),"")</f>
        <v>0</v>
      </c>
      <c r="I31" s="23" t="str">
        <f>IFERROR(_xlfn.XLOOKUP(H31,Input!#REF!,Input!#REF!),"")</f>
        <v/>
      </c>
      <c r="J31" s="17" cm="1">
        <f t="array" ref="J31">IFERROR(INDEX('Värde nyttor'!$J:$AH,$C31+1,COLUMNS($J:J))/INDEX(Input!$G$5:$AE$5,COLUMNS($J:J)),"")</f>
        <v>0</v>
      </c>
      <c r="K31" s="17" cm="1">
        <f t="array" ref="K31">IFERROR(INDEX('Värde nyttor'!$J:$AH,$C31+1,COLUMNS($J:K))/INDEX(Input!$G$5:$AE$5,COLUMNS($J:K)),"")</f>
        <v>0</v>
      </c>
      <c r="L31" s="17" cm="1">
        <f t="array" ref="L31">IFERROR(INDEX('Värde nyttor'!$J:$AH,$C31+1,COLUMNS($J:L))/INDEX(Input!$G$5:$AE$5,COLUMNS($J:L)),"")</f>
        <v>0</v>
      </c>
      <c r="M31" s="17" cm="1">
        <f t="array" ref="M31">IFERROR(INDEX('Värde nyttor'!$J:$AH,$C31+1,COLUMNS($J:M))/INDEX(Input!$G$5:$AE$5,COLUMNS($J:M)),"")</f>
        <v>0</v>
      </c>
      <c r="N31" s="17" cm="1">
        <f t="array" ref="N31">IFERROR(INDEX('Värde nyttor'!$J:$AH,$C31+1,COLUMNS($J:N))/INDEX(Input!$G$5:$AE$5,COLUMNS($J:N)),"")</f>
        <v>0</v>
      </c>
      <c r="O31" s="17" cm="1">
        <f t="array" ref="O31">IFERROR(INDEX('Värde nyttor'!$J:$AH,$C31+1,COLUMNS($J:O))/INDEX(Input!$G$5:$AE$5,COLUMNS($J:O)),"")</f>
        <v>0</v>
      </c>
      <c r="P31" s="17" cm="1">
        <f t="array" ref="P31">IFERROR(INDEX('Värde nyttor'!$J:$AH,$C31+1,COLUMNS($J:P))/INDEX(Input!$G$5:$AE$5,COLUMNS($J:P)),"")</f>
        <v>0</v>
      </c>
      <c r="Q31" s="17" cm="1">
        <f t="array" ref="Q31">IFERROR(INDEX('Värde nyttor'!$J:$AH,$C31+1,COLUMNS($J:Q))/INDEX(Input!$G$5:$AE$5,COLUMNS($J:Q)),"")</f>
        <v>0</v>
      </c>
      <c r="R31" s="17" cm="1">
        <f t="array" ref="R31">IFERROR(INDEX('Värde nyttor'!$J:$AH,$C31+1,COLUMNS($J:R))/INDEX(Input!$G$5:$AE$5,COLUMNS($J:R)),"")</f>
        <v>0</v>
      </c>
      <c r="S31" s="17" cm="1">
        <f t="array" ref="S31">IFERROR(INDEX('Värde nyttor'!$J:$AH,$C31+1,COLUMNS($J:S))/INDEX(Input!$G$5:$AE$5,COLUMNS($J:S)),"")</f>
        <v>0</v>
      </c>
      <c r="T31" s="17" cm="1">
        <f t="array" ref="T31">IFERROR(INDEX('Värde nyttor'!$J:$AH,$C31+1,COLUMNS($J:T))/INDEX(Input!$G$5:$AE$5,COLUMNS($J:T)),"")</f>
        <v>0</v>
      </c>
      <c r="U31" s="17" cm="1">
        <f t="array" ref="U31">IFERROR(INDEX('Värde nyttor'!$J:$AH,$C31+1,COLUMNS($J:U))/INDEX(Input!$G$5:$AE$5,COLUMNS($J:U)),"")</f>
        <v>0</v>
      </c>
      <c r="V31" s="17" cm="1">
        <f t="array" ref="V31">IFERROR(INDEX('Värde nyttor'!$J:$AH,$C31+1,COLUMNS($J:V))/INDEX(Input!$G$5:$AE$5,COLUMNS($J:V)),"")</f>
        <v>0</v>
      </c>
      <c r="W31" s="17" cm="1">
        <f t="array" ref="W31">IFERROR(INDEX('Värde nyttor'!$J:$AH,$C31+1,COLUMNS($J:W))/INDEX(Input!$G$5:$AE$5,COLUMNS($J:W)),"")</f>
        <v>0</v>
      </c>
      <c r="X31" s="17" cm="1">
        <f t="array" ref="X31">IFERROR(INDEX('Värde nyttor'!$J:$AH,$C31+1,COLUMNS($J:X))/INDEX(Input!$G$5:$AE$5,COLUMNS($J:X)),"")</f>
        <v>0</v>
      </c>
      <c r="Y31" s="17" cm="1">
        <f t="array" ref="Y31">IFERROR(INDEX('Värde nyttor'!$J:$AH,$C31+1,COLUMNS($J:Y))/INDEX(Input!$G$5:$AE$5,COLUMNS($J:Y)),"")</f>
        <v>0</v>
      </c>
      <c r="Z31" s="17" cm="1">
        <f t="array" ref="Z31">IFERROR(INDEX('Värde nyttor'!$J:$AH,$C31+1,COLUMNS($J:Z))/INDEX(Input!$G$5:$AE$5,COLUMNS($J:Z)),"")</f>
        <v>0</v>
      </c>
      <c r="AA31" s="17" cm="1">
        <f t="array" ref="AA31">IFERROR(INDEX('Värde nyttor'!$J:$AH,$C31+1,COLUMNS($J:AA))/INDEX(Input!$G$5:$AE$5,COLUMNS($J:AA)),"")</f>
        <v>0</v>
      </c>
      <c r="AB31" s="17" cm="1">
        <f t="array" ref="AB31">IFERROR(INDEX('Värde nyttor'!$J:$AH,$C31+1,COLUMNS($J:AB))/INDEX(Input!$G$5:$AE$5,COLUMNS($J:AB)),"")</f>
        <v>0</v>
      </c>
      <c r="AC31" s="17" cm="1">
        <f t="array" ref="AC31">IFERROR(INDEX('Värde nyttor'!$J:$AH,$C31+1,COLUMNS($J:AC))/INDEX(Input!$G$5:$AE$5,COLUMNS($J:AC)),"")</f>
        <v>0</v>
      </c>
      <c r="AD31" s="17" cm="1">
        <f t="array" ref="AD31">IFERROR(INDEX('Värde nyttor'!$J:$AH,$C31+1,COLUMNS($J:AD))/INDEX(Input!$G$5:$AE$5,COLUMNS($J:AD)),"")</f>
        <v>0</v>
      </c>
      <c r="AE31" s="17" cm="1">
        <f t="array" ref="AE31">IFERROR(INDEX('Värde nyttor'!$J:$AH,$C31+1,COLUMNS($J:AE))/INDEX(Input!$G$5:$AE$5,COLUMNS($J:AE)),"")</f>
        <v>0</v>
      </c>
      <c r="AF31" s="17" cm="1">
        <f t="array" ref="AF31">IFERROR(INDEX('Värde nyttor'!$J:$AH,$C31+1,COLUMNS($J:AF))/INDEX(Input!$G$5:$AE$5,COLUMNS($J:AF)),"")</f>
        <v>0</v>
      </c>
      <c r="AG31" s="17" cm="1">
        <f t="array" ref="AG31">IFERROR(INDEX('Värde nyttor'!$J:$AH,$C31+1,COLUMNS($J:AG))/INDEX(Input!$G$5:$AE$5,COLUMNS($J:AG)),"")</f>
        <v>0</v>
      </c>
      <c r="AH31" s="17" cm="1">
        <f t="array" ref="AH31">IFERROR(INDEX('Värde nyttor'!$J:$AH,$C31+1,COLUMNS($J:AH))/INDEX(Input!$G$5:$AE$5,COLUMNS($J:AH)),"")</f>
        <v>0</v>
      </c>
      <c r="AI31" s="31"/>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1"/>
      <c r="BJ31" s="32"/>
      <c r="BK31" s="32"/>
      <c r="BL31" s="32"/>
      <c r="BM31" s="32"/>
      <c r="BN31" s="32"/>
      <c r="BO31" s="32"/>
      <c r="BP31" s="32"/>
      <c r="BQ31" s="32"/>
      <c r="BR31" s="32"/>
      <c r="BS31" s="32"/>
      <c r="BT31" s="32"/>
      <c r="BU31" s="32"/>
      <c r="BV31" s="32"/>
      <c r="BW31" s="32"/>
      <c r="BX31" s="32"/>
      <c r="BY31" s="32"/>
      <c r="BZ31" s="32"/>
      <c r="CA31" s="32"/>
      <c r="CB31" s="32"/>
      <c r="CC31" s="32"/>
      <c r="CD31" s="32"/>
      <c r="CE31" s="32"/>
      <c r="CF31" s="32"/>
      <c r="CG31" s="32"/>
      <c r="CH31" s="32"/>
      <c r="CI31" s="33"/>
    </row>
    <row r="32" spans="1:87" ht="25.2" customHeight="1" x14ac:dyDescent="0.35">
      <c r="J32" t="str" cm="1">
        <f t="array" ref="J32">IFERROR(INDEX(#REF!,INDEX(_xlfn.ANCHORARRAY(#REF!),ROWS($J$2:J32))+1,COLUMNS($J:J))*INDEX(Resultatunderlag!$C$18:$C$24,COLUMNS($J:J)),"")</f>
        <v/>
      </c>
    </row>
    <row r="33" spans="10:10" ht="25.2" customHeight="1" x14ac:dyDescent="0.35">
      <c r="J33" t="str" cm="1">
        <f t="array" ref="J33">IFERROR(INDEX(#REF!,INDEX(_xlfn.ANCHORARRAY(#REF!),ROWS($J$2:J33))+1,COLUMNS($J:J))*INDEX(Resultatunderlag!$C$18:$C$24,COLUMNS($J:J)),"")</f>
        <v/>
      </c>
    </row>
    <row r="34" spans="10:10" ht="25.2" customHeight="1" x14ac:dyDescent="0.35">
      <c r="J34" t="str" cm="1">
        <f t="array" ref="J34">IFERROR(INDEX(#REF!,INDEX(_xlfn.ANCHORARRAY(#REF!),ROWS($J$2:J34))+1,COLUMNS($J:J))*INDEX(Resultatunderlag!$C$18:$C$24,COLUMNS($J:J)),"")</f>
        <v/>
      </c>
    </row>
    <row r="35" spans="10:10" ht="25.2" customHeight="1" x14ac:dyDescent="0.35">
      <c r="J35" t="str" cm="1">
        <f t="array" ref="J35">IFERROR(INDEX(#REF!,INDEX(_xlfn.ANCHORARRAY(#REF!),ROWS($J$2:J35))+1,COLUMNS($J:J))*INDEX(Resultatunderlag!$C$18:$C$24,COLUMNS($J:J)),"")</f>
        <v/>
      </c>
    </row>
    <row r="36" spans="10:10" ht="25.2" customHeight="1" x14ac:dyDescent="0.35">
      <c r="J36" t="str" cm="1">
        <f t="array" ref="J36">IFERROR(INDEX(#REF!,INDEX(_xlfn.ANCHORARRAY(#REF!),ROWS($J$2:J36))+1,COLUMNS($J:J))*INDEX(Resultatunderlag!$C$18:$C$24,COLUMNS($J:J)),"")</f>
        <v/>
      </c>
    </row>
    <row r="37" spans="10:10" ht="25.2" customHeight="1" x14ac:dyDescent="0.35">
      <c r="J37" t="str" cm="1">
        <f t="array" ref="J37">IFERROR(INDEX(#REF!,INDEX(_xlfn.ANCHORARRAY(#REF!),ROWS($J$2:J37))+1,COLUMNS($J:J))*INDEX(Resultatunderlag!$C$18:$C$24,COLUMNS($J:J)),"")</f>
        <v/>
      </c>
    </row>
    <row r="38" spans="10:10" ht="25.2" customHeight="1" x14ac:dyDescent="0.35">
      <c r="J38" t="str" cm="1">
        <f t="array" ref="J38">IFERROR(INDEX(#REF!,INDEX(_xlfn.ANCHORARRAY(#REF!),ROWS($J$2:J38))+1,COLUMNS($J:J))*INDEX(Resultatunderlag!$C$18:$C$24,COLUMNS($J:J)),"")</f>
        <v/>
      </c>
    </row>
    <row r="39" spans="10:10" ht="25.2" customHeight="1" x14ac:dyDescent="0.35">
      <c r="J39" t="str" cm="1">
        <f t="array" ref="J39">IFERROR(INDEX(#REF!,INDEX(_xlfn.ANCHORARRAY(#REF!),ROWS($J$2:J39))+1,COLUMNS($J:J))*INDEX(Resultatunderlag!$C$18:$C$24,COLUMNS($J:J)),"")</f>
        <v/>
      </c>
    </row>
    <row r="40" spans="10:10" ht="25.2" customHeight="1" x14ac:dyDescent="0.35">
      <c r="J40" t="str" cm="1">
        <f t="array" ref="J40">IFERROR(INDEX(#REF!,INDEX(_xlfn.ANCHORARRAY(#REF!),ROWS($J$2:J40))+1,COLUMNS($J:J))*INDEX(Resultatunderlag!$C$18:$C$24,COLUMNS($J:J)),"")</f>
        <v/>
      </c>
    </row>
    <row r="41" spans="10:10" ht="25.2" customHeight="1" x14ac:dyDescent="0.35">
      <c r="J41" t="str" cm="1">
        <f t="array" ref="J41">IFERROR(INDEX(#REF!,INDEX(_xlfn.ANCHORARRAY(#REF!),ROWS($J$2:J41))+1,COLUMNS($J:J))*INDEX(Resultatunderlag!$C$18:$C$24,COLUMNS($J:J)),"")</f>
        <v/>
      </c>
    </row>
    <row r="42" spans="10:10" ht="25.2" customHeight="1" x14ac:dyDescent="0.35">
      <c r="J42" t="str" cm="1">
        <f t="array" ref="J42">IFERROR(INDEX(#REF!,INDEX(_xlfn.ANCHORARRAY(#REF!),ROWS($J$2:J42))+1,COLUMNS($J:J))*INDEX(Resultatunderlag!$C$18:$C$24,COLUMNS($J:J)),"")</f>
        <v/>
      </c>
    </row>
    <row r="43" spans="10:10" ht="25.2" customHeight="1" x14ac:dyDescent="0.35">
      <c r="J43" t="str" cm="1">
        <f t="array" ref="J43">IFERROR(INDEX(#REF!,INDEX(_xlfn.ANCHORARRAY(#REF!),ROWS($J$2:J43))+1,COLUMNS($J:J))*INDEX(Resultatunderlag!$C$18:$C$24,COLUMNS($J:J)),"")</f>
        <v/>
      </c>
    </row>
    <row r="44" spans="10:10" ht="25.2" customHeight="1" x14ac:dyDescent="0.35">
      <c r="J44" t="str" cm="1">
        <f t="array" ref="J44">IFERROR(INDEX(#REF!,INDEX(_xlfn.ANCHORARRAY(#REF!),ROWS($J$2:J44))+1,COLUMNS($J:J))*INDEX(Resultatunderlag!$C$18:$C$24,COLUMNS($J:J)),"")</f>
        <v/>
      </c>
    </row>
    <row r="45" spans="10:10" ht="25.2" customHeight="1" x14ac:dyDescent="0.35">
      <c r="J45" t="str" cm="1">
        <f t="array" ref="J45">IFERROR(INDEX(#REF!,INDEX(_xlfn.ANCHORARRAY(#REF!),ROWS($J$2:J45))+1,COLUMNS($J:J))*INDEX(Resultatunderlag!$C$18:$C$24,COLUMNS($J:J)),"")</f>
        <v/>
      </c>
    </row>
    <row r="46" spans="10:10" ht="25.2" customHeight="1" x14ac:dyDescent="0.35">
      <c r="J46" t="str" cm="1">
        <f t="array" ref="J46">IFERROR(INDEX(#REF!,INDEX(_xlfn.ANCHORARRAY(#REF!),ROWS($J$2:J46))+1,COLUMNS($J:J))*INDEX(Resultatunderlag!$C$18:$C$24,COLUMNS($J:J)),"")</f>
        <v/>
      </c>
    </row>
    <row r="47" spans="10:10" ht="25.2" customHeight="1" x14ac:dyDescent="0.35">
      <c r="J47" t="str" cm="1">
        <f t="array" ref="J47">IFERROR(INDEX(#REF!,INDEX(_xlfn.ANCHORARRAY(#REF!),ROWS($J$2:J47))+1,COLUMNS($J:J))*INDEX(Resultatunderlag!$C$18:$C$24,COLUMNS($J:J)),"")</f>
        <v/>
      </c>
    </row>
    <row r="48" spans="10:10" ht="25.2" customHeight="1" x14ac:dyDescent="0.35">
      <c r="J48" t="str" cm="1">
        <f t="array" ref="J48">IFERROR(INDEX(#REF!,INDEX(_xlfn.ANCHORARRAY(#REF!),ROWS($J$2:J48))+1,COLUMNS($J:J))*INDEX(Resultatunderlag!$C$18:$C$24,COLUMNS($J:J)),"")</f>
        <v/>
      </c>
    </row>
    <row r="49" spans="10:10" ht="25.2" customHeight="1" x14ac:dyDescent="0.35">
      <c r="J49" t="str" cm="1">
        <f t="array" ref="J49">IFERROR(INDEX(#REF!,INDEX(_xlfn.ANCHORARRAY(#REF!),ROWS($J$2:J49))+1,COLUMNS($J:J))*INDEX(Resultatunderlag!$C$18:$C$24,COLUMNS($J:J)),"")</f>
        <v/>
      </c>
    </row>
    <row r="50" spans="10:10" ht="25.2" customHeight="1" x14ac:dyDescent="0.35">
      <c r="J50" t="str" cm="1">
        <f t="array" ref="J50">IFERROR(INDEX(#REF!,INDEX(_xlfn.ANCHORARRAY(#REF!),ROWS($J$2:J50))+1,COLUMNS($J:J))*INDEX(Resultatunderlag!$C$18:$C$24,COLUMNS($J:J)),"")</f>
        <v/>
      </c>
    </row>
    <row r="51" spans="10:10" ht="25.2" customHeight="1" x14ac:dyDescent="0.35">
      <c r="J51" t="str" cm="1">
        <f t="array" ref="J51">IFERROR(INDEX(#REF!,INDEX(_xlfn.ANCHORARRAY(#REF!),ROWS($J$2:J51))+1,COLUMNS($J:J))*INDEX(Resultatunderlag!$C$18:$C$24,COLUMNS($J:J)),"")</f>
        <v/>
      </c>
    </row>
    <row r="52" spans="10:10" ht="25.2" customHeight="1" x14ac:dyDescent="0.35">
      <c r="J52" t="str" cm="1">
        <f t="array" ref="J52">IFERROR(INDEX(#REF!,INDEX(_xlfn.ANCHORARRAY(#REF!),ROWS($J$2:J52))+1,COLUMNS($J:J))*INDEX(Resultatunderlag!$C$18:$C$24,COLUMNS($J:J)),"")</f>
        <v/>
      </c>
    </row>
    <row r="53" spans="10:10" ht="25.2" customHeight="1" x14ac:dyDescent="0.35">
      <c r="J53" t="str" cm="1">
        <f t="array" ref="J53">IFERROR(INDEX(#REF!,INDEX(_xlfn.ANCHORARRAY(#REF!),ROWS($J$2:J53))+1,COLUMNS($J:J))*INDEX(Resultatunderlag!$C$18:$C$24,COLUMNS($J:J)),"")</f>
        <v/>
      </c>
    </row>
    <row r="54" spans="10:10" ht="25.2" customHeight="1" x14ac:dyDescent="0.35">
      <c r="J54" t="str" cm="1">
        <f t="array" ref="J54">IFERROR(INDEX(#REF!,INDEX(_xlfn.ANCHORARRAY(#REF!),ROWS($J$2:J54))+1,COLUMNS($J:J))*INDEX(Resultatunderlag!$C$18:$C$24,COLUMNS($J:J)),"")</f>
        <v/>
      </c>
    </row>
    <row r="55" spans="10:10" ht="25.2" customHeight="1" x14ac:dyDescent="0.35">
      <c r="J55" t="str" cm="1">
        <f t="array" ref="J55">IFERROR(INDEX(#REF!,INDEX(_xlfn.ANCHORARRAY(#REF!),ROWS($J$2:J55))+1,COLUMNS($J:J))*INDEX(Resultatunderlag!$C$18:$C$24,COLUMNS($J:J)),"")</f>
        <v/>
      </c>
    </row>
    <row r="56" spans="10:10" ht="25.2" customHeight="1" x14ac:dyDescent="0.35">
      <c r="J56" t="str" cm="1">
        <f t="array" ref="J56">IFERROR(INDEX(#REF!,INDEX(_xlfn.ANCHORARRAY(#REF!),ROWS($J$2:J56))+1,COLUMNS($J:J))*INDEX(Resultatunderlag!$C$18:$C$24,COLUMNS($J:J)),"")</f>
        <v/>
      </c>
    </row>
    <row r="57" spans="10:10" ht="25.2" customHeight="1" x14ac:dyDescent="0.35">
      <c r="J57" t="str" cm="1">
        <f t="array" ref="J57">IFERROR(INDEX(#REF!,INDEX(_xlfn.ANCHORARRAY(#REF!),ROWS($J$2:J57))+1,COLUMNS($J:J))*INDEX(Resultatunderlag!$C$18:$C$24,COLUMNS($J:J)),"")</f>
        <v/>
      </c>
    </row>
    <row r="58" spans="10:10" ht="25.2" customHeight="1" x14ac:dyDescent="0.35">
      <c r="J58" t="str" cm="1">
        <f t="array" ref="J58">IFERROR(INDEX(#REF!,INDEX(_xlfn.ANCHORARRAY(#REF!),ROWS($J$2:J58))+1,COLUMNS($J:J))*INDEX(Resultatunderlag!$C$18:$C$24,COLUMNS($J:J)),"")</f>
        <v/>
      </c>
    </row>
    <row r="59" spans="10:10" ht="25.2" customHeight="1" x14ac:dyDescent="0.35">
      <c r="J59" t="str" cm="1">
        <f t="array" ref="J59">IFERROR(INDEX(#REF!,INDEX(_xlfn.ANCHORARRAY(#REF!),ROWS($J$2:J59))+1,COLUMNS($J:J))*INDEX(Resultatunderlag!$C$18:$C$24,COLUMNS($J:J)),"")</f>
        <v/>
      </c>
    </row>
    <row r="60" spans="10:10" ht="25.2" customHeight="1" x14ac:dyDescent="0.35">
      <c r="J60" t="str" cm="1">
        <f t="array" ref="J60">IFERROR(INDEX(#REF!,INDEX(_xlfn.ANCHORARRAY(#REF!),ROWS($J$2:J60))+1,COLUMNS($J:J))*INDEX(Resultatunderlag!$C$18:$C$24,COLUMNS($J:J)),"")</f>
        <v/>
      </c>
    </row>
    <row r="61" spans="10:10" ht="25.2" customHeight="1" x14ac:dyDescent="0.35">
      <c r="J61" t="str" cm="1">
        <f t="array" ref="J61">IFERROR(INDEX(#REF!,INDEX(_xlfn.ANCHORARRAY(#REF!),ROWS($J$2:J61))+1,COLUMNS($J:J))*INDEX(Resultatunderlag!$C$18:$C$24,COLUMNS($J:J)),"")</f>
        <v/>
      </c>
    </row>
    <row r="62" spans="10:10" ht="25.2" customHeight="1" x14ac:dyDescent="0.35">
      <c r="J62" t="str" cm="1">
        <f t="array" ref="J62">IFERROR(INDEX(#REF!,INDEX(_xlfn.ANCHORARRAY(#REF!),ROWS($J$2:J62))+1,COLUMNS($J:J))*INDEX(Resultatunderlag!$C$18:$C$24,COLUMNS($J:J)),"")</f>
        <v/>
      </c>
    </row>
    <row r="63" spans="10:10" ht="25.2" customHeight="1" x14ac:dyDescent="0.35">
      <c r="J63" t="str" cm="1">
        <f t="array" ref="J63">IFERROR(INDEX(#REF!,INDEX(_xlfn.ANCHORARRAY(#REF!),ROWS($J$2:J63))+1,COLUMNS($J:J))*INDEX(Resultatunderlag!$C$18:$C$24,COLUMNS($J:J)),"")</f>
        <v/>
      </c>
    </row>
    <row r="64" spans="10:10" ht="25.2" customHeight="1" x14ac:dyDescent="0.35">
      <c r="J64" t="str" cm="1">
        <f t="array" ref="J64">IFERROR(INDEX(#REF!,INDEX(_xlfn.ANCHORARRAY(#REF!),ROWS($J$2:J64))+1,COLUMNS($J:J))*INDEX(Resultatunderlag!$C$18:$C$24,COLUMNS($J:J)),"")</f>
        <v/>
      </c>
    </row>
    <row r="65" spans="10:10" ht="25.2" customHeight="1" x14ac:dyDescent="0.35">
      <c r="J65" t="str" cm="1">
        <f t="array" ref="J65">IFERROR(INDEX(#REF!,INDEX(_xlfn.ANCHORARRAY(#REF!),ROWS($J$2:J65))+1,COLUMNS($J:J))*INDEX(Resultatunderlag!$C$18:$C$24,COLUMNS($J:J)),"")</f>
        <v/>
      </c>
    </row>
    <row r="66" spans="10:10" ht="25.2" customHeight="1" x14ac:dyDescent="0.35">
      <c r="J66" t="str" cm="1">
        <f t="array" ref="J66">IFERROR(INDEX(#REF!,INDEX(_xlfn.ANCHORARRAY(#REF!),ROWS($J$2:J66))+1,COLUMNS($J:J))*INDEX(Resultatunderlag!$C$18:$C$24,COLUMNS($J:J)),"")</f>
        <v/>
      </c>
    </row>
    <row r="67" spans="10:10" ht="25.2" customHeight="1" x14ac:dyDescent="0.35">
      <c r="J67" t="str" cm="1">
        <f t="array" ref="J67">IFERROR(INDEX(#REF!,INDEX(_xlfn.ANCHORARRAY(#REF!),ROWS($J$2:J67))+1,COLUMNS($J:J))*INDEX(Resultatunderlag!$C$18:$C$24,COLUMNS($J:J)),"")</f>
        <v/>
      </c>
    </row>
    <row r="68" spans="10:10" ht="25.2" customHeight="1" x14ac:dyDescent="0.35">
      <c r="J68" t="str" cm="1">
        <f t="array" ref="J68">IFERROR(INDEX(#REF!,INDEX(_xlfn.ANCHORARRAY(#REF!),ROWS($J$2:J68))+1,COLUMNS($J:J))*INDEX(Resultatunderlag!$C$18:$C$24,COLUMNS($J:J)),"")</f>
        <v/>
      </c>
    </row>
    <row r="69" spans="10:10" ht="25.2" customHeight="1" x14ac:dyDescent="0.35">
      <c r="J69" t="str" cm="1">
        <f t="array" ref="J69">IFERROR(INDEX(#REF!,INDEX(_xlfn.ANCHORARRAY(#REF!),ROWS($J$2:J69))+1,COLUMNS($J:J))*INDEX(Resultatunderlag!$C$18:$C$24,COLUMNS($J:J)),"")</f>
        <v/>
      </c>
    </row>
    <row r="70" spans="10:10" ht="25.2" customHeight="1" x14ac:dyDescent="0.35">
      <c r="J70" t="str" cm="1">
        <f t="array" ref="J70">IFERROR(INDEX(#REF!,INDEX(_xlfn.ANCHORARRAY(#REF!),ROWS($J$2:J70))+1,COLUMNS($J:J))*INDEX(Resultatunderlag!$C$18:$C$24,COLUMNS($J:J)),"")</f>
        <v/>
      </c>
    </row>
    <row r="71" spans="10:10" ht="25.2" customHeight="1" x14ac:dyDescent="0.35">
      <c r="J71" t="str" cm="1">
        <f t="array" ref="J71">IFERROR(INDEX(#REF!,INDEX(_xlfn.ANCHORARRAY(#REF!),ROWS($J$2:J71))+1,COLUMNS($J:J))*INDEX(Resultatunderlag!$C$18:$C$24,COLUMNS($J:J)),"")</f>
        <v/>
      </c>
    </row>
    <row r="72" spans="10:10" ht="25.2" customHeight="1" x14ac:dyDescent="0.35">
      <c r="J72" t="str" cm="1">
        <f t="array" ref="J72">IFERROR(INDEX(#REF!,INDEX(_xlfn.ANCHORARRAY(#REF!),ROWS($J$2:J72))+1,COLUMNS($J:J))*INDEX(Resultatunderlag!$C$18:$C$24,COLUMNS($J:J)),"")</f>
        <v/>
      </c>
    </row>
    <row r="73" spans="10:10" ht="25.2" customHeight="1" x14ac:dyDescent="0.35">
      <c r="J73" t="str" cm="1">
        <f t="array" ref="J73">IFERROR(INDEX(#REF!,INDEX(_xlfn.ANCHORARRAY(#REF!),ROWS($J$2:J73))+1,COLUMNS($J:J))*INDEX(Resultatunderlag!$C$18:$C$24,COLUMNS($J:J)),"")</f>
        <v/>
      </c>
    </row>
    <row r="74" spans="10:10" ht="25.2" customHeight="1" x14ac:dyDescent="0.35">
      <c r="J74" t="str" cm="1">
        <f t="array" ref="J74">IFERROR(INDEX(#REF!,INDEX(_xlfn.ANCHORARRAY(#REF!),ROWS($J$2:J74))+1,COLUMNS($J:J))*INDEX(Resultatunderlag!$C$18:$C$24,COLUMNS($J:J)),"")</f>
        <v/>
      </c>
    </row>
    <row r="75" spans="10:10" ht="25.2" customHeight="1" x14ac:dyDescent="0.35">
      <c r="J75" t="str" cm="1">
        <f t="array" ref="J75">IFERROR(INDEX(#REF!,INDEX(_xlfn.ANCHORARRAY(#REF!),ROWS($J$2:J75))+1,COLUMNS($J:J))*INDEX(Resultatunderlag!$C$18:$C$24,COLUMNS($J:J)),"")</f>
        <v/>
      </c>
    </row>
    <row r="76" spans="10:10" ht="25.2" customHeight="1" x14ac:dyDescent="0.35">
      <c r="J76" t="str" cm="1">
        <f t="array" ref="J76">IFERROR(INDEX(#REF!,INDEX(_xlfn.ANCHORARRAY(#REF!),ROWS($J$2:J76))+1,COLUMNS($J:J))*INDEX(Resultatunderlag!$C$18:$C$24,COLUMNS($J:J)),"")</f>
        <v/>
      </c>
    </row>
    <row r="77" spans="10:10" ht="25.2" customHeight="1" x14ac:dyDescent="0.35">
      <c r="J77" t="str" cm="1">
        <f t="array" ref="J77">IFERROR(INDEX(#REF!,INDEX(_xlfn.ANCHORARRAY(#REF!),ROWS($J$2:J77))+1,COLUMNS($J:J))*INDEX(Resultatunderlag!$C$18:$C$24,COLUMNS($J:J)),"")</f>
        <v/>
      </c>
    </row>
    <row r="78" spans="10:10" ht="25.2" customHeight="1" x14ac:dyDescent="0.35">
      <c r="J78" t="str" cm="1">
        <f t="array" ref="J78">IFERROR(INDEX(#REF!,INDEX(_xlfn.ANCHORARRAY(#REF!),ROWS($J$2:J78))+1,COLUMNS($J:J))*INDEX(Resultatunderlag!$C$18:$C$24,COLUMNS($J:J)),"")</f>
        <v/>
      </c>
    </row>
    <row r="79" spans="10:10" ht="25.2" customHeight="1" x14ac:dyDescent="0.35">
      <c r="J79" t="str" cm="1">
        <f t="array" ref="J79">IFERROR(INDEX(#REF!,INDEX(_xlfn.ANCHORARRAY(#REF!),ROWS($J$2:J79))+1,COLUMNS($J:J))*INDEX(Resultatunderlag!$C$18:$C$24,COLUMNS($J:J)),"")</f>
        <v/>
      </c>
    </row>
    <row r="80" spans="10:10" ht="25.2" customHeight="1" x14ac:dyDescent="0.35">
      <c r="J80" t="str" cm="1">
        <f t="array" ref="J80">IFERROR(INDEX(#REF!,INDEX(_xlfn.ANCHORARRAY(#REF!),ROWS($J$2:J80))+1,COLUMNS($J:J))*INDEX(Resultatunderlag!$C$18:$C$24,COLUMNS($J:J)),"")</f>
        <v/>
      </c>
    </row>
    <row r="81" spans="10:10" ht="25.2" customHeight="1" x14ac:dyDescent="0.35">
      <c r="J81" t="str" cm="1">
        <f t="array" ref="J81">IFERROR(INDEX(#REF!,INDEX(_xlfn.ANCHORARRAY(#REF!),ROWS($J$2:J81))+1,COLUMNS($J:J))*INDEX(Resultatunderlag!$C$18:$C$24,COLUMNS($J:J)),"")</f>
        <v/>
      </c>
    </row>
    <row r="82" spans="10:10" ht="25.2" customHeight="1" x14ac:dyDescent="0.35">
      <c r="J82" t="str" cm="1">
        <f t="array" ref="J82">IFERROR(INDEX(#REF!,INDEX(_xlfn.ANCHORARRAY(#REF!),ROWS($J$2:J82))+1,COLUMNS($J:J))*INDEX(Resultatunderlag!$C$18:$C$24,COLUMNS($J:J)),"")</f>
        <v/>
      </c>
    </row>
    <row r="83" spans="10:10" ht="25.2" customHeight="1" x14ac:dyDescent="0.35">
      <c r="J83" t="str" cm="1">
        <f t="array" ref="J83">IFERROR(INDEX(#REF!,INDEX(_xlfn.ANCHORARRAY(#REF!),ROWS($J$2:J83))+1,COLUMNS($J:J))*INDEX(Resultatunderlag!$C$18:$C$24,COLUMNS($J:J)),"")</f>
        <v/>
      </c>
    </row>
    <row r="84" spans="10:10" ht="25.2" customHeight="1" x14ac:dyDescent="0.35">
      <c r="J84" t="str" cm="1">
        <f t="array" ref="J84">IFERROR(INDEX(#REF!,INDEX(_xlfn.ANCHORARRAY(#REF!),ROWS($J$2:J84))+1,COLUMNS($J:J))*INDEX(Resultatunderlag!$C$18:$C$24,COLUMNS($J:J)),"")</f>
        <v/>
      </c>
    </row>
    <row r="85" spans="10:10" ht="25.2" customHeight="1" x14ac:dyDescent="0.35">
      <c r="J85" t="str" cm="1">
        <f t="array" ref="J85">IFERROR(INDEX(#REF!,INDEX(_xlfn.ANCHORARRAY(#REF!),ROWS($J$2:J85))+1,COLUMNS($J:J))*INDEX(Resultatunderlag!$C$18:$C$24,COLUMNS($J:J)),"")</f>
        <v/>
      </c>
    </row>
    <row r="86" spans="10:10" ht="25.2" customHeight="1" x14ac:dyDescent="0.35">
      <c r="J86" t="str" cm="1">
        <f t="array" ref="J86">IFERROR(INDEX(#REF!,INDEX(_xlfn.ANCHORARRAY(#REF!),ROWS($J$2:J86))+1,COLUMNS($J:J))*INDEX(Resultatunderlag!$C$18:$C$24,COLUMNS($J:J)),"")</f>
        <v/>
      </c>
    </row>
    <row r="87" spans="10:10" ht="25.2" customHeight="1" x14ac:dyDescent="0.35">
      <c r="J87" t="str" cm="1">
        <f t="array" ref="J87">IFERROR(INDEX(#REF!,INDEX(_xlfn.ANCHORARRAY(#REF!),ROWS($J$2:J87))+1,COLUMNS($J:J))*INDEX(Resultatunderlag!$C$18:$C$24,COLUMNS($J:J)),"")</f>
        <v/>
      </c>
    </row>
    <row r="88" spans="10:10" ht="25.2" customHeight="1" x14ac:dyDescent="0.35">
      <c r="J88" t="str" cm="1">
        <f t="array" ref="J88">IFERROR(INDEX(#REF!,INDEX(_xlfn.ANCHORARRAY(#REF!),ROWS($J$2:J88))+1,COLUMNS($J:J))*INDEX(Resultatunderlag!$C$18:$C$24,COLUMNS($J:J)),"")</f>
        <v/>
      </c>
    </row>
    <row r="89" spans="10:10" ht="25.2" customHeight="1" x14ac:dyDescent="0.35">
      <c r="J89" t="str" cm="1">
        <f t="array" ref="J89">IFERROR(INDEX(#REF!,INDEX(_xlfn.ANCHORARRAY(#REF!),ROWS($J$2:J89))+1,COLUMNS($J:J))*INDEX(Resultatunderlag!$C$18:$C$24,COLUMNS($J:J)),"")</f>
        <v/>
      </c>
    </row>
    <row r="90" spans="10:10" ht="25.2" customHeight="1" x14ac:dyDescent="0.35">
      <c r="J90" t="str" cm="1">
        <f t="array" ref="J90">IFERROR(INDEX(#REF!,INDEX(_xlfn.ANCHORARRAY(#REF!),ROWS($J$2:J90))+1,COLUMNS($J:J))*INDEX(Resultatunderlag!$C$18:$C$24,COLUMNS($J:J)),"")</f>
        <v/>
      </c>
    </row>
    <row r="91" spans="10:10" ht="25.2" customHeight="1" x14ac:dyDescent="0.35">
      <c r="J91" t="str" cm="1">
        <f t="array" ref="J91">IFERROR(INDEX(#REF!,INDEX(_xlfn.ANCHORARRAY(#REF!),ROWS($J$2:J91))+1,COLUMNS($J:J))*INDEX(Resultatunderlag!$C$18:$C$24,COLUMNS($J:J)),"")</f>
        <v/>
      </c>
    </row>
    <row r="92" spans="10:10" ht="25.2" customHeight="1" x14ac:dyDescent="0.35">
      <c r="J92" t="str" cm="1">
        <f t="array" ref="J92">IFERROR(INDEX(#REF!,INDEX(_xlfn.ANCHORARRAY(#REF!),ROWS($J$2:J92))+1,COLUMNS($J:J))*INDEX(Resultatunderlag!$C$18:$C$24,COLUMNS($J:J)),"")</f>
        <v/>
      </c>
    </row>
    <row r="93" spans="10:10" ht="25.2" customHeight="1" x14ac:dyDescent="0.35">
      <c r="J93" t="str" cm="1">
        <f t="array" ref="J93">IFERROR(INDEX(#REF!,INDEX(_xlfn.ANCHORARRAY(#REF!),ROWS($J$2:J93))+1,COLUMNS($J:J))*INDEX(Resultatunderlag!$C$18:$C$24,COLUMNS($J:J)),"")</f>
        <v/>
      </c>
    </row>
    <row r="94" spans="10:10" ht="25.2" customHeight="1" x14ac:dyDescent="0.35">
      <c r="J94" t="str" cm="1">
        <f t="array" ref="J94">IFERROR(INDEX(#REF!,INDEX(_xlfn.ANCHORARRAY(#REF!),ROWS($J$2:J94))+1,COLUMNS($J:J))*INDEX(Resultatunderlag!$C$18:$C$24,COLUMNS($J:J)),"")</f>
        <v/>
      </c>
    </row>
    <row r="95" spans="10:10" ht="25.2" customHeight="1" x14ac:dyDescent="0.35">
      <c r="J95" t="str" cm="1">
        <f t="array" ref="J95">IFERROR(INDEX(#REF!,INDEX(_xlfn.ANCHORARRAY(#REF!),ROWS($J$2:J95))+1,COLUMNS($J:J))*INDEX(Resultatunderlag!$C$18:$C$24,COLUMNS($J:J)),"")</f>
        <v/>
      </c>
    </row>
    <row r="96" spans="10:10" ht="25.2" customHeight="1" x14ac:dyDescent="0.35">
      <c r="J96" t="str" cm="1">
        <f t="array" ref="J96">IFERROR(INDEX(#REF!,INDEX(_xlfn.ANCHORARRAY(#REF!),ROWS($J$2:J96))+1,COLUMNS($J:J))*INDEX(Resultatunderlag!$C$18:$C$24,COLUMNS($J:J)),"")</f>
        <v/>
      </c>
    </row>
    <row r="97" spans="10:10" ht="25.2" customHeight="1" x14ac:dyDescent="0.35">
      <c r="J97" t="str" cm="1">
        <f t="array" ref="J97">IFERROR(INDEX(#REF!,INDEX(_xlfn.ANCHORARRAY(#REF!),ROWS($J$2:J97))+1,COLUMNS($J:J))*INDEX(Resultatunderlag!$C$18:$C$24,COLUMNS($J:J)),"")</f>
        <v/>
      </c>
    </row>
    <row r="98" spans="10:10" ht="25.2" customHeight="1" x14ac:dyDescent="0.35">
      <c r="J98" t="str" cm="1">
        <f t="array" ref="J98">IFERROR(INDEX(#REF!,INDEX(_xlfn.ANCHORARRAY(#REF!),ROWS($J$2:J98))+1,COLUMNS($J:J))*INDEX(Resultatunderlag!$C$18:$C$24,COLUMNS($J:J)),"")</f>
        <v/>
      </c>
    </row>
    <row r="99" spans="10:10" ht="25.2" customHeight="1" x14ac:dyDescent="0.35">
      <c r="J99" t="str" cm="1">
        <f t="array" ref="J99">IFERROR(INDEX(#REF!,INDEX(_xlfn.ANCHORARRAY(#REF!),ROWS($J$2:J99))+1,COLUMNS($J:J))*INDEX(Resultatunderlag!$C$18:$C$24,COLUMNS($J:J)),"")</f>
        <v/>
      </c>
    </row>
    <row r="100" spans="10:10" ht="25.2" customHeight="1" x14ac:dyDescent="0.35">
      <c r="J100" t="str" cm="1">
        <f t="array" ref="J100">IFERROR(INDEX(#REF!,INDEX(_xlfn.ANCHORARRAY(#REF!),ROWS($J$2:J100))+1,COLUMNS($J:J))*INDEX(Resultatunderlag!$C$18:$C$24,COLUMNS($J:J)),"")</f>
        <v/>
      </c>
    </row>
    <row r="101" spans="10:10" ht="25.2" customHeight="1" x14ac:dyDescent="0.35">
      <c r="J101" t="str" cm="1">
        <f t="array" ref="J101">IFERROR(INDEX(#REF!,INDEX(_xlfn.ANCHORARRAY(#REF!),ROWS($J$2:J101))+1,COLUMNS($J:J))*INDEX(Resultatunderlag!$C$18:$C$24,COLUMNS($J:J)),"")</f>
        <v/>
      </c>
    </row>
    <row r="102" spans="10:10" ht="25.2" customHeight="1" x14ac:dyDescent="0.35">
      <c r="J102" t="str" cm="1">
        <f t="array" ref="J102">IFERROR(INDEX(#REF!,INDEX(_xlfn.ANCHORARRAY(#REF!),ROWS($J$2:J102))+1,COLUMNS($J:J))*INDEX(Resultatunderlag!$C$18:$C$24,COLUMNS($J:J)),"")</f>
        <v/>
      </c>
    </row>
    <row r="103" spans="10:10" ht="25.2" customHeight="1" x14ac:dyDescent="0.35">
      <c r="J103" t="str" cm="1">
        <f t="array" ref="J103">IFERROR(INDEX(#REF!,INDEX(_xlfn.ANCHORARRAY(#REF!),ROWS($J$2:J103))+1,COLUMNS($J:J))*INDEX(Resultatunderlag!$C$18:$C$24,COLUMNS($J:J)),"")</f>
        <v/>
      </c>
    </row>
    <row r="104" spans="10:10" ht="25.2" customHeight="1" x14ac:dyDescent="0.35">
      <c r="J104" t="str" cm="1">
        <f t="array" ref="J104">IFERROR(INDEX(#REF!,INDEX(_xlfn.ANCHORARRAY(#REF!),ROWS($J$2:J104))+1,COLUMNS($J:J))*INDEX(Resultatunderlag!$C$18:$C$24,COLUMNS($J:J)),"")</f>
        <v/>
      </c>
    </row>
    <row r="105" spans="10:10" ht="25.2" customHeight="1" x14ac:dyDescent="0.35">
      <c r="J105" t="str" cm="1">
        <f t="array" ref="J105">IFERROR(INDEX(#REF!,INDEX(_xlfn.ANCHORARRAY(#REF!),ROWS($J$2:J105))+1,COLUMNS($J:J))*INDEX(Resultatunderlag!$C$18:$C$24,COLUMNS($J:J)),"")</f>
        <v/>
      </c>
    </row>
    <row r="106" spans="10:10" ht="25.2" customHeight="1" x14ac:dyDescent="0.35">
      <c r="J106" t="str" cm="1">
        <f t="array" ref="J106">IFERROR(INDEX(#REF!,INDEX(_xlfn.ANCHORARRAY(#REF!),ROWS($J$2:J106))+1,COLUMNS($J:J))*INDEX(Resultatunderlag!$C$18:$C$24,COLUMNS($J:J)),"")</f>
        <v/>
      </c>
    </row>
    <row r="107" spans="10:10" ht="25.2" customHeight="1" x14ac:dyDescent="0.35">
      <c r="J107" t="str" cm="1">
        <f t="array" ref="J107">IFERROR(INDEX(#REF!,INDEX(_xlfn.ANCHORARRAY(#REF!),ROWS($J$2:J107))+1,COLUMNS($J:J))*INDEX(Resultatunderlag!$C$18:$C$24,COLUMNS($J:J)),"")</f>
        <v/>
      </c>
    </row>
    <row r="108" spans="10:10" ht="25.2" customHeight="1" x14ac:dyDescent="0.35">
      <c r="J108" t="str" cm="1">
        <f t="array" ref="J108">IFERROR(INDEX(#REF!,INDEX(_xlfn.ANCHORARRAY(#REF!),ROWS($J$2:J108))+1,COLUMNS($J:J))*INDEX(Resultatunderlag!$C$18:$C$24,COLUMNS($J:J)),"")</f>
        <v/>
      </c>
    </row>
  </sheetData>
  <protectedRanges>
    <protectedRange sqref="J1:AH1" name="Allow sort filter nyttor_1"/>
  </protectedRange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86AF3-97E7-45D1-AB5F-B6BD52815223}">
  <sheetPr>
    <tabColor theme="5"/>
  </sheetPr>
  <dimension ref="A1:CI108"/>
  <sheetViews>
    <sheetView showGridLines="0" zoomScale="80" zoomScaleNormal="80" workbookViewId="0">
      <pane ySplit="1" topLeftCell="A2" activePane="bottomLeft" state="frozen"/>
      <selection pane="bottomLeft" activeCell="I18" sqref="I18"/>
    </sheetView>
  </sheetViews>
  <sheetFormatPr defaultRowHeight="25.2" customHeight="1" x14ac:dyDescent="0.35"/>
  <cols>
    <col min="1" max="1" width="8" customWidth="1"/>
    <col min="2" max="2" width="17.3984375" customWidth="1"/>
    <col min="3" max="3" width="17" customWidth="1"/>
    <col min="4" max="4" width="54.3984375" customWidth="1"/>
    <col min="5" max="5" width="17.69921875" bestFit="1" customWidth="1"/>
    <col min="6" max="6" width="17" bestFit="1" customWidth="1"/>
    <col min="7" max="7" width="14.296875" customWidth="1"/>
    <col min="8" max="8" width="15.59765625" customWidth="1"/>
    <col min="9" max="9" width="21.3984375" customWidth="1"/>
    <col min="10" max="10" width="15.09765625" customWidth="1"/>
    <col min="11" max="18" width="15.69921875" customWidth="1"/>
    <col min="19" max="34" width="16.296875" customWidth="1"/>
    <col min="35" max="60" width="15.69921875" customWidth="1"/>
    <col min="61" max="61" width="16.09765625" customWidth="1"/>
    <col min="62" max="86" width="15.69921875" customWidth="1"/>
    <col min="87" max="87" width="16.59765625" customWidth="1"/>
  </cols>
  <sheetData>
    <row r="1" spans="1:87" ht="25.2" customHeight="1" x14ac:dyDescent="0.4">
      <c r="A1" s="27" t="s">
        <v>73</v>
      </c>
      <c r="B1" s="28" t="s">
        <v>137</v>
      </c>
      <c r="C1" s="28" t="s">
        <v>138</v>
      </c>
      <c r="D1" s="28" t="s">
        <v>4</v>
      </c>
      <c r="E1" s="28" t="s">
        <v>2</v>
      </c>
      <c r="F1" s="28" t="s">
        <v>3</v>
      </c>
      <c r="G1" s="28" t="s">
        <v>144</v>
      </c>
      <c r="H1" s="28" t="s">
        <v>140</v>
      </c>
      <c r="I1" s="28" t="s">
        <v>146</v>
      </c>
      <c r="J1" s="28" t="s">
        <v>17</v>
      </c>
      <c r="K1" s="28" t="s">
        <v>18</v>
      </c>
      <c r="L1" s="28" t="s">
        <v>19</v>
      </c>
      <c r="M1" s="28" t="s">
        <v>20</v>
      </c>
      <c r="N1" s="28" t="s">
        <v>21</v>
      </c>
      <c r="O1" s="28" t="s">
        <v>22</v>
      </c>
      <c r="P1" s="28" t="s">
        <v>23</v>
      </c>
      <c r="Q1" s="28" t="s">
        <v>24</v>
      </c>
      <c r="R1" s="28" t="s">
        <v>25</v>
      </c>
      <c r="S1" s="28" t="s">
        <v>26</v>
      </c>
      <c r="T1" s="28" t="s">
        <v>83</v>
      </c>
      <c r="U1" s="28" t="s">
        <v>84</v>
      </c>
      <c r="V1" s="28" t="s">
        <v>85</v>
      </c>
      <c r="W1" s="28" t="s">
        <v>86</v>
      </c>
      <c r="X1" s="28" t="s">
        <v>87</v>
      </c>
      <c r="Y1" s="28" t="s">
        <v>88</v>
      </c>
      <c r="Z1" s="28" t="s">
        <v>89</v>
      </c>
      <c r="AA1" s="28" t="s">
        <v>90</v>
      </c>
      <c r="AB1" s="28" t="s">
        <v>91</v>
      </c>
      <c r="AC1" s="28" t="s">
        <v>92</v>
      </c>
      <c r="AD1" s="28" t="s">
        <v>93</v>
      </c>
      <c r="AE1" s="28" t="s">
        <v>94</v>
      </c>
      <c r="AF1" s="28" t="s">
        <v>95</v>
      </c>
      <c r="AG1" s="28" t="s">
        <v>96</v>
      </c>
      <c r="AH1" s="28" t="s">
        <v>97</v>
      </c>
      <c r="AI1" s="28" t="s">
        <v>27</v>
      </c>
      <c r="AJ1" s="28" t="s">
        <v>28</v>
      </c>
      <c r="AK1" s="28" t="s">
        <v>29</v>
      </c>
      <c r="AL1" s="28" t="s">
        <v>30</v>
      </c>
      <c r="AM1" s="28" t="s">
        <v>31</v>
      </c>
      <c r="AN1" s="28" t="s">
        <v>32</v>
      </c>
      <c r="AO1" s="28" t="s">
        <v>33</v>
      </c>
      <c r="AP1" s="28" t="s">
        <v>34</v>
      </c>
      <c r="AQ1" s="28" t="s">
        <v>35</v>
      </c>
      <c r="AR1" s="28" t="s">
        <v>36</v>
      </c>
      <c r="AS1" s="28" t="s">
        <v>37</v>
      </c>
      <c r="AT1" s="28" t="s">
        <v>98</v>
      </c>
      <c r="AU1" s="28" t="s">
        <v>99</v>
      </c>
      <c r="AV1" s="28" t="s">
        <v>100</v>
      </c>
      <c r="AW1" s="28" t="s">
        <v>101</v>
      </c>
      <c r="AX1" s="28" t="s">
        <v>102</v>
      </c>
      <c r="AY1" s="28" t="s">
        <v>103</v>
      </c>
      <c r="AZ1" s="28" t="s">
        <v>104</v>
      </c>
      <c r="BA1" s="28" t="s">
        <v>105</v>
      </c>
      <c r="BB1" s="28" t="s">
        <v>106</v>
      </c>
      <c r="BC1" s="28" t="s">
        <v>107</v>
      </c>
      <c r="BD1" s="28" t="s">
        <v>108</v>
      </c>
      <c r="BE1" s="28" t="s">
        <v>109</v>
      </c>
      <c r="BF1" s="28" t="s">
        <v>110</v>
      </c>
      <c r="BG1" s="28" t="s">
        <v>111</v>
      </c>
      <c r="BH1" s="28" t="s">
        <v>112</v>
      </c>
      <c r="BI1" s="28" t="s">
        <v>38</v>
      </c>
      <c r="BJ1" s="28" t="s">
        <v>39</v>
      </c>
      <c r="BK1" s="28" t="s">
        <v>40</v>
      </c>
      <c r="BL1" s="28" t="s">
        <v>41</v>
      </c>
      <c r="BM1" s="28" t="s">
        <v>42</v>
      </c>
      <c r="BN1" s="28" t="s">
        <v>43</v>
      </c>
      <c r="BO1" s="28" t="s">
        <v>44</v>
      </c>
      <c r="BP1" s="28" t="s">
        <v>45</v>
      </c>
      <c r="BQ1" s="28" t="s">
        <v>46</v>
      </c>
      <c r="BR1" s="28" t="s">
        <v>47</v>
      </c>
      <c r="BS1" s="28" t="s">
        <v>48</v>
      </c>
      <c r="BT1" s="28" t="s">
        <v>113</v>
      </c>
      <c r="BU1" s="28" t="s">
        <v>114</v>
      </c>
      <c r="BV1" s="28" t="s">
        <v>115</v>
      </c>
      <c r="BW1" s="28" t="s">
        <v>116</v>
      </c>
      <c r="BX1" s="28" t="s">
        <v>117</v>
      </c>
      <c r="BY1" s="28" t="s">
        <v>118</v>
      </c>
      <c r="BZ1" s="28" t="s">
        <v>119</v>
      </c>
      <c r="CA1" s="28" t="s">
        <v>120</v>
      </c>
      <c r="CB1" s="28" t="s">
        <v>121</v>
      </c>
      <c r="CC1" s="28" t="s">
        <v>122</v>
      </c>
      <c r="CD1" s="28" t="s">
        <v>123</v>
      </c>
      <c r="CE1" s="28" t="s">
        <v>124</v>
      </c>
      <c r="CF1" s="28" t="s">
        <v>125</v>
      </c>
      <c r="CG1" s="28" t="s">
        <v>126</v>
      </c>
      <c r="CH1" s="28" t="s">
        <v>127</v>
      </c>
      <c r="CI1" s="29" t="s">
        <v>49</v>
      </c>
    </row>
    <row r="2" spans="1:87" ht="25.2" customHeight="1" x14ac:dyDescent="0.35">
      <c r="A2" s="25" t="str">
        <f>"K"&amp;TEXT(ROWS($A$2:A2),"00")</f>
        <v>K01</v>
      </c>
      <c r="B2" s="24">
        <f>IFERROR(_xlfn.XMATCH($A2,'Värde kostnader'!$B:$B,0),"")</f>
        <v>12</v>
      </c>
      <c r="C2" s="24">
        <f>IFERROR(_xlfn.XMATCH($A2,'Värde kostnader'!$I:$I,0),"")</f>
        <v>23</v>
      </c>
      <c r="D2" s="34" cm="1">
        <f t="array" ref="D2">IFERROR(INDEX('Värde kostnader'!$C:$C,$B2),"")</f>
        <v>0</v>
      </c>
      <c r="E2" s="34" cm="1">
        <f t="array" ref="E2">IFERROR(INDEX('Värde kostnader'!$C:$C,$B2+1),"")</f>
        <v>0</v>
      </c>
      <c r="F2" s="34" cm="1">
        <f t="array" ref="F2">IFERROR(INDEX('Värde kostnader'!$C:$C,$B2+2),"")</f>
        <v>0</v>
      </c>
      <c r="G2" s="34" t="str">
        <f>IF($D2=0,"","Värderad")</f>
        <v/>
      </c>
      <c r="H2" s="20"/>
      <c r="I2" s="20"/>
      <c r="J2" s="17" cm="1">
        <f t="array" ref="J2">IFERROR(INDEX('Värde kostnader'!$J:$AH,$C2+1,COLUMNS($J:J))/INDEX(Input!$G$5:$AE$5,COLUMNS($J:J)),"")</f>
        <v>0</v>
      </c>
      <c r="K2" s="17" cm="1">
        <f t="array" ref="K2">IFERROR(INDEX('Värde kostnader'!$J:$AH,$C2+1,COLUMNS($J:K))/INDEX(Input!$G$5:$AE$5,COLUMNS($J:K)),"")</f>
        <v>0</v>
      </c>
      <c r="L2" s="17" cm="1">
        <f t="array" ref="L2">IFERROR(INDEX('Värde kostnader'!$J:$AH,$C2+1,COLUMNS($J:L))/INDEX(Input!$G$5:$AE$5,COLUMNS($J:L)),"")</f>
        <v>0</v>
      </c>
      <c r="M2" s="17" cm="1">
        <f t="array" ref="M2">IFERROR(INDEX('Värde kostnader'!$J:$AH,$C2+1,COLUMNS($J:M))/INDEX(Input!$G$5:$AE$5,COLUMNS($J:M)),"")</f>
        <v>0</v>
      </c>
      <c r="N2" s="17" cm="1">
        <f t="array" ref="N2">IFERROR(INDEX('Värde kostnader'!$J:$AH,$C2+1,COLUMNS($J:N))/INDEX(Input!$G$5:$AE$5,COLUMNS($J:N)),"")</f>
        <v>0</v>
      </c>
      <c r="O2" s="17" cm="1">
        <f t="array" ref="O2">IFERROR(INDEX('Värde kostnader'!$J:$AH,$C2+1,COLUMNS($J:O))/INDEX(Input!$G$5:$AE$5,COLUMNS($J:O)),"")</f>
        <v>0</v>
      </c>
      <c r="P2" s="17" cm="1">
        <f t="array" ref="P2">IFERROR(INDEX('Värde kostnader'!$J:$AH,$C2+1,COLUMNS($J:P))/INDEX(Input!$G$5:$AE$5,COLUMNS($J:P)),"")</f>
        <v>0</v>
      </c>
      <c r="Q2" s="17" cm="1">
        <f t="array" ref="Q2">IFERROR(INDEX('Värde kostnader'!$J:$AH,$C2+1,COLUMNS($J:Q))/INDEX(Input!$G$5:$AE$5,COLUMNS($J:Q)),"")</f>
        <v>0</v>
      </c>
      <c r="R2" s="17" cm="1">
        <f t="array" ref="R2">IFERROR(INDEX('Värde kostnader'!$J:$AH,$C2+1,COLUMNS($J:R))/INDEX(Input!$G$5:$AE$5,COLUMNS($J:R)),"")</f>
        <v>0</v>
      </c>
      <c r="S2" s="17" cm="1">
        <f t="array" ref="S2">IFERROR(INDEX('Värde kostnader'!$J:$AH,$C2+1,COLUMNS($J:S))/INDEX(Input!$G$5:$AE$5,COLUMNS($J:S)),"")</f>
        <v>0</v>
      </c>
      <c r="T2" s="17" cm="1">
        <f t="array" ref="T2">IFERROR(INDEX('Värde kostnader'!$J:$AH,$C2+1,COLUMNS($J:T))/INDEX(Input!$G$5:$AE$5,COLUMNS($J:T)),"")</f>
        <v>0</v>
      </c>
      <c r="U2" s="17" cm="1">
        <f t="array" ref="U2">IFERROR(INDEX('Värde kostnader'!$J:$AH,$C2+1,COLUMNS($J:U))/INDEX(Input!$G$5:$AE$5,COLUMNS($J:U)),"")</f>
        <v>0</v>
      </c>
      <c r="V2" s="17" cm="1">
        <f t="array" ref="V2">IFERROR(INDEX('Värde kostnader'!$J:$AH,$C2+1,COLUMNS($J:V))/INDEX(Input!$G$5:$AE$5,COLUMNS($J:V)),"")</f>
        <v>0</v>
      </c>
      <c r="W2" s="17" cm="1">
        <f t="array" ref="W2">IFERROR(INDEX('Värde kostnader'!$J:$AH,$C2+1,COLUMNS($J:W))/INDEX(Input!$G$5:$AE$5,COLUMNS($J:W)),"")</f>
        <v>0</v>
      </c>
      <c r="X2" s="17" cm="1">
        <f t="array" ref="X2">IFERROR(INDEX('Värde kostnader'!$J:$AH,$C2+1,COLUMNS($J:X))/INDEX(Input!$G$5:$AE$5,COLUMNS($J:X)),"")</f>
        <v>0</v>
      </c>
      <c r="Y2" s="17" cm="1">
        <f t="array" ref="Y2">IFERROR(INDEX('Värde kostnader'!$J:$AH,$C2+1,COLUMNS($J:Y))/INDEX(Input!$G$5:$AE$5,COLUMNS($J:Y)),"")</f>
        <v>0</v>
      </c>
      <c r="Z2" s="17" cm="1">
        <f t="array" ref="Z2">IFERROR(INDEX('Värde kostnader'!$J:$AH,$C2+1,COLUMNS($J:Z))/INDEX(Input!$G$5:$AE$5,COLUMNS($J:Z)),"")</f>
        <v>0</v>
      </c>
      <c r="AA2" s="17" cm="1">
        <f t="array" ref="AA2">IFERROR(INDEX('Värde kostnader'!$J:$AH,$C2+1,COLUMNS($J:AA))/INDEX(Input!$G$5:$AE$5,COLUMNS($J:AA)),"")</f>
        <v>0</v>
      </c>
      <c r="AB2" s="17" cm="1">
        <f t="array" ref="AB2">IFERROR(INDEX('Värde kostnader'!$J:$AH,$C2+1,COLUMNS($J:AB))/INDEX(Input!$G$5:$AE$5,COLUMNS($J:AB)),"")</f>
        <v>0</v>
      </c>
      <c r="AC2" s="17" cm="1">
        <f t="array" ref="AC2">IFERROR(INDEX('Värde kostnader'!$J:$AH,$C2+1,COLUMNS($J:AC))/INDEX(Input!$G$5:$AE$5,COLUMNS($J:AC)),"")</f>
        <v>0</v>
      </c>
      <c r="AD2" s="17" cm="1">
        <f t="array" ref="AD2">IFERROR(INDEX('Värde kostnader'!$J:$AH,$C2+1,COLUMNS($J:AD))/INDEX(Input!$G$5:$AE$5,COLUMNS($J:AD)),"")</f>
        <v>0</v>
      </c>
      <c r="AE2" s="17" cm="1">
        <f t="array" ref="AE2">IFERROR(INDEX('Värde kostnader'!$J:$AH,$C2+1,COLUMNS($J:AE))/INDEX(Input!$G$5:$AE$5,COLUMNS($J:AE)),"")</f>
        <v>0</v>
      </c>
      <c r="AF2" s="17" cm="1">
        <f t="array" ref="AF2">IFERROR(INDEX('Värde kostnader'!$J:$AH,$C2+1,COLUMNS($J:AF))/INDEX(Input!$G$5:$AE$5,COLUMNS($J:AF)),"")</f>
        <v>0</v>
      </c>
      <c r="AG2" s="17" cm="1">
        <f t="array" ref="AG2">IFERROR(INDEX('Värde kostnader'!$J:$AH,$C2+1,COLUMNS($J:AG))/INDEX(Input!$G$5:$AE$5,COLUMNS($J:AG)),"")</f>
        <v>0</v>
      </c>
      <c r="AH2" s="17" cm="1">
        <f t="array" ref="AH2">IFERROR(INDEX('Värde kostnader'!$J:$AH,$C2+1,COLUMNS($J:AH))/INDEX(Input!$G$5:$AE$5,COLUMNS($J:AH)),"")</f>
        <v>0</v>
      </c>
      <c r="AI2" s="19">
        <f>SUM(J2:AH2)</f>
        <v>0</v>
      </c>
      <c r="AJ2" s="18" cm="1">
        <f t="array" ref="AJ2">IFERROR(INDEX('Värde kostnader'!$J:$AH,$C2+2,COLUMNS($J:J))/INDEX(Input!$G$5:$AE$5,COLUMNS($J:J)),"")</f>
        <v>0</v>
      </c>
      <c r="AK2" s="18" cm="1">
        <f t="array" ref="AK2">IFERROR(INDEX('Värde kostnader'!$J:$AH,$C2+2,COLUMNS($J:K))/INDEX(Input!$G$5:$AE$5,COLUMNS($J:K)),"")</f>
        <v>0</v>
      </c>
      <c r="AL2" s="18" cm="1">
        <f t="array" ref="AL2">IFERROR(INDEX('Värde kostnader'!$J:$AH,$C2+2,COLUMNS($J:L))/INDEX(Input!$G$5:$AE$5,COLUMNS($J:L)),"")</f>
        <v>0</v>
      </c>
      <c r="AM2" s="18" cm="1">
        <f t="array" ref="AM2">IFERROR(INDEX('Värde kostnader'!$J:$AH,$C2+2,COLUMNS($J:M))/INDEX(Input!$G$5:$AE$5,COLUMNS($J:M)),"")</f>
        <v>0</v>
      </c>
      <c r="AN2" s="18" cm="1">
        <f t="array" ref="AN2">IFERROR(INDEX('Värde kostnader'!$J:$AH,$C2+2,COLUMNS($J:N))/INDEX(Input!$G$5:$AE$5,COLUMNS($J:N)),"")</f>
        <v>0</v>
      </c>
      <c r="AO2" s="18" cm="1">
        <f t="array" ref="AO2">IFERROR(INDEX('Värde kostnader'!$J:$AH,$C2+2,COLUMNS($J:O))/INDEX(Input!$G$5:$AE$5,COLUMNS($J:O)),"")</f>
        <v>0</v>
      </c>
      <c r="AP2" s="18" cm="1">
        <f t="array" ref="AP2">IFERROR(INDEX('Värde kostnader'!$J:$AH,$C2+2,COLUMNS($J:P))/INDEX(Input!$G$5:$AE$5,COLUMNS($J:P)),"")</f>
        <v>0</v>
      </c>
      <c r="AQ2" s="18" cm="1">
        <f t="array" ref="AQ2">IFERROR(INDEX('Värde kostnader'!$J:$AH,$C2+2,COLUMNS($J:Q))/INDEX(Input!$G$5:$AE$5,COLUMNS($J:Q)),"")</f>
        <v>0</v>
      </c>
      <c r="AR2" s="18" cm="1">
        <f t="array" ref="AR2">IFERROR(INDEX('Värde kostnader'!$J:$AH,$C2+2,COLUMNS($J:R))/INDEX(Input!$G$5:$AE$5,COLUMNS($J:R)),"")</f>
        <v>0</v>
      </c>
      <c r="AS2" s="18" cm="1">
        <f t="array" ref="AS2">IFERROR(INDEX('Värde kostnader'!$J:$AH,$C2+2,COLUMNS($J:S))/INDEX(Input!$G$5:$AE$5,COLUMNS($J:S)),"")</f>
        <v>0</v>
      </c>
      <c r="AT2" s="18" cm="1">
        <f t="array" ref="AT2">IFERROR(INDEX('Värde kostnader'!$J:$AH,$C2+2,COLUMNS($J:T))/INDEX(Input!$G$5:$AE$5,COLUMNS($J:T)),"")</f>
        <v>0</v>
      </c>
      <c r="AU2" s="18" cm="1">
        <f t="array" ref="AU2">IFERROR(INDEX('Värde kostnader'!$J:$AH,$C2+2,COLUMNS($J:U))/INDEX(Input!$G$5:$AE$5,COLUMNS($J:U)),"")</f>
        <v>0</v>
      </c>
      <c r="AV2" s="18" cm="1">
        <f t="array" ref="AV2">IFERROR(INDEX('Värde kostnader'!$J:$AH,$C2+2,COLUMNS($J:V))/INDEX(Input!$G$5:$AE$5,COLUMNS($J:V)),"")</f>
        <v>0</v>
      </c>
      <c r="AW2" s="18" cm="1">
        <f t="array" ref="AW2">IFERROR(INDEX('Värde kostnader'!$J:$AH,$C2+2,COLUMNS($J:W))/INDEX(Input!$G$5:$AE$5,COLUMNS($J:W)),"")</f>
        <v>0</v>
      </c>
      <c r="AX2" s="18" cm="1">
        <f t="array" ref="AX2">IFERROR(INDEX('Värde kostnader'!$J:$AH,$C2+2,COLUMNS($J:X))/INDEX(Input!$G$5:$AE$5,COLUMNS($J:X)),"")</f>
        <v>0</v>
      </c>
      <c r="AY2" s="18" cm="1">
        <f t="array" ref="AY2">IFERROR(INDEX('Värde kostnader'!$J:$AH,$C2+2,COLUMNS($J:Y))/INDEX(Input!$G$5:$AE$5,COLUMNS($J:Y)),"")</f>
        <v>0</v>
      </c>
      <c r="AZ2" s="18" cm="1">
        <f t="array" ref="AZ2">IFERROR(INDEX('Värde kostnader'!$J:$AH,$C2+2,COLUMNS($J:Z))/INDEX(Input!$G$5:$AE$5,COLUMNS($J:Z)),"")</f>
        <v>0</v>
      </c>
      <c r="BA2" s="18" cm="1">
        <f t="array" ref="BA2">IFERROR(INDEX('Värde kostnader'!$J:$AH,$C2+2,COLUMNS($J:AA))/INDEX(Input!$G$5:$AE$5,COLUMNS($J:AA)),"")</f>
        <v>0</v>
      </c>
      <c r="BB2" s="18" cm="1">
        <f t="array" ref="BB2">IFERROR(INDEX('Värde kostnader'!$J:$AH,$C2+2,COLUMNS($J:AB))/INDEX(Input!$G$5:$AE$5,COLUMNS($J:AB)),"")</f>
        <v>0</v>
      </c>
      <c r="BC2" s="18" cm="1">
        <f t="array" ref="BC2">IFERROR(INDEX('Värde kostnader'!$J:$AH,$C2+2,COLUMNS($J:AC))/INDEX(Input!$G$5:$AE$5,COLUMNS($J:AC)),"")</f>
        <v>0</v>
      </c>
      <c r="BD2" s="18" cm="1">
        <f t="array" ref="BD2">IFERROR(INDEX('Värde kostnader'!$J:$AH,$C2+2,COLUMNS($J:AD))/INDEX(Input!$G$5:$AE$5,COLUMNS($J:AD)),"")</f>
        <v>0</v>
      </c>
      <c r="BE2" s="18" cm="1">
        <f t="array" ref="BE2">IFERROR(INDEX('Värde kostnader'!$J:$AH,$C2+2,COLUMNS($J:AE))/INDEX(Input!$G$5:$AE$5,COLUMNS($J:AE)),"")</f>
        <v>0</v>
      </c>
      <c r="BF2" s="18" cm="1">
        <f t="array" ref="BF2">IFERROR(INDEX('Värde kostnader'!$J:$AH,$C2+2,COLUMNS($J:AF))/INDEX(Input!$G$5:$AE$5,COLUMNS($J:AF)),"")</f>
        <v>0</v>
      </c>
      <c r="BG2" s="18" cm="1">
        <f t="array" ref="BG2">IFERROR(INDEX('Värde kostnader'!$J:$AH,$C2+2,COLUMNS($J:AG))/INDEX(Input!$G$5:$AE$5,COLUMNS($J:AG)),"")</f>
        <v>0</v>
      </c>
      <c r="BH2" s="18" cm="1">
        <f t="array" ref="BH2">IFERROR(INDEX('Värde kostnader'!$J:$AH,$C2+2,COLUMNS($J:AH))/INDEX(Input!$G$5:$AE$5,COLUMNS($J:AH)),"")</f>
        <v>0</v>
      </c>
      <c r="BI2" s="19">
        <f>SUM(AJ2:BH2)</f>
        <v>0</v>
      </c>
      <c r="BJ2" s="18" cm="1">
        <f t="array" ref="BJ2">IFERROR(INDEX('Värde kostnader'!$J:$AH,$C2+3,COLUMNS($J:J))/INDEX(Input!$G$5:$AE$5,COLUMNS($J:J)),"")</f>
        <v>0</v>
      </c>
      <c r="BK2" s="18" cm="1">
        <f t="array" ref="BK2">IFERROR(INDEX('Värde kostnader'!$J:$AH,$C2+3,COLUMNS($J:K))/INDEX(Input!$G$5:$AE$5,COLUMNS($J:K)),"")</f>
        <v>0</v>
      </c>
      <c r="BL2" s="18" cm="1">
        <f t="array" ref="BL2">IFERROR(INDEX('Värde kostnader'!$J:$AH,$C2+3,COLUMNS($J:L))/INDEX(Input!$G$5:$AE$5,COLUMNS($J:L)),"")</f>
        <v>0</v>
      </c>
      <c r="BM2" s="18" cm="1">
        <f t="array" ref="BM2">IFERROR(INDEX('Värde kostnader'!$J:$AH,$C2+3,COLUMNS($J:M))/INDEX(Input!$G$5:$AE$5,COLUMNS($J:M)),"")</f>
        <v>0</v>
      </c>
      <c r="BN2" s="18" cm="1">
        <f t="array" ref="BN2">IFERROR(INDEX('Värde kostnader'!$J:$AH,$C2+3,COLUMNS($J:N))/INDEX(Input!$G$5:$AE$5,COLUMNS($J:N)),"")</f>
        <v>0</v>
      </c>
      <c r="BO2" s="18" cm="1">
        <f t="array" ref="BO2">IFERROR(INDEX('Värde kostnader'!$J:$AH,$C2+3,COLUMNS($J:O))/INDEX(Input!$G$5:$AE$5,COLUMNS($J:O)),"")</f>
        <v>0</v>
      </c>
      <c r="BP2" s="18" cm="1">
        <f t="array" ref="BP2">IFERROR(INDEX('Värde kostnader'!$J:$AH,$C2+3,COLUMNS($J:P))/INDEX(Input!$G$5:$AE$5,COLUMNS($J:P)),"")</f>
        <v>0</v>
      </c>
      <c r="BQ2" s="18" cm="1">
        <f t="array" ref="BQ2">IFERROR(INDEX('Värde kostnader'!$J:$AH,$C2+3,COLUMNS($J:Q))/INDEX(Input!$G$5:$AE$5,COLUMNS($J:Q)),"")</f>
        <v>0</v>
      </c>
      <c r="BR2" s="18" cm="1">
        <f t="array" ref="BR2">IFERROR(INDEX('Värde kostnader'!$J:$AH,$C2+3,COLUMNS($J:R))/INDEX(Input!$G$5:$AE$5,COLUMNS($J:R)),"")</f>
        <v>0</v>
      </c>
      <c r="BS2" s="18" cm="1">
        <f t="array" ref="BS2">IFERROR(INDEX('Värde kostnader'!$J:$AH,$C2+3,COLUMNS($J:S))/INDEX(Input!$G$5:$AE$5,COLUMNS($J:S)),"")</f>
        <v>0</v>
      </c>
      <c r="BT2" s="18" cm="1">
        <f t="array" ref="BT2">IFERROR(INDEX('Värde kostnader'!$J:$AH,$C2+3,COLUMNS($J:T))/INDEX(Input!$G$5:$AE$5,COLUMNS($J:T)),"")</f>
        <v>0</v>
      </c>
      <c r="BU2" s="18" cm="1">
        <f t="array" ref="BU2">IFERROR(INDEX('Värde kostnader'!$J:$AH,$C2+3,COLUMNS($J:U))/INDEX(Input!$G$5:$AE$5,COLUMNS($J:U)),"")</f>
        <v>0</v>
      </c>
      <c r="BV2" s="18" cm="1">
        <f t="array" ref="BV2">IFERROR(INDEX('Värde kostnader'!$J:$AH,$C2+3,COLUMNS($J:V))/INDEX(Input!$G$5:$AE$5,COLUMNS($J:V)),"")</f>
        <v>0</v>
      </c>
      <c r="BW2" s="18" cm="1">
        <f t="array" ref="BW2">IFERROR(INDEX('Värde kostnader'!$J:$AH,$C2+3,COLUMNS($J:W))/INDEX(Input!$G$5:$AE$5,COLUMNS($J:W)),"")</f>
        <v>0</v>
      </c>
      <c r="BX2" s="18" cm="1">
        <f t="array" ref="BX2">IFERROR(INDEX('Värde kostnader'!$J:$AH,$C2+3,COLUMNS($J:X))/INDEX(Input!$G$5:$AE$5,COLUMNS($J:X)),"")</f>
        <v>0</v>
      </c>
      <c r="BY2" s="18" cm="1">
        <f t="array" ref="BY2">IFERROR(INDEX('Värde kostnader'!$J:$AH,$C2+3,COLUMNS($J:Y))/INDEX(Input!$G$5:$AE$5,COLUMNS($J:Y)),"")</f>
        <v>0</v>
      </c>
      <c r="BZ2" s="18" cm="1">
        <f t="array" ref="BZ2">IFERROR(INDEX('Värde kostnader'!$J:$AH,$C2+3,COLUMNS($J:Z))/INDEX(Input!$G$5:$AE$5,COLUMNS($J:Z)),"")</f>
        <v>0</v>
      </c>
      <c r="CA2" s="18" cm="1">
        <f t="array" ref="CA2">IFERROR(INDEX('Värde kostnader'!$J:$AH,$C2+3,COLUMNS($J:AA))/INDEX(Input!$G$5:$AE$5,COLUMNS($J:AA)),"")</f>
        <v>0</v>
      </c>
      <c r="CB2" s="18" cm="1">
        <f t="array" ref="CB2">IFERROR(INDEX('Värde kostnader'!$J:$AH,$C2+3,COLUMNS($J:AB))/INDEX(Input!$G$5:$AE$5,COLUMNS($J:AB)),"")</f>
        <v>0</v>
      </c>
      <c r="CC2" s="18" cm="1">
        <f t="array" ref="CC2">IFERROR(INDEX('Värde kostnader'!$J:$AH,$C2+3,COLUMNS($J:AC))/INDEX(Input!$G$5:$AE$5,COLUMNS($J:AC)),"")</f>
        <v>0</v>
      </c>
      <c r="CD2" s="18" cm="1">
        <f t="array" ref="CD2">IFERROR(INDEX('Värde kostnader'!$J:$AH,$C2+3,COLUMNS($J:AD))/INDEX(Input!$G$5:$AE$5,COLUMNS($J:AD)),"")</f>
        <v>0</v>
      </c>
      <c r="CE2" s="18" cm="1">
        <f t="array" ref="CE2">IFERROR(INDEX('Värde kostnader'!$J:$AH,$C2+3,COLUMNS($J:AE))/INDEX(Input!$G$5:$AE$5,COLUMNS($J:AE)),"")</f>
        <v>0</v>
      </c>
      <c r="CF2" s="18" cm="1">
        <f t="array" ref="CF2">IFERROR(INDEX('Värde kostnader'!$J:$AH,$C2+3,COLUMNS($J:AF))/INDEX(Input!$G$5:$AE$5,COLUMNS($J:AF)),"")</f>
        <v>0</v>
      </c>
      <c r="CG2" s="18" cm="1">
        <f t="array" ref="CG2">IFERROR(INDEX('Värde kostnader'!$J:$AH,$C2+3,COLUMNS($J:AG))/INDEX(Input!$G$5:$AE$5,COLUMNS($J:AG)),"")</f>
        <v>0</v>
      </c>
      <c r="CH2" s="18" cm="1">
        <f t="array" ref="CH2">IFERROR(INDEX('Värde kostnader'!$J:$AH,$C2+3,COLUMNS($J:AH))/INDEX(Input!$G$5:$AE$5,COLUMNS($J:AH)),"")</f>
        <v>0</v>
      </c>
      <c r="CI2" s="26">
        <f>SUM(BJ2:CH2)</f>
        <v>0</v>
      </c>
    </row>
    <row r="3" spans="1:87" ht="25.2" customHeight="1" x14ac:dyDescent="0.35">
      <c r="A3" s="25" t="str">
        <f>"K"&amp;TEXT(ROWS($A$2:A3),"00")</f>
        <v>K02</v>
      </c>
      <c r="B3" s="24">
        <f>IFERROR(_xlfn.XMATCH($A3,'Värde kostnader'!$B:$B,0),"")</f>
        <v>31</v>
      </c>
      <c r="C3" s="24">
        <f>IFERROR(_xlfn.XMATCH($A3,'Värde kostnader'!$I:$I,0),"")</f>
        <v>42</v>
      </c>
      <c r="D3" s="34" cm="1">
        <f t="array" ref="D3">IFERROR(INDEX('Värde kostnader'!$C:$C,$B3),"")</f>
        <v>0</v>
      </c>
      <c r="E3" s="34" cm="1">
        <f t="array" ref="E3">IFERROR(INDEX('Värde kostnader'!$C:$C,$B3+1),"")</f>
        <v>0</v>
      </c>
      <c r="F3" s="34" cm="1">
        <f t="array" ref="F3">IFERROR(INDEX('Värde kostnader'!$C:$C,$B3+2),"")</f>
        <v>0</v>
      </c>
      <c r="G3" s="34" t="str">
        <f t="shared" ref="G3:G16" si="0">IF($D3=0,"","Värderad")</f>
        <v/>
      </c>
      <c r="H3" s="20"/>
      <c r="I3" s="20"/>
      <c r="J3" s="17" cm="1">
        <f t="array" ref="J3">IFERROR(INDEX('Värde kostnader'!$J:$AH,$C3+1,COLUMNS($J:J))/INDEX(Input!$G$5:$AE$5,COLUMNS($J:J)),"")</f>
        <v>0</v>
      </c>
      <c r="K3" s="17" cm="1">
        <f t="array" ref="K3">IFERROR(INDEX('Värde kostnader'!$J:$AH,$C3+1,COLUMNS($J:K))/INDEX(Input!$G$5:$AE$5,COLUMNS($J:K)),"")</f>
        <v>0</v>
      </c>
      <c r="L3" s="17" cm="1">
        <f t="array" ref="L3">IFERROR(INDEX('Värde kostnader'!$J:$AH,$C3+1,COLUMNS($J:L))/INDEX(Input!$G$5:$AE$5,COLUMNS($J:L)),"")</f>
        <v>0</v>
      </c>
      <c r="M3" s="17" cm="1">
        <f t="array" ref="M3">IFERROR(INDEX('Värde kostnader'!$J:$AH,$C3+1,COLUMNS($J:M))/INDEX(Input!$G$5:$AE$5,COLUMNS($J:M)),"")</f>
        <v>0</v>
      </c>
      <c r="N3" s="17" cm="1">
        <f t="array" ref="N3">IFERROR(INDEX('Värde kostnader'!$J:$AH,$C3+1,COLUMNS($J:N))/INDEX(Input!$G$5:$AE$5,COLUMNS($J:N)),"")</f>
        <v>0</v>
      </c>
      <c r="O3" s="17" cm="1">
        <f t="array" ref="O3">IFERROR(INDEX('Värde kostnader'!$J:$AH,$C3+1,COLUMNS($J:O))/INDEX(Input!$G$5:$AE$5,COLUMNS($J:O)),"")</f>
        <v>0</v>
      </c>
      <c r="P3" s="17" cm="1">
        <f t="array" ref="P3">IFERROR(INDEX('Värde kostnader'!$J:$AH,$C3+1,COLUMNS($J:P))/INDEX(Input!$G$5:$AE$5,COLUMNS($J:P)),"")</f>
        <v>0</v>
      </c>
      <c r="Q3" s="17" cm="1">
        <f t="array" ref="Q3">IFERROR(INDEX('Värde kostnader'!$J:$AH,$C3+1,COLUMNS($J:Q))/INDEX(Input!$G$5:$AE$5,COLUMNS($J:Q)),"")</f>
        <v>0</v>
      </c>
      <c r="R3" s="17" cm="1">
        <f t="array" ref="R3">IFERROR(INDEX('Värde kostnader'!$J:$AH,$C3+1,COLUMNS($J:R))/INDEX(Input!$G$5:$AE$5,COLUMNS($J:R)),"")</f>
        <v>0</v>
      </c>
      <c r="S3" s="17" cm="1">
        <f t="array" ref="S3">IFERROR(INDEX('Värde kostnader'!$J:$AH,$C3+1,COLUMNS($J:S))/INDEX(Input!$G$5:$AE$5,COLUMNS($J:S)),"")</f>
        <v>0</v>
      </c>
      <c r="T3" s="17" cm="1">
        <f t="array" ref="T3">IFERROR(INDEX('Värde kostnader'!$J:$AH,$C3+1,COLUMNS($J:T))/INDEX(Input!$G$5:$AE$5,COLUMNS($J:T)),"")</f>
        <v>0</v>
      </c>
      <c r="U3" s="17" cm="1">
        <f t="array" ref="U3">IFERROR(INDEX('Värde kostnader'!$J:$AH,$C3+1,COLUMNS($J:U))/INDEX(Input!$G$5:$AE$5,COLUMNS($J:U)),"")</f>
        <v>0</v>
      </c>
      <c r="V3" s="17" cm="1">
        <f t="array" ref="V3">IFERROR(INDEX('Värde kostnader'!$J:$AH,$C3+1,COLUMNS($J:V))/INDEX(Input!$G$5:$AE$5,COLUMNS($J:V)),"")</f>
        <v>0</v>
      </c>
      <c r="W3" s="17" cm="1">
        <f t="array" ref="W3">IFERROR(INDEX('Värde kostnader'!$J:$AH,$C3+1,COLUMNS($J:W))/INDEX(Input!$G$5:$AE$5,COLUMNS($J:W)),"")</f>
        <v>0</v>
      </c>
      <c r="X3" s="17" cm="1">
        <f t="array" ref="X3">IFERROR(INDEX('Värde kostnader'!$J:$AH,$C3+1,COLUMNS($J:X))/INDEX(Input!$G$5:$AE$5,COLUMNS($J:X)),"")</f>
        <v>0</v>
      </c>
      <c r="Y3" s="17" cm="1">
        <f t="array" ref="Y3">IFERROR(INDEX('Värde kostnader'!$J:$AH,$C3+1,COLUMNS($J:Y))/INDEX(Input!$G$5:$AE$5,COLUMNS($J:Y)),"")</f>
        <v>0</v>
      </c>
      <c r="Z3" s="17" cm="1">
        <f t="array" ref="Z3">IFERROR(INDEX('Värde kostnader'!$J:$AH,$C3+1,COLUMNS($J:Z))/INDEX(Input!$G$5:$AE$5,COLUMNS($J:Z)),"")</f>
        <v>0</v>
      </c>
      <c r="AA3" s="17" cm="1">
        <f t="array" ref="AA3">IFERROR(INDEX('Värde kostnader'!$J:$AH,$C3+1,COLUMNS($J:AA))/INDEX(Input!$G$5:$AE$5,COLUMNS($J:AA)),"")</f>
        <v>0</v>
      </c>
      <c r="AB3" s="17" cm="1">
        <f t="array" ref="AB3">IFERROR(INDEX('Värde kostnader'!$J:$AH,$C3+1,COLUMNS($J:AB))/INDEX(Input!$G$5:$AE$5,COLUMNS($J:AB)),"")</f>
        <v>0</v>
      </c>
      <c r="AC3" s="17" cm="1">
        <f t="array" ref="AC3">IFERROR(INDEX('Värde kostnader'!$J:$AH,$C3+1,COLUMNS($J:AC))/INDEX(Input!$G$5:$AE$5,COLUMNS($J:AC)),"")</f>
        <v>0</v>
      </c>
      <c r="AD3" s="17" cm="1">
        <f t="array" ref="AD3">IFERROR(INDEX('Värde kostnader'!$J:$AH,$C3+1,COLUMNS($J:AD))/INDEX(Input!$G$5:$AE$5,COLUMNS($J:AD)),"")</f>
        <v>0</v>
      </c>
      <c r="AE3" s="17" cm="1">
        <f t="array" ref="AE3">IFERROR(INDEX('Värde kostnader'!$J:$AH,$C3+1,COLUMNS($J:AE))/INDEX(Input!$G$5:$AE$5,COLUMNS($J:AE)),"")</f>
        <v>0</v>
      </c>
      <c r="AF3" s="17" cm="1">
        <f t="array" ref="AF3">IFERROR(INDEX('Värde kostnader'!$J:$AH,$C3+1,COLUMNS($J:AF))/INDEX(Input!$G$5:$AE$5,COLUMNS($J:AF)),"")</f>
        <v>0</v>
      </c>
      <c r="AG3" s="17" cm="1">
        <f t="array" ref="AG3">IFERROR(INDEX('Värde kostnader'!$J:$AH,$C3+1,COLUMNS($J:AG))/INDEX(Input!$G$5:$AE$5,COLUMNS($J:AG)),"")</f>
        <v>0</v>
      </c>
      <c r="AH3" s="17" cm="1">
        <f t="array" ref="AH3">IFERROR(INDEX('Värde kostnader'!$J:$AH,$C3+1,COLUMNS($J:AH))/INDEX(Input!$G$5:$AE$5,COLUMNS($J:AH)),"")</f>
        <v>0</v>
      </c>
      <c r="AI3" s="19">
        <f t="shared" ref="AI3:AI16" si="1">SUM(J3:AH3)</f>
        <v>0</v>
      </c>
      <c r="AJ3" s="18" cm="1">
        <f t="array" ref="AJ3">IFERROR(INDEX('Värde kostnader'!$J:$AH,$C3+2,COLUMNS($J:J))/INDEX(Input!$G$5:$AE$5,COLUMNS($J:J)),"")</f>
        <v>0</v>
      </c>
      <c r="AK3" s="18" cm="1">
        <f t="array" ref="AK3">IFERROR(INDEX('Värde kostnader'!$J:$AH,$C3+2,COLUMNS($J:K))/INDEX(Input!$G$5:$AE$5,COLUMNS($J:K)),"")</f>
        <v>0</v>
      </c>
      <c r="AL3" s="18" cm="1">
        <f t="array" ref="AL3">IFERROR(INDEX('Värde kostnader'!$J:$AH,$C3+2,COLUMNS($J:L))/INDEX(Input!$G$5:$AE$5,COLUMNS($J:L)),"")</f>
        <v>0</v>
      </c>
      <c r="AM3" s="18" cm="1">
        <f t="array" ref="AM3">IFERROR(INDEX('Värde kostnader'!$J:$AH,$C3+2,COLUMNS($J:M))/INDEX(Input!$G$5:$AE$5,COLUMNS($J:M)),"")</f>
        <v>0</v>
      </c>
      <c r="AN3" s="18" cm="1">
        <f t="array" ref="AN3">IFERROR(INDEX('Värde kostnader'!$J:$AH,$C3+2,COLUMNS($J:N))/INDEX(Input!$G$5:$AE$5,COLUMNS($J:N)),"")</f>
        <v>0</v>
      </c>
      <c r="AO3" s="18" cm="1">
        <f t="array" ref="AO3">IFERROR(INDEX('Värde kostnader'!$J:$AH,$C3+2,COLUMNS($J:O))/INDEX(Input!$G$5:$AE$5,COLUMNS($J:O)),"")</f>
        <v>0</v>
      </c>
      <c r="AP3" s="18" cm="1">
        <f t="array" ref="AP3">IFERROR(INDEX('Värde kostnader'!$J:$AH,$C3+2,COLUMNS($J:P))/INDEX(Input!$G$5:$AE$5,COLUMNS($J:P)),"")</f>
        <v>0</v>
      </c>
      <c r="AQ3" s="18" cm="1">
        <f t="array" ref="AQ3">IFERROR(INDEX('Värde kostnader'!$J:$AH,$C3+2,COLUMNS($J:Q))/INDEX(Input!$G$5:$AE$5,COLUMNS($J:Q)),"")</f>
        <v>0</v>
      </c>
      <c r="AR3" s="18" cm="1">
        <f t="array" ref="AR3">IFERROR(INDEX('Värde kostnader'!$J:$AH,$C3+2,COLUMNS($J:R))/INDEX(Input!$G$5:$AE$5,COLUMNS($J:R)),"")</f>
        <v>0</v>
      </c>
      <c r="AS3" s="18" cm="1">
        <f t="array" ref="AS3">IFERROR(INDEX('Värde kostnader'!$J:$AH,$C3+2,COLUMNS($J:S))/INDEX(Input!$G$5:$AE$5,COLUMNS($J:S)),"")</f>
        <v>0</v>
      </c>
      <c r="AT3" s="18" cm="1">
        <f t="array" ref="AT3">IFERROR(INDEX('Värde kostnader'!$J:$AH,$C3+2,COLUMNS($J:T))/INDEX(Input!$G$5:$AE$5,COLUMNS($J:T)),"")</f>
        <v>0</v>
      </c>
      <c r="AU3" s="18" cm="1">
        <f t="array" ref="AU3">IFERROR(INDEX('Värde kostnader'!$J:$AH,$C3+2,COLUMNS($J:U))/INDEX(Input!$G$5:$AE$5,COLUMNS($J:U)),"")</f>
        <v>0</v>
      </c>
      <c r="AV3" s="18" cm="1">
        <f t="array" ref="AV3">IFERROR(INDEX('Värde kostnader'!$J:$AH,$C3+2,COLUMNS($J:V))/INDEX(Input!$G$5:$AE$5,COLUMNS($J:V)),"")</f>
        <v>0</v>
      </c>
      <c r="AW3" s="18" cm="1">
        <f t="array" ref="AW3">IFERROR(INDEX('Värde kostnader'!$J:$AH,$C3+2,COLUMNS($J:W))/INDEX(Input!$G$5:$AE$5,COLUMNS($J:W)),"")</f>
        <v>0</v>
      </c>
      <c r="AX3" s="18" cm="1">
        <f t="array" ref="AX3">IFERROR(INDEX('Värde kostnader'!$J:$AH,$C3+2,COLUMNS($J:X))/INDEX(Input!$G$5:$AE$5,COLUMNS($J:X)),"")</f>
        <v>0</v>
      </c>
      <c r="AY3" s="18" cm="1">
        <f t="array" ref="AY3">IFERROR(INDEX('Värde kostnader'!$J:$AH,$C3+2,COLUMNS($J:Y))/INDEX(Input!$G$5:$AE$5,COLUMNS($J:Y)),"")</f>
        <v>0</v>
      </c>
      <c r="AZ3" s="18" cm="1">
        <f t="array" ref="AZ3">IFERROR(INDEX('Värde kostnader'!$J:$AH,$C3+2,COLUMNS($J:Z))/INDEX(Input!$G$5:$AE$5,COLUMNS($J:Z)),"")</f>
        <v>0</v>
      </c>
      <c r="BA3" s="18" cm="1">
        <f t="array" ref="BA3">IFERROR(INDEX('Värde kostnader'!$J:$AH,$C3+2,COLUMNS($J:AA))/INDEX(Input!$G$5:$AE$5,COLUMNS($J:AA)),"")</f>
        <v>0</v>
      </c>
      <c r="BB3" s="18" cm="1">
        <f t="array" ref="BB3">IFERROR(INDEX('Värde kostnader'!$J:$AH,$C3+2,COLUMNS($J:AB))/INDEX(Input!$G$5:$AE$5,COLUMNS($J:AB)),"")</f>
        <v>0</v>
      </c>
      <c r="BC3" s="18" cm="1">
        <f t="array" ref="BC3">IFERROR(INDEX('Värde kostnader'!$J:$AH,$C3+2,COLUMNS($J:AC))/INDEX(Input!$G$5:$AE$5,COLUMNS($J:AC)),"")</f>
        <v>0</v>
      </c>
      <c r="BD3" s="18" cm="1">
        <f t="array" ref="BD3">IFERROR(INDEX('Värde kostnader'!$J:$AH,$C3+2,COLUMNS($J:AD))/INDEX(Input!$G$5:$AE$5,COLUMNS($J:AD)),"")</f>
        <v>0</v>
      </c>
      <c r="BE3" s="18" cm="1">
        <f t="array" ref="BE3">IFERROR(INDEX('Värde kostnader'!$J:$AH,$C3+2,COLUMNS($J:AE))/INDEX(Input!$G$5:$AE$5,COLUMNS($J:AE)),"")</f>
        <v>0</v>
      </c>
      <c r="BF3" s="18" cm="1">
        <f t="array" ref="BF3">IFERROR(INDEX('Värde kostnader'!$J:$AH,$C3+2,COLUMNS($J:AF))/INDEX(Input!$G$5:$AE$5,COLUMNS($J:AF)),"")</f>
        <v>0</v>
      </c>
      <c r="BG3" s="18" cm="1">
        <f t="array" ref="BG3">IFERROR(INDEX('Värde kostnader'!$J:$AH,$C3+2,COLUMNS($J:AG))/INDEX(Input!$G$5:$AE$5,COLUMNS($J:AG)),"")</f>
        <v>0</v>
      </c>
      <c r="BH3" s="18" cm="1">
        <f t="array" ref="BH3">IFERROR(INDEX('Värde kostnader'!$J:$AH,$C3+2,COLUMNS($J:AH))/INDEX(Input!$G$5:$AE$5,COLUMNS($J:AH)),"")</f>
        <v>0</v>
      </c>
      <c r="BI3" s="19">
        <f t="shared" ref="BI3:BI16" si="2">SUM(AJ3:BH3)</f>
        <v>0</v>
      </c>
      <c r="BJ3" s="18" cm="1">
        <f t="array" ref="BJ3">IFERROR(INDEX('Värde kostnader'!$J:$AH,$C3+3,COLUMNS($J:J))/INDEX(Input!$G$5:$AE$5,COLUMNS($J:J)),"")</f>
        <v>0</v>
      </c>
      <c r="BK3" s="18" cm="1">
        <f t="array" ref="BK3">IFERROR(INDEX('Värde kostnader'!$J:$AH,$C3+3,COLUMNS($J:K))/INDEX(Input!$G$5:$AE$5,COLUMNS($J:K)),"")</f>
        <v>0</v>
      </c>
      <c r="BL3" s="18" cm="1">
        <f t="array" ref="BL3">IFERROR(INDEX('Värde kostnader'!$J:$AH,$C3+3,COLUMNS($J:L))/INDEX(Input!$G$5:$AE$5,COLUMNS($J:L)),"")</f>
        <v>0</v>
      </c>
      <c r="BM3" s="18" cm="1">
        <f t="array" ref="BM3">IFERROR(INDEX('Värde kostnader'!$J:$AH,$C3+3,COLUMNS($J:M))/INDEX(Input!$G$5:$AE$5,COLUMNS($J:M)),"")</f>
        <v>0</v>
      </c>
      <c r="BN3" s="18" cm="1">
        <f t="array" ref="BN3">IFERROR(INDEX('Värde kostnader'!$J:$AH,$C3+3,COLUMNS($J:N))/INDEX(Input!$G$5:$AE$5,COLUMNS($J:N)),"")</f>
        <v>0</v>
      </c>
      <c r="BO3" s="18" cm="1">
        <f t="array" ref="BO3">IFERROR(INDEX('Värde kostnader'!$J:$AH,$C3+3,COLUMNS($J:O))/INDEX(Input!$G$5:$AE$5,COLUMNS($J:O)),"")</f>
        <v>0</v>
      </c>
      <c r="BP3" s="18" cm="1">
        <f t="array" ref="BP3">IFERROR(INDEX('Värde kostnader'!$J:$AH,$C3+3,COLUMNS($J:P))/INDEX(Input!$G$5:$AE$5,COLUMNS($J:P)),"")</f>
        <v>0</v>
      </c>
      <c r="BQ3" s="18" cm="1">
        <f t="array" ref="BQ3">IFERROR(INDEX('Värde kostnader'!$J:$AH,$C3+3,COLUMNS($J:Q))/INDEX(Input!$G$5:$AE$5,COLUMNS($J:Q)),"")</f>
        <v>0</v>
      </c>
      <c r="BR3" s="18" cm="1">
        <f t="array" ref="BR3">IFERROR(INDEX('Värde kostnader'!$J:$AH,$C3+3,COLUMNS($J:R))/INDEX(Input!$G$5:$AE$5,COLUMNS($J:R)),"")</f>
        <v>0</v>
      </c>
      <c r="BS3" s="18" cm="1">
        <f t="array" ref="BS3">IFERROR(INDEX('Värde kostnader'!$J:$AH,$C3+3,COLUMNS($J:S))/INDEX(Input!$G$5:$AE$5,COLUMNS($J:S)),"")</f>
        <v>0</v>
      </c>
      <c r="BT3" s="18" cm="1">
        <f t="array" ref="BT3">IFERROR(INDEX('Värde kostnader'!$J:$AH,$C3+3,COLUMNS($J:T))/INDEX(Input!$G$5:$AE$5,COLUMNS($J:T)),"")</f>
        <v>0</v>
      </c>
      <c r="BU3" s="18" cm="1">
        <f t="array" ref="BU3">IFERROR(INDEX('Värde kostnader'!$J:$AH,$C3+3,COLUMNS($J:U))/INDEX(Input!$G$5:$AE$5,COLUMNS($J:U)),"")</f>
        <v>0</v>
      </c>
      <c r="BV3" s="18" cm="1">
        <f t="array" ref="BV3">IFERROR(INDEX('Värde kostnader'!$J:$AH,$C3+3,COLUMNS($J:V))/INDEX(Input!$G$5:$AE$5,COLUMNS($J:V)),"")</f>
        <v>0</v>
      </c>
      <c r="BW3" s="18" cm="1">
        <f t="array" ref="BW3">IFERROR(INDEX('Värde kostnader'!$J:$AH,$C3+3,COLUMNS($J:W))/INDEX(Input!$G$5:$AE$5,COLUMNS($J:W)),"")</f>
        <v>0</v>
      </c>
      <c r="BX3" s="18" cm="1">
        <f t="array" ref="BX3">IFERROR(INDEX('Värde kostnader'!$J:$AH,$C3+3,COLUMNS($J:X))/INDEX(Input!$G$5:$AE$5,COLUMNS($J:X)),"")</f>
        <v>0</v>
      </c>
      <c r="BY3" s="18" cm="1">
        <f t="array" ref="BY3">IFERROR(INDEX('Värde kostnader'!$J:$AH,$C3+3,COLUMNS($J:Y))/INDEX(Input!$G$5:$AE$5,COLUMNS($J:Y)),"")</f>
        <v>0</v>
      </c>
      <c r="BZ3" s="18" cm="1">
        <f t="array" ref="BZ3">IFERROR(INDEX('Värde kostnader'!$J:$AH,$C3+3,COLUMNS($J:Z))/INDEX(Input!$G$5:$AE$5,COLUMNS($J:Z)),"")</f>
        <v>0</v>
      </c>
      <c r="CA3" s="18" cm="1">
        <f t="array" ref="CA3">IFERROR(INDEX('Värde kostnader'!$J:$AH,$C3+3,COLUMNS($J:AA))/INDEX(Input!$G$5:$AE$5,COLUMNS($J:AA)),"")</f>
        <v>0</v>
      </c>
      <c r="CB3" s="18" cm="1">
        <f t="array" ref="CB3">IFERROR(INDEX('Värde kostnader'!$J:$AH,$C3+3,COLUMNS($J:AB))/INDEX(Input!$G$5:$AE$5,COLUMNS($J:AB)),"")</f>
        <v>0</v>
      </c>
      <c r="CC3" s="18" cm="1">
        <f t="array" ref="CC3">IFERROR(INDEX('Värde kostnader'!$J:$AH,$C3+3,COLUMNS($J:AC))/INDEX(Input!$G$5:$AE$5,COLUMNS($J:AC)),"")</f>
        <v>0</v>
      </c>
      <c r="CD3" s="18" cm="1">
        <f t="array" ref="CD3">IFERROR(INDEX('Värde kostnader'!$J:$AH,$C3+3,COLUMNS($J:AD))/INDEX(Input!$G$5:$AE$5,COLUMNS($J:AD)),"")</f>
        <v>0</v>
      </c>
      <c r="CE3" s="18" cm="1">
        <f t="array" ref="CE3">IFERROR(INDEX('Värde kostnader'!$J:$AH,$C3+3,COLUMNS($J:AE))/INDEX(Input!$G$5:$AE$5,COLUMNS($J:AE)),"")</f>
        <v>0</v>
      </c>
      <c r="CF3" s="18" cm="1">
        <f t="array" ref="CF3">IFERROR(INDEX('Värde kostnader'!$J:$AH,$C3+3,COLUMNS($J:AF))/INDEX(Input!$G$5:$AE$5,COLUMNS($J:AF)),"")</f>
        <v>0</v>
      </c>
      <c r="CG3" s="18" cm="1">
        <f t="array" ref="CG3">IFERROR(INDEX('Värde kostnader'!$J:$AH,$C3+3,COLUMNS($J:AG))/INDEX(Input!$G$5:$AE$5,COLUMNS($J:AG)),"")</f>
        <v>0</v>
      </c>
      <c r="CH3" s="18" cm="1">
        <f t="array" ref="CH3">IFERROR(INDEX('Värde kostnader'!$J:$AH,$C3+3,COLUMNS($J:AH))/INDEX(Input!$G$5:$AE$5,COLUMNS($J:AH)),"")</f>
        <v>0</v>
      </c>
      <c r="CI3" s="26">
        <f t="shared" ref="CI3:CI16" si="3">SUM(BJ3:CH3)</f>
        <v>0</v>
      </c>
    </row>
    <row r="4" spans="1:87" ht="25.2" customHeight="1" x14ac:dyDescent="0.35">
      <c r="A4" s="25" t="str">
        <f>"K"&amp;TEXT(ROWS($A$2:A4),"00")</f>
        <v>K03</v>
      </c>
      <c r="B4" s="24">
        <f>IFERROR(_xlfn.XMATCH($A4,'Värde kostnader'!$B:$B,0),"")</f>
        <v>50</v>
      </c>
      <c r="C4" s="24">
        <f>IFERROR(_xlfn.XMATCH($A4,'Värde kostnader'!$I:$I,0),"")</f>
        <v>61</v>
      </c>
      <c r="D4" s="34" cm="1">
        <f t="array" ref="D4">IFERROR(INDEX('Värde kostnader'!$C:$C,$B4),"")</f>
        <v>0</v>
      </c>
      <c r="E4" s="34" cm="1">
        <f t="array" ref="E4">IFERROR(INDEX('Värde kostnader'!$C:$C,$B4+1),"")</f>
        <v>0</v>
      </c>
      <c r="F4" s="34" cm="1">
        <f t="array" ref="F4">IFERROR(INDEX('Värde kostnader'!$C:$C,$B4+2),"")</f>
        <v>0</v>
      </c>
      <c r="G4" s="34" t="str">
        <f t="shared" si="0"/>
        <v/>
      </c>
      <c r="H4" s="20"/>
      <c r="I4" s="20"/>
      <c r="J4" s="17" cm="1">
        <f t="array" ref="J4">IFERROR(INDEX('Värde kostnader'!$J:$AH,$C4+1,COLUMNS($J:J))/INDEX(Input!$G$5:$AE$5,COLUMNS($J:J)),"")</f>
        <v>0</v>
      </c>
      <c r="K4" s="17" cm="1">
        <f t="array" ref="K4">IFERROR(INDEX('Värde kostnader'!$J:$AH,$C4+1,COLUMNS($J:K))/INDEX(Input!$G$5:$AE$5,COLUMNS($J:K)),"")</f>
        <v>0</v>
      </c>
      <c r="L4" s="17" cm="1">
        <f t="array" ref="L4">IFERROR(INDEX('Värde kostnader'!$J:$AH,$C4+1,COLUMNS($J:L))/INDEX(Input!$G$5:$AE$5,COLUMNS($J:L)),"")</f>
        <v>0</v>
      </c>
      <c r="M4" s="17" cm="1">
        <f t="array" ref="M4">IFERROR(INDEX('Värde kostnader'!$J:$AH,$C4+1,COLUMNS($J:M))/INDEX(Input!$G$5:$AE$5,COLUMNS($J:M)),"")</f>
        <v>0</v>
      </c>
      <c r="N4" s="17" cm="1">
        <f t="array" ref="N4">IFERROR(INDEX('Värde kostnader'!$J:$AH,$C4+1,COLUMNS($J:N))/INDEX(Input!$G$5:$AE$5,COLUMNS($J:N)),"")</f>
        <v>0</v>
      </c>
      <c r="O4" s="17" cm="1">
        <f t="array" ref="O4">IFERROR(INDEX('Värde kostnader'!$J:$AH,$C4+1,COLUMNS($J:O))/INDEX(Input!$G$5:$AE$5,COLUMNS($J:O)),"")</f>
        <v>0</v>
      </c>
      <c r="P4" s="17" cm="1">
        <f t="array" ref="P4">IFERROR(INDEX('Värde kostnader'!$J:$AH,$C4+1,COLUMNS($J:P))/INDEX(Input!$G$5:$AE$5,COLUMNS($J:P)),"")</f>
        <v>0</v>
      </c>
      <c r="Q4" s="17" cm="1">
        <f t="array" ref="Q4">IFERROR(INDEX('Värde kostnader'!$J:$AH,$C4+1,COLUMNS($J:Q))/INDEX(Input!$G$5:$AE$5,COLUMNS($J:Q)),"")</f>
        <v>0</v>
      </c>
      <c r="R4" s="17" cm="1">
        <f t="array" ref="R4">IFERROR(INDEX('Värde kostnader'!$J:$AH,$C4+1,COLUMNS($J:R))/INDEX(Input!$G$5:$AE$5,COLUMNS($J:R)),"")</f>
        <v>0</v>
      </c>
      <c r="S4" s="17" cm="1">
        <f t="array" ref="S4">IFERROR(INDEX('Värde kostnader'!$J:$AH,$C4+1,COLUMNS($J:S))/INDEX(Input!$G$5:$AE$5,COLUMNS($J:S)),"")</f>
        <v>0</v>
      </c>
      <c r="T4" s="17" cm="1">
        <f t="array" ref="T4">IFERROR(INDEX('Värde kostnader'!$J:$AH,$C4+1,COLUMNS($J:T))/INDEX(Input!$G$5:$AE$5,COLUMNS($J:T)),"")</f>
        <v>0</v>
      </c>
      <c r="U4" s="17" cm="1">
        <f t="array" ref="U4">IFERROR(INDEX('Värde kostnader'!$J:$AH,$C4+1,COLUMNS($J:U))/INDEX(Input!$G$5:$AE$5,COLUMNS($J:U)),"")</f>
        <v>0</v>
      </c>
      <c r="V4" s="17" cm="1">
        <f t="array" ref="V4">IFERROR(INDEX('Värde kostnader'!$J:$AH,$C4+1,COLUMNS($J:V))/INDEX(Input!$G$5:$AE$5,COLUMNS($J:V)),"")</f>
        <v>0</v>
      </c>
      <c r="W4" s="17" cm="1">
        <f t="array" ref="W4">IFERROR(INDEX('Värde kostnader'!$J:$AH,$C4+1,COLUMNS($J:W))/INDEX(Input!$G$5:$AE$5,COLUMNS($J:W)),"")</f>
        <v>0</v>
      </c>
      <c r="X4" s="17" cm="1">
        <f t="array" ref="X4">IFERROR(INDEX('Värde kostnader'!$J:$AH,$C4+1,COLUMNS($J:X))/INDEX(Input!$G$5:$AE$5,COLUMNS($J:X)),"")</f>
        <v>0</v>
      </c>
      <c r="Y4" s="17" cm="1">
        <f t="array" ref="Y4">IFERROR(INDEX('Värde kostnader'!$J:$AH,$C4+1,COLUMNS($J:Y))/INDEX(Input!$G$5:$AE$5,COLUMNS($J:Y)),"")</f>
        <v>0</v>
      </c>
      <c r="Z4" s="17" cm="1">
        <f t="array" ref="Z4">IFERROR(INDEX('Värde kostnader'!$J:$AH,$C4+1,COLUMNS($J:Z))/INDEX(Input!$G$5:$AE$5,COLUMNS($J:Z)),"")</f>
        <v>0</v>
      </c>
      <c r="AA4" s="17" cm="1">
        <f t="array" ref="AA4">IFERROR(INDEX('Värde kostnader'!$J:$AH,$C4+1,COLUMNS($J:AA))/INDEX(Input!$G$5:$AE$5,COLUMNS($J:AA)),"")</f>
        <v>0</v>
      </c>
      <c r="AB4" s="17" cm="1">
        <f t="array" ref="AB4">IFERROR(INDEX('Värde kostnader'!$J:$AH,$C4+1,COLUMNS($J:AB))/INDEX(Input!$G$5:$AE$5,COLUMNS($J:AB)),"")</f>
        <v>0</v>
      </c>
      <c r="AC4" s="17" cm="1">
        <f t="array" ref="AC4">IFERROR(INDEX('Värde kostnader'!$J:$AH,$C4+1,COLUMNS($J:AC))/INDEX(Input!$G$5:$AE$5,COLUMNS($J:AC)),"")</f>
        <v>0</v>
      </c>
      <c r="AD4" s="17" cm="1">
        <f t="array" ref="AD4">IFERROR(INDEX('Värde kostnader'!$J:$AH,$C4+1,COLUMNS($J:AD))/INDEX(Input!$G$5:$AE$5,COLUMNS($J:AD)),"")</f>
        <v>0</v>
      </c>
      <c r="AE4" s="17" cm="1">
        <f t="array" ref="AE4">IFERROR(INDEX('Värde kostnader'!$J:$AH,$C4+1,COLUMNS($J:AE))/INDEX(Input!$G$5:$AE$5,COLUMNS($J:AE)),"")</f>
        <v>0</v>
      </c>
      <c r="AF4" s="17" cm="1">
        <f t="array" ref="AF4">IFERROR(INDEX('Värde kostnader'!$J:$AH,$C4+1,COLUMNS($J:AF))/INDEX(Input!$G$5:$AE$5,COLUMNS($J:AF)),"")</f>
        <v>0</v>
      </c>
      <c r="AG4" s="17" cm="1">
        <f t="array" ref="AG4">IFERROR(INDEX('Värde kostnader'!$J:$AH,$C4+1,COLUMNS($J:AG))/INDEX(Input!$G$5:$AE$5,COLUMNS($J:AG)),"")</f>
        <v>0</v>
      </c>
      <c r="AH4" s="17" cm="1">
        <f t="array" ref="AH4">IFERROR(INDEX('Värde kostnader'!$J:$AH,$C4+1,COLUMNS($J:AH))/INDEX(Input!$G$5:$AE$5,COLUMNS($J:AH)),"")</f>
        <v>0</v>
      </c>
      <c r="AI4" s="19">
        <f t="shared" si="1"/>
        <v>0</v>
      </c>
      <c r="AJ4" s="18" cm="1">
        <f t="array" ref="AJ4">IFERROR(INDEX('Värde kostnader'!$J:$AH,$C4+2,COLUMNS($J:J))/INDEX(Input!$G$5:$AE$5,COLUMNS($J:J)),"")</f>
        <v>0</v>
      </c>
      <c r="AK4" s="18" cm="1">
        <f t="array" ref="AK4">IFERROR(INDEX('Värde kostnader'!$J:$AH,$C4+2,COLUMNS($J:K))/INDEX(Input!$G$5:$AE$5,COLUMNS($J:K)),"")</f>
        <v>0</v>
      </c>
      <c r="AL4" s="18" cm="1">
        <f t="array" ref="AL4">IFERROR(INDEX('Värde kostnader'!$J:$AH,$C4+2,COLUMNS($J:L))/INDEX(Input!$G$5:$AE$5,COLUMNS($J:L)),"")</f>
        <v>0</v>
      </c>
      <c r="AM4" s="18" cm="1">
        <f t="array" ref="AM4">IFERROR(INDEX('Värde kostnader'!$J:$AH,$C4+2,COLUMNS($J:M))/INDEX(Input!$G$5:$AE$5,COLUMNS($J:M)),"")</f>
        <v>0</v>
      </c>
      <c r="AN4" s="18" cm="1">
        <f t="array" ref="AN4">IFERROR(INDEX('Värde kostnader'!$J:$AH,$C4+2,COLUMNS($J:N))/INDEX(Input!$G$5:$AE$5,COLUMNS($J:N)),"")</f>
        <v>0</v>
      </c>
      <c r="AO4" s="18" cm="1">
        <f t="array" ref="AO4">IFERROR(INDEX('Värde kostnader'!$J:$AH,$C4+2,COLUMNS($J:O))/INDEX(Input!$G$5:$AE$5,COLUMNS($J:O)),"")</f>
        <v>0</v>
      </c>
      <c r="AP4" s="18" cm="1">
        <f t="array" ref="AP4">IFERROR(INDEX('Värde kostnader'!$J:$AH,$C4+2,COLUMNS($J:P))/INDEX(Input!$G$5:$AE$5,COLUMNS($J:P)),"")</f>
        <v>0</v>
      </c>
      <c r="AQ4" s="18" cm="1">
        <f t="array" ref="AQ4">IFERROR(INDEX('Värde kostnader'!$J:$AH,$C4+2,COLUMNS($J:Q))/INDEX(Input!$G$5:$AE$5,COLUMNS($J:Q)),"")</f>
        <v>0</v>
      </c>
      <c r="AR4" s="18" cm="1">
        <f t="array" ref="AR4">IFERROR(INDEX('Värde kostnader'!$J:$AH,$C4+2,COLUMNS($J:R))/INDEX(Input!$G$5:$AE$5,COLUMNS($J:R)),"")</f>
        <v>0</v>
      </c>
      <c r="AS4" s="18" cm="1">
        <f t="array" ref="AS4">IFERROR(INDEX('Värde kostnader'!$J:$AH,$C4+2,COLUMNS($J:S))/INDEX(Input!$G$5:$AE$5,COLUMNS($J:S)),"")</f>
        <v>0</v>
      </c>
      <c r="AT4" s="18" cm="1">
        <f t="array" ref="AT4">IFERROR(INDEX('Värde kostnader'!$J:$AH,$C4+2,COLUMNS($J:T))/INDEX(Input!$G$5:$AE$5,COLUMNS($J:T)),"")</f>
        <v>0</v>
      </c>
      <c r="AU4" s="18" cm="1">
        <f t="array" ref="AU4">IFERROR(INDEX('Värde kostnader'!$J:$AH,$C4+2,COLUMNS($J:U))/INDEX(Input!$G$5:$AE$5,COLUMNS($J:U)),"")</f>
        <v>0</v>
      </c>
      <c r="AV4" s="18" cm="1">
        <f t="array" ref="AV4">IFERROR(INDEX('Värde kostnader'!$J:$AH,$C4+2,COLUMNS($J:V))/INDEX(Input!$G$5:$AE$5,COLUMNS($J:V)),"")</f>
        <v>0</v>
      </c>
      <c r="AW4" s="18" cm="1">
        <f t="array" ref="AW4">IFERROR(INDEX('Värde kostnader'!$J:$AH,$C4+2,COLUMNS($J:W))/INDEX(Input!$G$5:$AE$5,COLUMNS($J:W)),"")</f>
        <v>0</v>
      </c>
      <c r="AX4" s="18" cm="1">
        <f t="array" ref="AX4">IFERROR(INDEX('Värde kostnader'!$J:$AH,$C4+2,COLUMNS($J:X))/INDEX(Input!$G$5:$AE$5,COLUMNS($J:X)),"")</f>
        <v>0</v>
      </c>
      <c r="AY4" s="18" cm="1">
        <f t="array" ref="AY4">IFERROR(INDEX('Värde kostnader'!$J:$AH,$C4+2,COLUMNS($J:Y))/INDEX(Input!$G$5:$AE$5,COLUMNS($J:Y)),"")</f>
        <v>0</v>
      </c>
      <c r="AZ4" s="18" cm="1">
        <f t="array" ref="AZ4">IFERROR(INDEX('Värde kostnader'!$J:$AH,$C4+2,COLUMNS($J:Z))/INDEX(Input!$G$5:$AE$5,COLUMNS($J:Z)),"")</f>
        <v>0</v>
      </c>
      <c r="BA4" s="18" cm="1">
        <f t="array" ref="BA4">IFERROR(INDEX('Värde kostnader'!$J:$AH,$C4+2,COLUMNS($J:AA))/INDEX(Input!$G$5:$AE$5,COLUMNS($J:AA)),"")</f>
        <v>0</v>
      </c>
      <c r="BB4" s="18" cm="1">
        <f t="array" ref="BB4">IFERROR(INDEX('Värde kostnader'!$J:$AH,$C4+2,COLUMNS($J:AB))/INDEX(Input!$G$5:$AE$5,COLUMNS($J:AB)),"")</f>
        <v>0</v>
      </c>
      <c r="BC4" s="18" cm="1">
        <f t="array" ref="BC4">IFERROR(INDEX('Värde kostnader'!$J:$AH,$C4+2,COLUMNS($J:AC))/INDEX(Input!$G$5:$AE$5,COLUMNS($J:AC)),"")</f>
        <v>0</v>
      </c>
      <c r="BD4" s="18" cm="1">
        <f t="array" ref="BD4">IFERROR(INDEX('Värde kostnader'!$J:$AH,$C4+2,COLUMNS($J:AD))/INDEX(Input!$G$5:$AE$5,COLUMNS($J:AD)),"")</f>
        <v>0</v>
      </c>
      <c r="BE4" s="18" cm="1">
        <f t="array" ref="BE4">IFERROR(INDEX('Värde kostnader'!$J:$AH,$C4+2,COLUMNS($J:AE))/INDEX(Input!$G$5:$AE$5,COLUMNS($J:AE)),"")</f>
        <v>0</v>
      </c>
      <c r="BF4" s="18" cm="1">
        <f t="array" ref="BF4">IFERROR(INDEX('Värde kostnader'!$J:$AH,$C4+2,COLUMNS($J:AF))/INDEX(Input!$G$5:$AE$5,COLUMNS($J:AF)),"")</f>
        <v>0</v>
      </c>
      <c r="BG4" s="18" cm="1">
        <f t="array" ref="BG4">IFERROR(INDEX('Värde kostnader'!$J:$AH,$C4+2,COLUMNS($J:AG))/INDEX(Input!$G$5:$AE$5,COLUMNS($J:AG)),"")</f>
        <v>0</v>
      </c>
      <c r="BH4" s="18" cm="1">
        <f t="array" ref="BH4">IFERROR(INDEX('Värde kostnader'!$J:$AH,$C4+2,COLUMNS($J:AH))/INDEX(Input!$G$5:$AE$5,COLUMNS($J:AH)),"")</f>
        <v>0</v>
      </c>
      <c r="BI4" s="19">
        <f t="shared" si="2"/>
        <v>0</v>
      </c>
      <c r="BJ4" s="18" cm="1">
        <f t="array" ref="BJ4">IFERROR(INDEX('Värde kostnader'!$J:$AH,$C4+3,COLUMNS($J:J))/INDEX(Input!$G$5:$AE$5,COLUMNS($J:J)),"")</f>
        <v>0</v>
      </c>
      <c r="BK4" s="18" cm="1">
        <f t="array" ref="BK4">IFERROR(INDEX('Värde kostnader'!$J:$AH,$C4+3,COLUMNS($J:K))/INDEX(Input!$G$5:$AE$5,COLUMNS($J:K)),"")</f>
        <v>0</v>
      </c>
      <c r="BL4" s="18" cm="1">
        <f t="array" ref="BL4">IFERROR(INDEX('Värde kostnader'!$J:$AH,$C4+3,COLUMNS($J:L))/INDEX(Input!$G$5:$AE$5,COLUMNS($J:L)),"")</f>
        <v>0</v>
      </c>
      <c r="BM4" s="18" cm="1">
        <f t="array" ref="BM4">IFERROR(INDEX('Värde kostnader'!$J:$AH,$C4+3,COLUMNS($J:M))/INDEX(Input!$G$5:$AE$5,COLUMNS($J:M)),"")</f>
        <v>0</v>
      </c>
      <c r="BN4" s="18" cm="1">
        <f t="array" ref="BN4">IFERROR(INDEX('Värde kostnader'!$J:$AH,$C4+3,COLUMNS($J:N))/INDEX(Input!$G$5:$AE$5,COLUMNS($J:N)),"")</f>
        <v>0</v>
      </c>
      <c r="BO4" s="18" cm="1">
        <f t="array" ref="BO4">IFERROR(INDEX('Värde kostnader'!$J:$AH,$C4+3,COLUMNS($J:O))/INDEX(Input!$G$5:$AE$5,COLUMNS($J:O)),"")</f>
        <v>0</v>
      </c>
      <c r="BP4" s="18" cm="1">
        <f t="array" ref="BP4">IFERROR(INDEX('Värde kostnader'!$J:$AH,$C4+3,COLUMNS($J:P))/INDEX(Input!$G$5:$AE$5,COLUMNS($J:P)),"")</f>
        <v>0</v>
      </c>
      <c r="BQ4" s="18" cm="1">
        <f t="array" ref="BQ4">IFERROR(INDEX('Värde kostnader'!$J:$AH,$C4+3,COLUMNS($J:Q))/INDEX(Input!$G$5:$AE$5,COLUMNS($J:Q)),"")</f>
        <v>0</v>
      </c>
      <c r="BR4" s="18" cm="1">
        <f t="array" ref="BR4">IFERROR(INDEX('Värde kostnader'!$J:$AH,$C4+3,COLUMNS($J:R))/INDEX(Input!$G$5:$AE$5,COLUMNS($J:R)),"")</f>
        <v>0</v>
      </c>
      <c r="BS4" s="18" cm="1">
        <f t="array" ref="BS4">IFERROR(INDEX('Värde kostnader'!$J:$AH,$C4+3,COLUMNS($J:S))/INDEX(Input!$G$5:$AE$5,COLUMNS($J:S)),"")</f>
        <v>0</v>
      </c>
      <c r="BT4" s="18" cm="1">
        <f t="array" ref="BT4">IFERROR(INDEX('Värde kostnader'!$J:$AH,$C4+3,COLUMNS($J:T))/INDEX(Input!$G$5:$AE$5,COLUMNS($J:T)),"")</f>
        <v>0</v>
      </c>
      <c r="BU4" s="18" cm="1">
        <f t="array" ref="BU4">IFERROR(INDEX('Värde kostnader'!$J:$AH,$C4+3,COLUMNS($J:U))/INDEX(Input!$G$5:$AE$5,COLUMNS($J:U)),"")</f>
        <v>0</v>
      </c>
      <c r="BV4" s="18" cm="1">
        <f t="array" ref="BV4">IFERROR(INDEX('Värde kostnader'!$J:$AH,$C4+3,COLUMNS($J:V))/INDEX(Input!$G$5:$AE$5,COLUMNS($J:V)),"")</f>
        <v>0</v>
      </c>
      <c r="BW4" s="18" cm="1">
        <f t="array" ref="BW4">IFERROR(INDEX('Värde kostnader'!$J:$AH,$C4+3,COLUMNS($J:W))/INDEX(Input!$G$5:$AE$5,COLUMNS($J:W)),"")</f>
        <v>0</v>
      </c>
      <c r="BX4" s="18" cm="1">
        <f t="array" ref="BX4">IFERROR(INDEX('Värde kostnader'!$J:$AH,$C4+3,COLUMNS($J:X))/INDEX(Input!$G$5:$AE$5,COLUMNS($J:X)),"")</f>
        <v>0</v>
      </c>
      <c r="BY4" s="18" cm="1">
        <f t="array" ref="BY4">IFERROR(INDEX('Värde kostnader'!$J:$AH,$C4+3,COLUMNS($J:Y))/INDEX(Input!$G$5:$AE$5,COLUMNS($J:Y)),"")</f>
        <v>0</v>
      </c>
      <c r="BZ4" s="18" cm="1">
        <f t="array" ref="BZ4">IFERROR(INDEX('Värde kostnader'!$J:$AH,$C4+3,COLUMNS($J:Z))/INDEX(Input!$G$5:$AE$5,COLUMNS($J:Z)),"")</f>
        <v>0</v>
      </c>
      <c r="CA4" s="18" cm="1">
        <f t="array" ref="CA4">IFERROR(INDEX('Värde kostnader'!$J:$AH,$C4+3,COLUMNS($J:AA))/INDEX(Input!$G$5:$AE$5,COLUMNS($J:AA)),"")</f>
        <v>0</v>
      </c>
      <c r="CB4" s="18" cm="1">
        <f t="array" ref="CB4">IFERROR(INDEX('Värde kostnader'!$J:$AH,$C4+3,COLUMNS($J:AB))/INDEX(Input!$G$5:$AE$5,COLUMNS($J:AB)),"")</f>
        <v>0</v>
      </c>
      <c r="CC4" s="18" cm="1">
        <f t="array" ref="CC4">IFERROR(INDEX('Värde kostnader'!$J:$AH,$C4+3,COLUMNS($J:AC))/INDEX(Input!$G$5:$AE$5,COLUMNS($J:AC)),"")</f>
        <v>0</v>
      </c>
      <c r="CD4" s="18" cm="1">
        <f t="array" ref="CD4">IFERROR(INDEX('Värde kostnader'!$J:$AH,$C4+3,COLUMNS($J:AD))/INDEX(Input!$G$5:$AE$5,COLUMNS($J:AD)),"")</f>
        <v>0</v>
      </c>
      <c r="CE4" s="18" cm="1">
        <f t="array" ref="CE4">IFERROR(INDEX('Värde kostnader'!$J:$AH,$C4+3,COLUMNS($J:AE))/INDEX(Input!$G$5:$AE$5,COLUMNS($J:AE)),"")</f>
        <v>0</v>
      </c>
      <c r="CF4" s="18" cm="1">
        <f t="array" ref="CF4">IFERROR(INDEX('Värde kostnader'!$J:$AH,$C4+3,COLUMNS($J:AF))/INDEX(Input!$G$5:$AE$5,COLUMNS($J:AF)),"")</f>
        <v>0</v>
      </c>
      <c r="CG4" s="18" cm="1">
        <f t="array" ref="CG4">IFERROR(INDEX('Värde kostnader'!$J:$AH,$C4+3,COLUMNS($J:AG))/INDEX(Input!$G$5:$AE$5,COLUMNS($J:AG)),"")</f>
        <v>0</v>
      </c>
      <c r="CH4" s="18" cm="1">
        <f t="array" ref="CH4">IFERROR(INDEX('Värde kostnader'!$J:$AH,$C4+3,COLUMNS($J:AH))/INDEX(Input!$G$5:$AE$5,COLUMNS($J:AH)),"")</f>
        <v>0</v>
      </c>
      <c r="CI4" s="26">
        <f t="shared" si="3"/>
        <v>0</v>
      </c>
    </row>
    <row r="5" spans="1:87" ht="25.2" customHeight="1" x14ac:dyDescent="0.35">
      <c r="A5" s="25" t="str">
        <f>"K"&amp;TEXT(ROWS($A$2:A5),"00")</f>
        <v>K04</v>
      </c>
      <c r="B5" s="24">
        <f>IFERROR(_xlfn.XMATCH($A5,'Värde kostnader'!$B:$B,0),"")</f>
        <v>69</v>
      </c>
      <c r="C5" s="24">
        <f>IFERROR(_xlfn.XMATCH($A5,'Värde kostnader'!$I:$I,0),"")</f>
        <v>80</v>
      </c>
      <c r="D5" s="34" cm="1">
        <f t="array" ref="D5">IFERROR(INDEX('Värde kostnader'!$C:$C,$B5),"")</f>
        <v>0</v>
      </c>
      <c r="E5" s="34" cm="1">
        <f t="array" ref="E5">IFERROR(INDEX('Värde kostnader'!$C:$C,$B5+1),"")</f>
        <v>0</v>
      </c>
      <c r="F5" s="34" cm="1">
        <f t="array" ref="F5">IFERROR(INDEX('Värde kostnader'!$C:$C,$B5+2),"")</f>
        <v>0</v>
      </c>
      <c r="G5" s="34" t="str">
        <f t="shared" si="0"/>
        <v/>
      </c>
      <c r="H5" s="20"/>
      <c r="I5" s="20"/>
      <c r="J5" s="17" cm="1">
        <f t="array" ref="J5">IFERROR(INDEX('Värde kostnader'!$J:$AH,$C5+1,COLUMNS($J:J))/INDEX(Input!$G$5:$AE$5,COLUMNS($J:J)),"")</f>
        <v>0</v>
      </c>
      <c r="K5" s="17" cm="1">
        <f t="array" ref="K5">IFERROR(INDEX('Värde kostnader'!$J:$AH,$C5+1,COLUMNS($J:K))/INDEX(Input!$G$5:$AE$5,COLUMNS($J:K)),"")</f>
        <v>0</v>
      </c>
      <c r="L5" s="17" cm="1">
        <f t="array" ref="L5">IFERROR(INDEX('Värde kostnader'!$J:$AH,$C5+1,COLUMNS($J:L))/INDEX(Input!$G$5:$AE$5,COLUMNS($J:L)),"")</f>
        <v>0</v>
      </c>
      <c r="M5" s="17" cm="1">
        <f t="array" ref="M5">IFERROR(INDEX('Värde kostnader'!$J:$AH,$C5+1,COLUMNS($J:M))/INDEX(Input!$G$5:$AE$5,COLUMNS($J:M)),"")</f>
        <v>0</v>
      </c>
      <c r="N5" s="17" cm="1">
        <f t="array" ref="N5">IFERROR(INDEX('Värde kostnader'!$J:$AH,$C5+1,COLUMNS($J:N))/INDEX(Input!$G$5:$AE$5,COLUMNS($J:N)),"")</f>
        <v>0</v>
      </c>
      <c r="O5" s="17" cm="1">
        <f t="array" ref="O5">IFERROR(INDEX('Värde kostnader'!$J:$AH,$C5+1,COLUMNS($J:O))/INDEX(Input!$G$5:$AE$5,COLUMNS($J:O)),"")</f>
        <v>0</v>
      </c>
      <c r="P5" s="17" cm="1">
        <f t="array" ref="P5">IFERROR(INDEX('Värde kostnader'!$J:$AH,$C5+1,COLUMNS($J:P))/INDEX(Input!$G$5:$AE$5,COLUMNS($J:P)),"")</f>
        <v>0</v>
      </c>
      <c r="Q5" s="17" cm="1">
        <f t="array" ref="Q5">IFERROR(INDEX('Värde kostnader'!$J:$AH,$C5+1,COLUMNS($J:Q))/INDEX(Input!$G$5:$AE$5,COLUMNS($J:Q)),"")</f>
        <v>0</v>
      </c>
      <c r="R5" s="17" cm="1">
        <f t="array" ref="R5">IFERROR(INDEX('Värde kostnader'!$J:$AH,$C5+1,COLUMNS($J:R))/INDEX(Input!$G$5:$AE$5,COLUMNS($J:R)),"")</f>
        <v>0</v>
      </c>
      <c r="S5" s="17" cm="1">
        <f t="array" ref="S5">IFERROR(INDEX('Värde kostnader'!$J:$AH,$C5+1,COLUMNS($J:S))/INDEX(Input!$G$5:$AE$5,COLUMNS($J:S)),"")</f>
        <v>0</v>
      </c>
      <c r="T5" s="17" cm="1">
        <f t="array" ref="T5">IFERROR(INDEX('Värde kostnader'!$J:$AH,$C5+1,COLUMNS($J:T))/INDEX(Input!$G$5:$AE$5,COLUMNS($J:T)),"")</f>
        <v>0</v>
      </c>
      <c r="U5" s="17" cm="1">
        <f t="array" ref="U5">IFERROR(INDEX('Värde kostnader'!$J:$AH,$C5+1,COLUMNS($J:U))/INDEX(Input!$G$5:$AE$5,COLUMNS($J:U)),"")</f>
        <v>0</v>
      </c>
      <c r="V5" s="17" cm="1">
        <f t="array" ref="V5">IFERROR(INDEX('Värde kostnader'!$J:$AH,$C5+1,COLUMNS($J:V))/INDEX(Input!$G$5:$AE$5,COLUMNS($J:V)),"")</f>
        <v>0</v>
      </c>
      <c r="W5" s="17" cm="1">
        <f t="array" ref="W5">IFERROR(INDEX('Värde kostnader'!$J:$AH,$C5+1,COLUMNS($J:W))/INDEX(Input!$G$5:$AE$5,COLUMNS($J:W)),"")</f>
        <v>0</v>
      </c>
      <c r="X5" s="17" cm="1">
        <f t="array" ref="X5">IFERROR(INDEX('Värde kostnader'!$J:$AH,$C5+1,COLUMNS($J:X))/INDEX(Input!$G$5:$AE$5,COLUMNS($J:X)),"")</f>
        <v>0</v>
      </c>
      <c r="Y5" s="17" cm="1">
        <f t="array" ref="Y5">IFERROR(INDEX('Värde kostnader'!$J:$AH,$C5+1,COLUMNS($J:Y))/INDEX(Input!$G$5:$AE$5,COLUMNS($J:Y)),"")</f>
        <v>0</v>
      </c>
      <c r="Z5" s="17" cm="1">
        <f t="array" ref="Z5">IFERROR(INDEX('Värde kostnader'!$J:$AH,$C5+1,COLUMNS($J:Z))/INDEX(Input!$G$5:$AE$5,COLUMNS($J:Z)),"")</f>
        <v>0</v>
      </c>
      <c r="AA5" s="17" cm="1">
        <f t="array" ref="AA5">IFERROR(INDEX('Värde kostnader'!$J:$AH,$C5+1,COLUMNS($J:AA))/INDEX(Input!$G$5:$AE$5,COLUMNS($J:AA)),"")</f>
        <v>0</v>
      </c>
      <c r="AB5" s="17" cm="1">
        <f t="array" ref="AB5">IFERROR(INDEX('Värde kostnader'!$J:$AH,$C5+1,COLUMNS($J:AB))/INDEX(Input!$G$5:$AE$5,COLUMNS($J:AB)),"")</f>
        <v>0</v>
      </c>
      <c r="AC5" s="17" cm="1">
        <f t="array" ref="AC5">IFERROR(INDEX('Värde kostnader'!$J:$AH,$C5+1,COLUMNS($J:AC))/INDEX(Input!$G$5:$AE$5,COLUMNS($J:AC)),"")</f>
        <v>0</v>
      </c>
      <c r="AD5" s="17" cm="1">
        <f t="array" ref="AD5">IFERROR(INDEX('Värde kostnader'!$J:$AH,$C5+1,COLUMNS($J:AD))/INDEX(Input!$G$5:$AE$5,COLUMNS($J:AD)),"")</f>
        <v>0</v>
      </c>
      <c r="AE5" s="17" cm="1">
        <f t="array" ref="AE5">IFERROR(INDEX('Värde kostnader'!$J:$AH,$C5+1,COLUMNS($J:AE))/INDEX(Input!$G$5:$AE$5,COLUMNS($J:AE)),"")</f>
        <v>0</v>
      </c>
      <c r="AF5" s="17" cm="1">
        <f t="array" ref="AF5">IFERROR(INDEX('Värde kostnader'!$J:$AH,$C5+1,COLUMNS($J:AF))/INDEX(Input!$G$5:$AE$5,COLUMNS($J:AF)),"")</f>
        <v>0</v>
      </c>
      <c r="AG5" s="17" cm="1">
        <f t="array" ref="AG5">IFERROR(INDEX('Värde kostnader'!$J:$AH,$C5+1,COLUMNS($J:AG))/INDEX(Input!$G$5:$AE$5,COLUMNS($J:AG)),"")</f>
        <v>0</v>
      </c>
      <c r="AH5" s="17" cm="1">
        <f t="array" ref="AH5">IFERROR(INDEX('Värde kostnader'!$J:$AH,$C5+1,COLUMNS($J:AH))/INDEX(Input!$G$5:$AE$5,COLUMNS($J:AH)),"")</f>
        <v>0</v>
      </c>
      <c r="AI5" s="19">
        <f t="shared" si="1"/>
        <v>0</v>
      </c>
      <c r="AJ5" s="18" cm="1">
        <f t="array" ref="AJ5">IFERROR(INDEX('Värde kostnader'!$J:$AH,$C5+2,COLUMNS($J:J))/INDEX(Input!$G$5:$AE$5,COLUMNS($J:J)),"")</f>
        <v>0</v>
      </c>
      <c r="AK5" s="18" cm="1">
        <f t="array" ref="AK5">IFERROR(INDEX('Värde kostnader'!$J:$AH,$C5+2,COLUMNS($J:K))/INDEX(Input!$G$5:$AE$5,COLUMNS($J:K)),"")</f>
        <v>0</v>
      </c>
      <c r="AL5" s="18" cm="1">
        <f t="array" ref="AL5">IFERROR(INDEX('Värde kostnader'!$J:$AH,$C5+2,COLUMNS($J:L))/INDEX(Input!$G$5:$AE$5,COLUMNS($J:L)),"")</f>
        <v>0</v>
      </c>
      <c r="AM5" s="18" cm="1">
        <f t="array" ref="AM5">IFERROR(INDEX('Värde kostnader'!$J:$AH,$C5+2,COLUMNS($J:M))/INDEX(Input!$G$5:$AE$5,COLUMNS($J:M)),"")</f>
        <v>0</v>
      </c>
      <c r="AN5" s="18" cm="1">
        <f t="array" ref="AN5">IFERROR(INDEX('Värde kostnader'!$J:$AH,$C5+2,COLUMNS($J:N))/INDEX(Input!$G$5:$AE$5,COLUMNS($J:N)),"")</f>
        <v>0</v>
      </c>
      <c r="AO5" s="18" cm="1">
        <f t="array" ref="AO5">IFERROR(INDEX('Värde kostnader'!$J:$AH,$C5+2,COLUMNS($J:O))/INDEX(Input!$G$5:$AE$5,COLUMNS($J:O)),"")</f>
        <v>0</v>
      </c>
      <c r="AP5" s="18" cm="1">
        <f t="array" ref="AP5">IFERROR(INDEX('Värde kostnader'!$J:$AH,$C5+2,COLUMNS($J:P))/INDEX(Input!$G$5:$AE$5,COLUMNS($J:P)),"")</f>
        <v>0</v>
      </c>
      <c r="AQ5" s="18" cm="1">
        <f t="array" ref="AQ5">IFERROR(INDEX('Värde kostnader'!$J:$AH,$C5+2,COLUMNS($J:Q))/INDEX(Input!$G$5:$AE$5,COLUMNS($J:Q)),"")</f>
        <v>0</v>
      </c>
      <c r="AR5" s="18" cm="1">
        <f t="array" ref="AR5">IFERROR(INDEX('Värde kostnader'!$J:$AH,$C5+2,COLUMNS($J:R))/INDEX(Input!$G$5:$AE$5,COLUMNS($J:R)),"")</f>
        <v>0</v>
      </c>
      <c r="AS5" s="18" cm="1">
        <f t="array" ref="AS5">IFERROR(INDEX('Värde kostnader'!$J:$AH,$C5+2,COLUMNS($J:S))/INDEX(Input!$G$5:$AE$5,COLUMNS($J:S)),"")</f>
        <v>0</v>
      </c>
      <c r="AT5" s="18" cm="1">
        <f t="array" ref="AT5">IFERROR(INDEX('Värde kostnader'!$J:$AH,$C5+2,COLUMNS($J:T))/INDEX(Input!$G$5:$AE$5,COLUMNS($J:T)),"")</f>
        <v>0</v>
      </c>
      <c r="AU5" s="18" cm="1">
        <f t="array" ref="AU5">IFERROR(INDEX('Värde kostnader'!$J:$AH,$C5+2,COLUMNS($J:U))/INDEX(Input!$G$5:$AE$5,COLUMNS($J:U)),"")</f>
        <v>0</v>
      </c>
      <c r="AV5" s="18" cm="1">
        <f t="array" ref="AV5">IFERROR(INDEX('Värde kostnader'!$J:$AH,$C5+2,COLUMNS($J:V))/INDEX(Input!$G$5:$AE$5,COLUMNS($J:V)),"")</f>
        <v>0</v>
      </c>
      <c r="AW5" s="18" cm="1">
        <f t="array" ref="AW5">IFERROR(INDEX('Värde kostnader'!$J:$AH,$C5+2,COLUMNS($J:W))/INDEX(Input!$G$5:$AE$5,COLUMNS($J:W)),"")</f>
        <v>0</v>
      </c>
      <c r="AX5" s="18" cm="1">
        <f t="array" ref="AX5">IFERROR(INDEX('Värde kostnader'!$J:$AH,$C5+2,COLUMNS($J:X))/INDEX(Input!$G$5:$AE$5,COLUMNS($J:X)),"")</f>
        <v>0</v>
      </c>
      <c r="AY5" s="18" cm="1">
        <f t="array" ref="AY5">IFERROR(INDEX('Värde kostnader'!$J:$AH,$C5+2,COLUMNS($J:Y))/INDEX(Input!$G$5:$AE$5,COLUMNS($J:Y)),"")</f>
        <v>0</v>
      </c>
      <c r="AZ5" s="18" cm="1">
        <f t="array" ref="AZ5">IFERROR(INDEX('Värde kostnader'!$J:$AH,$C5+2,COLUMNS($J:Z))/INDEX(Input!$G$5:$AE$5,COLUMNS($J:Z)),"")</f>
        <v>0</v>
      </c>
      <c r="BA5" s="18" cm="1">
        <f t="array" ref="BA5">IFERROR(INDEX('Värde kostnader'!$J:$AH,$C5+2,COLUMNS($J:AA))/INDEX(Input!$G$5:$AE$5,COLUMNS($J:AA)),"")</f>
        <v>0</v>
      </c>
      <c r="BB5" s="18" cm="1">
        <f t="array" ref="BB5">IFERROR(INDEX('Värde kostnader'!$J:$AH,$C5+2,COLUMNS($J:AB))/INDEX(Input!$G$5:$AE$5,COLUMNS($J:AB)),"")</f>
        <v>0</v>
      </c>
      <c r="BC5" s="18" cm="1">
        <f t="array" ref="BC5">IFERROR(INDEX('Värde kostnader'!$J:$AH,$C5+2,COLUMNS($J:AC))/INDEX(Input!$G$5:$AE$5,COLUMNS($J:AC)),"")</f>
        <v>0</v>
      </c>
      <c r="BD5" s="18" cm="1">
        <f t="array" ref="BD5">IFERROR(INDEX('Värde kostnader'!$J:$AH,$C5+2,COLUMNS($J:AD))/INDEX(Input!$G$5:$AE$5,COLUMNS($J:AD)),"")</f>
        <v>0</v>
      </c>
      <c r="BE5" s="18" cm="1">
        <f t="array" ref="BE5">IFERROR(INDEX('Värde kostnader'!$J:$AH,$C5+2,COLUMNS($J:AE))/INDEX(Input!$G$5:$AE$5,COLUMNS($J:AE)),"")</f>
        <v>0</v>
      </c>
      <c r="BF5" s="18" cm="1">
        <f t="array" ref="BF5">IFERROR(INDEX('Värde kostnader'!$J:$AH,$C5+2,COLUMNS($J:AF))/INDEX(Input!$G$5:$AE$5,COLUMNS($J:AF)),"")</f>
        <v>0</v>
      </c>
      <c r="BG5" s="18" cm="1">
        <f t="array" ref="BG5">IFERROR(INDEX('Värde kostnader'!$J:$AH,$C5+2,COLUMNS($J:AG))/INDEX(Input!$G$5:$AE$5,COLUMNS($J:AG)),"")</f>
        <v>0</v>
      </c>
      <c r="BH5" s="18" cm="1">
        <f t="array" ref="BH5">IFERROR(INDEX('Värde kostnader'!$J:$AH,$C5+2,COLUMNS($J:AH))/INDEX(Input!$G$5:$AE$5,COLUMNS($J:AH)),"")</f>
        <v>0</v>
      </c>
      <c r="BI5" s="19">
        <f t="shared" si="2"/>
        <v>0</v>
      </c>
      <c r="BJ5" s="18" cm="1">
        <f t="array" ref="BJ5">IFERROR(INDEX('Värde kostnader'!$J:$AH,$C5+3,COLUMNS($J:J))/INDEX(Input!$G$5:$AE$5,COLUMNS($J:J)),"")</f>
        <v>0</v>
      </c>
      <c r="BK5" s="18" cm="1">
        <f t="array" ref="BK5">IFERROR(INDEX('Värde kostnader'!$J:$AH,$C5+3,COLUMNS($J:K))/INDEX(Input!$G$5:$AE$5,COLUMNS($J:K)),"")</f>
        <v>0</v>
      </c>
      <c r="BL5" s="18" cm="1">
        <f t="array" ref="BL5">IFERROR(INDEX('Värde kostnader'!$J:$AH,$C5+3,COLUMNS($J:L))/INDEX(Input!$G$5:$AE$5,COLUMNS($J:L)),"")</f>
        <v>0</v>
      </c>
      <c r="BM5" s="18" cm="1">
        <f t="array" ref="BM5">IFERROR(INDEX('Värde kostnader'!$J:$AH,$C5+3,COLUMNS($J:M))/INDEX(Input!$G$5:$AE$5,COLUMNS($J:M)),"")</f>
        <v>0</v>
      </c>
      <c r="BN5" s="18" cm="1">
        <f t="array" ref="BN5">IFERROR(INDEX('Värde kostnader'!$J:$AH,$C5+3,COLUMNS($J:N))/INDEX(Input!$G$5:$AE$5,COLUMNS($J:N)),"")</f>
        <v>0</v>
      </c>
      <c r="BO5" s="18" cm="1">
        <f t="array" ref="BO5">IFERROR(INDEX('Värde kostnader'!$J:$AH,$C5+3,COLUMNS($J:O))/INDEX(Input!$G$5:$AE$5,COLUMNS($J:O)),"")</f>
        <v>0</v>
      </c>
      <c r="BP5" s="18" cm="1">
        <f t="array" ref="BP5">IFERROR(INDEX('Värde kostnader'!$J:$AH,$C5+3,COLUMNS($J:P))/INDEX(Input!$G$5:$AE$5,COLUMNS($J:P)),"")</f>
        <v>0</v>
      </c>
      <c r="BQ5" s="18" cm="1">
        <f t="array" ref="BQ5">IFERROR(INDEX('Värde kostnader'!$J:$AH,$C5+3,COLUMNS($J:Q))/INDEX(Input!$G$5:$AE$5,COLUMNS($J:Q)),"")</f>
        <v>0</v>
      </c>
      <c r="BR5" s="18" cm="1">
        <f t="array" ref="BR5">IFERROR(INDEX('Värde kostnader'!$J:$AH,$C5+3,COLUMNS($J:R))/INDEX(Input!$G$5:$AE$5,COLUMNS($J:R)),"")</f>
        <v>0</v>
      </c>
      <c r="BS5" s="18" cm="1">
        <f t="array" ref="BS5">IFERROR(INDEX('Värde kostnader'!$J:$AH,$C5+3,COLUMNS($J:S))/INDEX(Input!$G$5:$AE$5,COLUMNS($J:S)),"")</f>
        <v>0</v>
      </c>
      <c r="BT5" s="18" cm="1">
        <f t="array" ref="BT5">IFERROR(INDEX('Värde kostnader'!$J:$AH,$C5+3,COLUMNS($J:T))/INDEX(Input!$G$5:$AE$5,COLUMNS($J:T)),"")</f>
        <v>0</v>
      </c>
      <c r="BU5" s="18" cm="1">
        <f t="array" ref="BU5">IFERROR(INDEX('Värde kostnader'!$J:$AH,$C5+3,COLUMNS($J:U))/INDEX(Input!$G$5:$AE$5,COLUMNS($J:U)),"")</f>
        <v>0</v>
      </c>
      <c r="BV5" s="18" cm="1">
        <f t="array" ref="BV5">IFERROR(INDEX('Värde kostnader'!$J:$AH,$C5+3,COLUMNS($J:V))/INDEX(Input!$G$5:$AE$5,COLUMNS($J:V)),"")</f>
        <v>0</v>
      </c>
      <c r="BW5" s="18" cm="1">
        <f t="array" ref="BW5">IFERROR(INDEX('Värde kostnader'!$J:$AH,$C5+3,COLUMNS($J:W))/INDEX(Input!$G$5:$AE$5,COLUMNS($J:W)),"")</f>
        <v>0</v>
      </c>
      <c r="BX5" s="18" cm="1">
        <f t="array" ref="BX5">IFERROR(INDEX('Värde kostnader'!$J:$AH,$C5+3,COLUMNS($J:X))/INDEX(Input!$G$5:$AE$5,COLUMNS($J:X)),"")</f>
        <v>0</v>
      </c>
      <c r="BY5" s="18" cm="1">
        <f t="array" ref="BY5">IFERROR(INDEX('Värde kostnader'!$J:$AH,$C5+3,COLUMNS($J:Y))/INDEX(Input!$G$5:$AE$5,COLUMNS($J:Y)),"")</f>
        <v>0</v>
      </c>
      <c r="BZ5" s="18" cm="1">
        <f t="array" ref="BZ5">IFERROR(INDEX('Värde kostnader'!$J:$AH,$C5+3,COLUMNS($J:Z))/INDEX(Input!$G$5:$AE$5,COLUMNS($J:Z)),"")</f>
        <v>0</v>
      </c>
      <c r="CA5" s="18" cm="1">
        <f t="array" ref="CA5">IFERROR(INDEX('Värde kostnader'!$J:$AH,$C5+3,COLUMNS($J:AA))/INDEX(Input!$G$5:$AE$5,COLUMNS($J:AA)),"")</f>
        <v>0</v>
      </c>
      <c r="CB5" s="18" cm="1">
        <f t="array" ref="CB5">IFERROR(INDEX('Värde kostnader'!$J:$AH,$C5+3,COLUMNS($J:AB))/INDEX(Input!$G$5:$AE$5,COLUMNS($J:AB)),"")</f>
        <v>0</v>
      </c>
      <c r="CC5" s="18" cm="1">
        <f t="array" ref="CC5">IFERROR(INDEX('Värde kostnader'!$J:$AH,$C5+3,COLUMNS($J:AC))/INDEX(Input!$G$5:$AE$5,COLUMNS($J:AC)),"")</f>
        <v>0</v>
      </c>
      <c r="CD5" s="18" cm="1">
        <f t="array" ref="CD5">IFERROR(INDEX('Värde kostnader'!$J:$AH,$C5+3,COLUMNS($J:AD))/INDEX(Input!$G$5:$AE$5,COLUMNS($J:AD)),"")</f>
        <v>0</v>
      </c>
      <c r="CE5" s="18" cm="1">
        <f t="array" ref="CE5">IFERROR(INDEX('Värde kostnader'!$J:$AH,$C5+3,COLUMNS($J:AE))/INDEX(Input!$G$5:$AE$5,COLUMNS($J:AE)),"")</f>
        <v>0</v>
      </c>
      <c r="CF5" s="18" cm="1">
        <f t="array" ref="CF5">IFERROR(INDEX('Värde kostnader'!$J:$AH,$C5+3,COLUMNS($J:AF))/INDEX(Input!$G$5:$AE$5,COLUMNS($J:AF)),"")</f>
        <v>0</v>
      </c>
      <c r="CG5" s="18" cm="1">
        <f t="array" ref="CG5">IFERROR(INDEX('Värde kostnader'!$J:$AH,$C5+3,COLUMNS($J:AG))/INDEX(Input!$G$5:$AE$5,COLUMNS($J:AG)),"")</f>
        <v>0</v>
      </c>
      <c r="CH5" s="18" cm="1">
        <f t="array" ref="CH5">IFERROR(INDEX('Värde kostnader'!$J:$AH,$C5+3,COLUMNS($J:AH))/INDEX(Input!$G$5:$AE$5,COLUMNS($J:AH)),"")</f>
        <v>0</v>
      </c>
      <c r="CI5" s="26">
        <f t="shared" si="3"/>
        <v>0</v>
      </c>
    </row>
    <row r="6" spans="1:87" ht="25.2" customHeight="1" x14ac:dyDescent="0.35">
      <c r="A6" s="25" t="str">
        <f>"K"&amp;TEXT(ROWS($A$2:A6),"00")</f>
        <v>K05</v>
      </c>
      <c r="B6" s="24">
        <f>IFERROR(_xlfn.XMATCH($A6,'Värde kostnader'!$B:$B,0),"")</f>
        <v>88</v>
      </c>
      <c r="C6" s="24">
        <f>IFERROR(_xlfn.XMATCH($A6,'Värde kostnader'!$I:$I,0),"")</f>
        <v>99</v>
      </c>
      <c r="D6" s="34" cm="1">
        <f t="array" ref="D6">IFERROR(INDEX('Värde kostnader'!$C:$C,$B6),"")</f>
        <v>0</v>
      </c>
      <c r="E6" s="34" cm="1">
        <f t="array" ref="E6">IFERROR(INDEX('Värde kostnader'!$C:$C,$B6+1),"")</f>
        <v>0</v>
      </c>
      <c r="F6" s="34" cm="1">
        <f t="array" ref="F6">IFERROR(INDEX('Värde kostnader'!$C:$C,$B6+2),"")</f>
        <v>0</v>
      </c>
      <c r="G6" s="34" t="str">
        <f t="shared" si="0"/>
        <v/>
      </c>
      <c r="H6" s="20"/>
      <c r="I6" s="20"/>
      <c r="J6" s="17" cm="1">
        <f t="array" ref="J6">IFERROR(INDEX('Värde kostnader'!$J:$AH,$C6+1,COLUMNS($J:J))/INDEX(Input!$G$5:$AE$5,COLUMNS($J:J)),"")</f>
        <v>0</v>
      </c>
      <c r="K6" s="17" cm="1">
        <f t="array" ref="K6">IFERROR(INDEX('Värde kostnader'!$J:$AH,$C6+1,COLUMNS($J:K))/INDEX(Input!$G$5:$AE$5,COLUMNS($J:K)),"")</f>
        <v>0</v>
      </c>
      <c r="L6" s="17" cm="1">
        <f t="array" ref="L6">IFERROR(INDEX('Värde kostnader'!$J:$AH,$C6+1,COLUMNS($J:L))/INDEX(Input!$G$5:$AE$5,COLUMNS($J:L)),"")</f>
        <v>0</v>
      </c>
      <c r="M6" s="17" cm="1">
        <f t="array" ref="M6">IFERROR(INDEX('Värde kostnader'!$J:$AH,$C6+1,COLUMNS($J:M))/INDEX(Input!$G$5:$AE$5,COLUMNS($J:M)),"")</f>
        <v>0</v>
      </c>
      <c r="N6" s="17" cm="1">
        <f t="array" ref="N6">IFERROR(INDEX('Värde kostnader'!$J:$AH,$C6+1,COLUMNS($J:N))/INDEX(Input!$G$5:$AE$5,COLUMNS($J:N)),"")</f>
        <v>0</v>
      </c>
      <c r="O6" s="17" cm="1">
        <f t="array" ref="O6">IFERROR(INDEX('Värde kostnader'!$J:$AH,$C6+1,COLUMNS($J:O))/INDEX(Input!$G$5:$AE$5,COLUMNS($J:O)),"")</f>
        <v>0</v>
      </c>
      <c r="P6" s="17" cm="1">
        <f t="array" ref="P6">IFERROR(INDEX('Värde kostnader'!$J:$AH,$C6+1,COLUMNS($J:P))/INDEX(Input!$G$5:$AE$5,COLUMNS($J:P)),"")</f>
        <v>0</v>
      </c>
      <c r="Q6" s="17" cm="1">
        <f t="array" ref="Q6">IFERROR(INDEX('Värde kostnader'!$J:$AH,$C6+1,COLUMNS($J:Q))/INDEX(Input!$G$5:$AE$5,COLUMNS($J:Q)),"")</f>
        <v>0</v>
      </c>
      <c r="R6" s="17" cm="1">
        <f t="array" ref="R6">IFERROR(INDEX('Värde kostnader'!$J:$AH,$C6+1,COLUMNS($J:R))/INDEX(Input!$G$5:$AE$5,COLUMNS($J:R)),"")</f>
        <v>0</v>
      </c>
      <c r="S6" s="17" cm="1">
        <f t="array" ref="S6">IFERROR(INDEX('Värde kostnader'!$J:$AH,$C6+1,COLUMNS($J:S))/INDEX(Input!$G$5:$AE$5,COLUMNS($J:S)),"")</f>
        <v>0</v>
      </c>
      <c r="T6" s="17" cm="1">
        <f t="array" ref="T6">IFERROR(INDEX('Värde kostnader'!$J:$AH,$C6+1,COLUMNS($J:T))/INDEX(Input!$G$5:$AE$5,COLUMNS($J:T)),"")</f>
        <v>0</v>
      </c>
      <c r="U6" s="17" cm="1">
        <f t="array" ref="U6">IFERROR(INDEX('Värde kostnader'!$J:$AH,$C6+1,COLUMNS($J:U))/INDEX(Input!$G$5:$AE$5,COLUMNS($J:U)),"")</f>
        <v>0</v>
      </c>
      <c r="V6" s="17" cm="1">
        <f t="array" ref="V6">IFERROR(INDEX('Värde kostnader'!$J:$AH,$C6+1,COLUMNS($J:V))/INDEX(Input!$G$5:$AE$5,COLUMNS($J:V)),"")</f>
        <v>0</v>
      </c>
      <c r="W6" s="17" cm="1">
        <f t="array" ref="W6">IFERROR(INDEX('Värde kostnader'!$J:$AH,$C6+1,COLUMNS($J:W))/INDEX(Input!$G$5:$AE$5,COLUMNS($J:W)),"")</f>
        <v>0</v>
      </c>
      <c r="X6" s="17" cm="1">
        <f t="array" ref="X6">IFERROR(INDEX('Värde kostnader'!$J:$AH,$C6+1,COLUMNS($J:X))/INDEX(Input!$G$5:$AE$5,COLUMNS($J:X)),"")</f>
        <v>0</v>
      </c>
      <c r="Y6" s="17" cm="1">
        <f t="array" ref="Y6">IFERROR(INDEX('Värde kostnader'!$J:$AH,$C6+1,COLUMNS($J:Y))/INDEX(Input!$G$5:$AE$5,COLUMNS($J:Y)),"")</f>
        <v>0</v>
      </c>
      <c r="Z6" s="17" cm="1">
        <f t="array" ref="Z6">IFERROR(INDEX('Värde kostnader'!$J:$AH,$C6+1,COLUMNS($J:Z))/INDEX(Input!$G$5:$AE$5,COLUMNS($J:Z)),"")</f>
        <v>0</v>
      </c>
      <c r="AA6" s="17" cm="1">
        <f t="array" ref="AA6">IFERROR(INDEX('Värde kostnader'!$J:$AH,$C6+1,COLUMNS($J:AA))/INDEX(Input!$G$5:$AE$5,COLUMNS($J:AA)),"")</f>
        <v>0</v>
      </c>
      <c r="AB6" s="17" cm="1">
        <f t="array" ref="AB6">IFERROR(INDEX('Värde kostnader'!$J:$AH,$C6+1,COLUMNS($J:AB))/INDEX(Input!$G$5:$AE$5,COLUMNS($J:AB)),"")</f>
        <v>0</v>
      </c>
      <c r="AC6" s="17" cm="1">
        <f t="array" ref="AC6">IFERROR(INDEX('Värde kostnader'!$J:$AH,$C6+1,COLUMNS($J:AC))/INDEX(Input!$G$5:$AE$5,COLUMNS($J:AC)),"")</f>
        <v>0</v>
      </c>
      <c r="AD6" s="17" cm="1">
        <f t="array" ref="AD6">IFERROR(INDEX('Värde kostnader'!$J:$AH,$C6+1,COLUMNS($J:AD))/INDEX(Input!$G$5:$AE$5,COLUMNS($J:AD)),"")</f>
        <v>0</v>
      </c>
      <c r="AE6" s="17" cm="1">
        <f t="array" ref="AE6">IFERROR(INDEX('Värde kostnader'!$J:$AH,$C6+1,COLUMNS($J:AE))/INDEX(Input!$G$5:$AE$5,COLUMNS($J:AE)),"")</f>
        <v>0</v>
      </c>
      <c r="AF6" s="17" cm="1">
        <f t="array" ref="AF6">IFERROR(INDEX('Värde kostnader'!$J:$AH,$C6+1,COLUMNS($J:AF))/INDEX(Input!$G$5:$AE$5,COLUMNS($J:AF)),"")</f>
        <v>0</v>
      </c>
      <c r="AG6" s="17" cm="1">
        <f t="array" ref="AG6">IFERROR(INDEX('Värde kostnader'!$J:$AH,$C6+1,COLUMNS($J:AG))/INDEX(Input!$G$5:$AE$5,COLUMNS($J:AG)),"")</f>
        <v>0</v>
      </c>
      <c r="AH6" s="17" cm="1">
        <f t="array" ref="AH6">IFERROR(INDEX('Värde kostnader'!$J:$AH,$C6+1,COLUMNS($J:AH))/INDEX(Input!$G$5:$AE$5,COLUMNS($J:AH)),"")</f>
        <v>0</v>
      </c>
      <c r="AI6" s="19">
        <f t="shared" si="1"/>
        <v>0</v>
      </c>
      <c r="AJ6" s="18" cm="1">
        <f t="array" ref="AJ6">IFERROR(INDEX('Värde kostnader'!$J:$AH,$C6+2,COLUMNS($J:J))/INDEX(Input!$G$5:$AE$5,COLUMNS($J:J)),"")</f>
        <v>0</v>
      </c>
      <c r="AK6" s="18" cm="1">
        <f t="array" ref="AK6">IFERROR(INDEX('Värde kostnader'!$J:$AH,$C6+2,COLUMNS($J:K))/INDEX(Input!$G$5:$AE$5,COLUMNS($J:K)),"")</f>
        <v>0</v>
      </c>
      <c r="AL6" s="18" cm="1">
        <f t="array" ref="AL6">IFERROR(INDEX('Värde kostnader'!$J:$AH,$C6+2,COLUMNS($J:L))/INDEX(Input!$G$5:$AE$5,COLUMNS($J:L)),"")</f>
        <v>0</v>
      </c>
      <c r="AM6" s="18" cm="1">
        <f t="array" ref="AM6">IFERROR(INDEX('Värde kostnader'!$J:$AH,$C6+2,COLUMNS($J:M))/INDEX(Input!$G$5:$AE$5,COLUMNS($J:M)),"")</f>
        <v>0</v>
      </c>
      <c r="AN6" s="18" cm="1">
        <f t="array" ref="AN6">IFERROR(INDEX('Värde kostnader'!$J:$AH,$C6+2,COLUMNS($J:N))/INDEX(Input!$G$5:$AE$5,COLUMNS($J:N)),"")</f>
        <v>0</v>
      </c>
      <c r="AO6" s="18" cm="1">
        <f t="array" ref="AO6">IFERROR(INDEX('Värde kostnader'!$J:$AH,$C6+2,COLUMNS($J:O))/INDEX(Input!$G$5:$AE$5,COLUMNS($J:O)),"")</f>
        <v>0</v>
      </c>
      <c r="AP6" s="18" cm="1">
        <f t="array" ref="AP6">IFERROR(INDEX('Värde kostnader'!$J:$AH,$C6+2,COLUMNS($J:P))/INDEX(Input!$G$5:$AE$5,COLUMNS($J:P)),"")</f>
        <v>0</v>
      </c>
      <c r="AQ6" s="18" cm="1">
        <f t="array" ref="AQ6">IFERROR(INDEX('Värde kostnader'!$J:$AH,$C6+2,COLUMNS($J:Q))/INDEX(Input!$G$5:$AE$5,COLUMNS($J:Q)),"")</f>
        <v>0</v>
      </c>
      <c r="AR6" s="18" cm="1">
        <f t="array" ref="AR6">IFERROR(INDEX('Värde kostnader'!$J:$AH,$C6+2,COLUMNS($J:R))/INDEX(Input!$G$5:$AE$5,COLUMNS($J:R)),"")</f>
        <v>0</v>
      </c>
      <c r="AS6" s="18" cm="1">
        <f t="array" ref="AS6">IFERROR(INDEX('Värde kostnader'!$J:$AH,$C6+2,COLUMNS($J:S))/INDEX(Input!$G$5:$AE$5,COLUMNS($J:S)),"")</f>
        <v>0</v>
      </c>
      <c r="AT6" s="18" cm="1">
        <f t="array" ref="AT6">IFERROR(INDEX('Värde kostnader'!$J:$AH,$C6+2,COLUMNS($J:T))/INDEX(Input!$G$5:$AE$5,COLUMNS($J:T)),"")</f>
        <v>0</v>
      </c>
      <c r="AU6" s="18" cm="1">
        <f t="array" ref="AU6">IFERROR(INDEX('Värde kostnader'!$J:$AH,$C6+2,COLUMNS($J:U))/INDEX(Input!$G$5:$AE$5,COLUMNS($J:U)),"")</f>
        <v>0</v>
      </c>
      <c r="AV6" s="18" cm="1">
        <f t="array" ref="AV6">IFERROR(INDEX('Värde kostnader'!$J:$AH,$C6+2,COLUMNS($J:V))/INDEX(Input!$G$5:$AE$5,COLUMNS($J:V)),"")</f>
        <v>0</v>
      </c>
      <c r="AW6" s="18" cm="1">
        <f t="array" ref="AW6">IFERROR(INDEX('Värde kostnader'!$J:$AH,$C6+2,COLUMNS($J:W))/INDEX(Input!$G$5:$AE$5,COLUMNS($J:W)),"")</f>
        <v>0</v>
      </c>
      <c r="AX6" s="18" cm="1">
        <f t="array" ref="AX6">IFERROR(INDEX('Värde kostnader'!$J:$AH,$C6+2,COLUMNS($J:X))/INDEX(Input!$G$5:$AE$5,COLUMNS($J:X)),"")</f>
        <v>0</v>
      </c>
      <c r="AY6" s="18" cm="1">
        <f t="array" ref="AY6">IFERROR(INDEX('Värde kostnader'!$J:$AH,$C6+2,COLUMNS($J:Y))/INDEX(Input!$G$5:$AE$5,COLUMNS($J:Y)),"")</f>
        <v>0</v>
      </c>
      <c r="AZ6" s="18" cm="1">
        <f t="array" ref="AZ6">IFERROR(INDEX('Värde kostnader'!$J:$AH,$C6+2,COLUMNS($J:Z))/INDEX(Input!$G$5:$AE$5,COLUMNS($J:Z)),"")</f>
        <v>0</v>
      </c>
      <c r="BA6" s="18" cm="1">
        <f t="array" ref="BA6">IFERROR(INDEX('Värde kostnader'!$J:$AH,$C6+2,COLUMNS($J:AA))/INDEX(Input!$G$5:$AE$5,COLUMNS($J:AA)),"")</f>
        <v>0</v>
      </c>
      <c r="BB6" s="18" cm="1">
        <f t="array" ref="BB6">IFERROR(INDEX('Värde kostnader'!$J:$AH,$C6+2,COLUMNS($J:AB))/INDEX(Input!$G$5:$AE$5,COLUMNS($J:AB)),"")</f>
        <v>0</v>
      </c>
      <c r="BC6" s="18" cm="1">
        <f t="array" ref="BC6">IFERROR(INDEX('Värde kostnader'!$J:$AH,$C6+2,COLUMNS($J:AC))/INDEX(Input!$G$5:$AE$5,COLUMNS($J:AC)),"")</f>
        <v>0</v>
      </c>
      <c r="BD6" s="18" cm="1">
        <f t="array" ref="BD6">IFERROR(INDEX('Värde kostnader'!$J:$AH,$C6+2,COLUMNS($J:AD))/INDEX(Input!$G$5:$AE$5,COLUMNS($J:AD)),"")</f>
        <v>0</v>
      </c>
      <c r="BE6" s="18" cm="1">
        <f t="array" ref="BE6">IFERROR(INDEX('Värde kostnader'!$J:$AH,$C6+2,COLUMNS($J:AE))/INDEX(Input!$G$5:$AE$5,COLUMNS($J:AE)),"")</f>
        <v>0</v>
      </c>
      <c r="BF6" s="18" cm="1">
        <f t="array" ref="BF6">IFERROR(INDEX('Värde kostnader'!$J:$AH,$C6+2,COLUMNS($J:AF))/INDEX(Input!$G$5:$AE$5,COLUMNS($J:AF)),"")</f>
        <v>0</v>
      </c>
      <c r="BG6" s="18" cm="1">
        <f t="array" ref="BG6">IFERROR(INDEX('Värde kostnader'!$J:$AH,$C6+2,COLUMNS($J:AG))/INDEX(Input!$G$5:$AE$5,COLUMNS($J:AG)),"")</f>
        <v>0</v>
      </c>
      <c r="BH6" s="18" cm="1">
        <f t="array" ref="BH6">IFERROR(INDEX('Värde kostnader'!$J:$AH,$C6+2,COLUMNS($J:AH))/INDEX(Input!$G$5:$AE$5,COLUMNS($J:AH)),"")</f>
        <v>0</v>
      </c>
      <c r="BI6" s="19">
        <f t="shared" si="2"/>
        <v>0</v>
      </c>
      <c r="BJ6" s="18" cm="1">
        <f t="array" ref="BJ6">IFERROR(INDEX('Värde kostnader'!$J:$AH,$C6+3,COLUMNS($J:J))/INDEX(Input!$G$5:$AE$5,COLUMNS($J:J)),"")</f>
        <v>0</v>
      </c>
      <c r="BK6" s="18" cm="1">
        <f t="array" ref="BK6">IFERROR(INDEX('Värde kostnader'!$J:$AH,$C6+3,COLUMNS($J:K))/INDEX(Input!$G$5:$AE$5,COLUMNS($J:K)),"")</f>
        <v>0</v>
      </c>
      <c r="BL6" s="18" cm="1">
        <f t="array" ref="BL6">IFERROR(INDEX('Värde kostnader'!$J:$AH,$C6+3,COLUMNS($J:L))/INDEX(Input!$G$5:$AE$5,COLUMNS($J:L)),"")</f>
        <v>0</v>
      </c>
      <c r="BM6" s="18" cm="1">
        <f t="array" ref="BM6">IFERROR(INDEX('Värde kostnader'!$J:$AH,$C6+3,COLUMNS($J:M))/INDEX(Input!$G$5:$AE$5,COLUMNS($J:M)),"")</f>
        <v>0</v>
      </c>
      <c r="BN6" s="18" cm="1">
        <f t="array" ref="BN6">IFERROR(INDEX('Värde kostnader'!$J:$AH,$C6+3,COLUMNS($J:N))/INDEX(Input!$G$5:$AE$5,COLUMNS($J:N)),"")</f>
        <v>0</v>
      </c>
      <c r="BO6" s="18" cm="1">
        <f t="array" ref="BO6">IFERROR(INDEX('Värde kostnader'!$J:$AH,$C6+3,COLUMNS($J:O))/INDEX(Input!$G$5:$AE$5,COLUMNS($J:O)),"")</f>
        <v>0</v>
      </c>
      <c r="BP6" s="18" cm="1">
        <f t="array" ref="BP6">IFERROR(INDEX('Värde kostnader'!$J:$AH,$C6+3,COLUMNS($J:P))/INDEX(Input!$G$5:$AE$5,COLUMNS($J:P)),"")</f>
        <v>0</v>
      </c>
      <c r="BQ6" s="18" cm="1">
        <f t="array" ref="BQ6">IFERROR(INDEX('Värde kostnader'!$J:$AH,$C6+3,COLUMNS($J:Q))/INDEX(Input!$G$5:$AE$5,COLUMNS($J:Q)),"")</f>
        <v>0</v>
      </c>
      <c r="BR6" s="18" cm="1">
        <f t="array" ref="BR6">IFERROR(INDEX('Värde kostnader'!$J:$AH,$C6+3,COLUMNS($J:R))/INDEX(Input!$G$5:$AE$5,COLUMNS($J:R)),"")</f>
        <v>0</v>
      </c>
      <c r="BS6" s="18" cm="1">
        <f t="array" ref="BS6">IFERROR(INDEX('Värde kostnader'!$J:$AH,$C6+3,COLUMNS($J:S))/INDEX(Input!$G$5:$AE$5,COLUMNS($J:S)),"")</f>
        <v>0</v>
      </c>
      <c r="BT6" s="18" cm="1">
        <f t="array" ref="BT6">IFERROR(INDEX('Värde kostnader'!$J:$AH,$C6+3,COLUMNS($J:T))/INDEX(Input!$G$5:$AE$5,COLUMNS($J:T)),"")</f>
        <v>0</v>
      </c>
      <c r="BU6" s="18" cm="1">
        <f t="array" ref="BU6">IFERROR(INDEX('Värde kostnader'!$J:$AH,$C6+3,COLUMNS($J:U))/INDEX(Input!$G$5:$AE$5,COLUMNS($J:U)),"")</f>
        <v>0</v>
      </c>
      <c r="BV6" s="18" cm="1">
        <f t="array" ref="BV6">IFERROR(INDEX('Värde kostnader'!$J:$AH,$C6+3,COLUMNS($J:V))/INDEX(Input!$G$5:$AE$5,COLUMNS($J:V)),"")</f>
        <v>0</v>
      </c>
      <c r="BW6" s="18" cm="1">
        <f t="array" ref="BW6">IFERROR(INDEX('Värde kostnader'!$J:$AH,$C6+3,COLUMNS($J:W))/INDEX(Input!$G$5:$AE$5,COLUMNS($J:W)),"")</f>
        <v>0</v>
      </c>
      <c r="BX6" s="18" cm="1">
        <f t="array" ref="BX6">IFERROR(INDEX('Värde kostnader'!$J:$AH,$C6+3,COLUMNS($J:X))/INDEX(Input!$G$5:$AE$5,COLUMNS($J:X)),"")</f>
        <v>0</v>
      </c>
      <c r="BY6" s="18" cm="1">
        <f t="array" ref="BY6">IFERROR(INDEX('Värde kostnader'!$J:$AH,$C6+3,COLUMNS($J:Y))/INDEX(Input!$G$5:$AE$5,COLUMNS($J:Y)),"")</f>
        <v>0</v>
      </c>
      <c r="BZ6" s="18" cm="1">
        <f t="array" ref="BZ6">IFERROR(INDEX('Värde kostnader'!$J:$AH,$C6+3,COLUMNS($J:Z))/INDEX(Input!$G$5:$AE$5,COLUMNS($J:Z)),"")</f>
        <v>0</v>
      </c>
      <c r="CA6" s="18" cm="1">
        <f t="array" ref="CA6">IFERROR(INDEX('Värde kostnader'!$J:$AH,$C6+3,COLUMNS($J:AA))/INDEX(Input!$G$5:$AE$5,COLUMNS($J:AA)),"")</f>
        <v>0</v>
      </c>
      <c r="CB6" s="18" cm="1">
        <f t="array" ref="CB6">IFERROR(INDEX('Värde kostnader'!$J:$AH,$C6+3,COLUMNS($J:AB))/INDEX(Input!$G$5:$AE$5,COLUMNS($J:AB)),"")</f>
        <v>0</v>
      </c>
      <c r="CC6" s="18" cm="1">
        <f t="array" ref="CC6">IFERROR(INDEX('Värde kostnader'!$J:$AH,$C6+3,COLUMNS($J:AC))/INDEX(Input!$G$5:$AE$5,COLUMNS($J:AC)),"")</f>
        <v>0</v>
      </c>
      <c r="CD6" s="18" cm="1">
        <f t="array" ref="CD6">IFERROR(INDEX('Värde kostnader'!$J:$AH,$C6+3,COLUMNS($J:AD))/INDEX(Input!$G$5:$AE$5,COLUMNS($J:AD)),"")</f>
        <v>0</v>
      </c>
      <c r="CE6" s="18" cm="1">
        <f t="array" ref="CE6">IFERROR(INDEX('Värde kostnader'!$J:$AH,$C6+3,COLUMNS($J:AE))/INDEX(Input!$G$5:$AE$5,COLUMNS($J:AE)),"")</f>
        <v>0</v>
      </c>
      <c r="CF6" s="18" cm="1">
        <f t="array" ref="CF6">IFERROR(INDEX('Värde kostnader'!$J:$AH,$C6+3,COLUMNS($J:AF))/INDEX(Input!$G$5:$AE$5,COLUMNS($J:AF)),"")</f>
        <v>0</v>
      </c>
      <c r="CG6" s="18" cm="1">
        <f t="array" ref="CG6">IFERROR(INDEX('Värde kostnader'!$J:$AH,$C6+3,COLUMNS($J:AG))/INDEX(Input!$G$5:$AE$5,COLUMNS($J:AG)),"")</f>
        <v>0</v>
      </c>
      <c r="CH6" s="18" cm="1">
        <f t="array" ref="CH6">IFERROR(INDEX('Värde kostnader'!$J:$AH,$C6+3,COLUMNS($J:AH))/INDEX(Input!$G$5:$AE$5,COLUMNS($J:AH)),"")</f>
        <v>0</v>
      </c>
      <c r="CI6" s="26">
        <f t="shared" si="3"/>
        <v>0</v>
      </c>
    </row>
    <row r="7" spans="1:87" ht="25.2" customHeight="1" x14ac:dyDescent="0.35">
      <c r="A7" s="25" t="str">
        <f>"K"&amp;TEXT(ROWS($A$2:A7),"00")</f>
        <v>K06</v>
      </c>
      <c r="B7" s="24">
        <f>IFERROR(_xlfn.XMATCH($A7,'Värde kostnader'!$B:$B,0),"")</f>
        <v>107</v>
      </c>
      <c r="C7" s="24">
        <f>IFERROR(_xlfn.XMATCH($A7,'Värde kostnader'!$I:$I,0),"")</f>
        <v>118</v>
      </c>
      <c r="D7" s="34" cm="1">
        <f t="array" ref="D7">IFERROR(INDEX('Värde kostnader'!$C:$C,$B7),"")</f>
        <v>0</v>
      </c>
      <c r="E7" s="34" cm="1">
        <f t="array" ref="E7">IFERROR(INDEX('Värde kostnader'!$C:$C,$B7+1),"")</f>
        <v>0</v>
      </c>
      <c r="F7" s="34" cm="1">
        <f t="array" ref="F7">IFERROR(INDEX('Värde kostnader'!$C:$C,$B7+2),"")</f>
        <v>0</v>
      </c>
      <c r="G7" s="34" t="str">
        <f t="shared" si="0"/>
        <v/>
      </c>
      <c r="H7" s="20"/>
      <c r="I7" s="20"/>
      <c r="J7" s="17" cm="1">
        <f t="array" ref="J7">IFERROR(INDEX('Värde kostnader'!$J:$AH,$C7+1,COLUMNS($J:J))/INDEX(Input!$G$5:$AE$5,COLUMNS($J:J)),"")</f>
        <v>0</v>
      </c>
      <c r="K7" s="17" cm="1">
        <f t="array" ref="K7">IFERROR(INDEX('Värde kostnader'!$J:$AH,$C7+1,COLUMNS($J:K))/INDEX(Input!$G$5:$AE$5,COLUMNS($J:K)),"")</f>
        <v>0</v>
      </c>
      <c r="L7" s="17" cm="1">
        <f t="array" ref="L7">IFERROR(INDEX('Värde kostnader'!$J:$AH,$C7+1,COLUMNS($J:L))/INDEX(Input!$G$5:$AE$5,COLUMNS($J:L)),"")</f>
        <v>0</v>
      </c>
      <c r="M7" s="17" cm="1">
        <f t="array" ref="M7">IFERROR(INDEX('Värde kostnader'!$J:$AH,$C7+1,COLUMNS($J:M))/INDEX(Input!$G$5:$AE$5,COLUMNS($J:M)),"")</f>
        <v>0</v>
      </c>
      <c r="N7" s="17" cm="1">
        <f t="array" ref="N7">IFERROR(INDEX('Värde kostnader'!$J:$AH,$C7+1,COLUMNS($J:N))/INDEX(Input!$G$5:$AE$5,COLUMNS($J:N)),"")</f>
        <v>0</v>
      </c>
      <c r="O7" s="17" cm="1">
        <f t="array" ref="O7">IFERROR(INDEX('Värde kostnader'!$J:$AH,$C7+1,COLUMNS($J:O))/INDEX(Input!$G$5:$AE$5,COLUMNS($J:O)),"")</f>
        <v>0</v>
      </c>
      <c r="P7" s="17" cm="1">
        <f t="array" ref="P7">IFERROR(INDEX('Värde kostnader'!$J:$AH,$C7+1,COLUMNS($J:P))/INDEX(Input!$G$5:$AE$5,COLUMNS($J:P)),"")</f>
        <v>0</v>
      </c>
      <c r="Q7" s="17" cm="1">
        <f t="array" ref="Q7">IFERROR(INDEX('Värde kostnader'!$J:$AH,$C7+1,COLUMNS($J:Q))/INDEX(Input!$G$5:$AE$5,COLUMNS($J:Q)),"")</f>
        <v>0</v>
      </c>
      <c r="R7" s="17" cm="1">
        <f t="array" ref="R7">IFERROR(INDEX('Värde kostnader'!$J:$AH,$C7+1,COLUMNS($J:R))/INDEX(Input!$G$5:$AE$5,COLUMNS($J:R)),"")</f>
        <v>0</v>
      </c>
      <c r="S7" s="17" cm="1">
        <f t="array" ref="S7">IFERROR(INDEX('Värde kostnader'!$J:$AH,$C7+1,COLUMNS($J:S))/INDEX(Input!$G$5:$AE$5,COLUMNS($J:S)),"")</f>
        <v>0</v>
      </c>
      <c r="T7" s="17" cm="1">
        <f t="array" ref="T7">IFERROR(INDEX('Värde kostnader'!$J:$AH,$C7+1,COLUMNS($J:T))/INDEX(Input!$G$5:$AE$5,COLUMNS($J:T)),"")</f>
        <v>0</v>
      </c>
      <c r="U7" s="17" cm="1">
        <f t="array" ref="U7">IFERROR(INDEX('Värde kostnader'!$J:$AH,$C7+1,COLUMNS($J:U))/INDEX(Input!$G$5:$AE$5,COLUMNS($J:U)),"")</f>
        <v>0</v>
      </c>
      <c r="V7" s="17" cm="1">
        <f t="array" ref="V7">IFERROR(INDEX('Värde kostnader'!$J:$AH,$C7+1,COLUMNS($J:V))/INDEX(Input!$G$5:$AE$5,COLUMNS($J:V)),"")</f>
        <v>0</v>
      </c>
      <c r="W7" s="17" cm="1">
        <f t="array" ref="W7">IFERROR(INDEX('Värde kostnader'!$J:$AH,$C7+1,COLUMNS($J:W))/INDEX(Input!$G$5:$AE$5,COLUMNS($J:W)),"")</f>
        <v>0</v>
      </c>
      <c r="X7" s="17" cm="1">
        <f t="array" ref="X7">IFERROR(INDEX('Värde kostnader'!$J:$AH,$C7+1,COLUMNS($J:X))/INDEX(Input!$G$5:$AE$5,COLUMNS($J:X)),"")</f>
        <v>0</v>
      </c>
      <c r="Y7" s="17" cm="1">
        <f t="array" ref="Y7">IFERROR(INDEX('Värde kostnader'!$J:$AH,$C7+1,COLUMNS($J:Y))/INDEX(Input!$G$5:$AE$5,COLUMNS($J:Y)),"")</f>
        <v>0</v>
      </c>
      <c r="Z7" s="17" cm="1">
        <f t="array" ref="Z7">IFERROR(INDEX('Värde kostnader'!$J:$AH,$C7+1,COLUMNS($J:Z))/INDEX(Input!$G$5:$AE$5,COLUMNS($J:Z)),"")</f>
        <v>0</v>
      </c>
      <c r="AA7" s="17" cm="1">
        <f t="array" ref="AA7">IFERROR(INDEX('Värde kostnader'!$J:$AH,$C7+1,COLUMNS($J:AA))/INDEX(Input!$G$5:$AE$5,COLUMNS($J:AA)),"")</f>
        <v>0</v>
      </c>
      <c r="AB7" s="17" cm="1">
        <f t="array" ref="AB7">IFERROR(INDEX('Värde kostnader'!$J:$AH,$C7+1,COLUMNS($J:AB))/INDEX(Input!$G$5:$AE$5,COLUMNS($J:AB)),"")</f>
        <v>0</v>
      </c>
      <c r="AC7" s="17" cm="1">
        <f t="array" ref="AC7">IFERROR(INDEX('Värde kostnader'!$J:$AH,$C7+1,COLUMNS($J:AC))/INDEX(Input!$G$5:$AE$5,COLUMNS($J:AC)),"")</f>
        <v>0</v>
      </c>
      <c r="AD7" s="17" cm="1">
        <f t="array" ref="AD7">IFERROR(INDEX('Värde kostnader'!$J:$AH,$C7+1,COLUMNS($J:AD))/INDEX(Input!$G$5:$AE$5,COLUMNS($J:AD)),"")</f>
        <v>0</v>
      </c>
      <c r="AE7" s="17" cm="1">
        <f t="array" ref="AE7">IFERROR(INDEX('Värde kostnader'!$J:$AH,$C7+1,COLUMNS($J:AE))/INDEX(Input!$G$5:$AE$5,COLUMNS($J:AE)),"")</f>
        <v>0</v>
      </c>
      <c r="AF7" s="17" cm="1">
        <f t="array" ref="AF7">IFERROR(INDEX('Värde kostnader'!$J:$AH,$C7+1,COLUMNS($J:AF))/INDEX(Input!$G$5:$AE$5,COLUMNS($J:AF)),"")</f>
        <v>0</v>
      </c>
      <c r="AG7" s="17" cm="1">
        <f t="array" ref="AG7">IFERROR(INDEX('Värde kostnader'!$J:$AH,$C7+1,COLUMNS($J:AG))/INDEX(Input!$G$5:$AE$5,COLUMNS($J:AG)),"")</f>
        <v>0</v>
      </c>
      <c r="AH7" s="17" cm="1">
        <f t="array" ref="AH7">IFERROR(INDEX('Värde kostnader'!$J:$AH,$C7+1,COLUMNS($J:AH))/INDEX(Input!$G$5:$AE$5,COLUMNS($J:AH)),"")</f>
        <v>0</v>
      </c>
      <c r="AI7" s="19">
        <f t="shared" si="1"/>
        <v>0</v>
      </c>
      <c r="AJ7" s="18" cm="1">
        <f t="array" ref="AJ7">IFERROR(INDEX('Värde kostnader'!$J:$AH,$C7+2,COLUMNS($J:J))/INDEX(Input!$G$5:$AE$5,COLUMNS($J:J)),"")</f>
        <v>0</v>
      </c>
      <c r="AK7" s="18" cm="1">
        <f t="array" ref="AK7">IFERROR(INDEX('Värde kostnader'!$J:$AH,$C7+2,COLUMNS($J:K))/INDEX(Input!$G$5:$AE$5,COLUMNS($J:K)),"")</f>
        <v>0</v>
      </c>
      <c r="AL7" s="18" cm="1">
        <f t="array" ref="AL7">IFERROR(INDEX('Värde kostnader'!$J:$AH,$C7+2,COLUMNS($J:L))/INDEX(Input!$G$5:$AE$5,COLUMNS($J:L)),"")</f>
        <v>0</v>
      </c>
      <c r="AM7" s="18" cm="1">
        <f t="array" ref="AM7">IFERROR(INDEX('Värde kostnader'!$J:$AH,$C7+2,COLUMNS($J:M))/INDEX(Input!$G$5:$AE$5,COLUMNS($J:M)),"")</f>
        <v>0</v>
      </c>
      <c r="AN7" s="18" cm="1">
        <f t="array" ref="AN7">IFERROR(INDEX('Värde kostnader'!$J:$AH,$C7+2,COLUMNS($J:N))/INDEX(Input!$G$5:$AE$5,COLUMNS($J:N)),"")</f>
        <v>0</v>
      </c>
      <c r="AO7" s="18" cm="1">
        <f t="array" ref="AO7">IFERROR(INDEX('Värde kostnader'!$J:$AH,$C7+2,COLUMNS($J:O))/INDEX(Input!$G$5:$AE$5,COLUMNS($J:O)),"")</f>
        <v>0</v>
      </c>
      <c r="AP7" s="18" cm="1">
        <f t="array" ref="AP7">IFERROR(INDEX('Värde kostnader'!$J:$AH,$C7+2,COLUMNS($J:P))/INDEX(Input!$G$5:$AE$5,COLUMNS($J:P)),"")</f>
        <v>0</v>
      </c>
      <c r="AQ7" s="18" cm="1">
        <f t="array" ref="AQ7">IFERROR(INDEX('Värde kostnader'!$J:$AH,$C7+2,COLUMNS($J:Q))/INDEX(Input!$G$5:$AE$5,COLUMNS($J:Q)),"")</f>
        <v>0</v>
      </c>
      <c r="AR7" s="18" cm="1">
        <f t="array" ref="AR7">IFERROR(INDEX('Värde kostnader'!$J:$AH,$C7+2,COLUMNS($J:R))/INDEX(Input!$G$5:$AE$5,COLUMNS($J:R)),"")</f>
        <v>0</v>
      </c>
      <c r="AS7" s="18" cm="1">
        <f t="array" ref="AS7">IFERROR(INDEX('Värde kostnader'!$J:$AH,$C7+2,COLUMNS($J:S))/INDEX(Input!$G$5:$AE$5,COLUMNS($J:S)),"")</f>
        <v>0</v>
      </c>
      <c r="AT7" s="18" cm="1">
        <f t="array" ref="AT7">IFERROR(INDEX('Värde kostnader'!$J:$AH,$C7+2,COLUMNS($J:T))/INDEX(Input!$G$5:$AE$5,COLUMNS($J:T)),"")</f>
        <v>0</v>
      </c>
      <c r="AU7" s="18" cm="1">
        <f t="array" ref="AU7">IFERROR(INDEX('Värde kostnader'!$J:$AH,$C7+2,COLUMNS($J:U))/INDEX(Input!$G$5:$AE$5,COLUMNS($J:U)),"")</f>
        <v>0</v>
      </c>
      <c r="AV7" s="18" cm="1">
        <f t="array" ref="AV7">IFERROR(INDEX('Värde kostnader'!$J:$AH,$C7+2,COLUMNS($J:V))/INDEX(Input!$G$5:$AE$5,COLUMNS($J:V)),"")</f>
        <v>0</v>
      </c>
      <c r="AW7" s="18" cm="1">
        <f t="array" ref="AW7">IFERROR(INDEX('Värde kostnader'!$J:$AH,$C7+2,COLUMNS($J:W))/INDEX(Input!$G$5:$AE$5,COLUMNS($J:W)),"")</f>
        <v>0</v>
      </c>
      <c r="AX7" s="18" cm="1">
        <f t="array" ref="AX7">IFERROR(INDEX('Värde kostnader'!$J:$AH,$C7+2,COLUMNS($J:X))/INDEX(Input!$G$5:$AE$5,COLUMNS($J:X)),"")</f>
        <v>0</v>
      </c>
      <c r="AY7" s="18" cm="1">
        <f t="array" ref="AY7">IFERROR(INDEX('Värde kostnader'!$J:$AH,$C7+2,COLUMNS($J:Y))/INDEX(Input!$G$5:$AE$5,COLUMNS($J:Y)),"")</f>
        <v>0</v>
      </c>
      <c r="AZ7" s="18" cm="1">
        <f t="array" ref="AZ7">IFERROR(INDEX('Värde kostnader'!$J:$AH,$C7+2,COLUMNS($J:Z))/INDEX(Input!$G$5:$AE$5,COLUMNS($J:Z)),"")</f>
        <v>0</v>
      </c>
      <c r="BA7" s="18" cm="1">
        <f t="array" ref="BA7">IFERROR(INDEX('Värde kostnader'!$J:$AH,$C7+2,COLUMNS($J:AA))/INDEX(Input!$G$5:$AE$5,COLUMNS($J:AA)),"")</f>
        <v>0</v>
      </c>
      <c r="BB7" s="18" cm="1">
        <f t="array" ref="BB7">IFERROR(INDEX('Värde kostnader'!$J:$AH,$C7+2,COLUMNS($J:AB))/INDEX(Input!$G$5:$AE$5,COLUMNS($J:AB)),"")</f>
        <v>0</v>
      </c>
      <c r="BC7" s="18" cm="1">
        <f t="array" ref="BC7">IFERROR(INDEX('Värde kostnader'!$J:$AH,$C7+2,COLUMNS($J:AC))/INDEX(Input!$G$5:$AE$5,COLUMNS($J:AC)),"")</f>
        <v>0</v>
      </c>
      <c r="BD7" s="18" cm="1">
        <f t="array" ref="BD7">IFERROR(INDEX('Värde kostnader'!$J:$AH,$C7+2,COLUMNS($J:AD))/INDEX(Input!$G$5:$AE$5,COLUMNS($J:AD)),"")</f>
        <v>0</v>
      </c>
      <c r="BE7" s="18" cm="1">
        <f t="array" ref="BE7">IFERROR(INDEX('Värde kostnader'!$J:$AH,$C7+2,COLUMNS($J:AE))/INDEX(Input!$G$5:$AE$5,COLUMNS($J:AE)),"")</f>
        <v>0</v>
      </c>
      <c r="BF7" s="18" cm="1">
        <f t="array" ref="BF7">IFERROR(INDEX('Värde kostnader'!$J:$AH,$C7+2,COLUMNS($J:AF))/INDEX(Input!$G$5:$AE$5,COLUMNS($J:AF)),"")</f>
        <v>0</v>
      </c>
      <c r="BG7" s="18" cm="1">
        <f t="array" ref="BG7">IFERROR(INDEX('Värde kostnader'!$J:$AH,$C7+2,COLUMNS($J:AG))/INDEX(Input!$G$5:$AE$5,COLUMNS($J:AG)),"")</f>
        <v>0</v>
      </c>
      <c r="BH7" s="18" cm="1">
        <f t="array" ref="BH7">IFERROR(INDEX('Värde kostnader'!$J:$AH,$C7+2,COLUMNS($J:AH))/INDEX(Input!$G$5:$AE$5,COLUMNS($J:AH)),"")</f>
        <v>0</v>
      </c>
      <c r="BI7" s="19">
        <f t="shared" si="2"/>
        <v>0</v>
      </c>
      <c r="BJ7" s="18" cm="1">
        <f t="array" ref="BJ7">IFERROR(INDEX('Värde kostnader'!$J:$AH,$C7+3,COLUMNS($J:J))/INDEX(Input!$G$5:$AE$5,COLUMNS($J:J)),"")</f>
        <v>0</v>
      </c>
      <c r="BK7" s="18" cm="1">
        <f t="array" ref="BK7">IFERROR(INDEX('Värde kostnader'!$J:$AH,$C7+3,COLUMNS($J:K))/INDEX(Input!$G$5:$AE$5,COLUMNS($J:K)),"")</f>
        <v>0</v>
      </c>
      <c r="BL7" s="18" cm="1">
        <f t="array" ref="BL7">IFERROR(INDEX('Värde kostnader'!$J:$AH,$C7+3,COLUMNS($J:L))/INDEX(Input!$G$5:$AE$5,COLUMNS($J:L)),"")</f>
        <v>0</v>
      </c>
      <c r="BM7" s="18" cm="1">
        <f t="array" ref="BM7">IFERROR(INDEX('Värde kostnader'!$J:$AH,$C7+3,COLUMNS($J:M))/INDEX(Input!$G$5:$AE$5,COLUMNS($J:M)),"")</f>
        <v>0</v>
      </c>
      <c r="BN7" s="18" cm="1">
        <f t="array" ref="BN7">IFERROR(INDEX('Värde kostnader'!$J:$AH,$C7+3,COLUMNS($J:N))/INDEX(Input!$G$5:$AE$5,COLUMNS($J:N)),"")</f>
        <v>0</v>
      </c>
      <c r="BO7" s="18" cm="1">
        <f t="array" ref="BO7">IFERROR(INDEX('Värde kostnader'!$J:$AH,$C7+3,COLUMNS($J:O))/INDEX(Input!$G$5:$AE$5,COLUMNS($J:O)),"")</f>
        <v>0</v>
      </c>
      <c r="BP7" s="18" cm="1">
        <f t="array" ref="BP7">IFERROR(INDEX('Värde kostnader'!$J:$AH,$C7+3,COLUMNS($J:P))/INDEX(Input!$G$5:$AE$5,COLUMNS($J:P)),"")</f>
        <v>0</v>
      </c>
      <c r="BQ7" s="18" cm="1">
        <f t="array" ref="BQ7">IFERROR(INDEX('Värde kostnader'!$J:$AH,$C7+3,COLUMNS($J:Q))/INDEX(Input!$G$5:$AE$5,COLUMNS($J:Q)),"")</f>
        <v>0</v>
      </c>
      <c r="BR7" s="18" cm="1">
        <f t="array" ref="BR7">IFERROR(INDEX('Värde kostnader'!$J:$AH,$C7+3,COLUMNS($J:R))/INDEX(Input!$G$5:$AE$5,COLUMNS($J:R)),"")</f>
        <v>0</v>
      </c>
      <c r="BS7" s="18" cm="1">
        <f t="array" ref="BS7">IFERROR(INDEX('Värde kostnader'!$J:$AH,$C7+3,COLUMNS($J:S))/INDEX(Input!$G$5:$AE$5,COLUMNS($J:S)),"")</f>
        <v>0</v>
      </c>
      <c r="BT7" s="18" cm="1">
        <f t="array" ref="BT7">IFERROR(INDEX('Värde kostnader'!$J:$AH,$C7+3,COLUMNS($J:T))/INDEX(Input!$G$5:$AE$5,COLUMNS($J:T)),"")</f>
        <v>0</v>
      </c>
      <c r="BU7" s="18" cm="1">
        <f t="array" ref="BU7">IFERROR(INDEX('Värde kostnader'!$J:$AH,$C7+3,COLUMNS($J:U))/INDEX(Input!$G$5:$AE$5,COLUMNS($J:U)),"")</f>
        <v>0</v>
      </c>
      <c r="BV7" s="18" cm="1">
        <f t="array" ref="BV7">IFERROR(INDEX('Värde kostnader'!$J:$AH,$C7+3,COLUMNS($J:V))/INDEX(Input!$G$5:$AE$5,COLUMNS($J:V)),"")</f>
        <v>0</v>
      </c>
      <c r="BW7" s="18" cm="1">
        <f t="array" ref="BW7">IFERROR(INDEX('Värde kostnader'!$J:$AH,$C7+3,COLUMNS($J:W))/INDEX(Input!$G$5:$AE$5,COLUMNS($J:W)),"")</f>
        <v>0</v>
      </c>
      <c r="BX7" s="18" cm="1">
        <f t="array" ref="BX7">IFERROR(INDEX('Värde kostnader'!$J:$AH,$C7+3,COLUMNS($J:X))/INDEX(Input!$G$5:$AE$5,COLUMNS($J:X)),"")</f>
        <v>0</v>
      </c>
      <c r="BY7" s="18" cm="1">
        <f t="array" ref="BY7">IFERROR(INDEX('Värde kostnader'!$J:$AH,$C7+3,COLUMNS($J:Y))/INDEX(Input!$G$5:$AE$5,COLUMNS($J:Y)),"")</f>
        <v>0</v>
      </c>
      <c r="BZ7" s="18" cm="1">
        <f t="array" ref="BZ7">IFERROR(INDEX('Värde kostnader'!$J:$AH,$C7+3,COLUMNS($J:Z))/INDEX(Input!$G$5:$AE$5,COLUMNS($J:Z)),"")</f>
        <v>0</v>
      </c>
      <c r="CA7" s="18" cm="1">
        <f t="array" ref="CA7">IFERROR(INDEX('Värde kostnader'!$J:$AH,$C7+3,COLUMNS($J:AA))/INDEX(Input!$G$5:$AE$5,COLUMNS($J:AA)),"")</f>
        <v>0</v>
      </c>
      <c r="CB7" s="18" cm="1">
        <f t="array" ref="CB7">IFERROR(INDEX('Värde kostnader'!$J:$AH,$C7+3,COLUMNS($J:AB))/INDEX(Input!$G$5:$AE$5,COLUMNS($J:AB)),"")</f>
        <v>0</v>
      </c>
      <c r="CC7" s="18" cm="1">
        <f t="array" ref="CC7">IFERROR(INDEX('Värde kostnader'!$J:$AH,$C7+3,COLUMNS($J:AC))/INDEX(Input!$G$5:$AE$5,COLUMNS($J:AC)),"")</f>
        <v>0</v>
      </c>
      <c r="CD7" s="18" cm="1">
        <f t="array" ref="CD7">IFERROR(INDEX('Värde kostnader'!$J:$AH,$C7+3,COLUMNS($J:AD))/INDEX(Input!$G$5:$AE$5,COLUMNS($J:AD)),"")</f>
        <v>0</v>
      </c>
      <c r="CE7" s="18" cm="1">
        <f t="array" ref="CE7">IFERROR(INDEX('Värde kostnader'!$J:$AH,$C7+3,COLUMNS($J:AE))/INDEX(Input!$G$5:$AE$5,COLUMNS($J:AE)),"")</f>
        <v>0</v>
      </c>
      <c r="CF7" s="18" cm="1">
        <f t="array" ref="CF7">IFERROR(INDEX('Värde kostnader'!$J:$AH,$C7+3,COLUMNS($J:AF))/INDEX(Input!$G$5:$AE$5,COLUMNS($J:AF)),"")</f>
        <v>0</v>
      </c>
      <c r="CG7" s="18" cm="1">
        <f t="array" ref="CG7">IFERROR(INDEX('Värde kostnader'!$J:$AH,$C7+3,COLUMNS($J:AG))/INDEX(Input!$G$5:$AE$5,COLUMNS($J:AG)),"")</f>
        <v>0</v>
      </c>
      <c r="CH7" s="18" cm="1">
        <f t="array" ref="CH7">IFERROR(INDEX('Värde kostnader'!$J:$AH,$C7+3,COLUMNS($J:AH))/INDEX(Input!$G$5:$AE$5,COLUMNS($J:AH)),"")</f>
        <v>0</v>
      </c>
      <c r="CI7" s="26">
        <f t="shared" si="3"/>
        <v>0</v>
      </c>
    </row>
    <row r="8" spans="1:87" ht="25.2" customHeight="1" x14ac:dyDescent="0.35">
      <c r="A8" s="25" t="str">
        <f>"K"&amp;TEXT(ROWS($A$2:A8),"00")</f>
        <v>K07</v>
      </c>
      <c r="B8" s="24">
        <f>IFERROR(_xlfn.XMATCH($A8,'Värde kostnader'!$B:$B,0),"")</f>
        <v>126</v>
      </c>
      <c r="C8" s="24">
        <f>IFERROR(_xlfn.XMATCH($A8,'Värde kostnader'!$I:$I,0),"")</f>
        <v>137</v>
      </c>
      <c r="D8" s="34" cm="1">
        <f t="array" ref="D8">IFERROR(INDEX('Värde kostnader'!$C:$C,$B8),"")</f>
        <v>0</v>
      </c>
      <c r="E8" s="34" cm="1">
        <f t="array" ref="E8">IFERROR(INDEX('Värde kostnader'!$C:$C,$B8+1),"")</f>
        <v>0</v>
      </c>
      <c r="F8" s="34" cm="1">
        <f t="array" ref="F8">IFERROR(INDEX('Värde kostnader'!$C:$C,$B8+2),"")</f>
        <v>0</v>
      </c>
      <c r="G8" s="34" t="str">
        <f t="shared" si="0"/>
        <v/>
      </c>
      <c r="H8" s="20"/>
      <c r="I8" s="20"/>
      <c r="J8" s="17" cm="1">
        <f t="array" ref="J8">IFERROR(INDEX('Värde kostnader'!$J:$AH,$C8+1,COLUMNS($J:J))/INDEX(Input!$G$5:$AE$5,COLUMNS($J:J)),"")</f>
        <v>0</v>
      </c>
      <c r="K8" s="17" cm="1">
        <f t="array" ref="K8">IFERROR(INDEX('Värde kostnader'!$J:$AH,$C8+1,COLUMNS($J:K))/INDEX(Input!$G$5:$AE$5,COLUMNS($J:K)),"")</f>
        <v>0</v>
      </c>
      <c r="L8" s="17" cm="1">
        <f t="array" ref="L8">IFERROR(INDEX('Värde kostnader'!$J:$AH,$C8+1,COLUMNS($J:L))/INDEX(Input!$G$5:$AE$5,COLUMNS($J:L)),"")</f>
        <v>0</v>
      </c>
      <c r="M8" s="17" cm="1">
        <f t="array" ref="M8">IFERROR(INDEX('Värde kostnader'!$J:$AH,$C8+1,COLUMNS($J:M))/INDEX(Input!$G$5:$AE$5,COLUMNS($J:M)),"")</f>
        <v>0</v>
      </c>
      <c r="N8" s="17" cm="1">
        <f t="array" ref="N8">IFERROR(INDEX('Värde kostnader'!$J:$AH,$C8+1,COLUMNS($J:N))/INDEX(Input!$G$5:$AE$5,COLUMNS($J:N)),"")</f>
        <v>0</v>
      </c>
      <c r="O8" s="17" cm="1">
        <f t="array" ref="O8">IFERROR(INDEX('Värde kostnader'!$J:$AH,$C8+1,COLUMNS($J:O))/INDEX(Input!$G$5:$AE$5,COLUMNS($J:O)),"")</f>
        <v>0</v>
      </c>
      <c r="P8" s="17" cm="1">
        <f t="array" ref="P8">IFERROR(INDEX('Värde kostnader'!$J:$AH,$C8+1,COLUMNS($J:P))/INDEX(Input!$G$5:$AE$5,COLUMNS($J:P)),"")</f>
        <v>0</v>
      </c>
      <c r="Q8" s="17" cm="1">
        <f t="array" ref="Q8">IFERROR(INDEX('Värde kostnader'!$J:$AH,$C8+1,COLUMNS($J:Q))/INDEX(Input!$G$5:$AE$5,COLUMNS($J:Q)),"")</f>
        <v>0</v>
      </c>
      <c r="R8" s="17" cm="1">
        <f t="array" ref="R8">IFERROR(INDEX('Värde kostnader'!$J:$AH,$C8+1,COLUMNS($J:R))/INDEX(Input!$G$5:$AE$5,COLUMNS($J:R)),"")</f>
        <v>0</v>
      </c>
      <c r="S8" s="17" cm="1">
        <f t="array" ref="S8">IFERROR(INDEX('Värde kostnader'!$J:$AH,$C8+1,COLUMNS($J:S))/INDEX(Input!$G$5:$AE$5,COLUMNS($J:S)),"")</f>
        <v>0</v>
      </c>
      <c r="T8" s="17" cm="1">
        <f t="array" ref="T8">IFERROR(INDEX('Värde kostnader'!$J:$AH,$C8+1,COLUMNS($J:T))/INDEX(Input!$G$5:$AE$5,COLUMNS($J:T)),"")</f>
        <v>0</v>
      </c>
      <c r="U8" s="17" cm="1">
        <f t="array" ref="U8">IFERROR(INDEX('Värde kostnader'!$J:$AH,$C8+1,COLUMNS($J:U))/INDEX(Input!$G$5:$AE$5,COLUMNS($J:U)),"")</f>
        <v>0</v>
      </c>
      <c r="V8" s="17" cm="1">
        <f t="array" ref="V8">IFERROR(INDEX('Värde kostnader'!$J:$AH,$C8+1,COLUMNS($J:V))/INDEX(Input!$G$5:$AE$5,COLUMNS($J:V)),"")</f>
        <v>0</v>
      </c>
      <c r="W8" s="17" cm="1">
        <f t="array" ref="W8">IFERROR(INDEX('Värde kostnader'!$J:$AH,$C8+1,COLUMNS($J:W))/INDEX(Input!$G$5:$AE$5,COLUMNS($J:W)),"")</f>
        <v>0</v>
      </c>
      <c r="X8" s="17" cm="1">
        <f t="array" ref="X8">IFERROR(INDEX('Värde kostnader'!$J:$AH,$C8+1,COLUMNS($J:X))/INDEX(Input!$G$5:$AE$5,COLUMNS($J:X)),"")</f>
        <v>0</v>
      </c>
      <c r="Y8" s="17" cm="1">
        <f t="array" ref="Y8">IFERROR(INDEX('Värde kostnader'!$J:$AH,$C8+1,COLUMNS($J:Y))/INDEX(Input!$G$5:$AE$5,COLUMNS($J:Y)),"")</f>
        <v>0</v>
      </c>
      <c r="Z8" s="17" cm="1">
        <f t="array" ref="Z8">IFERROR(INDEX('Värde kostnader'!$J:$AH,$C8+1,COLUMNS($J:Z))/INDEX(Input!$G$5:$AE$5,COLUMNS($J:Z)),"")</f>
        <v>0</v>
      </c>
      <c r="AA8" s="17" cm="1">
        <f t="array" ref="AA8">IFERROR(INDEX('Värde kostnader'!$J:$AH,$C8+1,COLUMNS($J:AA))/INDEX(Input!$G$5:$AE$5,COLUMNS($J:AA)),"")</f>
        <v>0</v>
      </c>
      <c r="AB8" s="17" cm="1">
        <f t="array" ref="AB8">IFERROR(INDEX('Värde kostnader'!$J:$AH,$C8+1,COLUMNS($J:AB))/INDEX(Input!$G$5:$AE$5,COLUMNS($J:AB)),"")</f>
        <v>0</v>
      </c>
      <c r="AC8" s="17" cm="1">
        <f t="array" ref="AC8">IFERROR(INDEX('Värde kostnader'!$J:$AH,$C8+1,COLUMNS($J:AC))/INDEX(Input!$G$5:$AE$5,COLUMNS($J:AC)),"")</f>
        <v>0</v>
      </c>
      <c r="AD8" s="17" cm="1">
        <f t="array" ref="AD8">IFERROR(INDEX('Värde kostnader'!$J:$AH,$C8+1,COLUMNS($J:AD))/INDEX(Input!$G$5:$AE$5,COLUMNS($J:AD)),"")</f>
        <v>0</v>
      </c>
      <c r="AE8" s="17" cm="1">
        <f t="array" ref="AE8">IFERROR(INDEX('Värde kostnader'!$J:$AH,$C8+1,COLUMNS($J:AE))/INDEX(Input!$G$5:$AE$5,COLUMNS($J:AE)),"")</f>
        <v>0</v>
      </c>
      <c r="AF8" s="17" cm="1">
        <f t="array" ref="AF8">IFERROR(INDEX('Värde kostnader'!$J:$AH,$C8+1,COLUMNS($J:AF))/INDEX(Input!$G$5:$AE$5,COLUMNS($J:AF)),"")</f>
        <v>0</v>
      </c>
      <c r="AG8" s="17" cm="1">
        <f t="array" ref="AG8">IFERROR(INDEX('Värde kostnader'!$J:$AH,$C8+1,COLUMNS($J:AG))/INDEX(Input!$G$5:$AE$5,COLUMNS($J:AG)),"")</f>
        <v>0</v>
      </c>
      <c r="AH8" s="17" cm="1">
        <f t="array" ref="AH8">IFERROR(INDEX('Värde kostnader'!$J:$AH,$C8+1,COLUMNS($J:AH))/INDEX(Input!$G$5:$AE$5,COLUMNS($J:AH)),"")</f>
        <v>0</v>
      </c>
      <c r="AI8" s="19">
        <f t="shared" si="1"/>
        <v>0</v>
      </c>
      <c r="AJ8" s="18" cm="1">
        <f t="array" ref="AJ8">IFERROR(INDEX('Värde kostnader'!$J:$AH,$C8+2,COLUMNS($J:J))/INDEX(Input!$G$5:$AE$5,COLUMNS($J:J)),"")</f>
        <v>0</v>
      </c>
      <c r="AK8" s="18" cm="1">
        <f t="array" ref="AK8">IFERROR(INDEX('Värde kostnader'!$J:$AH,$C8+2,COLUMNS($J:K))/INDEX(Input!$G$5:$AE$5,COLUMNS($J:K)),"")</f>
        <v>0</v>
      </c>
      <c r="AL8" s="18" cm="1">
        <f t="array" ref="AL8">IFERROR(INDEX('Värde kostnader'!$J:$AH,$C8+2,COLUMNS($J:L))/INDEX(Input!$G$5:$AE$5,COLUMNS($J:L)),"")</f>
        <v>0</v>
      </c>
      <c r="AM8" s="18" cm="1">
        <f t="array" ref="AM8">IFERROR(INDEX('Värde kostnader'!$J:$AH,$C8+2,COLUMNS($J:M))/INDEX(Input!$G$5:$AE$5,COLUMNS($J:M)),"")</f>
        <v>0</v>
      </c>
      <c r="AN8" s="18" cm="1">
        <f t="array" ref="AN8">IFERROR(INDEX('Värde kostnader'!$J:$AH,$C8+2,COLUMNS($J:N))/INDEX(Input!$G$5:$AE$5,COLUMNS($J:N)),"")</f>
        <v>0</v>
      </c>
      <c r="AO8" s="18" cm="1">
        <f t="array" ref="AO8">IFERROR(INDEX('Värde kostnader'!$J:$AH,$C8+2,COLUMNS($J:O))/INDEX(Input!$G$5:$AE$5,COLUMNS($J:O)),"")</f>
        <v>0</v>
      </c>
      <c r="AP8" s="18" cm="1">
        <f t="array" ref="AP8">IFERROR(INDEX('Värde kostnader'!$J:$AH,$C8+2,COLUMNS($J:P))/INDEX(Input!$G$5:$AE$5,COLUMNS($J:P)),"")</f>
        <v>0</v>
      </c>
      <c r="AQ8" s="18" cm="1">
        <f t="array" ref="AQ8">IFERROR(INDEX('Värde kostnader'!$J:$AH,$C8+2,COLUMNS($J:Q))/INDEX(Input!$G$5:$AE$5,COLUMNS($J:Q)),"")</f>
        <v>0</v>
      </c>
      <c r="AR8" s="18" cm="1">
        <f t="array" ref="AR8">IFERROR(INDEX('Värde kostnader'!$J:$AH,$C8+2,COLUMNS($J:R))/INDEX(Input!$G$5:$AE$5,COLUMNS($J:R)),"")</f>
        <v>0</v>
      </c>
      <c r="AS8" s="18" cm="1">
        <f t="array" ref="AS8">IFERROR(INDEX('Värde kostnader'!$J:$AH,$C8+2,COLUMNS($J:S))/INDEX(Input!$G$5:$AE$5,COLUMNS($J:S)),"")</f>
        <v>0</v>
      </c>
      <c r="AT8" s="18" cm="1">
        <f t="array" ref="AT8">IFERROR(INDEX('Värde kostnader'!$J:$AH,$C8+2,COLUMNS($J:T))/INDEX(Input!$G$5:$AE$5,COLUMNS($J:T)),"")</f>
        <v>0</v>
      </c>
      <c r="AU8" s="18" cm="1">
        <f t="array" ref="AU8">IFERROR(INDEX('Värde kostnader'!$J:$AH,$C8+2,COLUMNS($J:U))/INDEX(Input!$G$5:$AE$5,COLUMNS($J:U)),"")</f>
        <v>0</v>
      </c>
      <c r="AV8" s="18" cm="1">
        <f t="array" ref="AV8">IFERROR(INDEX('Värde kostnader'!$J:$AH,$C8+2,COLUMNS($J:V))/INDEX(Input!$G$5:$AE$5,COLUMNS($J:V)),"")</f>
        <v>0</v>
      </c>
      <c r="AW8" s="18" cm="1">
        <f t="array" ref="AW8">IFERROR(INDEX('Värde kostnader'!$J:$AH,$C8+2,COLUMNS($J:W))/INDEX(Input!$G$5:$AE$5,COLUMNS($J:W)),"")</f>
        <v>0</v>
      </c>
      <c r="AX8" s="18" cm="1">
        <f t="array" ref="AX8">IFERROR(INDEX('Värde kostnader'!$J:$AH,$C8+2,COLUMNS($J:X))/INDEX(Input!$G$5:$AE$5,COLUMNS($J:X)),"")</f>
        <v>0</v>
      </c>
      <c r="AY8" s="18" cm="1">
        <f t="array" ref="AY8">IFERROR(INDEX('Värde kostnader'!$J:$AH,$C8+2,COLUMNS($J:Y))/INDEX(Input!$G$5:$AE$5,COLUMNS($J:Y)),"")</f>
        <v>0</v>
      </c>
      <c r="AZ8" s="18" cm="1">
        <f t="array" ref="AZ8">IFERROR(INDEX('Värde kostnader'!$J:$AH,$C8+2,COLUMNS($J:Z))/INDEX(Input!$G$5:$AE$5,COLUMNS($J:Z)),"")</f>
        <v>0</v>
      </c>
      <c r="BA8" s="18" cm="1">
        <f t="array" ref="BA8">IFERROR(INDEX('Värde kostnader'!$J:$AH,$C8+2,COLUMNS($J:AA))/INDEX(Input!$G$5:$AE$5,COLUMNS($J:AA)),"")</f>
        <v>0</v>
      </c>
      <c r="BB8" s="18" cm="1">
        <f t="array" ref="BB8">IFERROR(INDEX('Värde kostnader'!$J:$AH,$C8+2,COLUMNS($J:AB))/INDEX(Input!$G$5:$AE$5,COLUMNS($J:AB)),"")</f>
        <v>0</v>
      </c>
      <c r="BC8" s="18" cm="1">
        <f t="array" ref="BC8">IFERROR(INDEX('Värde kostnader'!$J:$AH,$C8+2,COLUMNS($J:AC))/INDEX(Input!$G$5:$AE$5,COLUMNS($J:AC)),"")</f>
        <v>0</v>
      </c>
      <c r="BD8" s="18" cm="1">
        <f t="array" ref="BD8">IFERROR(INDEX('Värde kostnader'!$J:$AH,$C8+2,COLUMNS($J:AD))/INDEX(Input!$G$5:$AE$5,COLUMNS($J:AD)),"")</f>
        <v>0</v>
      </c>
      <c r="BE8" s="18" cm="1">
        <f t="array" ref="BE8">IFERROR(INDEX('Värde kostnader'!$J:$AH,$C8+2,COLUMNS($J:AE))/INDEX(Input!$G$5:$AE$5,COLUMNS($J:AE)),"")</f>
        <v>0</v>
      </c>
      <c r="BF8" s="18" cm="1">
        <f t="array" ref="BF8">IFERROR(INDEX('Värde kostnader'!$J:$AH,$C8+2,COLUMNS($J:AF))/INDEX(Input!$G$5:$AE$5,COLUMNS($J:AF)),"")</f>
        <v>0</v>
      </c>
      <c r="BG8" s="18" cm="1">
        <f t="array" ref="BG8">IFERROR(INDEX('Värde kostnader'!$J:$AH,$C8+2,COLUMNS($J:AG))/INDEX(Input!$G$5:$AE$5,COLUMNS($J:AG)),"")</f>
        <v>0</v>
      </c>
      <c r="BH8" s="18" cm="1">
        <f t="array" ref="BH8">IFERROR(INDEX('Värde kostnader'!$J:$AH,$C8+2,COLUMNS($J:AH))/INDEX(Input!$G$5:$AE$5,COLUMNS($J:AH)),"")</f>
        <v>0</v>
      </c>
      <c r="BI8" s="19">
        <f t="shared" si="2"/>
        <v>0</v>
      </c>
      <c r="BJ8" s="18" cm="1">
        <f t="array" ref="BJ8">IFERROR(INDEX('Värde kostnader'!$J:$AH,$C8+3,COLUMNS($J:J))/INDEX(Input!$G$5:$AE$5,COLUMNS($J:J)),"")</f>
        <v>0</v>
      </c>
      <c r="BK8" s="18" cm="1">
        <f t="array" ref="BK8">IFERROR(INDEX('Värde kostnader'!$J:$AH,$C8+3,COLUMNS($J:K))/INDEX(Input!$G$5:$AE$5,COLUMNS($J:K)),"")</f>
        <v>0</v>
      </c>
      <c r="BL8" s="18" cm="1">
        <f t="array" ref="BL8">IFERROR(INDEX('Värde kostnader'!$J:$AH,$C8+3,COLUMNS($J:L))/INDEX(Input!$G$5:$AE$5,COLUMNS($J:L)),"")</f>
        <v>0</v>
      </c>
      <c r="BM8" s="18" cm="1">
        <f t="array" ref="BM8">IFERROR(INDEX('Värde kostnader'!$J:$AH,$C8+3,COLUMNS($J:M))/INDEX(Input!$G$5:$AE$5,COLUMNS($J:M)),"")</f>
        <v>0</v>
      </c>
      <c r="BN8" s="18" cm="1">
        <f t="array" ref="BN8">IFERROR(INDEX('Värde kostnader'!$J:$AH,$C8+3,COLUMNS($J:N))/INDEX(Input!$G$5:$AE$5,COLUMNS($J:N)),"")</f>
        <v>0</v>
      </c>
      <c r="BO8" s="18" cm="1">
        <f t="array" ref="BO8">IFERROR(INDEX('Värde kostnader'!$J:$AH,$C8+3,COLUMNS($J:O))/INDEX(Input!$G$5:$AE$5,COLUMNS($J:O)),"")</f>
        <v>0</v>
      </c>
      <c r="BP8" s="18" cm="1">
        <f t="array" ref="BP8">IFERROR(INDEX('Värde kostnader'!$J:$AH,$C8+3,COLUMNS($J:P))/INDEX(Input!$G$5:$AE$5,COLUMNS($J:P)),"")</f>
        <v>0</v>
      </c>
      <c r="BQ8" s="18" cm="1">
        <f t="array" ref="BQ8">IFERROR(INDEX('Värde kostnader'!$J:$AH,$C8+3,COLUMNS($J:Q))/INDEX(Input!$G$5:$AE$5,COLUMNS($J:Q)),"")</f>
        <v>0</v>
      </c>
      <c r="BR8" s="18" cm="1">
        <f t="array" ref="BR8">IFERROR(INDEX('Värde kostnader'!$J:$AH,$C8+3,COLUMNS($J:R))/INDEX(Input!$G$5:$AE$5,COLUMNS($J:R)),"")</f>
        <v>0</v>
      </c>
      <c r="BS8" s="18" cm="1">
        <f t="array" ref="BS8">IFERROR(INDEX('Värde kostnader'!$J:$AH,$C8+3,COLUMNS($J:S))/INDEX(Input!$G$5:$AE$5,COLUMNS($J:S)),"")</f>
        <v>0</v>
      </c>
      <c r="BT8" s="18" cm="1">
        <f t="array" ref="BT8">IFERROR(INDEX('Värde kostnader'!$J:$AH,$C8+3,COLUMNS($J:T))/INDEX(Input!$G$5:$AE$5,COLUMNS($J:T)),"")</f>
        <v>0</v>
      </c>
      <c r="BU8" s="18" cm="1">
        <f t="array" ref="BU8">IFERROR(INDEX('Värde kostnader'!$J:$AH,$C8+3,COLUMNS($J:U))/INDEX(Input!$G$5:$AE$5,COLUMNS($J:U)),"")</f>
        <v>0</v>
      </c>
      <c r="BV8" s="18" cm="1">
        <f t="array" ref="BV8">IFERROR(INDEX('Värde kostnader'!$J:$AH,$C8+3,COLUMNS($J:V))/INDEX(Input!$G$5:$AE$5,COLUMNS($J:V)),"")</f>
        <v>0</v>
      </c>
      <c r="BW8" s="18" cm="1">
        <f t="array" ref="BW8">IFERROR(INDEX('Värde kostnader'!$J:$AH,$C8+3,COLUMNS($J:W))/INDEX(Input!$G$5:$AE$5,COLUMNS($J:W)),"")</f>
        <v>0</v>
      </c>
      <c r="BX8" s="18" cm="1">
        <f t="array" ref="BX8">IFERROR(INDEX('Värde kostnader'!$J:$AH,$C8+3,COLUMNS($J:X))/INDEX(Input!$G$5:$AE$5,COLUMNS($J:X)),"")</f>
        <v>0</v>
      </c>
      <c r="BY8" s="18" cm="1">
        <f t="array" ref="BY8">IFERROR(INDEX('Värde kostnader'!$J:$AH,$C8+3,COLUMNS($J:Y))/INDEX(Input!$G$5:$AE$5,COLUMNS($J:Y)),"")</f>
        <v>0</v>
      </c>
      <c r="BZ8" s="18" cm="1">
        <f t="array" ref="BZ8">IFERROR(INDEX('Värde kostnader'!$J:$AH,$C8+3,COLUMNS($J:Z))/INDEX(Input!$G$5:$AE$5,COLUMNS($J:Z)),"")</f>
        <v>0</v>
      </c>
      <c r="CA8" s="18" cm="1">
        <f t="array" ref="CA8">IFERROR(INDEX('Värde kostnader'!$J:$AH,$C8+3,COLUMNS($J:AA))/INDEX(Input!$G$5:$AE$5,COLUMNS($J:AA)),"")</f>
        <v>0</v>
      </c>
      <c r="CB8" s="18" cm="1">
        <f t="array" ref="CB8">IFERROR(INDEX('Värde kostnader'!$J:$AH,$C8+3,COLUMNS($J:AB))/INDEX(Input!$G$5:$AE$5,COLUMNS($J:AB)),"")</f>
        <v>0</v>
      </c>
      <c r="CC8" s="18" cm="1">
        <f t="array" ref="CC8">IFERROR(INDEX('Värde kostnader'!$J:$AH,$C8+3,COLUMNS($J:AC))/INDEX(Input!$G$5:$AE$5,COLUMNS($J:AC)),"")</f>
        <v>0</v>
      </c>
      <c r="CD8" s="18" cm="1">
        <f t="array" ref="CD8">IFERROR(INDEX('Värde kostnader'!$J:$AH,$C8+3,COLUMNS($J:AD))/INDEX(Input!$G$5:$AE$5,COLUMNS($J:AD)),"")</f>
        <v>0</v>
      </c>
      <c r="CE8" s="18" cm="1">
        <f t="array" ref="CE8">IFERROR(INDEX('Värde kostnader'!$J:$AH,$C8+3,COLUMNS($J:AE))/INDEX(Input!$G$5:$AE$5,COLUMNS($J:AE)),"")</f>
        <v>0</v>
      </c>
      <c r="CF8" s="18" cm="1">
        <f t="array" ref="CF8">IFERROR(INDEX('Värde kostnader'!$J:$AH,$C8+3,COLUMNS($J:AF))/INDEX(Input!$G$5:$AE$5,COLUMNS($J:AF)),"")</f>
        <v>0</v>
      </c>
      <c r="CG8" s="18" cm="1">
        <f t="array" ref="CG8">IFERROR(INDEX('Värde kostnader'!$J:$AH,$C8+3,COLUMNS($J:AG))/INDEX(Input!$G$5:$AE$5,COLUMNS($J:AG)),"")</f>
        <v>0</v>
      </c>
      <c r="CH8" s="18" cm="1">
        <f t="array" ref="CH8">IFERROR(INDEX('Värde kostnader'!$J:$AH,$C8+3,COLUMNS($J:AH))/INDEX(Input!$G$5:$AE$5,COLUMNS($J:AH)),"")</f>
        <v>0</v>
      </c>
      <c r="CI8" s="26">
        <f t="shared" si="3"/>
        <v>0</v>
      </c>
    </row>
    <row r="9" spans="1:87" ht="25.2" customHeight="1" x14ac:dyDescent="0.35">
      <c r="A9" s="25" t="str">
        <f>"K"&amp;TEXT(ROWS($A$2:A9),"00")</f>
        <v>K08</v>
      </c>
      <c r="B9" s="24">
        <f>IFERROR(_xlfn.XMATCH($A9,'Värde kostnader'!$B:$B,0),"")</f>
        <v>145</v>
      </c>
      <c r="C9" s="24">
        <f>IFERROR(_xlfn.XMATCH($A9,'Värde kostnader'!$I:$I,0),"")</f>
        <v>156</v>
      </c>
      <c r="D9" s="34" cm="1">
        <f t="array" ref="D9">IFERROR(INDEX('Värde kostnader'!$C:$C,$B9),"")</f>
        <v>0</v>
      </c>
      <c r="E9" s="34" cm="1">
        <f t="array" ref="E9">IFERROR(INDEX('Värde kostnader'!$C:$C,$B9+1),"")</f>
        <v>0</v>
      </c>
      <c r="F9" s="34" cm="1">
        <f t="array" ref="F9">IFERROR(INDEX('Värde kostnader'!$C:$C,$B9+2),"")</f>
        <v>0</v>
      </c>
      <c r="G9" s="34" t="str">
        <f t="shared" si="0"/>
        <v/>
      </c>
      <c r="H9" s="20"/>
      <c r="I9" s="20"/>
      <c r="J9" s="17" cm="1">
        <f t="array" ref="J9">IFERROR(INDEX('Värde kostnader'!$J:$AH,$C9+1,COLUMNS($J:J))/INDEX(Input!$G$5:$AE$5,COLUMNS($J:J)),"")</f>
        <v>0</v>
      </c>
      <c r="K9" s="17" cm="1">
        <f t="array" ref="K9">IFERROR(INDEX('Värde kostnader'!$J:$AH,$C9+1,COLUMNS($J:K))/INDEX(Input!$G$5:$AE$5,COLUMNS($J:K)),"")</f>
        <v>0</v>
      </c>
      <c r="L9" s="17" cm="1">
        <f t="array" ref="L9">IFERROR(INDEX('Värde kostnader'!$J:$AH,$C9+1,COLUMNS($J:L))/INDEX(Input!$G$5:$AE$5,COLUMNS($J:L)),"")</f>
        <v>0</v>
      </c>
      <c r="M9" s="17" cm="1">
        <f t="array" ref="M9">IFERROR(INDEX('Värde kostnader'!$J:$AH,$C9+1,COLUMNS($J:M))/INDEX(Input!$G$5:$AE$5,COLUMNS($J:M)),"")</f>
        <v>0</v>
      </c>
      <c r="N9" s="17" cm="1">
        <f t="array" ref="N9">IFERROR(INDEX('Värde kostnader'!$J:$AH,$C9+1,COLUMNS($J:N))/INDEX(Input!$G$5:$AE$5,COLUMNS($J:N)),"")</f>
        <v>0</v>
      </c>
      <c r="O9" s="17" cm="1">
        <f t="array" ref="O9">IFERROR(INDEX('Värde kostnader'!$J:$AH,$C9+1,COLUMNS($J:O))/INDEX(Input!$G$5:$AE$5,COLUMNS($J:O)),"")</f>
        <v>0</v>
      </c>
      <c r="P9" s="17" cm="1">
        <f t="array" ref="P9">IFERROR(INDEX('Värde kostnader'!$J:$AH,$C9+1,COLUMNS($J:P))/INDEX(Input!$G$5:$AE$5,COLUMNS($J:P)),"")</f>
        <v>0</v>
      </c>
      <c r="Q9" s="17" cm="1">
        <f t="array" ref="Q9">IFERROR(INDEX('Värde kostnader'!$J:$AH,$C9+1,COLUMNS($J:Q))/INDEX(Input!$G$5:$AE$5,COLUMNS($J:Q)),"")</f>
        <v>0</v>
      </c>
      <c r="R9" s="17" cm="1">
        <f t="array" ref="R9">IFERROR(INDEX('Värde kostnader'!$J:$AH,$C9+1,COLUMNS($J:R))/INDEX(Input!$G$5:$AE$5,COLUMNS($J:R)),"")</f>
        <v>0</v>
      </c>
      <c r="S9" s="17" cm="1">
        <f t="array" ref="S9">IFERROR(INDEX('Värde kostnader'!$J:$AH,$C9+1,COLUMNS($J:S))/INDEX(Input!$G$5:$AE$5,COLUMNS($J:S)),"")</f>
        <v>0</v>
      </c>
      <c r="T9" s="17" cm="1">
        <f t="array" ref="T9">IFERROR(INDEX('Värde kostnader'!$J:$AH,$C9+1,COLUMNS($J:T))/INDEX(Input!$G$5:$AE$5,COLUMNS($J:T)),"")</f>
        <v>0</v>
      </c>
      <c r="U9" s="17" cm="1">
        <f t="array" ref="U9">IFERROR(INDEX('Värde kostnader'!$J:$AH,$C9+1,COLUMNS($J:U))/INDEX(Input!$G$5:$AE$5,COLUMNS($J:U)),"")</f>
        <v>0</v>
      </c>
      <c r="V9" s="17" cm="1">
        <f t="array" ref="V9">IFERROR(INDEX('Värde kostnader'!$J:$AH,$C9+1,COLUMNS($J:V))/INDEX(Input!$G$5:$AE$5,COLUMNS($J:V)),"")</f>
        <v>0</v>
      </c>
      <c r="W9" s="17" cm="1">
        <f t="array" ref="W9">IFERROR(INDEX('Värde kostnader'!$J:$AH,$C9+1,COLUMNS($J:W))/INDEX(Input!$G$5:$AE$5,COLUMNS($J:W)),"")</f>
        <v>0</v>
      </c>
      <c r="X9" s="17" cm="1">
        <f t="array" ref="X9">IFERROR(INDEX('Värde kostnader'!$J:$AH,$C9+1,COLUMNS($J:X))/INDEX(Input!$G$5:$AE$5,COLUMNS($J:X)),"")</f>
        <v>0</v>
      </c>
      <c r="Y9" s="17" cm="1">
        <f t="array" ref="Y9">IFERROR(INDEX('Värde kostnader'!$J:$AH,$C9+1,COLUMNS($J:Y))/INDEX(Input!$G$5:$AE$5,COLUMNS($J:Y)),"")</f>
        <v>0</v>
      </c>
      <c r="Z9" s="17" cm="1">
        <f t="array" ref="Z9">IFERROR(INDEX('Värde kostnader'!$J:$AH,$C9+1,COLUMNS($J:Z))/INDEX(Input!$G$5:$AE$5,COLUMNS($J:Z)),"")</f>
        <v>0</v>
      </c>
      <c r="AA9" s="17" cm="1">
        <f t="array" ref="AA9">IFERROR(INDEX('Värde kostnader'!$J:$AH,$C9+1,COLUMNS($J:AA))/INDEX(Input!$G$5:$AE$5,COLUMNS($J:AA)),"")</f>
        <v>0</v>
      </c>
      <c r="AB9" s="17" cm="1">
        <f t="array" ref="AB9">IFERROR(INDEX('Värde kostnader'!$J:$AH,$C9+1,COLUMNS($J:AB))/INDEX(Input!$G$5:$AE$5,COLUMNS($J:AB)),"")</f>
        <v>0</v>
      </c>
      <c r="AC9" s="17" cm="1">
        <f t="array" ref="AC9">IFERROR(INDEX('Värde kostnader'!$J:$AH,$C9+1,COLUMNS($J:AC))/INDEX(Input!$G$5:$AE$5,COLUMNS($J:AC)),"")</f>
        <v>0</v>
      </c>
      <c r="AD9" s="17" cm="1">
        <f t="array" ref="AD9">IFERROR(INDEX('Värde kostnader'!$J:$AH,$C9+1,COLUMNS($J:AD))/INDEX(Input!$G$5:$AE$5,COLUMNS($J:AD)),"")</f>
        <v>0</v>
      </c>
      <c r="AE9" s="17" cm="1">
        <f t="array" ref="AE9">IFERROR(INDEX('Värde kostnader'!$J:$AH,$C9+1,COLUMNS($J:AE))/INDEX(Input!$G$5:$AE$5,COLUMNS($J:AE)),"")</f>
        <v>0</v>
      </c>
      <c r="AF9" s="17" cm="1">
        <f t="array" ref="AF9">IFERROR(INDEX('Värde kostnader'!$J:$AH,$C9+1,COLUMNS($J:AF))/INDEX(Input!$G$5:$AE$5,COLUMNS($J:AF)),"")</f>
        <v>0</v>
      </c>
      <c r="AG9" s="17" cm="1">
        <f t="array" ref="AG9">IFERROR(INDEX('Värde kostnader'!$J:$AH,$C9+1,COLUMNS($J:AG))/INDEX(Input!$G$5:$AE$5,COLUMNS($J:AG)),"")</f>
        <v>0</v>
      </c>
      <c r="AH9" s="17" cm="1">
        <f t="array" ref="AH9">IFERROR(INDEX('Värde kostnader'!$J:$AH,$C9+1,COLUMNS($J:AH))/INDEX(Input!$G$5:$AE$5,COLUMNS($J:AH)),"")</f>
        <v>0</v>
      </c>
      <c r="AI9" s="19">
        <f t="shared" si="1"/>
        <v>0</v>
      </c>
      <c r="AJ9" s="18" cm="1">
        <f t="array" ref="AJ9">IFERROR(INDEX('Värde kostnader'!$J:$AH,$C9+2,COLUMNS($J:J))/INDEX(Input!$G$5:$AE$5,COLUMNS($J:J)),"")</f>
        <v>0</v>
      </c>
      <c r="AK9" s="18" cm="1">
        <f t="array" ref="AK9">IFERROR(INDEX('Värde kostnader'!$J:$AH,$C9+2,COLUMNS($J:K))/INDEX(Input!$G$5:$AE$5,COLUMNS($J:K)),"")</f>
        <v>0</v>
      </c>
      <c r="AL9" s="18" cm="1">
        <f t="array" ref="AL9">IFERROR(INDEX('Värde kostnader'!$J:$AH,$C9+2,COLUMNS($J:L))/INDEX(Input!$G$5:$AE$5,COLUMNS($J:L)),"")</f>
        <v>0</v>
      </c>
      <c r="AM9" s="18" cm="1">
        <f t="array" ref="AM9">IFERROR(INDEX('Värde kostnader'!$J:$AH,$C9+2,COLUMNS($J:M))/INDEX(Input!$G$5:$AE$5,COLUMNS($J:M)),"")</f>
        <v>0</v>
      </c>
      <c r="AN9" s="18" cm="1">
        <f t="array" ref="AN9">IFERROR(INDEX('Värde kostnader'!$J:$AH,$C9+2,COLUMNS($J:N))/INDEX(Input!$G$5:$AE$5,COLUMNS($J:N)),"")</f>
        <v>0</v>
      </c>
      <c r="AO9" s="18" cm="1">
        <f t="array" ref="AO9">IFERROR(INDEX('Värde kostnader'!$J:$AH,$C9+2,COLUMNS($J:O))/INDEX(Input!$G$5:$AE$5,COLUMNS($J:O)),"")</f>
        <v>0</v>
      </c>
      <c r="AP9" s="18" cm="1">
        <f t="array" ref="AP9">IFERROR(INDEX('Värde kostnader'!$J:$AH,$C9+2,COLUMNS($J:P))/INDEX(Input!$G$5:$AE$5,COLUMNS($J:P)),"")</f>
        <v>0</v>
      </c>
      <c r="AQ9" s="18" cm="1">
        <f t="array" ref="AQ9">IFERROR(INDEX('Värde kostnader'!$J:$AH,$C9+2,COLUMNS($J:Q))/INDEX(Input!$G$5:$AE$5,COLUMNS($J:Q)),"")</f>
        <v>0</v>
      </c>
      <c r="AR9" s="18" cm="1">
        <f t="array" ref="AR9">IFERROR(INDEX('Värde kostnader'!$J:$AH,$C9+2,COLUMNS($J:R))/INDEX(Input!$G$5:$AE$5,COLUMNS($J:R)),"")</f>
        <v>0</v>
      </c>
      <c r="AS9" s="18" cm="1">
        <f t="array" ref="AS9">IFERROR(INDEX('Värde kostnader'!$J:$AH,$C9+2,COLUMNS($J:S))/INDEX(Input!$G$5:$AE$5,COLUMNS($J:S)),"")</f>
        <v>0</v>
      </c>
      <c r="AT9" s="18" cm="1">
        <f t="array" ref="AT9">IFERROR(INDEX('Värde kostnader'!$J:$AH,$C9+2,COLUMNS($J:T))/INDEX(Input!$G$5:$AE$5,COLUMNS($J:T)),"")</f>
        <v>0</v>
      </c>
      <c r="AU9" s="18" cm="1">
        <f t="array" ref="AU9">IFERROR(INDEX('Värde kostnader'!$J:$AH,$C9+2,COLUMNS($J:U))/INDEX(Input!$G$5:$AE$5,COLUMNS($J:U)),"")</f>
        <v>0</v>
      </c>
      <c r="AV9" s="18" cm="1">
        <f t="array" ref="AV9">IFERROR(INDEX('Värde kostnader'!$J:$AH,$C9+2,COLUMNS($J:V))/INDEX(Input!$G$5:$AE$5,COLUMNS($J:V)),"")</f>
        <v>0</v>
      </c>
      <c r="AW9" s="18" cm="1">
        <f t="array" ref="AW9">IFERROR(INDEX('Värde kostnader'!$J:$AH,$C9+2,COLUMNS($J:W))/INDEX(Input!$G$5:$AE$5,COLUMNS($J:W)),"")</f>
        <v>0</v>
      </c>
      <c r="AX9" s="18" cm="1">
        <f t="array" ref="AX9">IFERROR(INDEX('Värde kostnader'!$J:$AH,$C9+2,COLUMNS($J:X))/INDEX(Input!$G$5:$AE$5,COLUMNS($J:X)),"")</f>
        <v>0</v>
      </c>
      <c r="AY9" s="18" cm="1">
        <f t="array" ref="AY9">IFERROR(INDEX('Värde kostnader'!$J:$AH,$C9+2,COLUMNS($J:Y))/INDEX(Input!$G$5:$AE$5,COLUMNS($J:Y)),"")</f>
        <v>0</v>
      </c>
      <c r="AZ9" s="18" cm="1">
        <f t="array" ref="AZ9">IFERROR(INDEX('Värde kostnader'!$J:$AH,$C9+2,COLUMNS($J:Z))/INDEX(Input!$G$5:$AE$5,COLUMNS($J:Z)),"")</f>
        <v>0</v>
      </c>
      <c r="BA9" s="18" cm="1">
        <f t="array" ref="BA9">IFERROR(INDEX('Värde kostnader'!$J:$AH,$C9+2,COLUMNS($J:AA))/INDEX(Input!$G$5:$AE$5,COLUMNS($J:AA)),"")</f>
        <v>0</v>
      </c>
      <c r="BB9" s="18" cm="1">
        <f t="array" ref="BB9">IFERROR(INDEX('Värde kostnader'!$J:$AH,$C9+2,COLUMNS($J:AB))/INDEX(Input!$G$5:$AE$5,COLUMNS($J:AB)),"")</f>
        <v>0</v>
      </c>
      <c r="BC9" s="18" cm="1">
        <f t="array" ref="BC9">IFERROR(INDEX('Värde kostnader'!$J:$AH,$C9+2,COLUMNS($J:AC))/INDEX(Input!$G$5:$AE$5,COLUMNS($J:AC)),"")</f>
        <v>0</v>
      </c>
      <c r="BD9" s="18" cm="1">
        <f t="array" ref="BD9">IFERROR(INDEX('Värde kostnader'!$J:$AH,$C9+2,COLUMNS($J:AD))/INDEX(Input!$G$5:$AE$5,COLUMNS($J:AD)),"")</f>
        <v>0</v>
      </c>
      <c r="BE9" s="18" cm="1">
        <f t="array" ref="BE9">IFERROR(INDEX('Värde kostnader'!$J:$AH,$C9+2,COLUMNS($J:AE))/INDEX(Input!$G$5:$AE$5,COLUMNS($J:AE)),"")</f>
        <v>0</v>
      </c>
      <c r="BF9" s="18" cm="1">
        <f t="array" ref="BF9">IFERROR(INDEX('Värde kostnader'!$J:$AH,$C9+2,COLUMNS($J:AF))/INDEX(Input!$G$5:$AE$5,COLUMNS($J:AF)),"")</f>
        <v>0</v>
      </c>
      <c r="BG9" s="18" cm="1">
        <f t="array" ref="BG9">IFERROR(INDEX('Värde kostnader'!$J:$AH,$C9+2,COLUMNS($J:AG))/INDEX(Input!$G$5:$AE$5,COLUMNS($J:AG)),"")</f>
        <v>0</v>
      </c>
      <c r="BH9" s="18" cm="1">
        <f t="array" ref="BH9">IFERROR(INDEX('Värde kostnader'!$J:$AH,$C9+2,COLUMNS($J:AH))/INDEX(Input!$G$5:$AE$5,COLUMNS($J:AH)),"")</f>
        <v>0</v>
      </c>
      <c r="BI9" s="19">
        <f t="shared" si="2"/>
        <v>0</v>
      </c>
      <c r="BJ9" s="18" cm="1">
        <f t="array" ref="BJ9">IFERROR(INDEX('Värde kostnader'!$J:$AH,$C9+3,COLUMNS($J:J))/INDEX(Input!$G$5:$AE$5,COLUMNS($J:J)),"")</f>
        <v>0</v>
      </c>
      <c r="BK9" s="18" cm="1">
        <f t="array" ref="BK9">IFERROR(INDEX('Värde kostnader'!$J:$AH,$C9+3,COLUMNS($J:K))/INDEX(Input!$G$5:$AE$5,COLUMNS($J:K)),"")</f>
        <v>0</v>
      </c>
      <c r="BL9" s="18" cm="1">
        <f t="array" ref="BL9">IFERROR(INDEX('Värde kostnader'!$J:$AH,$C9+3,COLUMNS($J:L))/INDEX(Input!$G$5:$AE$5,COLUMNS($J:L)),"")</f>
        <v>0</v>
      </c>
      <c r="BM9" s="18" cm="1">
        <f t="array" ref="BM9">IFERROR(INDEX('Värde kostnader'!$J:$AH,$C9+3,COLUMNS($J:M))/INDEX(Input!$G$5:$AE$5,COLUMNS($J:M)),"")</f>
        <v>0</v>
      </c>
      <c r="BN9" s="18" cm="1">
        <f t="array" ref="BN9">IFERROR(INDEX('Värde kostnader'!$J:$AH,$C9+3,COLUMNS($J:N))/INDEX(Input!$G$5:$AE$5,COLUMNS($J:N)),"")</f>
        <v>0</v>
      </c>
      <c r="BO9" s="18" cm="1">
        <f t="array" ref="BO9">IFERROR(INDEX('Värde kostnader'!$J:$AH,$C9+3,COLUMNS($J:O))/INDEX(Input!$G$5:$AE$5,COLUMNS($J:O)),"")</f>
        <v>0</v>
      </c>
      <c r="BP9" s="18" cm="1">
        <f t="array" ref="BP9">IFERROR(INDEX('Värde kostnader'!$J:$AH,$C9+3,COLUMNS($J:P))/INDEX(Input!$G$5:$AE$5,COLUMNS($J:P)),"")</f>
        <v>0</v>
      </c>
      <c r="BQ9" s="18" cm="1">
        <f t="array" ref="BQ9">IFERROR(INDEX('Värde kostnader'!$J:$AH,$C9+3,COLUMNS($J:Q))/INDEX(Input!$G$5:$AE$5,COLUMNS($J:Q)),"")</f>
        <v>0</v>
      </c>
      <c r="BR9" s="18" cm="1">
        <f t="array" ref="BR9">IFERROR(INDEX('Värde kostnader'!$J:$AH,$C9+3,COLUMNS($J:R))/INDEX(Input!$G$5:$AE$5,COLUMNS($J:R)),"")</f>
        <v>0</v>
      </c>
      <c r="BS9" s="18" cm="1">
        <f t="array" ref="BS9">IFERROR(INDEX('Värde kostnader'!$J:$AH,$C9+3,COLUMNS($J:S))/INDEX(Input!$G$5:$AE$5,COLUMNS($J:S)),"")</f>
        <v>0</v>
      </c>
      <c r="BT9" s="18" cm="1">
        <f t="array" ref="BT9">IFERROR(INDEX('Värde kostnader'!$J:$AH,$C9+3,COLUMNS($J:T))/INDEX(Input!$G$5:$AE$5,COLUMNS($J:T)),"")</f>
        <v>0</v>
      </c>
      <c r="BU9" s="18" cm="1">
        <f t="array" ref="BU9">IFERROR(INDEX('Värde kostnader'!$J:$AH,$C9+3,COLUMNS($J:U))/INDEX(Input!$G$5:$AE$5,COLUMNS($J:U)),"")</f>
        <v>0</v>
      </c>
      <c r="BV9" s="18" cm="1">
        <f t="array" ref="BV9">IFERROR(INDEX('Värde kostnader'!$J:$AH,$C9+3,COLUMNS($J:V))/INDEX(Input!$G$5:$AE$5,COLUMNS($J:V)),"")</f>
        <v>0</v>
      </c>
      <c r="BW9" s="18" cm="1">
        <f t="array" ref="BW9">IFERROR(INDEX('Värde kostnader'!$J:$AH,$C9+3,COLUMNS($J:W))/INDEX(Input!$G$5:$AE$5,COLUMNS($J:W)),"")</f>
        <v>0</v>
      </c>
      <c r="BX9" s="18" cm="1">
        <f t="array" ref="BX9">IFERROR(INDEX('Värde kostnader'!$J:$AH,$C9+3,COLUMNS($J:X))/INDEX(Input!$G$5:$AE$5,COLUMNS($J:X)),"")</f>
        <v>0</v>
      </c>
      <c r="BY9" s="18" cm="1">
        <f t="array" ref="BY9">IFERROR(INDEX('Värde kostnader'!$J:$AH,$C9+3,COLUMNS($J:Y))/INDEX(Input!$G$5:$AE$5,COLUMNS($J:Y)),"")</f>
        <v>0</v>
      </c>
      <c r="BZ9" s="18" cm="1">
        <f t="array" ref="BZ9">IFERROR(INDEX('Värde kostnader'!$J:$AH,$C9+3,COLUMNS($J:Z))/INDEX(Input!$G$5:$AE$5,COLUMNS($J:Z)),"")</f>
        <v>0</v>
      </c>
      <c r="CA9" s="18" cm="1">
        <f t="array" ref="CA9">IFERROR(INDEX('Värde kostnader'!$J:$AH,$C9+3,COLUMNS($J:AA))/INDEX(Input!$G$5:$AE$5,COLUMNS($J:AA)),"")</f>
        <v>0</v>
      </c>
      <c r="CB9" s="18" cm="1">
        <f t="array" ref="CB9">IFERROR(INDEX('Värde kostnader'!$J:$AH,$C9+3,COLUMNS($J:AB))/INDEX(Input!$G$5:$AE$5,COLUMNS($J:AB)),"")</f>
        <v>0</v>
      </c>
      <c r="CC9" s="18" cm="1">
        <f t="array" ref="CC9">IFERROR(INDEX('Värde kostnader'!$J:$AH,$C9+3,COLUMNS($J:AC))/INDEX(Input!$G$5:$AE$5,COLUMNS($J:AC)),"")</f>
        <v>0</v>
      </c>
      <c r="CD9" s="18" cm="1">
        <f t="array" ref="CD9">IFERROR(INDEX('Värde kostnader'!$J:$AH,$C9+3,COLUMNS($J:AD))/INDEX(Input!$G$5:$AE$5,COLUMNS($J:AD)),"")</f>
        <v>0</v>
      </c>
      <c r="CE9" s="18" cm="1">
        <f t="array" ref="CE9">IFERROR(INDEX('Värde kostnader'!$J:$AH,$C9+3,COLUMNS($J:AE))/INDEX(Input!$G$5:$AE$5,COLUMNS($J:AE)),"")</f>
        <v>0</v>
      </c>
      <c r="CF9" s="18" cm="1">
        <f t="array" ref="CF9">IFERROR(INDEX('Värde kostnader'!$J:$AH,$C9+3,COLUMNS($J:AF))/INDEX(Input!$G$5:$AE$5,COLUMNS($J:AF)),"")</f>
        <v>0</v>
      </c>
      <c r="CG9" s="18" cm="1">
        <f t="array" ref="CG9">IFERROR(INDEX('Värde kostnader'!$J:$AH,$C9+3,COLUMNS($J:AG))/INDEX(Input!$G$5:$AE$5,COLUMNS($J:AG)),"")</f>
        <v>0</v>
      </c>
      <c r="CH9" s="18" cm="1">
        <f t="array" ref="CH9">IFERROR(INDEX('Värde kostnader'!$J:$AH,$C9+3,COLUMNS($J:AH))/INDEX(Input!$G$5:$AE$5,COLUMNS($J:AH)),"")</f>
        <v>0</v>
      </c>
      <c r="CI9" s="26">
        <f t="shared" si="3"/>
        <v>0</v>
      </c>
    </row>
    <row r="10" spans="1:87" ht="25.2" customHeight="1" x14ac:dyDescent="0.35">
      <c r="A10" s="25" t="str">
        <f>"K"&amp;TEXT(ROWS($A$2:A10),"00")</f>
        <v>K09</v>
      </c>
      <c r="B10" s="24">
        <f>IFERROR(_xlfn.XMATCH($A10,'Värde kostnader'!$B:$B,0),"")</f>
        <v>164</v>
      </c>
      <c r="C10" s="24">
        <f>IFERROR(_xlfn.XMATCH($A10,'Värde kostnader'!$I:$I,0),"")</f>
        <v>175</v>
      </c>
      <c r="D10" s="34" cm="1">
        <f t="array" ref="D10">IFERROR(INDEX('Värde kostnader'!$C:$C,$B10),"")</f>
        <v>0</v>
      </c>
      <c r="E10" s="34" cm="1">
        <f t="array" ref="E10">IFERROR(INDEX('Värde kostnader'!$C:$C,$B10+1),"")</f>
        <v>0</v>
      </c>
      <c r="F10" s="34" cm="1">
        <f t="array" ref="F10">IFERROR(INDEX('Värde kostnader'!$C:$C,$B10+2),"")</f>
        <v>0</v>
      </c>
      <c r="G10" s="34" t="str">
        <f t="shared" si="0"/>
        <v/>
      </c>
      <c r="H10" s="20"/>
      <c r="I10" s="20"/>
      <c r="J10" s="17" cm="1">
        <f t="array" ref="J10">IFERROR(INDEX('Värde kostnader'!$J:$AH,$C10+1,COLUMNS($J:J))/INDEX(Input!$G$5:$AE$5,COLUMNS($J:J)),"")</f>
        <v>0</v>
      </c>
      <c r="K10" s="17" cm="1">
        <f t="array" ref="K10">IFERROR(INDEX('Värde kostnader'!$J:$AH,$C10+1,COLUMNS($J:K))/INDEX(Input!$G$5:$AE$5,COLUMNS($J:K)),"")</f>
        <v>0</v>
      </c>
      <c r="L10" s="17" cm="1">
        <f t="array" ref="L10">IFERROR(INDEX('Värde kostnader'!$J:$AH,$C10+1,COLUMNS($J:L))/INDEX(Input!$G$5:$AE$5,COLUMNS($J:L)),"")</f>
        <v>0</v>
      </c>
      <c r="M10" s="17" cm="1">
        <f t="array" ref="M10">IFERROR(INDEX('Värde kostnader'!$J:$AH,$C10+1,COLUMNS($J:M))/INDEX(Input!$G$5:$AE$5,COLUMNS($J:M)),"")</f>
        <v>0</v>
      </c>
      <c r="N10" s="17" cm="1">
        <f t="array" ref="N10">IFERROR(INDEX('Värde kostnader'!$J:$AH,$C10+1,COLUMNS($J:N))/INDEX(Input!$G$5:$AE$5,COLUMNS($J:N)),"")</f>
        <v>0</v>
      </c>
      <c r="O10" s="17" cm="1">
        <f t="array" ref="O10">IFERROR(INDEX('Värde kostnader'!$J:$AH,$C10+1,COLUMNS($J:O))/INDEX(Input!$G$5:$AE$5,COLUMNS($J:O)),"")</f>
        <v>0</v>
      </c>
      <c r="P10" s="17" cm="1">
        <f t="array" ref="P10">IFERROR(INDEX('Värde kostnader'!$J:$AH,$C10+1,COLUMNS($J:P))/INDEX(Input!$G$5:$AE$5,COLUMNS($J:P)),"")</f>
        <v>0</v>
      </c>
      <c r="Q10" s="17" cm="1">
        <f t="array" ref="Q10">IFERROR(INDEX('Värde kostnader'!$J:$AH,$C10+1,COLUMNS($J:Q))/INDEX(Input!$G$5:$AE$5,COLUMNS($J:Q)),"")</f>
        <v>0</v>
      </c>
      <c r="R10" s="17" cm="1">
        <f t="array" ref="R10">IFERROR(INDEX('Värde kostnader'!$J:$AH,$C10+1,COLUMNS($J:R))/INDEX(Input!$G$5:$AE$5,COLUMNS($J:R)),"")</f>
        <v>0</v>
      </c>
      <c r="S10" s="17" cm="1">
        <f t="array" ref="S10">IFERROR(INDEX('Värde kostnader'!$J:$AH,$C10+1,COLUMNS($J:S))/INDEX(Input!$G$5:$AE$5,COLUMNS($J:S)),"")</f>
        <v>0</v>
      </c>
      <c r="T10" s="17" cm="1">
        <f t="array" ref="T10">IFERROR(INDEX('Värde kostnader'!$J:$AH,$C10+1,COLUMNS($J:T))/INDEX(Input!$G$5:$AE$5,COLUMNS($J:T)),"")</f>
        <v>0</v>
      </c>
      <c r="U10" s="17" cm="1">
        <f t="array" ref="U10">IFERROR(INDEX('Värde kostnader'!$J:$AH,$C10+1,COLUMNS($J:U))/INDEX(Input!$G$5:$AE$5,COLUMNS($J:U)),"")</f>
        <v>0</v>
      </c>
      <c r="V10" s="17" cm="1">
        <f t="array" ref="V10">IFERROR(INDEX('Värde kostnader'!$J:$AH,$C10+1,COLUMNS($J:V))/INDEX(Input!$G$5:$AE$5,COLUMNS($J:V)),"")</f>
        <v>0</v>
      </c>
      <c r="W10" s="17" cm="1">
        <f t="array" ref="W10">IFERROR(INDEX('Värde kostnader'!$J:$AH,$C10+1,COLUMNS($J:W))/INDEX(Input!$G$5:$AE$5,COLUMNS($J:W)),"")</f>
        <v>0</v>
      </c>
      <c r="X10" s="17" cm="1">
        <f t="array" ref="X10">IFERROR(INDEX('Värde kostnader'!$J:$AH,$C10+1,COLUMNS($J:X))/INDEX(Input!$G$5:$AE$5,COLUMNS($J:X)),"")</f>
        <v>0</v>
      </c>
      <c r="Y10" s="17" cm="1">
        <f t="array" ref="Y10">IFERROR(INDEX('Värde kostnader'!$J:$AH,$C10+1,COLUMNS($J:Y))/INDEX(Input!$G$5:$AE$5,COLUMNS($J:Y)),"")</f>
        <v>0</v>
      </c>
      <c r="Z10" s="17" cm="1">
        <f t="array" ref="Z10">IFERROR(INDEX('Värde kostnader'!$J:$AH,$C10+1,COLUMNS($J:Z))/INDEX(Input!$G$5:$AE$5,COLUMNS($J:Z)),"")</f>
        <v>0</v>
      </c>
      <c r="AA10" s="17" cm="1">
        <f t="array" ref="AA10">IFERROR(INDEX('Värde kostnader'!$J:$AH,$C10+1,COLUMNS($J:AA))/INDEX(Input!$G$5:$AE$5,COLUMNS($J:AA)),"")</f>
        <v>0</v>
      </c>
      <c r="AB10" s="17" cm="1">
        <f t="array" ref="AB10">IFERROR(INDEX('Värde kostnader'!$J:$AH,$C10+1,COLUMNS($J:AB))/INDEX(Input!$G$5:$AE$5,COLUMNS($J:AB)),"")</f>
        <v>0</v>
      </c>
      <c r="AC10" s="17" cm="1">
        <f t="array" ref="AC10">IFERROR(INDEX('Värde kostnader'!$J:$AH,$C10+1,COLUMNS($J:AC))/INDEX(Input!$G$5:$AE$5,COLUMNS($J:AC)),"")</f>
        <v>0</v>
      </c>
      <c r="AD10" s="17" cm="1">
        <f t="array" ref="AD10">IFERROR(INDEX('Värde kostnader'!$J:$AH,$C10+1,COLUMNS($J:AD))/INDEX(Input!$G$5:$AE$5,COLUMNS($J:AD)),"")</f>
        <v>0</v>
      </c>
      <c r="AE10" s="17" cm="1">
        <f t="array" ref="AE10">IFERROR(INDEX('Värde kostnader'!$J:$AH,$C10+1,COLUMNS($J:AE))/INDEX(Input!$G$5:$AE$5,COLUMNS($J:AE)),"")</f>
        <v>0</v>
      </c>
      <c r="AF10" s="17" cm="1">
        <f t="array" ref="AF10">IFERROR(INDEX('Värde kostnader'!$J:$AH,$C10+1,COLUMNS($J:AF))/INDEX(Input!$G$5:$AE$5,COLUMNS($J:AF)),"")</f>
        <v>0</v>
      </c>
      <c r="AG10" s="17" cm="1">
        <f t="array" ref="AG10">IFERROR(INDEX('Värde kostnader'!$J:$AH,$C10+1,COLUMNS($J:AG))/INDEX(Input!$G$5:$AE$5,COLUMNS($J:AG)),"")</f>
        <v>0</v>
      </c>
      <c r="AH10" s="17" cm="1">
        <f t="array" ref="AH10">IFERROR(INDEX('Värde kostnader'!$J:$AH,$C10+1,COLUMNS($J:AH))/INDEX(Input!$G$5:$AE$5,COLUMNS($J:AH)),"")</f>
        <v>0</v>
      </c>
      <c r="AI10" s="19">
        <f t="shared" si="1"/>
        <v>0</v>
      </c>
      <c r="AJ10" s="18" cm="1">
        <f t="array" ref="AJ10">IFERROR(INDEX('Värde kostnader'!$J:$AH,$C10+2,COLUMNS($J:J))/INDEX(Input!$G$5:$AE$5,COLUMNS($J:J)),"")</f>
        <v>0</v>
      </c>
      <c r="AK10" s="18" cm="1">
        <f t="array" ref="AK10">IFERROR(INDEX('Värde kostnader'!$J:$AH,$C10+2,COLUMNS($J:K))/INDEX(Input!$G$5:$AE$5,COLUMNS($J:K)),"")</f>
        <v>0</v>
      </c>
      <c r="AL10" s="18" cm="1">
        <f t="array" ref="AL10">IFERROR(INDEX('Värde kostnader'!$J:$AH,$C10+2,COLUMNS($J:L))/INDEX(Input!$G$5:$AE$5,COLUMNS($J:L)),"")</f>
        <v>0</v>
      </c>
      <c r="AM10" s="18" cm="1">
        <f t="array" ref="AM10">IFERROR(INDEX('Värde kostnader'!$J:$AH,$C10+2,COLUMNS($J:M))/INDEX(Input!$G$5:$AE$5,COLUMNS($J:M)),"")</f>
        <v>0</v>
      </c>
      <c r="AN10" s="18" cm="1">
        <f t="array" ref="AN10">IFERROR(INDEX('Värde kostnader'!$J:$AH,$C10+2,COLUMNS($J:N))/INDEX(Input!$G$5:$AE$5,COLUMNS($J:N)),"")</f>
        <v>0</v>
      </c>
      <c r="AO10" s="18" cm="1">
        <f t="array" ref="AO10">IFERROR(INDEX('Värde kostnader'!$J:$AH,$C10+2,COLUMNS($J:O))/INDEX(Input!$G$5:$AE$5,COLUMNS($J:O)),"")</f>
        <v>0</v>
      </c>
      <c r="AP10" s="18" cm="1">
        <f t="array" ref="AP10">IFERROR(INDEX('Värde kostnader'!$J:$AH,$C10+2,COLUMNS($J:P))/INDEX(Input!$G$5:$AE$5,COLUMNS($J:P)),"")</f>
        <v>0</v>
      </c>
      <c r="AQ10" s="18" cm="1">
        <f t="array" ref="AQ10">IFERROR(INDEX('Värde kostnader'!$J:$AH,$C10+2,COLUMNS($J:Q))/INDEX(Input!$G$5:$AE$5,COLUMNS($J:Q)),"")</f>
        <v>0</v>
      </c>
      <c r="AR10" s="18" cm="1">
        <f t="array" ref="AR10">IFERROR(INDEX('Värde kostnader'!$J:$AH,$C10+2,COLUMNS($J:R))/INDEX(Input!$G$5:$AE$5,COLUMNS($J:R)),"")</f>
        <v>0</v>
      </c>
      <c r="AS10" s="18" cm="1">
        <f t="array" ref="AS10">IFERROR(INDEX('Värde kostnader'!$J:$AH,$C10+2,COLUMNS($J:S))/INDEX(Input!$G$5:$AE$5,COLUMNS($J:S)),"")</f>
        <v>0</v>
      </c>
      <c r="AT10" s="18" cm="1">
        <f t="array" ref="AT10">IFERROR(INDEX('Värde kostnader'!$J:$AH,$C10+2,COLUMNS($J:T))/INDEX(Input!$G$5:$AE$5,COLUMNS($J:T)),"")</f>
        <v>0</v>
      </c>
      <c r="AU10" s="18" cm="1">
        <f t="array" ref="AU10">IFERROR(INDEX('Värde kostnader'!$J:$AH,$C10+2,COLUMNS($J:U))/INDEX(Input!$G$5:$AE$5,COLUMNS($J:U)),"")</f>
        <v>0</v>
      </c>
      <c r="AV10" s="18" cm="1">
        <f t="array" ref="AV10">IFERROR(INDEX('Värde kostnader'!$J:$AH,$C10+2,COLUMNS($J:V))/INDEX(Input!$G$5:$AE$5,COLUMNS($J:V)),"")</f>
        <v>0</v>
      </c>
      <c r="AW10" s="18" cm="1">
        <f t="array" ref="AW10">IFERROR(INDEX('Värde kostnader'!$J:$AH,$C10+2,COLUMNS($J:W))/INDEX(Input!$G$5:$AE$5,COLUMNS($J:W)),"")</f>
        <v>0</v>
      </c>
      <c r="AX10" s="18" cm="1">
        <f t="array" ref="AX10">IFERROR(INDEX('Värde kostnader'!$J:$AH,$C10+2,COLUMNS($J:X))/INDEX(Input!$G$5:$AE$5,COLUMNS($J:X)),"")</f>
        <v>0</v>
      </c>
      <c r="AY10" s="18" cm="1">
        <f t="array" ref="AY10">IFERROR(INDEX('Värde kostnader'!$J:$AH,$C10+2,COLUMNS($J:Y))/INDEX(Input!$G$5:$AE$5,COLUMNS($J:Y)),"")</f>
        <v>0</v>
      </c>
      <c r="AZ10" s="18" cm="1">
        <f t="array" ref="AZ10">IFERROR(INDEX('Värde kostnader'!$J:$AH,$C10+2,COLUMNS($J:Z))/INDEX(Input!$G$5:$AE$5,COLUMNS($J:Z)),"")</f>
        <v>0</v>
      </c>
      <c r="BA10" s="18" cm="1">
        <f t="array" ref="BA10">IFERROR(INDEX('Värde kostnader'!$J:$AH,$C10+2,COLUMNS($J:AA))/INDEX(Input!$G$5:$AE$5,COLUMNS($J:AA)),"")</f>
        <v>0</v>
      </c>
      <c r="BB10" s="18" cm="1">
        <f t="array" ref="BB10">IFERROR(INDEX('Värde kostnader'!$J:$AH,$C10+2,COLUMNS($J:AB))/INDEX(Input!$G$5:$AE$5,COLUMNS($J:AB)),"")</f>
        <v>0</v>
      </c>
      <c r="BC10" s="18" cm="1">
        <f t="array" ref="BC10">IFERROR(INDEX('Värde kostnader'!$J:$AH,$C10+2,COLUMNS($J:AC))/INDEX(Input!$G$5:$AE$5,COLUMNS($J:AC)),"")</f>
        <v>0</v>
      </c>
      <c r="BD10" s="18" cm="1">
        <f t="array" ref="BD10">IFERROR(INDEX('Värde kostnader'!$J:$AH,$C10+2,COLUMNS($J:AD))/INDEX(Input!$G$5:$AE$5,COLUMNS($J:AD)),"")</f>
        <v>0</v>
      </c>
      <c r="BE10" s="18" cm="1">
        <f t="array" ref="BE10">IFERROR(INDEX('Värde kostnader'!$J:$AH,$C10+2,COLUMNS($J:AE))/INDEX(Input!$G$5:$AE$5,COLUMNS($J:AE)),"")</f>
        <v>0</v>
      </c>
      <c r="BF10" s="18" cm="1">
        <f t="array" ref="BF10">IFERROR(INDEX('Värde kostnader'!$J:$AH,$C10+2,COLUMNS($J:AF))/INDEX(Input!$G$5:$AE$5,COLUMNS($J:AF)),"")</f>
        <v>0</v>
      </c>
      <c r="BG10" s="18" cm="1">
        <f t="array" ref="BG10">IFERROR(INDEX('Värde kostnader'!$J:$AH,$C10+2,COLUMNS($J:AG))/INDEX(Input!$G$5:$AE$5,COLUMNS($J:AG)),"")</f>
        <v>0</v>
      </c>
      <c r="BH10" s="18" cm="1">
        <f t="array" ref="BH10">IFERROR(INDEX('Värde kostnader'!$J:$AH,$C10+2,COLUMNS($J:AH))/INDEX(Input!$G$5:$AE$5,COLUMNS($J:AH)),"")</f>
        <v>0</v>
      </c>
      <c r="BI10" s="19">
        <f t="shared" si="2"/>
        <v>0</v>
      </c>
      <c r="BJ10" s="18" cm="1">
        <f t="array" ref="BJ10">IFERROR(INDEX('Värde kostnader'!$J:$AH,$C10+3,COLUMNS($J:J))/INDEX(Input!$G$5:$AE$5,COLUMNS($J:J)),"")</f>
        <v>0</v>
      </c>
      <c r="BK10" s="18" cm="1">
        <f t="array" ref="BK10">IFERROR(INDEX('Värde kostnader'!$J:$AH,$C10+3,COLUMNS($J:K))/INDEX(Input!$G$5:$AE$5,COLUMNS($J:K)),"")</f>
        <v>0</v>
      </c>
      <c r="BL10" s="18" cm="1">
        <f t="array" ref="BL10">IFERROR(INDEX('Värde kostnader'!$J:$AH,$C10+3,COLUMNS($J:L))/INDEX(Input!$G$5:$AE$5,COLUMNS($J:L)),"")</f>
        <v>0</v>
      </c>
      <c r="BM10" s="18" cm="1">
        <f t="array" ref="BM10">IFERROR(INDEX('Värde kostnader'!$J:$AH,$C10+3,COLUMNS($J:M))/INDEX(Input!$G$5:$AE$5,COLUMNS($J:M)),"")</f>
        <v>0</v>
      </c>
      <c r="BN10" s="18" cm="1">
        <f t="array" ref="BN10">IFERROR(INDEX('Värde kostnader'!$J:$AH,$C10+3,COLUMNS($J:N))/INDEX(Input!$G$5:$AE$5,COLUMNS($J:N)),"")</f>
        <v>0</v>
      </c>
      <c r="BO10" s="18" cm="1">
        <f t="array" ref="BO10">IFERROR(INDEX('Värde kostnader'!$J:$AH,$C10+3,COLUMNS($J:O))/INDEX(Input!$G$5:$AE$5,COLUMNS($J:O)),"")</f>
        <v>0</v>
      </c>
      <c r="BP10" s="18" cm="1">
        <f t="array" ref="BP10">IFERROR(INDEX('Värde kostnader'!$J:$AH,$C10+3,COLUMNS($J:P))/INDEX(Input!$G$5:$AE$5,COLUMNS($J:P)),"")</f>
        <v>0</v>
      </c>
      <c r="BQ10" s="18" cm="1">
        <f t="array" ref="BQ10">IFERROR(INDEX('Värde kostnader'!$J:$AH,$C10+3,COLUMNS($J:Q))/INDEX(Input!$G$5:$AE$5,COLUMNS($J:Q)),"")</f>
        <v>0</v>
      </c>
      <c r="BR10" s="18" cm="1">
        <f t="array" ref="BR10">IFERROR(INDEX('Värde kostnader'!$J:$AH,$C10+3,COLUMNS($J:R))/INDEX(Input!$G$5:$AE$5,COLUMNS($J:R)),"")</f>
        <v>0</v>
      </c>
      <c r="BS10" s="18" cm="1">
        <f t="array" ref="BS10">IFERROR(INDEX('Värde kostnader'!$J:$AH,$C10+3,COLUMNS($J:S))/INDEX(Input!$G$5:$AE$5,COLUMNS($J:S)),"")</f>
        <v>0</v>
      </c>
      <c r="BT10" s="18" cm="1">
        <f t="array" ref="BT10">IFERROR(INDEX('Värde kostnader'!$J:$AH,$C10+3,COLUMNS($J:T))/INDEX(Input!$G$5:$AE$5,COLUMNS($J:T)),"")</f>
        <v>0</v>
      </c>
      <c r="BU10" s="18" cm="1">
        <f t="array" ref="BU10">IFERROR(INDEX('Värde kostnader'!$J:$AH,$C10+3,COLUMNS($J:U))/INDEX(Input!$G$5:$AE$5,COLUMNS($J:U)),"")</f>
        <v>0</v>
      </c>
      <c r="BV10" s="18" cm="1">
        <f t="array" ref="BV10">IFERROR(INDEX('Värde kostnader'!$J:$AH,$C10+3,COLUMNS($J:V))/INDEX(Input!$G$5:$AE$5,COLUMNS($J:V)),"")</f>
        <v>0</v>
      </c>
      <c r="BW10" s="18" cm="1">
        <f t="array" ref="BW10">IFERROR(INDEX('Värde kostnader'!$J:$AH,$C10+3,COLUMNS($J:W))/INDEX(Input!$G$5:$AE$5,COLUMNS($J:W)),"")</f>
        <v>0</v>
      </c>
      <c r="BX10" s="18" cm="1">
        <f t="array" ref="BX10">IFERROR(INDEX('Värde kostnader'!$J:$AH,$C10+3,COLUMNS($J:X))/INDEX(Input!$G$5:$AE$5,COLUMNS($J:X)),"")</f>
        <v>0</v>
      </c>
      <c r="BY10" s="18" cm="1">
        <f t="array" ref="BY10">IFERROR(INDEX('Värde kostnader'!$J:$AH,$C10+3,COLUMNS($J:Y))/INDEX(Input!$G$5:$AE$5,COLUMNS($J:Y)),"")</f>
        <v>0</v>
      </c>
      <c r="BZ10" s="18" cm="1">
        <f t="array" ref="BZ10">IFERROR(INDEX('Värde kostnader'!$J:$AH,$C10+3,COLUMNS($J:Z))/INDEX(Input!$G$5:$AE$5,COLUMNS($J:Z)),"")</f>
        <v>0</v>
      </c>
      <c r="CA10" s="18" cm="1">
        <f t="array" ref="CA10">IFERROR(INDEX('Värde kostnader'!$J:$AH,$C10+3,COLUMNS($J:AA))/INDEX(Input!$G$5:$AE$5,COLUMNS($J:AA)),"")</f>
        <v>0</v>
      </c>
      <c r="CB10" s="18" cm="1">
        <f t="array" ref="CB10">IFERROR(INDEX('Värde kostnader'!$J:$AH,$C10+3,COLUMNS($J:AB))/INDEX(Input!$G$5:$AE$5,COLUMNS($J:AB)),"")</f>
        <v>0</v>
      </c>
      <c r="CC10" s="18" cm="1">
        <f t="array" ref="CC10">IFERROR(INDEX('Värde kostnader'!$J:$AH,$C10+3,COLUMNS($J:AC))/INDEX(Input!$G$5:$AE$5,COLUMNS($J:AC)),"")</f>
        <v>0</v>
      </c>
      <c r="CD10" s="18" cm="1">
        <f t="array" ref="CD10">IFERROR(INDEX('Värde kostnader'!$J:$AH,$C10+3,COLUMNS($J:AD))/INDEX(Input!$G$5:$AE$5,COLUMNS($J:AD)),"")</f>
        <v>0</v>
      </c>
      <c r="CE10" s="18" cm="1">
        <f t="array" ref="CE10">IFERROR(INDEX('Värde kostnader'!$J:$AH,$C10+3,COLUMNS($J:AE))/INDEX(Input!$G$5:$AE$5,COLUMNS($J:AE)),"")</f>
        <v>0</v>
      </c>
      <c r="CF10" s="18" cm="1">
        <f t="array" ref="CF10">IFERROR(INDEX('Värde kostnader'!$J:$AH,$C10+3,COLUMNS($J:AF))/INDEX(Input!$G$5:$AE$5,COLUMNS($J:AF)),"")</f>
        <v>0</v>
      </c>
      <c r="CG10" s="18" cm="1">
        <f t="array" ref="CG10">IFERROR(INDEX('Värde kostnader'!$J:$AH,$C10+3,COLUMNS($J:AG))/INDEX(Input!$G$5:$AE$5,COLUMNS($J:AG)),"")</f>
        <v>0</v>
      </c>
      <c r="CH10" s="18" cm="1">
        <f t="array" ref="CH10">IFERROR(INDEX('Värde kostnader'!$J:$AH,$C10+3,COLUMNS($J:AH))/INDEX(Input!$G$5:$AE$5,COLUMNS($J:AH)),"")</f>
        <v>0</v>
      </c>
      <c r="CI10" s="26">
        <f t="shared" si="3"/>
        <v>0</v>
      </c>
    </row>
    <row r="11" spans="1:87" ht="25.2" customHeight="1" x14ac:dyDescent="0.35">
      <c r="A11" s="25" t="str">
        <f>"K"&amp;TEXT(ROWS($A$2:A11),"00")</f>
        <v>K10</v>
      </c>
      <c r="B11" s="24">
        <f>IFERROR(_xlfn.XMATCH($A11,'Värde kostnader'!$B:$B,0),"")</f>
        <v>183</v>
      </c>
      <c r="C11" s="24">
        <f>IFERROR(_xlfn.XMATCH($A11,'Värde kostnader'!$I:$I,0),"")</f>
        <v>194</v>
      </c>
      <c r="D11" s="34" cm="1">
        <f t="array" ref="D11">IFERROR(INDEX('Värde kostnader'!$C:$C,$B11),"")</f>
        <v>0</v>
      </c>
      <c r="E11" s="34" cm="1">
        <f t="array" ref="E11">IFERROR(INDEX('Värde kostnader'!$C:$C,$B11+1),"")</f>
        <v>0</v>
      </c>
      <c r="F11" s="34" cm="1">
        <f t="array" ref="F11">IFERROR(INDEX('Värde kostnader'!$C:$C,$B11+2),"")</f>
        <v>0</v>
      </c>
      <c r="G11" s="34" t="str">
        <f t="shared" si="0"/>
        <v/>
      </c>
      <c r="H11" s="20"/>
      <c r="I11" s="20"/>
      <c r="J11" s="17" cm="1">
        <f t="array" ref="J11">IFERROR(INDEX('Värde kostnader'!$J:$AH,$C11+1,COLUMNS($J:J))/INDEX(Input!$G$5:$AE$5,COLUMNS($J:J)),"")</f>
        <v>0</v>
      </c>
      <c r="K11" s="17" cm="1">
        <f t="array" ref="K11">IFERROR(INDEX('Värde kostnader'!$J:$AH,$C11+1,COLUMNS($J:K))/INDEX(Input!$G$5:$AE$5,COLUMNS($J:K)),"")</f>
        <v>0</v>
      </c>
      <c r="L11" s="17" cm="1">
        <f t="array" ref="L11">IFERROR(INDEX('Värde kostnader'!$J:$AH,$C11+1,COLUMNS($J:L))/INDEX(Input!$G$5:$AE$5,COLUMNS($J:L)),"")</f>
        <v>0</v>
      </c>
      <c r="M11" s="17" cm="1">
        <f t="array" ref="M11">IFERROR(INDEX('Värde kostnader'!$J:$AH,$C11+1,COLUMNS($J:M))/INDEX(Input!$G$5:$AE$5,COLUMNS($J:M)),"")</f>
        <v>0</v>
      </c>
      <c r="N11" s="17" cm="1">
        <f t="array" ref="N11">IFERROR(INDEX('Värde kostnader'!$J:$AH,$C11+1,COLUMNS($J:N))/INDEX(Input!$G$5:$AE$5,COLUMNS($J:N)),"")</f>
        <v>0</v>
      </c>
      <c r="O11" s="17" cm="1">
        <f t="array" ref="O11">IFERROR(INDEX('Värde kostnader'!$J:$AH,$C11+1,COLUMNS($J:O))/INDEX(Input!$G$5:$AE$5,COLUMNS($J:O)),"")</f>
        <v>0</v>
      </c>
      <c r="P11" s="17" cm="1">
        <f t="array" ref="P11">IFERROR(INDEX('Värde kostnader'!$J:$AH,$C11+1,COLUMNS($J:P))/INDEX(Input!$G$5:$AE$5,COLUMNS($J:P)),"")</f>
        <v>0</v>
      </c>
      <c r="Q11" s="17" cm="1">
        <f t="array" ref="Q11">IFERROR(INDEX('Värde kostnader'!$J:$AH,$C11+1,COLUMNS($J:Q))/INDEX(Input!$G$5:$AE$5,COLUMNS($J:Q)),"")</f>
        <v>0</v>
      </c>
      <c r="R11" s="17" cm="1">
        <f t="array" ref="R11">IFERROR(INDEX('Värde kostnader'!$J:$AH,$C11+1,COLUMNS($J:R))/INDEX(Input!$G$5:$AE$5,COLUMNS($J:R)),"")</f>
        <v>0</v>
      </c>
      <c r="S11" s="17" cm="1">
        <f t="array" ref="S11">IFERROR(INDEX('Värde kostnader'!$J:$AH,$C11+1,COLUMNS($J:S))/INDEX(Input!$G$5:$AE$5,COLUMNS($J:S)),"")</f>
        <v>0</v>
      </c>
      <c r="T11" s="17" cm="1">
        <f t="array" ref="T11">IFERROR(INDEX('Värde kostnader'!$J:$AH,$C11+1,COLUMNS($J:T))/INDEX(Input!$G$5:$AE$5,COLUMNS($J:T)),"")</f>
        <v>0</v>
      </c>
      <c r="U11" s="17" cm="1">
        <f t="array" ref="U11">IFERROR(INDEX('Värde kostnader'!$J:$AH,$C11+1,COLUMNS($J:U))/INDEX(Input!$G$5:$AE$5,COLUMNS($J:U)),"")</f>
        <v>0</v>
      </c>
      <c r="V11" s="17" cm="1">
        <f t="array" ref="V11">IFERROR(INDEX('Värde kostnader'!$J:$AH,$C11+1,COLUMNS($J:V))/INDEX(Input!$G$5:$AE$5,COLUMNS($J:V)),"")</f>
        <v>0</v>
      </c>
      <c r="W11" s="17" cm="1">
        <f t="array" ref="W11">IFERROR(INDEX('Värde kostnader'!$J:$AH,$C11+1,COLUMNS($J:W))/INDEX(Input!$G$5:$AE$5,COLUMNS($J:W)),"")</f>
        <v>0</v>
      </c>
      <c r="X11" s="17" cm="1">
        <f t="array" ref="X11">IFERROR(INDEX('Värde kostnader'!$J:$AH,$C11+1,COLUMNS($J:X))/INDEX(Input!$G$5:$AE$5,COLUMNS($J:X)),"")</f>
        <v>0</v>
      </c>
      <c r="Y11" s="17" cm="1">
        <f t="array" ref="Y11">IFERROR(INDEX('Värde kostnader'!$J:$AH,$C11+1,COLUMNS($J:Y))/INDEX(Input!$G$5:$AE$5,COLUMNS($J:Y)),"")</f>
        <v>0</v>
      </c>
      <c r="Z11" s="17" cm="1">
        <f t="array" ref="Z11">IFERROR(INDEX('Värde kostnader'!$J:$AH,$C11+1,COLUMNS($J:Z))/INDEX(Input!$G$5:$AE$5,COLUMNS($J:Z)),"")</f>
        <v>0</v>
      </c>
      <c r="AA11" s="17" cm="1">
        <f t="array" ref="AA11">IFERROR(INDEX('Värde kostnader'!$J:$AH,$C11+1,COLUMNS($J:AA))/INDEX(Input!$G$5:$AE$5,COLUMNS($J:AA)),"")</f>
        <v>0</v>
      </c>
      <c r="AB11" s="17" cm="1">
        <f t="array" ref="AB11">IFERROR(INDEX('Värde kostnader'!$J:$AH,$C11+1,COLUMNS($J:AB))/INDEX(Input!$G$5:$AE$5,COLUMNS($J:AB)),"")</f>
        <v>0</v>
      </c>
      <c r="AC11" s="17" cm="1">
        <f t="array" ref="AC11">IFERROR(INDEX('Värde kostnader'!$J:$AH,$C11+1,COLUMNS($J:AC))/INDEX(Input!$G$5:$AE$5,COLUMNS($J:AC)),"")</f>
        <v>0</v>
      </c>
      <c r="AD11" s="17" cm="1">
        <f t="array" ref="AD11">IFERROR(INDEX('Värde kostnader'!$J:$AH,$C11+1,COLUMNS($J:AD))/INDEX(Input!$G$5:$AE$5,COLUMNS($J:AD)),"")</f>
        <v>0</v>
      </c>
      <c r="AE11" s="17" cm="1">
        <f t="array" ref="AE11">IFERROR(INDEX('Värde kostnader'!$J:$AH,$C11+1,COLUMNS($J:AE))/INDEX(Input!$G$5:$AE$5,COLUMNS($J:AE)),"")</f>
        <v>0</v>
      </c>
      <c r="AF11" s="17" cm="1">
        <f t="array" ref="AF11">IFERROR(INDEX('Värde kostnader'!$J:$AH,$C11+1,COLUMNS($J:AF))/INDEX(Input!$G$5:$AE$5,COLUMNS($J:AF)),"")</f>
        <v>0</v>
      </c>
      <c r="AG11" s="17" cm="1">
        <f t="array" ref="AG11">IFERROR(INDEX('Värde kostnader'!$J:$AH,$C11+1,COLUMNS($J:AG))/INDEX(Input!$G$5:$AE$5,COLUMNS($J:AG)),"")</f>
        <v>0</v>
      </c>
      <c r="AH11" s="17" cm="1">
        <f t="array" ref="AH11">IFERROR(INDEX('Värde kostnader'!$J:$AH,$C11+1,COLUMNS($J:AH))/INDEX(Input!$G$5:$AE$5,COLUMNS($J:AH)),"")</f>
        <v>0</v>
      </c>
      <c r="AI11" s="19">
        <f t="shared" si="1"/>
        <v>0</v>
      </c>
      <c r="AJ11" s="18" cm="1">
        <f t="array" ref="AJ11">IFERROR(INDEX('Värde kostnader'!$J:$AH,$C11+2,COLUMNS($J:J))/INDEX(Input!$G$5:$AE$5,COLUMNS($J:J)),"")</f>
        <v>0</v>
      </c>
      <c r="AK11" s="18" cm="1">
        <f t="array" ref="AK11">IFERROR(INDEX('Värde kostnader'!$J:$AH,$C11+2,COLUMNS($J:K))/INDEX(Input!$G$5:$AE$5,COLUMNS($J:K)),"")</f>
        <v>0</v>
      </c>
      <c r="AL11" s="18" cm="1">
        <f t="array" ref="AL11">IFERROR(INDEX('Värde kostnader'!$J:$AH,$C11+2,COLUMNS($J:L))/INDEX(Input!$G$5:$AE$5,COLUMNS($J:L)),"")</f>
        <v>0</v>
      </c>
      <c r="AM11" s="18" cm="1">
        <f t="array" ref="AM11">IFERROR(INDEX('Värde kostnader'!$J:$AH,$C11+2,COLUMNS($J:M))/INDEX(Input!$G$5:$AE$5,COLUMNS($J:M)),"")</f>
        <v>0</v>
      </c>
      <c r="AN11" s="18" cm="1">
        <f t="array" ref="AN11">IFERROR(INDEX('Värde kostnader'!$J:$AH,$C11+2,COLUMNS($J:N))/INDEX(Input!$G$5:$AE$5,COLUMNS($J:N)),"")</f>
        <v>0</v>
      </c>
      <c r="AO11" s="18" cm="1">
        <f t="array" ref="AO11">IFERROR(INDEX('Värde kostnader'!$J:$AH,$C11+2,COLUMNS($J:O))/INDEX(Input!$G$5:$AE$5,COLUMNS($J:O)),"")</f>
        <v>0</v>
      </c>
      <c r="AP11" s="18" cm="1">
        <f t="array" ref="AP11">IFERROR(INDEX('Värde kostnader'!$J:$AH,$C11+2,COLUMNS($J:P))/INDEX(Input!$G$5:$AE$5,COLUMNS($J:P)),"")</f>
        <v>0</v>
      </c>
      <c r="AQ11" s="18" cm="1">
        <f t="array" ref="AQ11">IFERROR(INDEX('Värde kostnader'!$J:$AH,$C11+2,COLUMNS($J:Q))/INDEX(Input!$G$5:$AE$5,COLUMNS($J:Q)),"")</f>
        <v>0</v>
      </c>
      <c r="AR11" s="18" cm="1">
        <f t="array" ref="AR11">IFERROR(INDEX('Värde kostnader'!$J:$AH,$C11+2,COLUMNS($J:R))/INDEX(Input!$G$5:$AE$5,COLUMNS($J:R)),"")</f>
        <v>0</v>
      </c>
      <c r="AS11" s="18" cm="1">
        <f t="array" ref="AS11">IFERROR(INDEX('Värde kostnader'!$J:$AH,$C11+2,COLUMNS($J:S))/INDEX(Input!$G$5:$AE$5,COLUMNS($J:S)),"")</f>
        <v>0</v>
      </c>
      <c r="AT11" s="18" cm="1">
        <f t="array" ref="AT11">IFERROR(INDEX('Värde kostnader'!$J:$AH,$C11+2,COLUMNS($J:T))/INDEX(Input!$G$5:$AE$5,COLUMNS($J:T)),"")</f>
        <v>0</v>
      </c>
      <c r="AU11" s="18" cm="1">
        <f t="array" ref="AU11">IFERROR(INDEX('Värde kostnader'!$J:$AH,$C11+2,COLUMNS($J:U))/INDEX(Input!$G$5:$AE$5,COLUMNS($J:U)),"")</f>
        <v>0</v>
      </c>
      <c r="AV11" s="18" cm="1">
        <f t="array" ref="AV11">IFERROR(INDEX('Värde kostnader'!$J:$AH,$C11+2,COLUMNS($J:V))/INDEX(Input!$G$5:$AE$5,COLUMNS($J:V)),"")</f>
        <v>0</v>
      </c>
      <c r="AW11" s="18" cm="1">
        <f t="array" ref="AW11">IFERROR(INDEX('Värde kostnader'!$J:$AH,$C11+2,COLUMNS($J:W))/INDEX(Input!$G$5:$AE$5,COLUMNS($J:W)),"")</f>
        <v>0</v>
      </c>
      <c r="AX11" s="18" cm="1">
        <f t="array" ref="AX11">IFERROR(INDEX('Värde kostnader'!$J:$AH,$C11+2,COLUMNS($J:X))/INDEX(Input!$G$5:$AE$5,COLUMNS($J:X)),"")</f>
        <v>0</v>
      </c>
      <c r="AY11" s="18" cm="1">
        <f t="array" ref="AY11">IFERROR(INDEX('Värde kostnader'!$J:$AH,$C11+2,COLUMNS($J:Y))/INDEX(Input!$G$5:$AE$5,COLUMNS($J:Y)),"")</f>
        <v>0</v>
      </c>
      <c r="AZ11" s="18" cm="1">
        <f t="array" ref="AZ11">IFERROR(INDEX('Värde kostnader'!$J:$AH,$C11+2,COLUMNS($J:Z))/INDEX(Input!$G$5:$AE$5,COLUMNS($J:Z)),"")</f>
        <v>0</v>
      </c>
      <c r="BA11" s="18" cm="1">
        <f t="array" ref="BA11">IFERROR(INDEX('Värde kostnader'!$J:$AH,$C11+2,COLUMNS($J:AA))/INDEX(Input!$G$5:$AE$5,COLUMNS($J:AA)),"")</f>
        <v>0</v>
      </c>
      <c r="BB11" s="18" cm="1">
        <f t="array" ref="BB11">IFERROR(INDEX('Värde kostnader'!$J:$AH,$C11+2,COLUMNS($J:AB))/INDEX(Input!$G$5:$AE$5,COLUMNS($J:AB)),"")</f>
        <v>0</v>
      </c>
      <c r="BC11" s="18" cm="1">
        <f t="array" ref="BC11">IFERROR(INDEX('Värde kostnader'!$J:$AH,$C11+2,COLUMNS($J:AC))/INDEX(Input!$G$5:$AE$5,COLUMNS($J:AC)),"")</f>
        <v>0</v>
      </c>
      <c r="BD11" s="18" cm="1">
        <f t="array" ref="BD11">IFERROR(INDEX('Värde kostnader'!$J:$AH,$C11+2,COLUMNS($J:AD))/INDEX(Input!$G$5:$AE$5,COLUMNS($J:AD)),"")</f>
        <v>0</v>
      </c>
      <c r="BE11" s="18" cm="1">
        <f t="array" ref="BE11">IFERROR(INDEX('Värde kostnader'!$J:$AH,$C11+2,COLUMNS($J:AE))/INDEX(Input!$G$5:$AE$5,COLUMNS($J:AE)),"")</f>
        <v>0</v>
      </c>
      <c r="BF11" s="18" cm="1">
        <f t="array" ref="BF11">IFERROR(INDEX('Värde kostnader'!$J:$AH,$C11+2,COLUMNS($J:AF))/INDEX(Input!$G$5:$AE$5,COLUMNS($J:AF)),"")</f>
        <v>0</v>
      </c>
      <c r="BG11" s="18" cm="1">
        <f t="array" ref="BG11">IFERROR(INDEX('Värde kostnader'!$J:$AH,$C11+2,COLUMNS($J:AG))/INDEX(Input!$G$5:$AE$5,COLUMNS($J:AG)),"")</f>
        <v>0</v>
      </c>
      <c r="BH11" s="18" cm="1">
        <f t="array" ref="BH11">IFERROR(INDEX('Värde kostnader'!$J:$AH,$C11+2,COLUMNS($J:AH))/INDEX(Input!$G$5:$AE$5,COLUMNS($J:AH)),"")</f>
        <v>0</v>
      </c>
      <c r="BI11" s="19">
        <f t="shared" si="2"/>
        <v>0</v>
      </c>
      <c r="BJ11" s="18" cm="1">
        <f t="array" ref="BJ11">IFERROR(INDEX('Värde kostnader'!$J:$AH,$C11+3,COLUMNS($J:J))/INDEX(Input!$G$5:$AE$5,COLUMNS($J:J)),"")</f>
        <v>0</v>
      </c>
      <c r="BK11" s="18" cm="1">
        <f t="array" ref="BK11">IFERROR(INDEX('Värde kostnader'!$J:$AH,$C11+3,COLUMNS($J:K))/INDEX(Input!$G$5:$AE$5,COLUMNS($J:K)),"")</f>
        <v>0</v>
      </c>
      <c r="BL11" s="18" cm="1">
        <f t="array" ref="BL11">IFERROR(INDEX('Värde kostnader'!$J:$AH,$C11+3,COLUMNS($J:L))/INDEX(Input!$G$5:$AE$5,COLUMNS($J:L)),"")</f>
        <v>0</v>
      </c>
      <c r="BM11" s="18" cm="1">
        <f t="array" ref="BM11">IFERROR(INDEX('Värde kostnader'!$J:$AH,$C11+3,COLUMNS($J:M))/INDEX(Input!$G$5:$AE$5,COLUMNS($J:M)),"")</f>
        <v>0</v>
      </c>
      <c r="BN11" s="18" cm="1">
        <f t="array" ref="BN11">IFERROR(INDEX('Värde kostnader'!$J:$AH,$C11+3,COLUMNS($J:N))/INDEX(Input!$G$5:$AE$5,COLUMNS($J:N)),"")</f>
        <v>0</v>
      </c>
      <c r="BO11" s="18" cm="1">
        <f t="array" ref="BO11">IFERROR(INDEX('Värde kostnader'!$J:$AH,$C11+3,COLUMNS($J:O))/INDEX(Input!$G$5:$AE$5,COLUMNS($J:O)),"")</f>
        <v>0</v>
      </c>
      <c r="BP11" s="18" cm="1">
        <f t="array" ref="BP11">IFERROR(INDEX('Värde kostnader'!$J:$AH,$C11+3,COLUMNS($J:P))/INDEX(Input!$G$5:$AE$5,COLUMNS($J:P)),"")</f>
        <v>0</v>
      </c>
      <c r="BQ11" s="18" cm="1">
        <f t="array" ref="BQ11">IFERROR(INDEX('Värde kostnader'!$J:$AH,$C11+3,COLUMNS($J:Q))/INDEX(Input!$G$5:$AE$5,COLUMNS($J:Q)),"")</f>
        <v>0</v>
      </c>
      <c r="BR11" s="18" cm="1">
        <f t="array" ref="BR11">IFERROR(INDEX('Värde kostnader'!$J:$AH,$C11+3,COLUMNS($J:R))/INDEX(Input!$G$5:$AE$5,COLUMNS($J:R)),"")</f>
        <v>0</v>
      </c>
      <c r="BS11" s="18" cm="1">
        <f t="array" ref="BS11">IFERROR(INDEX('Värde kostnader'!$J:$AH,$C11+3,COLUMNS($J:S))/INDEX(Input!$G$5:$AE$5,COLUMNS($J:S)),"")</f>
        <v>0</v>
      </c>
      <c r="BT11" s="18" cm="1">
        <f t="array" ref="BT11">IFERROR(INDEX('Värde kostnader'!$J:$AH,$C11+3,COLUMNS($J:T))/INDEX(Input!$G$5:$AE$5,COLUMNS($J:T)),"")</f>
        <v>0</v>
      </c>
      <c r="BU11" s="18" cm="1">
        <f t="array" ref="BU11">IFERROR(INDEX('Värde kostnader'!$J:$AH,$C11+3,COLUMNS($J:U))/INDEX(Input!$G$5:$AE$5,COLUMNS($J:U)),"")</f>
        <v>0</v>
      </c>
      <c r="BV11" s="18" cm="1">
        <f t="array" ref="BV11">IFERROR(INDEX('Värde kostnader'!$J:$AH,$C11+3,COLUMNS($J:V))/INDEX(Input!$G$5:$AE$5,COLUMNS($J:V)),"")</f>
        <v>0</v>
      </c>
      <c r="BW11" s="18" cm="1">
        <f t="array" ref="BW11">IFERROR(INDEX('Värde kostnader'!$J:$AH,$C11+3,COLUMNS($J:W))/INDEX(Input!$G$5:$AE$5,COLUMNS($J:W)),"")</f>
        <v>0</v>
      </c>
      <c r="BX11" s="18" cm="1">
        <f t="array" ref="BX11">IFERROR(INDEX('Värde kostnader'!$J:$AH,$C11+3,COLUMNS($J:X))/INDEX(Input!$G$5:$AE$5,COLUMNS($J:X)),"")</f>
        <v>0</v>
      </c>
      <c r="BY11" s="18" cm="1">
        <f t="array" ref="BY11">IFERROR(INDEX('Värde kostnader'!$J:$AH,$C11+3,COLUMNS($J:Y))/INDEX(Input!$G$5:$AE$5,COLUMNS($J:Y)),"")</f>
        <v>0</v>
      </c>
      <c r="BZ11" s="18" cm="1">
        <f t="array" ref="BZ11">IFERROR(INDEX('Värde kostnader'!$J:$AH,$C11+3,COLUMNS($J:Z))/INDEX(Input!$G$5:$AE$5,COLUMNS($J:Z)),"")</f>
        <v>0</v>
      </c>
      <c r="CA11" s="18" cm="1">
        <f t="array" ref="CA11">IFERROR(INDEX('Värde kostnader'!$J:$AH,$C11+3,COLUMNS($J:AA))/INDEX(Input!$G$5:$AE$5,COLUMNS($J:AA)),"")</f>
        <v>0</v>
      </c>
      <c r="CB11" s="18" cm="1">
        <f t="array" ref="CB11">IFERROR(INDEX('Värde kostnader'!$J:$AH,$C11+3,COLUMNS($J:AB))/INDEX(Input!$G$5:$AE$5,COLUMNS($J:AB)),"")</f>
        <v>0</v>
      </c>
      <c r="CC11" s="18" cm="1">
        <f t="array" ref="CC11">IFERROR(INDEX('Värde kostnader'!$J:$AH,$C11+3,COLUMNS($J:AC))/INDEX(Input!$G$5:$AE$5,COLUMNS($J:AC)),"")</f>
        <v>0</v>
      </c>
      <c r="CD11" s="18" cm="1">
        <f t="array" ref="CD11">IFERROR(INDEX('Värde kostnader'!$J:$AH,$C11+3,COLUMNS($J:AD))/INDEX(Input!$G$5:$AE$5,COLUMNS($J:AD)),"")</f>
        <v>0</v>
      </c>
      <c r="CE11" s="18" cm="1">
        <f t="array" ref="CE11">IFERROR(INDEX('Värde kostnader'!$J:$AH,$C11+3,COLUMNS($J:AE))/INDEX(Input!$G$5:$AE$5,COLUMNS($J:AE)),"")</f>
        <v>0</v>
      </c>
      <c r="CF11" s="18" cm="1">
        <f t="array" ref="CF11">IFERROR(INDEX('Värde kostnader'!$J:$AH,$C11+3,COLUMNS($J:AF))/INDEX(Input!$G$5:$AE$5,COLUMNS($J:AF)),"")</f>
        <v>0</v>
      </c>
      <c r="CG11" s="18" cm="1">
        <f t="array" ref="CG11">IFERROR(INDEX('Värde kostnader'!$J:$AH,$C11+3,COLUMNS($J:AG))/INDEX(Input!$G$5:$AE$5,COLUMNS($J:AG)),"")</f>
        <v>0</v>
      </c>
      <c r="CH11" s="18" cm="1">
        <f t="array" ref="CH11">IFERROR(INDEX('Värde kostnader'!$J:$AH,$C11+3,COLUMNS($J:AH))/INDEX(Input!$G$5:$AE$5,COLUMNS($J:AH)),"")</f>
        <v>0</v>
      </c>
      <c r="CI11" s="26">
        <f t="shared" si="3"/>
        <v>0</v>
      </c>
    </row>
    <row r="12" spans="1:87" ht="25.2" customHeight="1" x14ac:dyDescent="0.35">
      <c r="A12" s="25" t="str">
        <f>"K"&amp;TEXT(ROWS($A$2:A12),"00")</f>
        <v>K11</v>
      </c>
      <c r="B12" s="24">
        <f>IFERROR(_xlfn.XMATCH($A12,'Värde kostnader'!$B:$B,0),"")</f>
        <v>202</v>
      </c>
      <c r="C12" s="24">
        <f>IFERROR(_xlfn.XMATCH($A12,'Värde kostnader'!$I:$I,0),"")</f>
        <v>213</v>
      </c>
      <c r="D12" s="34" cm="1">
        <f t="array" ref="D12">IFERROR(INDEX('Värde kostnader'!$C:$C,$B12),"")</f>
        <v>0</v>
      </c>
      <c r="E12" s="34" cm="1">
        <f t="array" ref="E12">IFERROR(INDEX('Värde kostnader'!$C:$C,$B12+1),"")</f>
        <v>0</v>
      </c>
      <c r="F12" s="34" cm="1">
        <f t="array" ref="F12">IFERROR(INDEX('Värde kostnader'!$C:$C,$B12+2),"")</f>
        <v>0</v>
      </c>
      <c r="G12" s="34" t="str">
        <f t="shared" si="0"/>
        <v/>
      </c>
      <c r="H12" s="20"/>
      <c r="I12" s="20"/>
      <c r="J12" s="17" cm="1">
        <f t="array" ref="J12">IFERROR(INDEX('Värde kostnader'!$J:$AH,$C12+1,COLUMNS($J:J))/INDEX(Input!$G$5:$AE$5,COLUMNS($J:J)),"")</f>
        <v>0</v>
      </c>
      <c r="K12" s="17" cm="1">
        <f t="array" ref="K12">IFERROR(INDEX('Värde kostnader'!$J:$AH,$C12+1,COLUMNS($J:K))/INDEX(Input!$G$5:$AE$5,COLUMNS($J:K)),"")</f>
        <v>0</v>
      </c>
      <c r="L12" s="17" cm="1">
        <f t="array" ref="L12">IFERROR(INDEX('Värde kostnader'!$J:$AH,$C12+1,COLUMNS($J:L))/INDEX(Input!$G$5:$AE$5,COLUMNS($J:L)),"")</f>
        <v>0</v>
      </c>
      <c r="M12" s="17" cm="1">
        <f t="array" ref="M12">IFERROR(INDEX('Värde kostnader'!$J:$AH,$C12+1,COLUMNS($J:M))/INDEX(Input!$G$5:$AE$5,COLUMNS($J:M)),"")</f>
        <v>0</v>
      </c>
      <c r="N12" s="17" cm="1">
        <f t="array" ref="N12">IFERROR(INDEX('Värde kostnader'!$J:$AH,$C12+1,COLUMNS($J:N))/INDEX(Input!$G$5:$AE$5,COLUMNS($J:N)),"")</f>
        <v>0</v>
      </c>
      <c r="O12" s="17" cm="1">
        <f t="array" ref="O12">IFERROR(INDEX('Värde kostnader'!$J:$AH,$C12+1,COLUMNS($J:O))/INDEX(Input!$G$5:$AE$5,COLUMNS($J:O)),"")</f>
        <v>0</v>
      </c>
      <c r="P12" s="17" cm="1">
        <f t="array" ref="P12">IFERROR(INDEX('Värde kostnader'!$J:$AH,$C12+1,COLUMNS($J:P))/INDEX(Input!$G$5:$AE$5,COLUMNS($J:P)),"")</f>
        <v>0</v>
      </c>
      <c r="Q12" s="17" cm="1">
        <f t="array" ref="Q12">IFERROR(INDEX('Värde kostnader'!$J:$AH,$C12+1,COLUMNS($J:Q))/INDEX(Input!$G$5:$AE$5,COLUMNS($J:Q)),"")</f>
        <v>0</v>
      </c>
      <c r="R12" s="17" cm="1">
        <f t="array" ref="R12">IFERROR(INDEX('Värde kostnader'!$J:$AH,$C12+1,COLUMNS($J:R))/INDEX(Input!$G$5:$AE$5,COLUMNS($J:R)),"")</f>
        <v>0</v>
      </c>
      <c r="S12" s="17" cm="1">
        <f t="array" ref="S12">IFERROR(INDEX('Värde kostnader'!$J:$AH,$C12+1,COLUMNS($J:S))/INDEX(Input!$G$5:$AE$5,COLUMNS($J:S)),"")</f>
        <v>0</v>
      </c>
      <c r="T12" s="17" cm="1">
        <f t="array" ref="T12">IFERROR(INDEX('Värde kostnader'!$J:$AH,$C12+1,COLUMNS($J:T))/INDEX(Input!$G$5:$AE$5,COLUMNS($J:T)),"")</f>
        <v>0</v>
      </c>
      <c r="U12" s="17" cm="1">
        <f t="array" ref="U12">IFERROR(INDEX('Värde kostnader'!$J:$AH,$C12+1,COLUMNS($J:U))/INDEX(Input!$G$5:$AE$5,COLUMNS($J:U)),"")</f>
        <v>0</v>
      </c>
      <c r="V12" s="17" cm="1">
        <f t="array" ref="V12">IFERROR(INDEX('Värde kostnader'!$J:$AH,$C12+1,COLUMNS($J:V))/INDEX(Input!$G$5:$AE$5,COLUMNS($J:V)),"")</f>
        <v>0</v>
      </c>
      <c r="W12" s="17" cm="1">
        <f t="array" ref="W12">IFERROR(INDEX('Värde kostnader'!$J:$AH,$C12+1,COLUMNS($J:W))/INDEX(Input!$G$5:$AE$5,COLUMNS($J:W)),"")</f>
        <v>0</v>
      </c>
      <c r="X12" s="17" cm="1">
        <f t="array" ref="X12">IFERROR(INDEX('Värde kostnader'!$J:$AH,$C12+1,COLUMNS($J:X))/INDEX(Input!$G$5:$AE$5,COLUMNS($J:X)),"")</f>
        <v>0</v>
      </c>
      <c r="Y12" s="17" cm="1">
        <f t="array" ref="Y12">IFERROR(INDEX('Värde kostnader'!$J:$AH,$C12+1,COLUMNS($J:Y))/INDEX(Input!$G$5:$AE$5,COLUMNS($J:Y)),"")</f>
        <v>0</v>
      </c>
      <c r="Z12" s="17" cm="1">
        <f t="array" ref="Z12">IFERROR(INDEX('Värde kostnader'!$J:$AH,$C12+1,COLUMNS($J:Z))/INDEX(Input!$G$5:$AE$5,COLUMNS($J:Z)),"")</f>
        <v>0</v>
      </c>
      <c r="AA12" s="17" cm="1">
        <f t="array" ref="AA12">IFERROR(INDEX('Värde kostnader'!$J:$AH,$C12+1,COLUMNS($J:AA))/INDEX(Input!$G$5:$AE$5,COLUMNS($J:AA)),"")</f>
        <v>0</v>
      </c>
      <c r="AB12" s="17" cm="1">
        <f t="array" ref="AB12">IFERROR(INDEX('Värde kostnader'!$J:$AH,$C12+1,COLUMNS($J:AB))/INDEX(Input!$G$5:$AE$5,COLUMNS($J:AB)),"")</f>
        <v>0</v>
      </c>
      <c r="AC12" s="17" cm="1">
        <f t="array" ref="AC12">IFERROR(INDEX('Värde kostnader'!$J:$AH,$C12+1,COLUMNS($J:AC))/INDEX(Input!$G$5:$AE$5,COLUMNS($J:AC)),"")</f>
        <v>0</v>
      </c>
      <c r="AD12" s="17" cm="1">
        <f t="array" ref="AD12">IFERROR(INDEX('Värde kostnader'!$J:$AH,$C12+1,COLUMNS($J:AD))/INDEX(Input!$G$5:$AE$5,COLUMNS($J:AD)),"")</f>
        <v>0</v>
      </c>
      <c r="AE12" s="17" cm="1">
        <f t="array" ref="AE12">IFERROR(INDEX('Värde kostnader'!$J:$AH,$C12+1,COLUMNS($J:AE))/INDEX(Input!$G$5:$AE$5,COLUMNS($J:AE)),"")</f>
        <v>0</v>
      </c>
      <c r="AF12" s="17" cm="1">
        <f t="array" ref="AF12">IFERROR(INDEX('Värde kostnader'!$J:$AH,$C12+1,COLUMNS($J:AF))/INDEX(Input!$G$5:$AE$5,COLUMNS($J:AF)),"")</f>
        <v>0</v>
      </c>
      <c r="AG12" s="17" cm="1">
        <f t="array" ref="AG12">IFERROR(INDEX('Värde kostnader'!$J:$AH,$C12+1,COLUMNS($J:AG))/INDEX(Input!$G$5:$AE$5,COLUMNS($J:AG)),"")</f>
        <v>0</v>
      </c>
      <c r="AH12" s="17" cm="1">
        <f t="array" ref="AH12">IFERROR(INDEX('Värde kostnader'!$J:$AH,$C12+1,COLUMNS($J:AH))/INDEX(Input!$G$5:$AE$5,COLUMNS($J:AH)),"")</f>
        <v>0</v>
      </c>
      <c r="AI12" s="19">
        <f t="shared" si="1"/>
        <v>0</v>
      </c>
      <c r="AJ12" s="18" cm="1">
        <f t="array" ref="AJ12">IFERROR(INDEX('Värde kostnader'!$J:$AH,$C12+2,COLUMNS($J:J))/INDEX(Input!$G$5:$AE$5,COLUMNS($J:J)),"")</f>
        <v>0</v>
      </c>
      <c r="AK12" s="18" cm="1">
        <f t="array" ref="AK12">IFERROR(INDEX('Värde kostnader'!$J:$AH,$C12+2,COLUMNS($J:K))/INDEX(Input!$G$5:$AE$5,COLUMNS($J:K)),"")</f>
        <v>0</v>
      </c>
      <c r="AL12" s="18" cm="1">
        <f t="array" ref="AL12">IFERROR(INDEX('Värde kostnader'!$J:$AH,$C12+2,COLUMNS($J:L))/INDEX(Input!$G$5:$AE$5,COLUMNS($J:L)),"")</f>
        <v>0</v>
      </c>
      <c r="AM12" s="18" cm="1">
        <f t="array" ref="AM12">IFERROR(INDEX('Värde kostnader'!$J:$AH,$C12+2,COLUMNS($J:M))/INDEX(Input!$G$5:$AE$5,COLUMNS($J:M)),"")</f>
        <v>0</v>
      </c>
      <c r="AN12" s="18" cm="1">
        <f t="array" ref="AN12">IFERROR(INDEX('Värde kostnader'!$J:$AH,$C12+2,COLUMNS($J:N))/INDEX(Input!$G$5:$AE$5,COLUMNS($J:N)),"")</f>
        <v>0</v>
      </c>
      <c r="AO12" s="18" cm="1">
        <f t="array" ref="AO12">IFERROR(INDEX('Värde kostnader'!$J:$AH,$C12+2,COLUMNS($J:O))/INDEX(Input!$G$5:$AE$5,COLUMNS($J:O)),"")</f>
        <v>0</v>
      </c>
      <c r="AP12" s="18" cm="1">
        <f t="array" ref="AP12">IFERROR(INDEX('Värde kostnader'!$J:$AH,$C12+2,COLUMNS($J:P))/INDEX(Input!$G$5:$AE$5,COLUMNS($J:P)),"")</f>
        <v>0</v>
      </c>
      <c r="AQ12" s="18" cm="1">
        <f t="array" ref="AQ12">IFERROR(INDEX('Värde kostnader'!$J:$AH,$C12+2,COLUMNS($J:Q))/INDEX(Input!$G$5:$AE$5,COLUMNS($J:Q)),"")</f>
        <v>0</v>
      </c>
      <c r="AR12" s="18" cm="1">
        <f t="array" ref="AR12">IFERROR(INDEX('Värde kostnader'!$J:$AH,$C12+2,COLUMNS($J:R))/INDEX(Input!$G$5:$AE$5,COLUMNS($J:R)),"")</f>
        <v>0</v>
      </c>
      <c r="AS12" s="18" cm="1">
        <f t="array" ref="AS12">IFERROR(INDEX('Värde kostnader'!$J:$AH,$C12+2,COLUMNS($J:S))/INDEX(Input!$G$5:$AE$5,COLUMNS($J:S)),"")</f>
        <v>0</v>
      </c>
      <c r="AT12" s="18" cm="1">
        <f t="array" ref="AT12">IFERROR(INDEX('Värde kostnader'!$J:$AH,$C12+2,COLUMNS($J:T))/INDEX(Input!$G$5:$AE$5,COLUMNS($J:T)),"")</f>
        <v>0</v>
      </c>
      <c r="AU12" s="18" cm="1">
        <f t="array" ref="AU12">IFERROR(INDEX('Värde kostnader'!$J:$AH,$C12+2,COLUMNS($J:U))/INDEX(Input!$G$5:$AE$5,COLUMNS($J:U)),"")</f>
        <v>0</v>
      </c>
      <c r="AV12" s="18" cm="1">
        <f t="array" ref="AV12">IFERROR(INDEX('Värde kostnader'!$J:$AH,$C12+2,COLUMNS($J:V))/INDEX(Input!$G$5:$AE$5,COLUMNS($J:V)),"")</f>
        <v>0</v>
      </c>
      <c r="AW12" s="18" cm="1">
        <f t="array" ref="AW12">IFERROR(INDEX('Värde kostnader'!$J:$AH,$C12+2,COLUMNS($J:W))/INDEX(Input!$G$5:$AE$5,COLUMNS($J:W)),"")</f>
        <v>0</v>
      </c>
      <c r="AX12" s="18" cm="1">
        <f t="array" ref="AX12">IFERROR(INDEX('Värde kostnader'!$J:$AH,$C12+2,COLUMNS($J:X))/INDEX(Input!$G$5:$AE$5,COLUMNS($J:X)),"")</f>
        <v>0</v>
      </c>
      <c r="AY12" s="18" cm="1">
        <f t="array" ref="AY12">IFERROR(INDEX('Värde kostnader'!$J:$AH,$C12+2,COLUMNS($J:Y))/INDEX(Input!$G$5:$AE$5,COLUMNS($J:Y)),"")</f>
        <v>0</v>
      </c>
      <c r="AZ12" s="18" cm="1">
        <f t="array" ref="AZ12">IFERROR(INDEX('Värde kostnader'!$J:$AH,$C12+2,COLUMNS($J:Z))/INDEX(Input!$G$5:$AE$5,COLUMNS($J:Z)),"")</f>
        <v>0</v>
      </c>
      <c r="BA12" s="18" cm="1">
        <f t="array" ref="BA12">IFERROR(INDEX('Värde kostnader'!$J:$AH,$C12+2,COLUMNS($J:AA))/INDEX(Input!$G$5:$AE$5,COLUMNS($J:AA)),"")</f>
        <v>0</v>
      </c>
      <c r="BB12" s="18" cm="1">
        <f t="array" ref="BB12">IFERROR(INDEX('Värde kostnader'!$J:$AH,$C12+2,COLUMNS($J:AB))/INDEX(Input!$G$5:$AE$5,COLUMNS($J:AB)),"")</f>
        <v>0</v>
      </c>
      <c r="BC12" s="18" cm="1">
        <f t="array" ref="BC12">IFERROR(INDEX('Värde kostnader'!$J:$AH,$C12+2,COLUMNS($J:AC))/INDEX(Input!$G$5:$AE$5,COLUMNS($J:AC)),"")</f>
        <v>0</v>
      </c>
      <c r="BD12" s="18" cm="1">
        <f t="array" ref="BD12">IFERROR(INDEX('Värde kostnader'!$J:$AH,$C12+2,COLUMNS($J:AD))/INDEX(Input!$G$5:$AE$5,COLUMNS($J:AD)),"")</f>
        <v>0</v>
      </c>
      <c r="BE12" s="18" cm="1">
        <f t="array" ref="BE12">IFERROR(INDEX('Värde kostnader'!$J:$AH,$C12+2,COLUMNS($J:AE))/INDEX(Input!$G$5:$AE$5,COLUMNS($J:AE)),"")</f>
        <v>0</v>
      </c>
      <c r="BF12" s="18" cm="1">
        <f t="array" ref="BF12">IFERROR(INDEX('Värde kostnader'!$J:$AH,$C12+2,COLUMNS($J:AF))/INDEX(Input!$G$5:$AE$5,COLUMNS($J:AF)),"")</f>
        <v>0</v>
      </c>
      <c r="BG12" s="18" cm="1">
        <f t="array" ref="BG12">IFERROR(INDEX('Värde kostnader'!$J:$AH,$C12+2,COLUMNS($J:AG))/INDEX(Input!$G$5:$AE$5,COLUMNS($J:AG)),"")</f>
        <v>0</v>
      </c>
      <c r="BH12" s="18" cm="1">
        <f t="array" ref="BH12">IFERROR(INDEX('Värde kostnader'!$J:$AH,$C12+2,COLUMNS($J:AH))/INDEX(Input!$G$5:$AE$5,COLUMNS($J:AH)),"")</f>
        <v>0</v>
      </c>
      <c r="BI12" s="19">
        <f t="shared" si="2"/>
        <v>0</v>
      </c>
      <c r="BJ12" s="18" cm="1">
        <f t="array" ref="BJ12">IFERROR(INDEX('Värde kostnader'!$J:$AH,$C12+3,COLUMNS($J:J))/INDEX(Input!$G$5:$AE$5,COLUMNS($J:J)),"")</f>
        <v>0</v>
      </c>
      <c r="BK12" s="18" cm="1">
        <f t="array" ref="BK12">IFERROR(INDEX('Värde kostnader'!$J:$AH,$C12+3,COLUMNS($J:K))/INDEX(Input!$G$5:$AE$5,COLUMNS($J:K)),"")</f>
        <v>0</v>
      </c>
      <c r="BL12" s="18" cm="1">
        <f t="array" ref="BL12">IFERROR(INDEX('Värde kostnader'!$J:$AH,$C12+3,COLUMNS($J:L))/INDEX(Input!$G$5:$AE$5,COLUMNS($J:L)),"")</f>
        <v>0</v>
      </c>
      <c r="BM12" s="18" cm="1">
        <f t="array" ref="BM12">IFERROR(INDEX('Värde kostnader'!$J:$AH,$C12+3,COLUMNS($J:M))/INDEX(Input!$G$5:$AE$5,COLUMNS($J:M)),"")</f>
        <v>0</v>
      </c>
      <c r="BN12" s="18" cm="1">
        <f t="array" ref="BN12">IFERROR(INDEX('Värde kostnader'!$J:$AH,$C12+3,COLUMNS($J:N))/INDEX(Input!$G$5:$AE$5,COLUMNS($J:N)),"")</f>
        <v>0</v>
      </c>
      <c r="BO12" s="18" cm="1">
        <f t="array" ref="BO12">IFERROR(INDEX('Värde kostnader'!$J:$AH,$C12+3,COLUMNS($J:O))/INDEX(Input!$G$5:$AE$5,COLUMNS($J:O)),"")</f>
        <v>0</v>
      </c>
      <c r="BP12" s="18" cm="1">
        <f t="array" ref="BP12">IFERROR(INDEX('Värde kostnader'!$J:$AH,$C12+3,COLUMNS($J:P))/INDEX(Input!$G$5:$AE$5,COLUMNS($J:P)),"")</f>
        <v>0</v>
      </c>
      <c r="BQ12" s="18" cm="1">
        <f t="array" ref="BQ12">IFERROR(INDEX('Värde kostnader'!$J:$AH,$C12+3,COLUMNS($J:Q))/INDEX(Input!$G$5:$AE$5,COLUMNS($J:Q)),"")</f>
        <v>0</v>
      </c>
      <c r="BR12" s="18" cm="1">
        <f t="array" ref="BR12">IFERROR(INDEX('Värde kostnader'!$J:$AH,$C12+3,COLUMNS($J:R))/INDEX(Input!$G$5:$AE$5,COLUMNS($J:R)),"")</f>
        <v>0</v>
      </c>
      <c r="BS12" s="18" cm="1">
        <f t="array" ref="BS12">IFERROR(INDEX('Värde kostnader'!$J:$AH,$C12+3,COLUMNS($J:S))/INDEX(Input!$G$5:$AE$5,COLUMNS($J:S)),"")</f>
        <v>0</v>
      </c>
      <c r="BT12" s="18" cm="1">
        <f t="array" ref="BT12">IFERROR(INDEX('Värde kostnader'!$J:$AH,$C12+3,COLUMNS($J:T))/INDEX(Input!$G$5:$AE$5,COLUMNS($J:T)),"")</f>
        <v>0</v>
      </c>
      <c r="BU12" s="18" cm="1">
        <f t="array" ref="BU12">IFERROR(INDEX('Värde kostnader'!$J:$AH,$C12+3,COLUMNS($J:U))/INDEX(Input!$G$5:$AE$5,COLUMNS($J:U)),"")</f>
        <v>0</v>
      </c>
      <c r="BV12" s="18" cm="1">
        <f t="array" ref="BV12">IFERROR(INDEX('Värde kostnader'!$J:$AH,$C12+3,COLUMNS($J:V))/INDEX(Input!$G$5:$AE$5,COLUMNS($J:V)),"")</f>
        <v>0</v>
      </c>
      <c r="BW12" s="18" cm="1">
        <f t="array" ref="BW12">IFERROR(INDEX('Värde kostnader'!$J:$AH,$C12+3,COLUMNS($J:W))/INDEX(Input!$G$5:$AE$5,COLUMNS($J:W)),"")</f>
        <v>0</v>
      </c>
      <c r="BX12" s="18" cm="1">
        <f t="array" ref="BX12">IFERROR(INDEX('Värde kostnader'!$J:$AH,$C12+3,COLUMNS($J:X))/INDEX(Input!$G$5:$AE$5,COLUMNS($J:X)),"")</f>
        <v>0</v>
      </c>
      <c r="BY12" s="18" cm="1">
        <f t="array" ref="BY12">IFERROR(INDEX('Värde kostnader'!$J:$AH,$C12+3,COLUMNS($J:Y))/INDEX(Input!$G$5:$AE$5,COLUMNS($J:Y)),"")</f>
        <v>0</v>
      </c>
      <c r="BZ12" s="18" cm="1">
        <f t="array" ref="BZ12">IFERROR(INDEX('Värde kostnader'!$J:$AH,$C12+3,COLUMNS($J:Z))/INDEX(Input!$G$5:$AE$5,COLUMNS($J:Z)),"")</f>
        <v>0</v>
      </c>
      <c r="CA12" s="18" cm="1">
        <f t="array" ref="CA12">IFERROR(INDEX('Värde kostnader'!$J:$AH,$C12+3,COLUMNS($J:AA))/INDEX(Input!$G$5:$AE$5,COLUMNS($J:AA)),"")</f>
        <v>0</v>
      </c>
      <c r="CB12" s="18" cm="1">
        <f t="array" ref="CB12">IFERROR(INDEX('Värde kostnader'!$J:$AH,$C12+3,COLUMNS($J:AB))/INDEX(Input!$G$5:$AE$5,COLUMNS($J:AB)),"")</f>
        <v>0</v>
      </c>
      <c r="CC12" s="18" cm="1">
        <f t="array" ref="CC12">IFERROR(INDEX('Värde kostnader'!$J:$AH,$C12+3,COLUMNS($J:AC))/INDEX(Input!$G$5:$AE$5,COLUMNS($J:AC)),"")</f>
        <v>0</v>
      </c>
      <c r="CD12" s="18" cm="1">
        <f t="array" ref="CD12">IFERROR(INDEX('Värde kostnader'!$J:$AH,$C12+3,COLUMNS($J:AD))/INDEX(Input!$G$5:$AE$5,COLUMNS($J:AD)),"")</f>
        <v>0</v>
      </c>
      <c r="CE12" s="18" cm="1">
        <f t="array" ref="CE12">IFERROR(INDEX('Värde kostnader'!$J:$AH,$C12+3,COLUMNS($J:AE))/INDEX(Input!$G$5:$AE$5,COLUMNS($J:AE)),"")</f>
        <v>0</v>
      </c>
      <c r="CF12" s="18" cm="1">
        <f t="array" ref="CF12">IFERROR(INDEX('Värde kostnader'!$J:$AH,$C12+3,COLUMNS($J:AF))/INDEX(Input!$G$5:$AE$5,COLUMNS($J:AF)),"")</f>
        <v>0</v>
      </c>
      <c r="CG12" s="18" cm="1">
        <f t="array" ref="CG12">IFERROR(INDEX('Värde kostnader'!$J:$AH,$C12+3,COLUMNS($J:AG))/INDEX(Input!$G$5:$AE$5,COLUMNS($J:AG)),"")</f>
        <v>0</v>
      </c>
      <c r="CH12" s="18" cm="1">
        <f t="array" ref="CH12">IFERROR(INDEX('Värde kostnader'!$J:$AH,$C12+3,COLUMNS($J:AH))/INDEX(Input!$G$5:$AE$5,COLUMNS($J:AH)),"")</f>
        <v>0</v>
      </c>
      <c r="CI12" s="26">
        <f t="shared" si="3"/>
        <v>0</v>
      </c>
    </row>
    <row r="13" spans="1:87" ht="25.2" customHeight="1" x14ac:dyDescent="0.35">
      <c r="A13" s="25" t="str">
        <f>"K"&amp;TEXT(ROWS($A$2:A13),"00")</f>
        <v>K12</v>
      </c>
      <c r="B13" s="24">
        <f>IFERROR(_xlfn.XMATCH($A13,'Värde kostnader'!$B:$B,0),"")</f>
        <v>221</v>
      </c>
      <c r="C13" s="24">
        <f>IFERROR(_xlfn.XMATCH($A13,'Värde kostnader'!$I:$I,0),"")</f>
        <v>232</v>
      </c>
      <c r="D13" s="34" cm="1">
        <f t="array" ref="D13">IFERROR(INDEX('Värde kostnader'!$C:$C,$B13),"")</f>
        <v>0</v>
      </c>
      <c r="E13" s="34" cm="1">
        <f t="array" ref="E13">IFERROR(INDEX('Värde kostnader'!$C:$C,$B13+1),"")</f>
        <v>0</v>
      </c>
      <c r="F13" s="34" cm="1">
        <f t="array" ref="F13">IFERROR(INDEX('Värde kostnader'!$C:$C,$B13+2),"")</f>
        <v>0</v>
      </c>
      <c r="G13" s="34" t="str">
        <f t="shared" si="0"/>
        <v/>
      </c>
      <c r="H13" s="20"/>
      <c r="I13" s="20"/>
      <c r="J13" s="17" cm="1">
        <f t="array" ref="J13">IFERROR(INDEX('Värde kostnader'!$J:$AH,$C13+1,COLUMNS($J:J))/INDEX(Input!$G$5:$AE$5,COLUMNS($J:J)),"")</f>
        <v>0</v>
      </c>
      <c r="K13" s="17" cm="1">
        <f t="array" ref="K13">IFERROR(INDEX('Värde kostnader'!$J:$AH,$C13+1,COLUMNS($J:K))/INDEX(Input!$G$5:$AE$5,COLUMNS($J:K)),"")</f>
        <v>0</v>
      </c>
      <c r="L13" s="17" cm="1">
        <f t="array" ref="L13">IFERROR(INDEX('Värde kostnader'!$J:$AH,$C13+1,COLUMNS($J:L))/INDEX(Input!$G$5:$AE$5,COLUMNS($J:L)),"")</f>
        <v>0</v>
      </c>
      <c r="M13" s="17" cm="1">
        <f t="array" ref="M13">IFERROR(INDEX('Värde kostnader'!$J:$AH,$C13+1,COLUMNS($J:M))/INDEX(Input!$G$5:$AE$5,COLUMNS($J:M)),"")</f>
        <v>0</v>
      </c>
      <c r="N13" s="17" cm="1">
        <f t="array" ref="N13">IFERROR(INDEX('Värde kostnader'!$J:$AH,$C13+1,COLUMNS($J:N))/INDEX(Input!$G$5:$AE$5,COLUMNS($J:N)),"")</f>
        <v>0</v>
      </c>
      <c r="O13" s="17" cm="1">
        <f t="array" ref="O13">IFERROR(INDEX('Värde kostnader'!$J:$AH,$C13+1,COLUMNS($J:O))/INDEX(Input!$G$5:$AE$5,COLUMNS($J:O)),"")</f>
        <v>0</v>
      </c>
      <c r="P13" s="17" cm="1">
        <f t="array" ref="P13">IFERROR(INDEX('Värde kostnader'!$J:$AH,$C13+1,COLUMNS($J:P))/INDEX(Input!$G$5:$AE$5,COLUMNS($J:P)),"")</f>
        <v>0</v>
      </c>
      <c r="Q13" s="17" cm="1">
        <f t="array" ref="Q13">IFERROR(INDEX('Värde kostnader'!$J:$AH,$C13+1,COLUMNS($J:Q))/INDEX(Input!$G$5:$AE$5,COLUMNS($J:Q)),"")</f>
        <v>0</v>
      </c>
      <c r="R13" s="17" cm="1">
        <f t="array" ref="R13">IFERROR(INDEX('Värde kostnader'!$J:$AH,$C13+1,COLUMNS($J:R))/INDEX(Input!$G$5:$AE$5,COLUMNS($J:R)),"")</f>
        <v>0</v>
      </c>
      <c r="S13" s="17" cm="1">
        <f t="array" ref="S13">IFERROR(INDEX('Värde kostnader'!$J:$AH,$C13+1,COLUMNS($J:S))/INDEX(Input!$G$5:$AE$5,COLUMNS($J:S)),"")</f>
        <v>0</v>
      </c>
      <c r="T13" s="17" cm="1">
        <f t="array" ref="T13">IFERROR(INDEX('Värde kostnader'!$J:$AH,$C13+1,COLUMNS($J:T))/INDEX(Input!$G$5:$AE$5,COLUMNS($J:T)),"")</f>
        <v>0</v>
      </c>
      <c r="U13" s="17" cm="1">
        <f t="array" ref="U13">IFERROR(INDEX('Värde kostnader'!$J:$AH,$C13+1,COLUMNS($J:U))/INDEX(Input!$G$5:$AE$5,COLUMNS($J:U)),"")</f>
        <v>0</v>
      </c>
      <c r="V13" s="17" cm="1">
        <f t="array" ref="V13">IFERROR(INDEX('Värde kostnader'!$J:$AH,$C13+1,COLUMNS($J:V))/INDEX(Input!$G$5:$AE$5,COLUMNS($J:V)),"")</f>
        <v>0</v>
      </c>
      <c r="W13" s="17" cm="1">
        <f t="array" ref="W13">IFERROR(INDEX('Värde kostnader'!$J:$AH,$C13+1,COLUMNS($J:W))/INDEX(Input!$G$5:$AE$5,COLUMNS($J:W)),"")</f>
        <v>0</v>
      </c>
      <c r="X13" s="17" cm="1">
        <f t="array" ref="X13">IFERROR(INDEX('Värde kostnader'!$J:$AH,$C13+1,COLUMNS($J:X))/INDEX(Input!$G$5:$AE$5,COLUMNS($J:X)),"")</f>
        <v>0</v>
      </c>
      <c r="Y13" s="17" cm="1">
        <f t="array" ref="Y13">IFERROR(INDEX('Värde kostnader'!$J:$AH,$C13+1,COLUMNS($J:Y))/INDEX(Input!$G$5:$AE$5,COLUMNS($J:Y)),"")</f>
        <v>0</v>
      </c>
      <c r="Z13" s="17" cm="1">
        <f t="array" ref="Z13">IFERROR(INDEX('Värde kostnader'!$J:$AH,$C13+1,COLUMNS($J:Z))/INDEX(Input!$G$5:$AE$5,COLUMNS($J:Z)),"")</f>
        <v>0</v>
      </c>
      <c r="AA13" s="17" cm="1">
        <f t="array" ref="AA13">IFERROR(INDEX('Värde kostnader'!$J:$AH,$C13+1,COLUMNS($J:AA))/INDEX(Input!$G$5:$AE$5,COLUMNS($J:AA)),"")</f>
        <v>0</v>
      </c>
      <c r="AB13" s="17" cm="1">
        <f t="array" ref="AB13">IFERROR(INDEX('Värde kostnader'!$J:$AH,$C13+1,COLUMNS($J:AB))/INDEX(Input!$G$5:$AE$5,COLUMNS($J:AB)),"")</f>
        <v>0</v>
      </c>
      <c r="AC13" s="17" cm="1">
        <f t="array" ref="AC13">IFERROR(INDEX('Värde kostnader'!$J:$AH,$C13+1,COLUMNS($J:AC))/INDEX(Input!$G$5:$AE$5,COLUMNS($J:AC)),"")</f>
        <v>0</v>
      </c>
      <c r="AD13" s="17" cm="1">
        <f t="array" ref="AD13">IFERROR(INDEX('Värde kostnader'!$J:$AH,$C13+1,COLUMNS($J:AD))/INDEX(Input!$G$5:$AE$5,COLUMNS($J:AD)),"")</f>
        <v>0</v>
      </c>
      <c r="AE13" s="17" cm="1">
        <f t="array" ref="AE13">IFERROR(INDEX('Värde kostnader'!$J:$AH,$C13+1,COLUMNS($J:AE))/INDEX(Input!$G$5:$AE$5,COLUMNS($J:AE)),"")</f>
        <v>0</v>
      </c>
      <c r="AF13" s="17" cm="1">
        <f t="array" ref="AF13">IFERROR(INDEX('Värde kostnader'!$J:$AH,$C13+1,COLUMNS($J:AF))/INDEX(Input!$G$5:$AE$5,COLUMNS($J:AF)),"")</f>
        <v>0</v>
      </c>
      <c r="AG13" s="17" cm="1">
        <f t="array" ref="AG13">IFERROR(INDEX('Värde kostnader'!$J:$AH,$C13+1,COLUMNS($J:AG))/INDEX(Input!$G$5:$AE$5,COLUMNS($J:AG)),"")</f>
        <v>0</v>
      </c>
      <c r="AH13" s="17" cm="1">
        <f t="array" ref="AH13">IFERROR(INDEX('Värde kostnader'!$J:$AH,$C13+1,COLUMNS($J:AH))/INDEX(Input!$G$5:$AE$5,COLUMNS($J:AH)),"")</f>
        <v>0</v>
      </c>
      <c r="AI13" s="19">
        <f t="shared" si="1"/>
        <v>0</v>
      </c>
      <c r="AJ13" s="18" cm="1">
        <f t="array" ref="AJ13">IFERROR(INDEX('Värde kostnader'!$J:$AH,$C13+2,COLUMNS($J:J))/INDEX(Input!$G$5:$AE$5,COLUMNS($J:J)),"")</f>
        <v>0</v>
      </c>
      <c r="AK13" s="18" cm="1">
        <f t="array" ref="AK13">IFERROR(INDEX('Värde kostnader'!$J:$AH,$C13+2,COLUMNS($J:K))/INDEX(Input!$G$5:$AE$5,COLUMNS($J:K)),"")</f>
        <v>0</v>
      </c>
      <c r="AL13" s="18" cm="1">
        <f t="array" ref="AL13">IFERROR(INDEX('Värde kostnader'!$J:$AH,$C13+2,COLUMNS($J:L))/INDEX(Input!$G$5:$AE$5,COLUMNS($J:L)),"")</f>
        <v>0</v>
      </c>
      <c r="AM13" s="18" cm="1">
        <f t="array" ref="AM13">IFERROR(INDEX('Värde kostnader'!$J:$AH,$C13+2,COLUMNS($J:M))/INDEX(Input!$G$5:$AE$5,COLUMNS($J:M)),"")</f>
        <v>0</v>
      </c>
      <c r="AN13" s="18" cm="1">
        <f t="array" ref="AN13">IFERROR(INDEX('Värde kostnader'!$J:$AH,$C13+2,COLUMNS($J:N))/INDEX(Input!$G$5:$AE$5,COLUMNS($J:N)),"")</f>
        <v>0</v>
      </c>
      <c r="AO13" s="18" cm="1">
        <f t="array" ref="AO13">IFERROR(INDEX('Värde kostnader'!$J:$AH,$C13+2,COLUMNS($J:O))/INDEX(Input!$G$5:$AE$5,COLUMNS($J:O)),"")</f>
        <v>0</v>
      </c>
      <c r="AP13" s="18" cm="1">
        <f t="array" ref="AP13">IFERROR(INDEX('Värde kostnader'!$J:$AH,$C13+2,COLUMNS($J:P))/INDEX(Input!$G$5:$AE$5,COLUMNS($J:P)),"")</f>
        <v>0</v>
      </c>
      <c r="AQ13" s="18" cm="1">
        <f t="array" ref="AQ13">IFERROR(INDEX('Värde kostnader'!$J:$AH,$C13+2,COLUMNS($J:Q))/INDEX(Input!$G$5:$AE$5,COLUMNS($J:Q)),"")</f>
        <v>0</v>
      </c>
      <c r="AR13" s="18" cm="1">
        <f t="array" ref="AR13">IFERROR(INDEX('Värde kostnader'!$J:$AH,$C13+2,COLUMNS($J:R))/INDEX(Input!$G$5:$AE$5,COLUMNS($J:R)),"")</f>
        <v>0</v>
      </c>
      <c r="AS13" s="18" cm="1">
        <f t="array" ref="AS13">IFERROR(INDEX('Värde kostnader'!$J:$AH,$C13+2,COLUMNS($J:S))/INDEX(Input!$G$5:$AE$5,COLUMNS($J:S)),"")</f>
        <v>0</v>
      </c>
      <c r="AT13" s="18" cm="1">
        <f t="array" ref="AT13">IFERROR(INDEX('Värde kostnader'!$J:$AH,$C13+2,COLUMNS($J:T))/INDEX(Input!$G$5:$AE$5,COLUMNS($J:T)),"")</f>
        <v>0</v>
      </c>
      <c r="AU13" s="18" cm="1">
        <f t="array" ref="AU13">IFERROR(INDEX('Värde kostnader'!$J:$AH,$C13+2,COLUMNS($J:U))/INDEX(Input!$G$5:$AE$5,COLUMNS($J:U)),"")</f>
        <v>0</v>
      </c>
      <c r="AV13" s="18" cm="1">
        <f t="array" ref="AV13">IFERROR(INDEX('Värde kostnader'!$J:$AH,$C13+2,COLUMNS($J:V))/INDEX(Input!$G$5:$AE$5,COLUMNS($J:V)),"")</f>
        <v>0</v>
      </c>
      <c r="AW13" s="18" cm="1">
        <f t="array" ref="AW13">IFERROR(INDEX('Värde kostnader'!$J:$AH,$C13+2,COLUMNS($J:W))/INDEX(Input!$G$5:$AE$5,COLUMNS($J:W)),"")</f>
        <v>0</v>
      </c>
      <c r="AX13" s="18" cm="1">
        <f t="array" ref="AX13">IFERROR(INDEX('Värde kostnader'!$J:$AH,$C13+2,COLUMNS($J:X))/INDEX(Input!$G$5:$AE$5,COLUMNS($J:X)),"")</f>
        <v>0</v>
      </c>
      <c r="AY13" s="18" cm="1">
        <f t="array" ref="AY13">IFERROR(INDEX('Värde kostnader'!$J:$AH,$C13+2,COLUMNS($J:Y))/INDEX(Input!$G$5:$AE$5,COLUMNS($J:Y)),"")</f>
        <v>0</v>
      </c>
      <c r="AZ13" s="18" cm="1">
        <f t="array" ref="AZ13">IFERROR(INDEX('Värde kostnader'!$J:$AH,$C13+2,COLUMNS($J:Z))/INDEX(Input!$G$5:$AE$5,COLUMNS($J:Z)),"")</f>
        <v>0</v>
      </c>
      <c r="BA13" s="18" cm="1">
        <f t="array" ref="BA13">IFERROR(INDEX('Värde kostnader'!$J:$AH,$C13+2,COLUMNS($J:AA))/INDEX(Input!$G$5:$AE$5,COLUMNS($J:AA)),"")</f>
        <v>0</v>
      </c>
      <c r="BB13" s="18" cm="1">
        <f t="array" ref="BB13">IFERROR(INDEX('Värde kostnader'!$J:$AH,$C13+2,COLUMNS($J:AB))/INDEX(Input!$G$5:$AE$5,COLUMNS($J:AB)),"")</f>
        <v>0</v>
      </c>
      <c r="BC13" s="18" cm="1">
        <f t="array" ref="BC13">IFERROR(INDEX('Värde kostnader'!$J:$AH,$C13+2,COLUMNS($J:AC))/INDEX(Input!$G$5:$AE$5,COLUMNS($J:AC)),"")</f>
        <v>0</v>
      </c>
      <c r="BD13" s="18" cm="1">
        <f t="array" ref="BD13">IFERROR(INDEX('Värde kostnader'!$J:$AH,$C13+2,COLUMNS($J:AD))/INDEX(Input!$G$5:$AE$5,COLUMNS($J:AD)),"")</f>
        <v>0</v>
      </c>
      <c r="BE13" s="18" cm="1">
        <f t="array" ref="BE13">IFERROR(INDEX('Värde kostnader'!$J:$AH,$C13+2,COLUMNS($J:AE))/INDEX(Input!$G$5:$AE$5,COLUMNS($J:AE)),"")</f>
        <v>0</v>
      </c>
      <c r="BF13" s="18" cm="1">
        <f t="array" ref="BF13">IFERROR(INDEX('Värde kostnader'!$J:$AH,$C13+2,COLUMNS($J:AF))/INDEX(Input!$G$5:$AE$5,COLUMNS($J:AF)),"")</f>
        <v>0</v>
      </c>
      <c r="BG13" s="18" cm="1">
        <f t="array" ref="BG13">IFERROR(INDEX('Värde kostnader'!$J:$AH,$C13+2,COLUMNS($J:AG))/INDEX(Input!$G$5:$AE$5,COLUMNS($J:AG)),"")</f>
        <v>0</v>
      </c>
      <c r="BH13" s="18" cm="1">
        <f t="array" ref="BH13">IFERROR(INDEX('Värde kostnader'!$J:$AH,$C13+2,COLUMNS($J:AH))/INDEX(Input!$G$5:$AE$5,COLUMNS($J:AH)),"")</f>
        <v>0</v>
      </c>
      <c r="BI13" s="19">
        <f t="shared" si="2"/>
        <v>0</v>
      </c>
      <c r="BJ13" s="18" cm="1">
        <f t="array" ref="BJ13">IFERROR(INDEX('Värde kostnader'!$J:$AH,$C13+3,COLUMNS($J:J))/INDEX(Input!$G$5:$AE$5,COLUMNS($J:J)),"")</f>
        <v>0</v>
      </c>
      <c r="BK13" s="18" cm="1">
        <f t="array" ref="BK13">IFERROR(INDEX('Värde kostnader'!$J:$AH,$C13+3,COLUMNS($J:K))/INDEX(Input!$G$5:$AE$5,COLUMNS($J:K)),"")</f>
        <v>0</v>
      </c>
      <c r="BL13" s="18" cm="1">
        <f t="array" ref="BL13">IFERROR(INDEX('Värde kostnader'!$J:$AH,$C13+3,COLUMNS($J:L))/INDEX(Input!$G$5:$AE$5,COLUMNS($J:L)),"")</f>
        <v>0</v>
      </c>
      <c r="BM13" s="18" cm="1">
        <f t="array" ref="BM13">IFERROR(INDEX('Värde kostnader'!$J:$AH,$C13+3,COLUMNS($J:M))/INDEX(Input!$G$5:$AE$5,COLUMNS($J:M)),"")</f>
        <v>0</v>
      </c>
      <c r="BN13" s="18" cm="1">
        <f t="array" ref="BN13">IFERROR(INDEX('Värde kostnader'!$J:$AH,$C13+3,COLUMNS($J:N))/INDEX(Input!$G$5:$AE$5,COLUMNS($J:N)),"")</f>
        <v>0</v>
      </c>
      <c r="BO13" s="18" cm="1">
        <f t="array" ref="BO13">IFERROR(INDEX('Värde kostnader'!$J:$AH,$C13+3,COLUMNS($J:O))/INDEX(Input!$G$5:$AE$5,COLUMNS($J:O)),"")</f>
        <v>0</v>
      </c>
      <c r="BP13" s="18" cm="1">
        <f t="array" ref="BP13">IFERROR(INDEX('Värde kostnader'!$J:$AH,$C13+3,COLUMNS($J:P))/INDEX(Input!$G$5:$AE$5,COLUMNS($J:P)),"")</f>
        <v>0</v>
      </c>
      <c r="BQ13" s="18" cm="1">
        <f t="array" ref="BQ13">IFERROR(INDEX('Värde kostnader'!$J:$AH,$C13+3,COLUMNS($J:Q))/INDEX(Input!$G$5:$AE$5,COLUMNS($J:Q)),"")</f>
        <v>0</v>
      </c>
      <c r="BR13" s="18" cm="1">
        <f t="array" ref="BR13">IFERROR(INDEX('Värde kostnader'!$J:$AH,$C13+3,COLUMNS($J:R))/INDEX(Input!$G$5:$AE$5,COLUMNS($J:R)),"")</f>
        <v>0</v>
      </c>
      <c r="BS13" s="18" cm="1">
        <f t="array" ref="BS13">IFERROR(INDEX('Värde kostnader'!$J:$AH,$C13+3,COLUMNS($J:S))/INDEX(Input!$G$5:$AE$5,COLUMNS($J:S)),"")</f>
        <v>0</v>
      </c>
      <c r="BT13" s="18" cm="1">
        <f t="array" ref="BT13">IFERROR(INDEX('Värde kostnader'!$J:$AH,$C13+3,COLUMNS($J:T))/INDEX(Input!$G$5:$AE$5,COLUMNS($J:T)),"")</f>
        <v>0</v>
      </c>
      <c r="BU13" s="18" cm="1">
        <f t="array" ref="BU13">IFERROR(INDEX('Värde kostnader'!$J:$AH,$C13+3,COLUMNS($J:U))/INDEX(Input!$G$5:$AE$5,COLUMNS($J:U)),"")</f>
        <v>0</v>
      </c>
      <c r="BV13" s="18" cm="1">
        <f t="array" ref="BV13">IFERROR(INDEX('Värde kostnader'!$J:$AH,$C13+3,COLUMNS($J:V))/INDEX(Input!$G$5:$AE$5,COLUMNS($J:V)),"")</f>
        <v>0</v>
      </c>
      <c r="BW13" s="18" cm="1">
        <f t="array" ref="BW13">IFERROR(INDEX('Värde kostnader'!$J:$AH,$C13+3,COLUMNS($J:W))/INDEX(Input!$G$5:$AE$5,COLUMNS($J:W)),"")</f>
        <v>0</v>
      </c>
      <c r="BX13" s="18" cm="1">
        <f t="array" ref="BX13">IFERROR(INDEX('Värde kostnader'!$J:$AH,$C13+3,COLUMNS($J:X))/INDEX(Input!$G$5:$AE$5,COLUMNS($J:X)),"")</f>
        <v>0</v>
      </c>
      <c r="BY13" s="18" cm="1">
        <f t="array" ref="BY13">IFERROR(INDEX('Värde kostnader'!$J:$AH,$C13+3,COLUMNS($J:Y))/INDEX(Input!$G$5:$AE$5,COLUMNS($J:Y)),"")</f>
        <v>0</v>
      </c>
      <c r="BZ13" s="18" cm="1">
        <f t="array" ref="BZ13">IFERROR(INDEX('Värde kostnader'!$J:$AH,$C13+3,COLUMNS($J:Z))/INDEX(Input!$G$5:$AE$5,COLUMNS($J:Z)),"")</f>
        <v>0</v>
      </c>
      <c r="CA13" s="18" cm="1">
        <f t="array" ref="CA13">IFERROR(INDEX('Värde kostnader'!$J:$AH,$C13+3,COLUMNS($J:AA))/INDEX(Input!$G$5:$AE$5,COLUMNS($J:AA)),"")</f>
        <v>0</v>
      </c>
      <c r="CB13" s="18" cm="1">
        <f t="array" ref="CB13">IFERROR(INDEX('Värde kostnader'!$J:$AH,$C13+3,COLUMNS($J:AB))/INDEX(Input!$G$5:$AE$5,COLUMNS($J:AB)),"")</f>
        <v>0</v>
      </c>
      <c r="CC13" s="18" cm="1">
        <f t="array" ref="CC13">IFERROR(INDEX('Värde kostnader'!$J:$AH,$C13+3,COLUMNS($J:AC))/INDEX(Input!$G$5:$AE$5,COLUMNS($J:AC)),"")</f>
        <v>0</v>
      </c>
      <c r="CD13" s="18" cm="1">
        <f t="array" ref="CD13">IFERROR(INDEX('Värde kostnader'!$J:$AH,$C13+3,COLUMNS($J:AD))/INDEX(Input!$G$5:$AE$5,COLUMNS($J:AD)),"")</f>
        <v>0</v>
      </c>
      <c r="CE13" s="18" cm="1">
        <f t="array" ref="CE13">IFERROR(INDEX('Värde kostnader'!$J:$AH,$C13+3,COLUMNS($J:AE))/INDEX(Input!$G$5:$AE$5,COLUMNS($J:AE)),"")</f>
        <v>0</v>
      </c>
      <c r="CF13" s="18" cm="1">
        <f t="array" ref="CF13">IFERROR(INDEX('Värde kostnader'!$J:$AH,$C13+3,COLUMNS($J:AF))/INDEX(Input!$G$5:$AE$5,COLUMNS($J:AF)),"")</f>
        <v>0</v>
      </c>
      <c r="CG13" s="18" cm="1">
        <f t="array" ref="CG13">IFERROR(INDEX('Värde kostnader'!$J:$AH,$C13+3,COLUMNS($J:AG))/INDEX(Input!$G$5:$AE$5,COLUMNS($J:AG)),"")</f>
        <v>0</v>
      </c>
      <c r="CH13" s="18" cm="1">
        <f t="array" ref="CH13">IFERROR(INDEX('Värde kostnader'!$J:$AH,$C13+3,COLUMNS($J:AH))/INDEX(Input!$G$5:$AE$5,COLUMNS($J:AH)),"")</f>
        <v>0</v>
      </c>
      <c r="CI13" s="26">
        <f t="shared" si="3"/>
        <v>0</v>
      </c>
    </row>
    <row r="14" spans="1:87" ht="25.2" customHeight="1" x14ac:dyDescent="0.35">
      <c r="A14" s="25" t="str">
        <f>"K"&amp;TEXT(ROWS($A$2:A14),"00")</f>
        <v>K13</v>
      </c>
      <c r="B14" s="24">
        <f>IFERROR(_xlfn.XMATCH($A14,'Värde kostnader'!$B:$B,0),"")</f>
        <v>240</v>
      </c>
      <c r="C14" s="24">
        <f>IFERROR(_xlfn.XMATCH($A14,'Värde kostnader'!$I:$I,0),"")</f>
        <v>251</v>
      </c>
      <c r="D14" s="34" cm="1">
        <f t="array" ref="D14">IFERROR(INDEX('Värde kostnader'!$C:$C,$B14),"")</f>
        <v>0</v>
      </c>
      <c r="E14" s="34" cm="1">
        <f t="array" ref="E14">IFERROR(INDEX('Värde kostnader'!$C:$C,$B14+1),"")</f>
        <v>0</v>
      </c>
      <c r="F14" s="34" cm="1">
        <f t="array" ref="F14">IFERROR(INDEX('Värde kostnader'!$C:$C,$B14+2),"")</f>
        <v>0</v>
      </c>
      <c r="G14" s="34" t="str">
        <f t="shared" si="0"/>
        <v/>
      </c>
      <c r="H14" s="20"/>
      <c r="I14" s="20"/>
      <c r="J14" s="17" cm="1">
        <f t="array" ref="J14">IFERROR(INDEX('Värde kostnader'!$J:$AH,$C14+1,COLUMNS($J:J))/INDEX(Input!$G$5:$AE$5,COLUMNS($J:J)),"")</f>
        <v>0</v>
      </c>
      <c r="K14" s="17" cm="1">
        <f t="array" ref="K14">IFERROR(INDEX('Värde kostnader'!$J:$AH,$C14+1,COLUMNS($J:K))/INDEX(Input!$G$5:$AE$5,COLUMNS($J:K)),"")</f>
        <v>0</v>
      </c>
      <c r="L14" s="17" cm="1">
        <f t="array" ref="L14">IFERROR(INDEX('Värde kostnader'!$J:$AH,$C14+1,COLUMNS($J:L))/INDEX(Input!$G$5:$AE$5,COLUMNS($J:L)),"")</f>
        <v>0</v>
      </c>
      <c r="M14" s="17" cm="1">
        <f t="array" ref="M14">IFERROR(INDEX('Värde kostnader'!$J:$AH,$C14+1,COLUMNS($J:M))/INDEX(Input!$G$5:$AE$5,COLUMNS($J:M)),"")</f>
        <v>0</v>
      </c>
      <c r="N14" s="17" cm="1">
        <f t="array" ref="N14">IFERROR(INDEX('Värde kostnader'!$J:$AH,$C14+1,COLUMNS($J:N))/INDEX(Input!$G$5:$AE$5,COLUMNS($J:N)),"")</f>
        <v>0</v>
      </c>
      <c r="O14" s="17" cm="1">
        <f t="array" ref="O14">IFERROR(INDEX('Värde kostnader'!$J:$AH,$C14+1,COLUMNS($J:O))/INDEX(Input!$G$5:$AE$5,COLUMNS($J:O)),"")</f>
        <v>0</v>
      </c>
      <c r="P14" s="17" cm="1">
        <f t="array" ref="P14">IFERROR(INDEX('Värde kostnader'!$J:$AH,$C14+1,COLUMNS($J:P))/INDEX(Input!$G$5:$AE$5,COLUMNS($J:P)),"")</f>
        <v>0</v>
      </c>
      <c r="Q14" s="17" cm="1">
        <f t="array" ref="Q14">IFERROR(INDEX('Värde kostnader'!$J:$AH,$C14+1,COLUMNS($J:Q))/INDEX(Input!$G$5:$AE$5,COLUMNS($J:Q)),"")</f>
        <v>0</v>
      </c>
      <c r="R14" s="17" cm="1">
        <f t="array" ref="R14">IFERROR(INDEX('Värde kostnader'!$J:$AH,$C14+1,COLUMNS($J:R))/INDEX(Input!$G$5:$AE$5,COLUMNS($J:R)),"")</f>
        <v>0</v>
      </c>
      <c r="S14" s="17" cm="1">
        <f t="array" ref="S14">IFERROR(INDEX('Värde kostnader'!$J:$AH,$C14+1,COLUMNS($J:S))/INDEX(Input!$G$5:$AE$5,COLUMNS($J:S)),"")</f>
        <v>0</v>
      </c>
      <c r="T14" s="17" cm="1">
        <f t="array" ref="T14">IFERROR(INDEX('Värde kostnader'!$J:$AH,$C14+1,COLUMNS($J:T))/INDEX(Input!$G$5:$AE$5,COLUMNS($J:T)),"")</f>
        <v>0</v>
      </c>
      <c r="U14" s="17" cm="1">
        <f t="array" ref="U14">IFERROR(INDEX('Värde kostnader'!$J:$AH,$C14+1,COLUMNS($J:U))/INDEX(Input!$G$5:$AE$5,COLUMNS($J:U)),"")</f>
        <v>0</v>
      </c>
      <c r="V14" s="17" cm="1">
        <f t="array" ref="V14">IFERROR(INDEX('Värde kostnader'!$J:$AH,$C14+1,COLUMNS($J:V))/INDEX(Input!$G$5:$AE$5,COLUMNS($J:V)),"")</f>
        <v>0</v>
      </c>
      <c r="W14" s="17" cm="1">
        <f t="array" ref="W14">IFERROR(INDEX('Värde kostnader'!$J:$AH,$C14+1,COLUMNS($J:W))/INDEX(Input!$G$5:$AE$5,COLUMNS($J:W)),"")</f>
        <v>0</v>
      </c>
      <c r="X14" s="17" cm="1">
        <f t="array" ref="X14">IFERROR(INDEX('Värde kostnader'!$J:$AH,$C14+1,COLUMNS($J:X))/INDEX(Input!$G$5:$AE$5,COLUMNS($J:X)),"")</f>
        <v>0</v>
      </c>
      <c r="Y14" s="17" cm="1">
        <f t="array" ref="Y14">IFERROR(INDEX('Värde kostnader'!$J:$AH,$C14+1,COLUMNS($J:Y))/INDEX(Input!$G$5:$AE$5,COLUMNS($J:Y)),"")</f>
        <v>0</v>
      </c>
      <c r="Z14" s="17" cm="1">
        <f t="array" ref="Z14">IFERROR(INDEX('Värde kostnader'!$J:$AH,$C14+1,COLUMNS($J:Z))/INDEX(Input!$G$5:$AE$5,COLUMNS($J:Z)),"")</f>
        <v>0</v>
      </c>
      <c r="AA14" s="17" cm="1">
        <f t="array" ref="AA14">IFERROR(INDEX('Värde kostnader'!$J:$AH,$C14+1,COLUMNS($J:AA))/INDEX(Input!$G$5:$AE$5,COLUMNS($J:AA)),"")</f>
        <v>0</v>
      </c>
      <c r="AB14" s="17" cm="1">
        <f t="array" ref="AB14">IFERROR(INDEX('Värde kostnader'!$J:$AH,$C14+1,COLUMNS($J:AB))/INDEX(Input!$G$5:$AE$5,COLUMNS($J:AB)),"")</f>
        <v>0</v>
      </c>
      <c r="AC14" s="17" cm="1">
        <f t="array" ref="AC14">IFERROR(INDEX('Värde kostnader'!$J:$AH,$C14+1,COLUMNS($J:AC))/INDEX(Input!$G$5:$AE$5,COLUMNS($J:AC)),"")</f>
        <v>0</v>
      </c>
      <c r="AD14" s="17" cm="1">
        <f t="array" ref="AD14">IFERROR(INDEX('Värde kostnader'!$J:$AH,$C14+1,COLUMNS($J:AD))/INDEX(Input!$G$5:$AE$5,COLUMNS($J:AD)),"")</f>
        <v>0</v>
      </c>
      <c r="AE14" s="17" cm="1">
        <f t="array" ref="AE14">IFERROR(INDEX('Värde kostnader'!$J:$AH,$C14+1,COLUMNS($J:AE))/INDEX(Input!$G$5:$AE$5,COLUMNS($J:AE)),"")</f>
        <v>0</v>
      </c>
      <c r="AF14" s="17" cm="1">
        <f t="array" ref="AF14">IFERROR(INDEX('Värde kostnader'!$J:$AH,$C14+1,COLUMNS($J:AF))/INDEX(Input!$G$5:$AE$5,COLUMNS($J:AF)),"")</f>
        <v>0</v>
      </c>
      <c r="AG14" s="17" cm="1">
        <f t="array" ref="AG14">IFERROR(INDEX('Värde kostnader'!$J:$AH,$C14+1,COLUMNS($J:AG))/INDEX(Input!$G$5:$AE$5,COLUMNS($J:AG)),"")</f>
        <v>0</v>
      </c>
      <c r="AH14" s="17" cm="1">
        <f t="array" ref="AH14">IFERROR(INDEX('Värde kostnader'!$J:$AH,$C14+1,COLUMNS($J:AH))/INDEX(Input!$G$5:$AE$5,COLUMNS($J:AH)),"")</f>
        <v>0</v>
      </c>
      <c r="AI14" s="19">
        <f t="shared" si="1"/>
        <v>0</v>
      </c>
      <c r="AJ14" s="18" cm="1">
        <f t="array" ref="AJ14">IFERROR(INDEX('Värde kostnader'!$J:$AH,$C14+2,COLUMNS($J:J))/INDEX(Input!$G$5:$AE$5,COLUMNS($J:J)),"")</f>
        <v>0</v>
      </c>
      <c r="AK14" s="18" cm="1">
        <f t="array" ref="AK14">IFERROR(INDEX('Värde kostnader'!$J:$AH,$C14+2,COLUMNS($J:K))/INDEX(Input!$G$5:$AE$5,COLUMNS($J:K)),"")</f>
        <v>0</v>
      </c>
      <c r="AL14" s="18" cm="1">
        <f t="array" ref="AL14">IFERROR(INDEX('Värde kostnader'!$J:$AH,$C14+2,COLUMNS($J:L))/INDEX(Input!$G$5:$AE$5,COLUMNS($J:L)),"")</f>
        <v>0</v>
      </c>
      <c r="AM14" s="18" cm="1">
        <f t="array" ref="AM14">IFERROR(INDEX('Värde kostnader'!$J:$AH,$C14+2,COLUMNS($J:M))/INDEX(Input!$G$5:$AE$5,COLUMNS($J:M)),"")</f>
        <v>0</v>
      </c>
      <c r="AN14" s="18" cm="1">
        <f t="array" ref="AN14">IFERROR(INDEX('Värde kostnader'!$J:$AH,$C14+2,COLUMNS($J:N))/INDEX(Input!$G$5:$AE$5,COLUMNS($J:N)),"")</f>
        <v>0</v>
      </c>
      <c r="AO14" s="18" cm="1">
        <f t="array" ref="AO14">IFERROR(INDEX('Värde kostnader'!$J:$AH,$C14+2,COLUMNS($J:O))/INDEX(Input!$G$5:$AE$5,COLUMNS($J:O)),"")</f>
        <v>0</v>
      </c>
      <c r="AP14" s="18" cm="1">
        <f t="array" ref="AP14">IFERROR(INDEX('Värde kostnader'!$J:$AH,$C14+2,COLUMNS($J:P))/INDEX(Input!$G$5:$AE$5,COLUMNS($J:P)),"")</f>
        <v>0</v>
      </c>
      <c r="AQ14" s="18" cm="1">
        <f t="array" ref="AQ14">IFERROR(INDEX('Värde kostnader'!$J:$AH,$C14+2,COLUMNS($J:Q))/INDEX(Input!$G$5:$AE$5,COLUMNS($J:Q)),"")</f>
        <v>0</v>
      </c>
      <c r="AR14" s="18" cm="1">
        <f t="array" ref="AR14">IFERROR(INDEX('Värde kostnader'!$J:$AH,$C14+2,COLUMNS($J:R))/INDEX(Input!$G$5:$AE$5,COLUMNS($J:R)),"")</f>
        <v>0</v>
      </c>
      <c r="AS14" s="18" cm="1">
        <f t="array" ref="AS14">IFERROR(INDEX('Värde kostnader'!$J:$AH,$C14+2,COLUMNS($J:S))/INDEX(Input!$G$5:$AE$5,COLUMNS($J:S)),"")</f>
        <v>0</v>
      </c>
      <c r="AT14" s="18" cm="1">
        <f t="array" ref="AT14">IFERROR(INDEX('Värde kostnader'!$J:$AH,$C14+2,COLUMNS($J:T))/INDEX(Input!$G$5:$AE$5,COLUMNS($J:T)),"")</f>
        <v>0</v>
      </c>
      <c r="AU14" s="18" cm="1">
        <f t="array" ref="AU14">IFERROR(INDEX('Värde kostnader'!$J:$AH,$C14+2,COLUMNS($J:U))/INDEX(Input!$G$5:$AE$5,COLUMNS($J:U)),"")</f>
        <v>0</v>
      </c>
      <c r="AV14" s="18" cm="1">
        <f t="array" ref="AV14">IFERROR(INDEX('Värde kostnader'!$J:$AH,$C14+2,COLUMNS($J:V))/INDEX(Input!$G$5:$AE$5,COLUMNS($J:V)),"")</f>
        <v>0</v>
      </c>
      <c r="AW14" s="18" cm="1">
        <f t="array" ref="AW14">IFERROR(INDEX('Värde kostnader'!$J:$AH,$C14+2,COLUMNS($J:W))/INDEX(Input!$G$5:$AE$5,COLUMNS($J:W)),"")</f>
        <v>0</v>
      </c>
      <c r="AX14" s="18" cm="1">
        <f t="array" ref="AX14">IFERROR(INDEX('Värde kostnader'!$J:$AH,$C14+2,COLUMNS($J:X))/INDEX(Input!$G$5:$AE$5,COLUMNS($J:X)),"")</f>
        <v>0</v>
      </c>
      <c r="AY14" s="18" cm="1">
        <f t="array" ref="AY14">IFERROR(INDEX('Värde kostnader'!$J:$AH,$C14+2,COLUMNS($J:Y))/INDEX(Input!$G$5:$AE$5,COLUMNS($J:Y)),"")</f>
        <v>0</v>
      </c>
      <c r="AZ14" s="18" cm="1">
        <f t="array" ref="AZ14">IFERROR(INDEX('Värde kostnader'!$J:$AH,$C14+2,COLUMNS($J:Z))/INDEX(Input!$G$5:$AE$5,COLUMNS($J:Z)),"")</f>
        <v>0</v>
      </c>
      <c r="BA14" s="18" cm="1">
        <f t="array" ref="BA14">IFERROR(INDEX('Värde kostnader'!$J:$AH,$C14+2,COLUMNS($J:AA))/INDEX(Input!$G$5:$AE$5,COLUMNS($J:AA)),"")</f>
        <v>0</v>
      </c>
      <c r="BB14" s="18" cm="1">
        <f t="array" ref="BB14">IFERROR(INDEX('Värde kostnader'!$J:$AH,$C14+2,COLUMNS($J:AB))/INDEX(Input!$G$5:$AE$5,COLUMNS($J:AB)),"")</f>
        <v>0</v>
      </c>
      <c r="BC14" s="18" cm="1">
        <f t="array" ref="BC14">IFERROR(INDEX('Värde kostnader'!$J:$AH,$C14+2,COLUMNS($J:AC))/INDEX(Input!$G$5:$AE$5,COLUMNS($J:AC)),"")</f>
        <v>0</v>
      </c>
      <c r="BD14" s="18" cm="1">
        <f t="array" ref="BD14">IFERROR(INDEX('Värde kostnader'!$J:$AH,$C14+2,COLUMNS($J:AD))/INDEX(Input!$G$5:$AE$5,COLUMNS($J:AD)),"")</f>
        <v>0</v>
      </c>
      <c r="BE14" s="18" cm="1">
        <f t="array" ref="BE14">IFERROR(INDEX('Värde kostnader'!$J:$AH,$C14+2,COLUMNS($J:AE))/INDEX(Input!$G$5:$AE$5,COLUMNS($J:AE)),"")</f>
        <v>0</v>
      </c>
      <c r="BF14" s="18" cm="1">
        <f t="array" ref="BF14">IFERROR(INDEX('Värde kostnader'!$J:$AH,$C14+2,COLUMNS($J:AF))/INDEX(Input!$G$5:$AE$5,COLUMNS($J:AF)),"")</f>
        <v>0</v>
      </c>
      <c r="BG14" s="18" cm="1">
        <f t="array" ref="BG14">IFERROR(INDEX('Värde kostnader'!$J:$AH,$C14+2,COLUMNS($J:AG))/INDEX(Input!$G$5:$AE$5,COLUMNS($J:AG)),"")</f>
        <v>0</v>
      </c>
      <c r="BH14" s="18" cm="1">
        <f t="array" ref="BH14">IFERROR(INDEX('Värde kostnader'!$J:$AH,$C14+2,COLUMNS($J:AH))/INDEX(Input!$G$5:$AE$5,COLUMNS($J:AH)),"")</f>
        <v>0</v>
      </c>
      <c r="BI14" s="19">
        <f t="shared" si="2"/>
        <v>0</v>
      </c>
      <c r="BJ14" s="18" cm="1">
        <f t="array" ref="BJ14">IFERROR(INDEX('Värde kostnader'!$J:$AH,$C14+3,COLUMNS($J:J))/INDEX(Input!$G$5:$AE$5,COLUMNS($J:J)),"")</f>
        <v>0</v>
      </c>
      <c r="BK14" s="18" cm="1">
        <f t="array" ref="BK14">IFERROR(INDEX('Värde kostnader'!$J:$AH,$C14+3,COLUMNS($J:K))/INDEX(Input!$G$5:$AE$5,COLUMNS($J:K)),"")</f>
        <v>0</v>
      </c>
      <c r="BL14" s="18" cm="1">
        <f t="array" ref="BL14">IFERROR(INDEX('Värde kostnader'!$J:$AH,$C14+3,COLUMNS($J:L))/INDEX(Input!$G$5:$AE$5,COLUMNS($J:L)),"")</f>
        <v>0</v>
      </c>
      <c r="BM14" s="18" cm="1">
        <f t="array" ref="BM14">IFERROR(INDEX('Värde kostnader'!$J:$AH,$C14+3,COLUMNS($J:M))/INDEX(Input!$G$5:$AE$5,COLUMNS($J:M)),"")</f>
        <v>0</v>
      </c>
      <c r="BN14" s="18" cm="1">
        <f t="array" ref="BN14">IFERROR(INDEX('Värde kostnader'!$J:$AH,$C14+3,COLUMNS($J:N))/INDEX(Input!$G$5:$AE$5,COLUMNS($J:N)),"")</f>
        <v>0</v>
      </c>
      <c r="BO14" s="18" cm="1">
        <f t="array" ref="BO14">IFERROR(INDEX('Värde kostnader'!$J:$AH,$C14+3,COLUMNS($J:O))/INDEX(Input!$G$5:$AE$5,COLUMNS($J:O)),"")</f>
        <v>0</v>
      </c>
      <c r="BP14" s="18" cm="1">
        <f t="array" ref="BP14">IFERROR(INDEX('Värde kostnader'!$J:$AH,$C14+3,COLUMNS($J:P))/INDEX(Input!$G$5:$AE$5,COLUMNS($J:P)),"")</f>
        <v>0</v>
      </c>
      <c r="BQ14" s="18" cm="1">
        <f t="array" ref="BQ14">IFERROR(INDEX('Värde kostnader'!$J:$AH,$C14+3,COLUMNS($J:Q))/INDEX(Input!$G$5:$AE$5,COLUMNS($J:Q)),"")</f>
        <v>0</v>
      </c>
      <c r="BR14" s="18" cm="1">
        <f t="array" ref="BR14">IFERROR(INDEX('Värde kostnader'!$J:$AH,$C14+3,COLUMNS($J:R))/INDEX(Input!$G$5:$AE$5,COLUMNS($J:R)),"")</f>
        <v>0</v>
      </c>
      <c r="BS14" s="18" cm="1">
        <f t="array" ref="BS14">IFERROR(INDEX('Värde kostnader'!$J:$AH,$C14+3,COLUMNS($J:S))/INDEX(Input!$G$5:$AE$5,COLUMNS($J:S)),"")</f>
        <v>0</v>
      </c>
      <c r="BT14" s="18" cm="1">
        <f t="array" ref="BT14">IFERROR(INDEX('Värde kostnader'!$J:$AH,$C14+3,COLUMNS($J:T))/INDEX(Input!$G$5:$AE$5,COLUMNS($J:T)),"")</f>
        <v>0</v>
      </c>
      <c r="BU14" s="18" cm="1">
        <f t="array" ref="BU14">IFERROR(INDEX('Värde kostnader'!$J:$AH,$C14+3,COLUMNS($J:U))/INDEX(Input!$G$5:$AE$5,COLUMNS($J:U)),"")</f>
        <v>0</v>
      </c>
      <c r="BV14" s="18" cm="1">
        <f t="array" ref="BV14">IFERROR(INDEX('Värde kostnader'!$J:$AH,$C14+3,COLUMNS($J:V))/INDEX(Input!$G$5:$AE$5,COLUMNS($J:V)),"")</f>
        <v>0</v>
      </c>
      <c r="BW14" s="18" cm="1">
        <f t="array" ref="BW14">IFERROR(INDEX('Värde kostnader'!$J:$AH,$C14+3,COLUMNS($J:W))/INDEX(Input!$G$5:$AE$5,COLUMNS($J:W)),"")</f>
        <v>0</v>
      </c>
      <c r="BX14" s="18" cm="1">
        <f t="array" ref="BX14">IFERROR(INDEX('Värde kostnader'!$J:$AH,$C14+3,COLUMNS($J:X))/INDEX(Input!$G$5:$AE$5,COLUMNS($J:X)),"")</f>
        <v>0</v>
      </c>
      <c r="BY14" s="18" cm="1">
        <f t="array" ref="BY14">IFERROR(INDEX('Värde kostnader'!$J:$AH,$C14+3,COLUMNS($J:Y))/INDEX(Input!$G$5:$AE$5,COLUMNS($J:Y)),"")</f>
        <v>0</v>
      </c>
      <c r="BZ14" s="18" cm="1">
        <f t="array" ref="BZ14">IFERROR(INDEX('Värde kostnader'!$J:$AH,$C14+3,COLUMNS($J:Z))/INDEX(Input!$G$5:$AE$5,COLUMNS($J:Z)),"")</f>
        <v>0</v>
      </c>
      <c r="CA14" s="18" cm="1">
        <f t="array" ref="CA14">IFERROR(INDEX('Värde kostnader'!$J:$AH,$C14+3,COLUMNS($J:AA))/INDEX(Input!$G$5:$AE$5,COLUMNS($J:AA)),"")</f>
        <v>0</v>
      </c>
      <c r="CB14" s="18" cm="1">
        <f t="array" ref="CB14">IFERROR(INDEX('Värde kostnader'!$J:$AH,$C14+3,COLUMNS($J:AB))/INDEX(Input!$G$5:$AE$5,COLUMNS($J:AB)),"")</f>
        <v>0</v>
      </c>
      <c r="CC14" s="18" cm="1">
        <f t="array" ref="CC14">IFERROR(INDEX('Värde kostnader'!$J:$AH,$C14+3,COLUMNS($J:AC))/INDEX(Input!$G$5:$AE$5,COLUMNS($J:AC)),"")</f>
        <v>0</v>
      </c>
      <c r="CD14" s="18" cm="1">
        <f t="array" ref="CD14">IFERROR(INDEX('Värde kostnader'!$J:$AH,$C14+3,COLUMNS($J:AD))/INDEX(Input!$G$5:$AE$5,COLUMNS($J:AD)),"")</f>
        <v>0</v>
      </c>
      <c r="CE14" s="18" cm="1">
        <f t="array" ref="CE14">IFERROR(INDEX('Värde kostnader'!$J:$AH,$C14+3,COLUMNS($J:AE))/INDEX(Input!$G$5:$AE$5,COLUMNS($J:AE)),"")</f>
        <v>0</v>
      </c>
      <c r="CF14" s="18" cm="1">
        <f t="array" ref="CF14">IFERROR(INDEX('Värde kostnader'!$J:$AH,$C14+3,COLUMNS($J:AF))/INDEX(Input!$G$5:$AE$5,COLUMNS($J:AF)),"")</f>
        <v>0</v>
      </c>
      <c r="CG14" s="18" cm="1">
        <f t="array" ref="CG14">IFERROR(INDEX('Värde kostnader'!$J:$AH,$C14+3,COLUMNS($J:AG))/INDEX(Input!$G$5:$AE$5,COLUMNS($J:AG)),"")</f>
        <v>0</v>
      </c>
      <c r="CH14" s="18" cm="1">
        <f t="array" ref="CH14">IFERROR(INDEX('Värde kostnader'!$J:$AH,$C14+3,COLUMNS($J:AH))/INDEX(Input!$G$5:$AE$5,COLUMNS($J:AH)),"")</f>
        <v>0</v>
      </c>
      <c r="CI14" s="26">
        <f t="shared" si="3"/>
        <v>0</v>
      </c>
    </row>
    <row r="15" spans="1:87" ht="25.2" customHeight="1" x14ac:dyDescent="0.35">
      <c r="A15" s="25" t="str">
        <f>"K"&amp;TEXT(ROWS($A$2:A15),"00")</f>
        <v>K14</v>
      </c>
      <c r="B15" s="24">
        <f>IFERROR(_xlfn.XMATCH($A15,'Värde kostnader'!$B:$B,0),"")</f>
        <v>259</v>
      </c>
      <c r="C15" s="24">
        <f>IFERROR(_xlfn.XMATCH($A15,'Värde kostnader'!$I:$I,0),"")</f>
        <v>270</v>
      </c>
      <c r="D15" s="34" cm="1">
        <f t="array" ref="D15">IFERROR(INDEX('Värde kostnader'!$C:$C,$B15),"")</f>
        <v>0</v>
      </c>
      <c r="E15" s="34" cm="1">
        <f t="array" ref="E15">IFERROR(INDEX('Värde kostnader'!$C:$C,$B15+1),"")</f>
        <v>0</v>
      </c>
      <c r="F15" s="34" cm="1">
        <f t="array" ref="F15">IFERROR(INDEX('Värde kostnader'!$C:$C,$B15+2),"")</f>
        <v>0</v>
      </c>
      <c r="G15" s="34" t="str">
        <f t="shared" si="0"/>
        <v/>
      </c>
      <c r="H15" s="20"/>
      <c r="I15" s="20"/>
      <c r="J15" s="17" cm="1">
        <f t="array" ref="J15">IFERROR(INDEX('Värde kostnader'!$J:$AH,$C15+1,COLUMNS($J:J))/INDEX(Input!$G$5:$AE$5,COLUMNS($J:J)),"")</f>
        <v>0</v>
      </c>
      <c r="K15" s="17" cm="1">
        <f t="array" ref="K15">IFERROR(INDEX('Värde kostnader'!$J:$AH,$C15+1,COLUMNS($J:K))/INDEX(Input!$G$5:$AE$5,COLUMNS($J:K)),"")</f>
        <v>0</v>
      </c>
      <c r="L15" s="17" cm="1">
        <f t="array" ref="L15">IFERROR(INDEX('Värde kostnader'!$J:$AH,$C15+1,COLUMNS($J:L))/INDEX(Input!$G$5:$AE$5,COLUMNS($J:L)),"")</f>
        <v>0</v>
      </c>
      <c r="M15" s="17" cm="1">
        <f t="array" ref="M15">IFERROR(INDEX('Värde kostnader'!$J:$AH,$C15+1,COLUMNS($J:M))/INDEX(Input!$G$5:$AE$5,COLUMNS($J:M)),"")</f>
        <v>0</v>
      </c>
      <c r="N15" s="17" cm="1">
        <f t="array" ref="N15">IFERROR(INDEX('Värde kostnader'!$J:$AH,$C15+1,COLUMNS($J:N))/INDEX(Input!$G$5:$AE$5,COLUMNS($J:N)),"")</f>
        <v>0</v>
      </c>
      <c r="O15" s="17" cm="1">
        <f t="array" ref="O15">IFERROR(INDEX('Värde kostnader'!$J:$AH,$C15+1,COLUMNS($J:O))/INDEX(Input!$G$5:$AE$5,COLUMNS($J:O)),"")</f>
        <v>0</v>
      </c>
      <c r="P15" s="17" cm="1">
        <f t="array" ref="P15">IFERROR(INDEX('Värde kostnader'!$J:$AH,$C15+1,COLUMNS($J:P))/INDEX(Input!$G$5:$AE$5,COLUMNS($J:P)),"")</f>
        <v>0</v>
      </c>
      <c r="Q15" s="17" cm="1">
        <f t="array" ref="Q15">IFERROR(INDEX('Värde kostnader'!$J:$AH,$C15+1,COLUMNS($J:Q))/INDEX(Input!$G$5:$AE$5,COLUMNS($J:Q)),"")</f>
        <v>0</v>
      </c>
      <c r="R15" s="17" cm="1">
        <f t="array" ref="R15">IFERROR(INDEX('Värde kostnader'!$J:$AH,$C15+1,COLUMNS($J:R))/INDEX(Input!$G$5:$AE$5,COLUMNS($J:R)),"")</f>
        <v>0</v>
      </c>
      <c r="S15" s="17" cm="1">
        <f t="array" ref="S15">IFERROR(INDEX('Värde kostnader'!$J:$AH,$C15+1,COLUMNS($J:S))/INDEX(Input!$G$5:$AE$5,COLUMNS($J:S)),"")</f>
        <v>0</v>
      </c>
      <c r="T15" s="17" cm="1">
        <f t="array" ref="T15">IFERROR(INDEX('Värde kostnader'!$J:$AH,$C15+1,COLUMNS($J:T))/INDEX(Input!$G$5:$AE$5,COLUMNS($J:T)),"")</f>
        <v>0</v>
      </c>
      <c r="U15" s="17" cm="1">
        <f t="array" ref="U15">IFERROR(INDEX('Värde kostnader'!$J:$AH,$C15+1,COLUMNS($J:U))/INDEX(Input!$G$5:$AE$5,COLUMNS($J:U)),"")</f>
        <v>0</v>
      </c>
      <c r="V15" s="17" cm="1">
        <f t="array" ref="V15">IFERROR(INDEX('Värde kostnader'!$J:$AH,$C15+1,COLUMNS($J:V))/INDEX(Input!$G$5:$AE$5,COLUMNS($J:V)),"")</f>
        <v>0</v>
      </c>
      <c r="W15" s="17" cm="1">
        <f t="array" ref="W15">IFERROR(INDEX('Värde kostnader'!$J:$AH,$C15+1,COLUMNS($J:W))/INDEX(Input!$G$5:$AE$5,COLUMNS($J:W)),"")</f>
        <v>0</v>
      </c>
      <c r="X15" s="17" cm="1">
        <f t="array" ref="X15">IFERROR(INDEX('Värde kostnader'!$J:$AH,$C15+1,COLUMNS($J:X))/INDEX(Input!$G$5:$AE$5,COLUMNS($J:X)),"")</f>
        <v>0</v>
      </c>
      <c r="Y15" s="17" cm="1">
        <f t="array" ref="Y15">IFERROR(INDEX('Värde kostnader'!$J:$AH,$C15+1,COLUMNS($J:Y))/INDEX(Input!$G$5:$AE$5,COLUMNS($J:Y)),"")</f>
        <v>0</v>
      </c>
      <c r="Z15" s="17" cm="1">
        <f t="array" ref="Z15">IFERROR(INDEX('Värde kostnader'!$J:$AH,$C15+1,COLUMNS($J:Z))/INDEX(Input!$G$5:$AE$5,COLUMNS($J:Z)),"")</f>
        <v>0</v>
      </c>
      <c r="AA15" s="17" cm="1">
        <f t="array" ref="AA15">IFERROR(INDEX('Värde kostnader'!$J:$AH,$C15+1,COLUMNS($J:AA))/INDEX(Input!$G$5:$AE$5,COLUMNS($J:AA)),"")</f>
        <v>0</v>
      </c>
      <c r="AB15" s="17" cm="1">
        <f t="array" ref="AB15">IFERROR(INDEX('Värde kostnader'!$J:$AH,$C15+1,COLUMNS($J:AB))/INDEX(Input!$G$5:$AE$5,COLUMNS($J:AB)),"")</f>
        <v>0</v>
      </c>
      <c r="AC15" s="17" cm="1">
        <f t="array" ref="AC15">IFERROR(INDEX('Värde kostnader'!$J:$AH,$C15+1,COLUMNS($J:AC))/INDEX(Input!$G$5:$AE$5,COLUMNS($J:AC)),"")</f>
        <v>0</v>
      </c>
      <c r="AD15" s="17" cm="1">
        <f t="array" ref="AD15">IFERROR(INDEX('Värde kostnader'!$J:$AH,$C15+1,COLUMNS($J:AD))/INDEX(Input!$G$5:$AE$5,COLUMNS($J:AD)),"")</f>
        <v>0</v>
      </c>
      <c r="AE15" s="17" cm="1">
        <f t="array" ref="AE15">IFERROR(INDEX('Värde kostnader'!$J:$AH,$C15+1,COLUMNS($J:AE))/INDEX(Input!$G$5:$AE$5,COLUMNS($J:AE)),"")</f>
        <v>0</v>
      </c>
      <c r="AF15" s="17" cm="1">
        <f t="array" ref="AF15">IFERROR(INDEX('Värde kostnader'!$J:$AH,$C15+1,COLUMNS($J:AF))/INDEX(Input!$G$5:$AE$5,COLUMNS($J:AF)),"")</f>
        <v>0</v>
      </c>
      <c r="AG15" s="17" cm="1">
        <f t="array" ref="AG15">IFERROR(INDEX('Värde kostnader'!$J:$AH,$C15+1,COLUMNS($J:AG))/INDEX(Input!$G$5:$AE$5,COLUMNS($J:AG)),"")</f>
        <v>0</v>
      </c>
      <c r="AH15" s="17" cm="1">
        <f t="array" ref="AH15">IFERROR(INDEX('Värde kostnader'!$J:$AH,$C15+1,COLUMNS($J:AH))/INDEX(Input!$G$5:$AE$5,COLUMNS($J:AH)),"")</f>
        <v>0</v>
      </c>
      <c r="AI15" s="19">
        <f t="shared" si="1"/>
        <v>0</v>
      </c>
      <c r="AJ15" s="18" cm="1">
        <f t="array" ref="AJ15">IFERROR(INDEX('Värde kostnader'!$J:$AH,$C15+2,COLUMNS($J:J))/INDEX(Input!$G$5:$AE$5,COLUMNS($J:J)),"")</f>
        <v>0</v>
      </c>
      <c r="AK15" s="18" cm="1">
        <f t="array" ref="AK15">IFERROR(INDEX('Värde kostnader'!$J:$AH,$C15+2,COLUMNS($J:K))/INDEX(Input!$G$5:$AE$5,COLUMNS($J:K)),"")</f>
        <v>0</v>
      </c>
      <c r="AL15" s="18" cm="1">
        <f t="array" ref="AL15">IFERROR(INDEX('Värde kostnader'!$J:$AH,$C15+2,COLUMNS($J:L))/INDEX(Input!$G$5:$AE$5,COLUMNS($J:L)),"")</f>
        <v>0</v>
      </c>
      <c r="AM15" s="18" cm="1">
        <f t="array" ref="AM15">IFERROR(INDEX('Värde kostnader'!$J:$AH,$C15+2,COLUMNS($J:M))/INDEX(Input!$G$5:$AE$5,COLUMNS($J:M)),"")</f>
        <v>0</v>
      </c>
      <c r="AN15" s="18" cm="1">
        <f t="array" ref="AN15">IFERROR(INDEX('Värde kostnader'!$J:$AH,$C15+2,COLUMNS($J:N))/INDEX(Input!$G$5:$AE$5,COLUMNS($J:N)),"")</f>
        <v>0</v>
      </c>
      <c r="AO15" s="18" cm="1">
        <f t="array" ref="AO15">IFERROR(INDEX('Värde kostnader'!$J:$AH,$C15+2,COLUMNS($J:O))/INDEX(Input!$G$5:$AE$5,COLUMNS($J:O)),"")</f>
        <v>0</v>
      </c>
      <c r="AP15" s="18" cm="1">
        <f t="array" ref="AP15">IFERROR(INDEX('Värde kostnader'!$J:$AH,$C15+2,COLUMNS($J:P))/INDEX(Input!$G$5:$AE$5,COLUMNS($J:P)),"")</f>
        <v>0</v>
      </c>
      <c r="AQ15" s="18" cm="1">
        <f t="array" ref="AQ15">IFERROR(INDEX('Värde kostnader'!$J:$AH,$C15+2,COLUMNS($J:Q))/INDEX(Input!$G$5:$AE$5,COLUMNS($J:Q)),"")</f>
        <v>0</v>
      </c>
      <c r="AR15" s="18" cm="1">
        <f t="array" ref="AR15">IFERROR(INDEX('Värde kostnader'!$J:$AH,$C15+2,COLUMNS($J:R))/INDEX(Input!$G$5:$AE$5,COLUMNS($J:R)),"")</f>
        <v>0</v>
      </c>
      <c r="AS15" s="18" cm="1">
        <f t="array" ref="AS15">IFERROR(INDEX('Värde kostnader'!$J:$AH,$C15+2,COLUMNS($J:S))/INDEX(Input!$G$5:$AE$5,COLUMNS($J:S)),"")</f>
        <v>0</v>
      </c>
      <c r="AT15" s="18" cm="1">
        <f t="array" ref="AT15">IFERROR(INDEX('Värde kostnader'!$J:$AH,$C15+2,COLUMNS($J:T))/INDEX(Input!$G$5:$AE$5,COLUMNS($J:T)),"")</f>
        <v>0</v>
      </c>
      <c r="AU15" s="18" cm="1">
        <f t="array" ref="AU15">IFERROR(INDEX('Värde kostnader'!$J:$AH,$C15+2,COLUMNS($J:U))/INDEX(Input!$G$5:$AE$5,COLUMNS($J:U)),"")</f>
        <v>0</v>
      </c>
      <c r="AV15" s="18" cm="1">
        <f t="array" ref="AV15">IFERROR(INDEX('Värde kostnader'!$J:$AH,$C15+2,COLUMNS($J:V))/INDEX(Input!$G$5:$AE$5,COLUMNS($J:V)),"")</f>
        <v>0</v>
      </c>
      <c r="AW15" s="18" cm="1">
        <f t="array" ref="AW15">IFERROR(INDEX('Värde kostnader'!$J:$AH,$C15+2,COLUMNS($J:W))/INDEX(Input!$G$5:$AE$5,COLUMNS($J:W)),"")</f>
        <v>0</v>
      </c>
      <c r="AX15" s="18" cm="1">
        <f t="array" ref="AX15">IFERROR(INDEX('Värde kostnader'!$J:$AH,$C15+2,COLUMNS($J:X))/INDEX(Input!$G$5:$AE$5,COLUMNS($J:X)),"")</f>
        <v>0</v>
      </c>
      <c r="AY15" s="18" cm="1">
        <f t="array" ref="AY15">IFERROR(INDEX('Värde kostnader'!$J:$AH,$C15+2,COLUMNS($J:Y))/INDEX(Input!$G$5:$AE$5,COLUMNS($J:Y)),"")</f>
        <v>0</v>
      </c>
      <c r="AZ15" s="18" cm="1">
        <f t="array" ref="AZ15">IFERROR(INDEX('Värde kostnader'!$J:$AH,$C15+2,COLUMNS($J:Z))/INDEX(Input!$G$5:$AE$5,COLUMNS($J:Z)),"")</f>
        <v>0</v>
      </c>
      <c r="BA15" s="18" cm="1">
        <f t="array" ref="BA15">IFERROR(INDEX('Värde kostnader'!$J:$AH,$C15+2,COLUMNS($J:AA))/INDEX(Input!$G$5:$AE$5,COLUMNS($J:AA)),"")</f>
        <v>0</v>
      </c>
      <c r="BB15" s="18" cm="1">
        <f t="array" ref="BB15">IFERROR(INDEX('Värde kostnader'!$J:$AH,$C15+2,COLUMNS($J:AB))/INDEX(Input!$G$5:$AE$5,COLUMNS($J:AB)),"")</f>
        <v>0</v>
      </c>
      <c r="BC15" s="18" cm="1">
        <f t="array" ref="BC15">IFERROR(INDEX('Värde kostnader'!$J:$AH,$C15+2,COLUMNS($J:AC))/INDEX(Input!$G$5:$AE$5,COLUMNS($J:AC)),"")</f>
        <v>0</v>
      </c>
      <c r="BD15" s="18" cm="1">
        <f t="array" ref="BD15">IFERROR(INDEX('Värde kostnader'!$J:$AH,$C15+2,COLUMNS($J:AD))/INDEX(Input!$G$5:$AE$5,COLUMNS($J:AD)),"")</f>
        <v>0</v>
      </c>
      <c r="BE15" s="18" cm="1">
        <f t="array" ref="BE15">IFERROR(INDEX('Värde kostnader'!$J:$AH,$C15+2,COLUMNS($J:AE))/INDEX(Input!$G$5:$AE$5,COLUMNS($J:AE)),"")</f>
        <v>0</v>
      </c>
      <c r="BF15" s="18" cm="1">
        <f t="array" ref="BF15">IFERROR(INDEX('Värde kostnader'!$J:$AH,$C15+2,COLUMNS($J:AF))/INDEX(Input!$G$5:$AE$5,COLUMNS($J:AF)),"")</f>
        <v>0</v>
      </c>
      <c r="BG15" s="18" cm="1">
        <f t="array" ref="BG15">IFERROR(INDEX('Värde kostnader'!$J:$AH,$C15+2,COLUMNS($J:AG))/INDEX(Input!$G$5:$AE$5,COLUMNS($J:AG)),"")</f>
        <v>0</v>
      </c>
      <c r="BH15" s="18" cm="1">
        <f t="array" ref="BH15">IFERROR(INDEX('Värde kostnader'!$J:$AH,$C15+2,COLUMNS($J:AH))/INDEX(Input!$G$5:$AE$5,COLUMNS($J:AH)),"")</f>
        <v>0</v>
      </c>
      <c r="BI15" s="19">
        <f t="shared" si="2"/>
        <v>0</v>
      </c>
      <c r="BJ15" s="18" cm="1">
        <f t="array" ref="BJ15">IFERROR(INDEX('Värde kostnader'!$J:$AH,$C15+3,COLUMNS($J:J))/INDEX(Input!$G$5:$AE$5,COLUMNS($J:J)),"")</f>
        <v>0</v>
      </c>
      <c r="BK15" s="18" cm="1">
        <f t="array" ref="BK15">IFERROR(INDEX('Värde kostnader'!$J:$AH,$C15+3,COLUMNS($J:K))/INDEX(Input!$G$5:$AE$5,COLUMNS($J:K)),"")</f>
        <v>0</v>
      </c>
      <c r="BL15" s="18" cm="1">
        <f t="array" ref="BL15">IFERROR(INDEX('Värde kostnader'!$J:$AH,$C15+3,COLUMNS($J:L))/INDEX(Input!$G$5:$AE$5,COLUMNS($J:L)),"")</f>
        <v>0</v>
      </c>
      <c r="BM15" s="18" cm="1">
        <f t="array" ref="BM15">IFERROR(INDEX('Värde kostnader'!$J:$AH,$C15+3,COLUMNS($J:M))/INDEX(Input!$G$5:$AE$5,COLUMNS($J:M)),"")</f>
        <v>0</v>
      </c>
      <c r="BN15" s="18" cm="1">
        <f t="array" ref="BN15">IFERROR(INDEX('Värde kostnader'!$J:$AH,$C15+3,COLUMNS($J:N))/INDEX(Input!$G$5:$AE$5,COLUMNS($J:N)),"")</f>
        <v>0</v>
      </c>
      <c r="BO15" s="18" cm="1">
        <f t="array" ref="BO15">IFERROR(INDEX('Värde kostnader'!$J:$AH,$C15+3,COLUMNS($J:O))/INDEX(Input!$G$5:$AE$5,COLUMNS($J:O)),"")</f>
        <v>0</v>
      </c>
      <c r="BP15" s="18" cm="1">
        <f t="array" ref="BP15">IFERROR(INDEX('Värde kostnader'!$J:$AH,$C15+3,COLUMNS($J:P))/INDEX(Input!$G$5:$AE$5,COLUMNS($J:P)),"")</f>
        <v>0</v>
      </c>
      <c r="BQ15" s="18" cm="1">
        <f t="array" ref="BQ15">IFERROR(INDEX('Värde kostnader'!$J:$AH,$C15+3,COLUMNS($J:Q))/INDEX(Input!$G$5:$AE$5,COLUMNS($J:Q)),"")</f>
        <v>0</v>
      </c>
      <c r="BR15" s="18" cm="1">
        <f t="array" ref="BR15">IFERROR(INDEX('Värde kostnader'!$J:$AH,$C15+3,COLUMNS($J:R))/INDEX(Input!$G$5:$AE$5,COLUMNS($J:R)),"")</f>
        <v>0</v>
      </c>
      <c r="BS15" s="18" cm="1">
        <f t="array" ref="BS15">IFERROR(INDEX('Värde kostnader'!$J:$AH,$C15+3,COLUMNS($J:S))/INDEX(Input!$G$5:$AE$5,COLUMNS($J:S)),"")</f>
        <v>0</v>
      </c>
      <c r="BT15" s="18" cm="1">
        <f t="array" ref="BT15">IFERROR(INDEX('Värde kostnader'!$J:$AH,$C15+3,COLUMNS($J:T))/INDEX(Input!$G$5:$AE$5,COLUMNS($J:T)),"")</f>
        <v>0</v>
      </c>
      <c r="BU15" s="18" cm="1">
        <f t="array" ref="BU15">IFERROR(INDEX('Värde kostnader'!$J:$AH,$C15+3,COLUMNS($J:U))/INDEX(Input!$G$5:$AE$5,COLUMNS($J:U)),"")</f>
        <v>0</v>
      </c>
      <c r="BV15" s="18" cm="1">
        <f t="array" ref="BV15">IFERROR(INDEX('Värde kostnader'!$J:$AH,$C15+3,COLUMNS($J:V))/INDEX(Input!$G$5:$AE$5,COLUMNS($J:V)),"")</f>
        <v>0</v>
      </c>
      <c r="BW15" s="18" cm="1">
        <f t="array" ref="BW15">IFERROR(INDEX('Värde kostnader'!$J:$AH,$C15+3,COLUMNS($J:W))/INDEX(Input!$G$5:$AE$5,COLUMNS($J:W)),"")</f>
        <v>0</v>
      </c>
      <c r="BX15" s="18" cm="1">
        <f t="array" ref="BX15">IFERROR(INDEX('Värde kostnader'!$J:$AH,$C15+3,COLUMNS($J:X))/INDEX(Input!$G$5:$AE$5,COLUMNS($J:X)),"")</f>
        <v>0</v>
      </c>
      <c r="BY15" s="18" cm="1">
        <f t="array" ref="BY15">IFERROR(INDEX('Värde kostnader'!$J:$AH,$C15+3,COLUMNS($J:Y))/INDEX(Input!$G$5:$AE$5,COLUMNS($J:Y)),"")</f>
        <v>0</v>
      </c>
      <c r="BZ15" s="18" cm="1">
        <f t="array" ref="BZ15">IFERROR(INDEX('Värde kostnader'!$J:$AH,$C15+3,COLUMNS($J:Z))/INDEX(Input!$G$5:$AE$5,COLUMNS($J:Z)),"")</f>
        <v>0</v>
      </c>
      <c r="CA15" s="18" cm="1">
        <f t="array" ref="CA15">IFERROR(INDEX('Värde kostnader'!$J:$AH,$C15+3,COLUMNS($J:AA))/INDEX(Input!$G$5:$AE$5,COLUMNS($J:AA)),"")</f>
        <v>0</v>
      </c>
      <c r="CB15" s="18" cm="1">
        <f t="array" ref="CB15">IFERROR(INDEX('Värde kostnader'!$J:$AH,$C15+3,COLUMNS($J:AB))/INDEX(Input!$G$5:$AE$5,COLUMNS($J:AB)),"")</f>
        <v>0</v>
      </c>
      <c r="CC15" s="18" cm="1">
        <f t="array" ref="CC15">IFERROR(INDEX('Värde kostnader'!$J:$AH,$C15+3,COLUMNS($J:AC))/INDEX(Input!$G$5:$AE$5,COLUMNS($J:AC)),"")</f>
        <v>0</v>
      </c>
      <c r="CD15" s="18" cm="1">
        <f t="array" ref="CD15">IFERROR(INDEX('Värde kostnader'!$J:$AH,$C15+3,COLUMNS($J:AD))/INDEX(Input!$G$5:$AE$5,COLUMNS($J:AD)),"")</f>
        <v>0</v>
      </c>
      <c r="CE15" s="18" cm="1">
        <f t="array" ref="CE15">IFERROR(INDEX('Värde kostnader'!$J:$AH,$C15+3,COLUMNS($J:AE))/INDEX(Input!$G$5:$AE$5,COLUMNS($J:AE)),"")</f>
        <v>0</v>
      </c>
      <c r="CF15" s="18" cm="1">
        <f t="array" ref="CF15">IFERROR(INDEX('Värde kostnader'!$J:$AH,$C15+3,COLUMNS($J:AF))/INDEX(Input!$G$5:$AE$5,COLUMNS($J:AF)),"")</f>
        <v>0</v>
      </c>
      <c r="CG15" s="18" cm="1">
        <f t="array" ref="CG15">IFERROR(INDEX('Värde kostnader'!$J:$AH,$C15+3,COLUMNS($J:AG))/INDEX(Input!$G$5:$AE$5,COLUMNS($J:AG)),"")</f>
        <v>0</v>
      </c>
      <c r="CH15" s="18" cm="1">
        <f t="array" ref="CH15">IFERROR(INDEX('Värde kostnader'!$J:$AH,$C15+3,COLUMNS($J:AH))/INDEX(Input!$G$5:$AE$5,COLUMNS($J:AH)),"")</f>
        <v>0</v>
      </c>
      <c r="CI15" s="26">
        <f t="shared" si="3"/>
        <v>0</v>
      </c>
    </row>
    <row r="16" spans="1:87" ht="25.2" customHeight="1" x14ac:dyDescent="0.35">
      <c r="A16" s="25" t="str">
        <f>"K"&amp;TEXT(ROWS($A$2:A16),"00")</f>
        <v>K15</v>
      </c>
      <c r="B16" s="24">
        <f>IFERROR(_xlfn.XMATCH($A16,'Värde kostnader'!$B:$B,0),"")</f>
        <v>278</v>
      </c>
      <c r="C16" s="24">
        <f>IFERROR(_xlfn.XMATCH($A16,'Värde kostnader'!$I:$I,0),"")</f>
        <v>289</v>
      </c>
      <c r="D16" s="34" cm="1">
        <f t="array" ref="D16">IFERROR(INDEX('Värde kostnader'!$C:$C,$B16),"")</f>
        <v>0</v>
      </c>
      <c r="E16" s="34" cm="1">
        <f t="array" ref="E16">IFERROR(INDEX('Värde kostnader'!$C:$C,$B16+1),"")</f>
        <v>0</v>
      </c>
      <c r="F16" s="34" cm="1">
        <f t="array" ref="F16">IFERROR(INDEX('Värde kostnader'!$C:$C,$B16+2),"")</f>
        <v>0</v>
      </c>
      <c r="G16" s="34" t="str">
        <f t="shared" si="0"/>
        <v/>
      </c>
      <c r="H16" s="20"/>
      <c r="I16" s="20"/>
      <c r="J16" s="17" cm="1">
        <f t="array" ref="J16">IFERROR(INDEX('Värde kostnader'!$J:$AH,$C16+1,COLUMNS($J:J))/INDEX(Input!$G$5:$AE$5,COLUMNS($J:J)),"")</f>
        <v>0</v>
      </c>
      <c r="K16" s="17" cm="1">
        <f t="array" ref="K16">IFERROR(INDEX('Värde kostnader'!$J:$AH,$C16+1,COLUMNS($J:K))/INDEX(Input!$G$5:$AE$5,COLUMNS($J:K)),"")</f>
        <v>0</v>
      </c>
      <c r="L16" s="17" cm="1">
        <f t="array" ref="L16">IFERROR(INDEX('Värde kostnader'!$J:$AH,$C16+1,COLUMNS($J:L))/INDEX(Input!$G$5:$AE$5,COLUMNS($J:L)),"")</f>
        <v>0</v>
      </c>
      <c r="M16" s="17" cm="1">
        <f t="array" ref="M16">IFERROR(INDEX('Värde kostnader'!$J:$AH,$C16+1,COLUMNS($J:M))/INDEX(Input!$G$5:$AE$5,COLUMNS($J:M)),"")</f>
        <v>0</v>
      </c>
      <c r="N16" s="17" cm="1">
        <f t="array" ref="N16">IFERROR(INDEX('Värde kostnader'!$J:$AH,$C16+1,COLUMNS($J:N))/INDEX(Input!$G$5:$AE$5,COLUMNS($J:N)),"")</f>
        <v>0</v>
      </c>
      <c r="O16" s="17" cm="1">
        <f t="array" ref="O16">IFERROR(INDEX('Värde kostnader'!$J:$AH,$C16+1,COLUMNS($J:O))/INDEX(Input!$G$5:$AE$5,COLUMNS($J:O)),"")</f>
        <v>0</v>
      </c>
      <c r="P16" s="17" cm="1">
        <f t="array" ref="P16">IFERROR(INDEX('Värde kostnader'!$J:$AH,$C16+1,COLUMNS($J:P))/INDEX(Input!$G$5:$AE$5,COLUMNS($J:P)),"")</f>
        <v>0</v>
      </c>
      <c r="Q16" s="17" cm="1">
        <f t="array" ref="Q16">IFERROR(INDEX('Värde kostnader'!$J:$AH,$C16+1,COLUMNS($J:Q))/INDEX(Input!$G$5:$AE$5,COLUMNS($J:Q)),"")</f>
        <v>0</v>
      </c>
      <c r="R16" s="17" cm="1">
        <f t="array" ref="R16">IFERROR(INDEX('Värde kostnader'!$J:$AH,$C16+1,COLUMNS($J:R))/INDEX(Input!$G$5:$AE$5,COLUMNS($J:R)),"")</f>
        <v>0</v>
      </c>
      <c r="S16" s="17" cm="1">
        <f t="array" ref="S16">IFERROR(INDEX('Värde kostnader'!$J:$AH,$C16+1,COLUMNS($J:S))/INDEX(Input!$G$5:$AE$5,COLUMNS($J:S)),"")</f>
        <v>0</v>
      </c>
      <c r="T16" s="17" cm="1">
        <f t="array" ref="T16">IFERROR(INDEX('Värde kostnader'!$J:$AH,$C16+1,COLUMNS($J:T))/INDEX(Input!$G$5:$AE$5,COLUMNS($J:T)),"")</f>
        <v>0</v>
      </c>
      <c r="U16" s="17" cm="1">
        <f t="array" ref="U16">IFERROR(INDEX('Värde kostnader'!$J:$AH,$C16+1,COLUMNS($J:U))/INDEX(Input!$G$5:$AE$5,COLUMNS($J:U)),"")</f>
        <v>0</v>
      </c>
      <c r="V16" s="17" cm="1">
        <f t="array" ref="V16">IFERROR(INDEX('Värde kostnader'!$J:$AH,$C16+1,COLUMNS($J:V))/INDEX(Input!$G$5:$AE$5,COLUMNS($J:V)),"")</f>
        <v>0</v>
      </c>
      <c r="W16" s="17" cm="1">
        <f t="array" ref="W16">IFERROR(INDEX('Värde kostnader'!$J:$AH,$C16+1,COLUMNS($J:W))/INDEX(Input!$G$5:$AE$5,COLUMNS($J:W)),"")</f>
        <v>0</v>
      </c>
      <c r="X16" s="17" cm="1">
        <f t="array" ref="X16">IFERROR(INDEX('Värde kostnader'!$J:$AH,$C16+1,COLUMNS($J:X))/INDEX(Input!$G$5:$AE$5,COLUMNS($J:X)),"")</f>
        <v>0</v>
      </c>
      <c r="Y16" s="17" cm="1">
        <f t="array" ref="Y16">IFERROR(INDEX('Värde kostnader'!$J:$AH,$C16+1,COLUMNS($J:Y))/INDEX(Input!$G$5:$AE$5,COLUMNS($J:Y)),"")</f>
        <v>0</v>
      </c>
      <c r="Z16" s="17" cm="1">
        <f t="array" ref="Z16">IFERROR(INDEX('Värde kostnader'!$J:$AH,$C16+1,COLUMNS($J:Z))/INDEX(Input!$G$5:$AE$5,COLUMNS($J:Z)),"")</f>
        <v>0</v>
      </c>
      <c r="AA16" s="17" cm="1">
        <f t="array" ref="AA16">IFERROR(INDEX('Värde kostnader'!$J:$AH,$C16+1,COLUMNS($J:AA))/INDEX(Input!$G$5:$AE$5,COLUMNS($J:AA)),"")</f>
        <v>0</v>
      </c>
      <c r="AB16" s="17" cm="1">
        <f t="array" ref="AB16">IFERROR(INDEX('Värde kostnader'!$J:$AH,$C16+1,COLUMNS($J:AB))/INDEX(Input!$G$5:$AE$5,COLUMNS($J:AB)),"")</f>
        <v>0</v>
      </c>
      <c r="AC16" s="17" cm="1">
        <f t="array" ref="AC16">IFERROR(INDEX('Värde kostnader'!$J:$AH,$C16+1,COLUMNS($J:AC))/INDEX(Input!$G$5:$AE$5,COLUMNS($J:AC)),"")</f>
        <v>0</v>
      </c>
      <c r="AD16" s="17" cm="1">
        <f t="array" ref="AD16">IFERROR(INDEX('Värde kostnader'!$J:$AH,$C16+1,COLUMNS($J:AD))/INDEX(Input!$G$5:$AE$5,COLUMNS($J:AD)),"")</f>
        <v>0</v>
      </c>
      <c r="AE16" s="17" cm="1">
        <f t="array" ref="AE16">IFERROR(INDEX('Värde kostnader'!$J:$AH,$C16+1,COLUMNS($J:AE))/INDEX(Input!$G$5:$AE$5,COLUMNS($J:AE)),"")</f>
        <v>0</v>
      </c>
      <c r="AF16" s="17" cm="1">
        <f t="array" ref="AF16">IFERROR(INDEX('Värde kostnader'!$J:$AH,$C16+1,COLUMNS($J:AF))/INDEX(Input!$G$5:$AE$5,COLUMNS($J:AF)),"")</f>
        <v>0</v>
      </c>
      <c r="AG16" s="17" cm="1">
        <f t="array" ref="AG16">IFERROR(INDEX('Värde kostnader'!$J:$AH,$C16+1,COLUMNS($J:AG))/INDEX(Input!$G$5:$AE$5,COLUMNS($J:AG)),"")</f>
        <v>0</v>
      </c>
      <c r="AH16" s="17" cm="1">
        <f t="array" ref="AH16">IFERROR(INDEX('Värde kostnader'!$J:$AH,$C16+1,COLUMNS($J:AH))/INDEX(Input!$G$5:$AE$5,COLUMNS($J:AH)),"")</f>
        <v>0</v>
      </c>
      <c r="AI16" s="19">
        <f t="shared" si="1"/>
        <v>0</v>
      </c>
      <c r="AJ16" s="18" cm="1">
        <f t="array" ref="AJ16">IFERROR(INDEX('Värde kostnader'!$J:$AH,$C16+2,COLUMNS($J:J))/INDEX(Input!$G$5:$AE$5,COLUMNS($J:J)),"")</f>
        <v>0</v>
      </c>
      <c r="AK16" s="18" cm="1">
        <f t="array" ref="AK16">IFERROR(INDEX('Värde kostnader'!$J:$AH,$C16+2,COLUMNS($J:K))/INDEX(Input!$G$5:$AE$5,COLUMNS($J:K)),"")</f>
        <v>0</v>
      </c>
      <c r="AL16" s="18" cm="1">
        <f t="array" ref="AL16">IFERROR(INDEX('Värde kostnader'!$J:$AH,$C16+2,COLUMNS($J:L))/INDEX(Input!$G$5:$AE$5,COLUMNS($J:L)),"")</f>
        <v>0</v>
      </c>
      <c r="AM16" s="18" cm="1">
        <f t="array" ref="AM16">IFERROR(INDEX('Värde kostnader'!$J:$AH,$C16+2,COLUMNS($J:M))/INDEX(Input!$G$5:$AE$5,COLUMNS($J:M)),"")</f>
        <v>0</v>
      </c>
      <c r="AN16" s="18" cm="1">
        <f t="array" ref="AN16">IFERROR(INDEX('Värde kostnader'!$J:$AH,$C16+2,COLUMNS($J:N))/INDEX(Input!$G$5:$AE$5,COLUMNS($J:N)),"")</f>
        <v>0</v>
      </c>
      <c r="AO16" s="18" cm="1">
        <f t="array" ref="AO16">IFERROR(INDEX('Värde kostnader'!$J:$AH,$C16+2,COLUMNS($J:O))/INDEX(Input!$G$5:$AE$5,COLUMNS($J:O)),"")</f>
        <v>0</v>
      </c>
      <c r="AP16" s="18" cm="1">
        <f t="array" ref="AP16">IFERROR(INDEX('Värde kostnader'!$J:$AH,$C16+2,COLUMNS($J:P))/INDEX(Input!$G$5:$AE$5,COLUMNS($J:P)),"")</f>
        <v>0</v>
      </c>
      <c r="AQ16" s="18" cm="1">
        <f t="array" ref="AQ16">IFERROR(INDEX('Värde kostnader'!$J:$AH,$C16+2,COLUMNS($J:Q))/INDEX(Input!$G$5:$AE$5,COLUMNS($J:Q)),"")</f>
        <v>0</v>
      </c>
      <c r="AR16" s="18" cm="1">
        <f t="array" ref="AR16">IFERROR(INDEX('Värde kostnader'!$J:$AH,$C16+2,COLUMNS($J:R))/INDEX(Input!$G$5:$AE$5,COLUMNS($J:R)),"")</f>
        <v>0</v>
      </c>
      <c r="AS16" s="18" cm="1">
        <f t="array" ref="AS16">IFERROR(INDEX('Värde kostnader'!$J:$AH,$C16+2,COLUMNS($J:S))/INDEX(Input!$G$5:$AE$5,COLUMNS($J:S)),"")</f>
        <v>0</v>
      </c>
      <c r="AT16" s="18" cm="1">
        <f t="array" ref="AT16">IFERROR(INDEX('Värde kostnader'!$J:$AH,$C16+2,COLUMNS($J:T))/INDEX(Input!$G$5:$AE$5,COLUMNS($J:T)),"")</f>
        <v>0</v>
      </c>
      <c r="AU16" s="18" cm="1">
        <f t="array" ref="AU16">IFERROR(INDEX('Värde kostnader'!$J:$AH,$C16+2,COLUMNS($J:U))/INDEX(Input!$G$5:$AE$5,COLUMNS($J:U)),"")</f>
        <v>0</v>
      </c>
      <c r="AV16" s="18" cm="1">
        <f t="array" ref="AV16">IFERROR(INDEX('Värde kostnader'!$J:$AH,$C16+2,COLUMNS($J:V))/INDEX(Input!$G$5:$AE$5,COLUMNS($J:V)),"")</f>
        <v>0</v>
      </c>
      <c r="AW16" s="18" cm="1">
        <f t="array" ref="AW16">IFERROR(INDEX('Värde kostnader'!$J:$AH,$C16+2,COLUMNS($J:W))/INDEX(Input!$G$5:$AE$5,COLUMNS($J:W)),"")</f>
        <v>0</v>
      </c>
      <c r="AX16" s="18" cm="1">
        <f t="array" ref="AX16">IFERROR(INDEX('Värde kostnader'!$J:$AH,$C16+2,COLUMNS($J:X))/INDEX(Input!$G$5:$AE$5,COLUMNS($J:X)),"")</f>
        <v>0</v>
      </c>
      <c r="AY16" s="18" cm="1">
        <f t="array" ref="AY16">IFERROR(INDEX('Värde kostnader'!$J:$AH,$C16+2,COLUMNS($J:Y))/INDEX(Input!$G$5:$AE$5,COLUMNS($J:Y)),"")</f>
        <v>0</v>
      </c>
      <c r="AZ16" s="18" cm="1">
        <f t="array" ref="AZ16">IFERROR(INDEX('Värde kostnader'!$J:$AH,$C16+2,COLUMNS($J:Z))/INDEX(Input!$G$5:$AE$5,COLUMNS($J:Z)),"")</f>
        <v>0</v>
      </c>
      <c r="BA16" s="18" cm="1">
        <f t="array" ref="BA16">IFERROR(INDEX('Värde kostnader'!$J:$AH,$C16+2,COLUMNS($J:AA))/INDEX(Input!$G$5:$AE$5,COLUMNS($J:AA)),"")</f>
        <v>0</v>
      </c>
      <c r="BB16" s="18" cm="1">
        <f t="array" ref="BB16">IFERROR(INDEX('Värde kostnader'!$J:$AH,$C16+2,COLUMNS($J:AB))/INDEX(Input!$G$5:$AE$5,COLUMNS($J:AB)),"")</f>
        <v>0</v>
      </c>
      <c r="BC16" s="18" cm="1">
        <f t="array" ref="BC16">IFERROR(INDEX('Värde kostnader'!$J:$AH,$C16+2,COLUMNS($J:AC))/INDEX(Input!$G$5:$AE$5,COLUMNS($J:AC)),"")</f>
        <v>0</v>
      </c>
      <c r="BD16" s="18" cm="1">
        <f t="array" ref="BD16">IFERROR(INDEX('Värde kostnader'!$J:$AH,$C16+2,COLUMNS($J:AD))/INDEX(Input!$G$5:$AE$5,COLUMNS($J:AD)),"")</f>
        <v>0</v>
      </c>
      <c r="BE16" s="18" cm="1">
        <f t="array" ref="BE16">IFERROR(INDEX('Värde kostnader'!$J:$AH,$C16+2,COLUMNS($J:AE))/INDEX(Input!$G$5:$AE$5,COLUMNS($J:AE)),"")</f>
        <v>0</v>
      </c>
      <c r="BF16" s="18" cm="1">
        <f t="array" ref="BF16">IFERROR(INDEX('Värde kostnader'!$J:$AH,$C16+2,COLUMNS($J:AF))/INDEX(Input!$G$5:$AE$5,COLUMNS($J:AF)),"")</f>
        <v>0</v>
      </c>
      <c r="BG16" s="18" cm="1">
        <f t="array" ref="BG16">IFERROR(INDEX('Värde kostnader'!$J:$AH,$C16+2,COLUMNS($J:AG))/INDEX(Input!$G$5:$AE$5,COLUMNS($J:AG)),"")</f>
        <v>0</v>
      </c>
      <c r="BH16" s="18" cm="1">
        <f t="array" ref="BH16">IFERROR(INDEX('Värde kostnader'!$J:$AH,$C16+2,COLUMNS($J:AH))/INDEX(Input!$G$5:$AE$5,COLUMNS($J:AH)),"")</f>
        <v>0</v>
      </c>
      <c r="BI16" s="19">
        <f t="shared" si="2"/>
        <v>0</v>
      </c>
      <c r="BJ16" s="18" cm="1">
        <f t="array" ref="BJ16">IFERROR(INDEX('Värde kostnader'!$J:$AH,$C16+3,COLUMNS($J:J))/INDEX(Input!$G$5:$AE$5,COLUMNS($J:J)),"")</f>
        <v>0</v>
      </c>
      <c r="BK16" s="18" cm="1">
        <f t="array" ref="BK16">IFERROR(INDEX('Värde kostnader'!$J:$AH,$C16+3,COLUMNS($J:K))/INDEX(Input!$G$5:$AE$5,COLUMNS($J:K)),"")</f>
        <v>0</v>
      </c>
      <c r="BL16" s="18" cm="1">
        <f t="array" ref="BL16">IFERROR(INDEX('Värde kostnader'!$J:$AH,$C16+3,COLUMNS($J:L))/INDEX(Input!$G$5:$AE$5,COLUMNS($J:L)),"")</f>
        <v>0</v>
      </c>
      <c r="BM16" s="18" cm="1">
        <f t="array" ref="BM16">IFERROR(INDEX('Värde kostnader'!$J:$AH,$C16+3,COLUMNS($J:M))/INDEX(Input!$G$5:$AE$5,COLUMNS($J:M)),"")</f>
        <v>0</v>
      </c>
      <c r="BN16" s="18" cm="1">
        <f t="array" ref="BN16">IFERROR(INDEX('Värde kostnader'!$J:$AH,$C16+3,COLUMNS($J:N))/INDEX(Input!$G$5:$AE$5,COLUMNS($J:N)),"")</f>
        <v>0</v>
      </c>
      <c r="BO16" s="18" cm="1">
        <f t="array" ref="BO16">IFERROR(INDEX('Värde kostnader'!$J:$AH,$C16+3,COLUMNS($J:O))/INDEX(Input!$G$5:$AE$5,COLUMNS($J:O)),"")</f>
        <v>0</v>
      </c>
      <c r="BP16" s="18" cm="1">
        <f t="array" ref="BP16">IFERROR(INDEX('Värde kostnader'!$J:$AH,$C16+3,COLUMNS($J:P))/INDEX(Input!$G$5:$AE$5,COLUMNS($J:P)),"")</f>
        <v>0</v>
      </c>
      <c r="BQ16" s="18" cm="1">
        <f t="array" ref="BQ16">IFERROR(INDEX('Värde kostnader'!$J:$AH,$C16+3,COLUMNS($J:Q))/INDEX(Input!$G$5:$AE$5,COLUMNS($J:Q)),"")</f>
        <v>0</v>
      </c>
      <c r="BR16" s="18" cm="1">
        <f t="array" ref="BR16">IFERROR(INDEX('Värde kostnader'!$J:$AH,$C16+3,COLUMNS($J:R))/INDEX(Input!$G$5:$AE$5,COLUMNS($J:R)),"")</f>
        <v>0</v>
      </c>
      <c r="BS16" s="18" cm="1">
        <f t="array" ref="BS16">IFERROR(INDEX('Värde kostnader'!$J:$AH,$C16+3,COLUMNS($J:S))/INDEX(Input!$G$5:$AE$5,COLUMNS($J:S)),"")</f>
        <v>0</v>
      </c>
      <c r="BT16" s="18" cm="1">
        <f t="array" ref="BT16">IFERROR(INDEX('Värde kostnader'!$J:$AH,$C16+3,COLUMNS($J:T))/INDEX(Input!$G$5:$AE$5,COLUMNS($J:T)),"")</f>
        <v>0</v>
      </c>
      <c r="BU16" s="18" cm="1">
        <f t="array" ref="BU16">IFERROR(INDEX('Värde kostnader'!$J:$AH,$C16+3,COLUMNS($J:U))/INDEX(Input!$G$5:$AE$5,COLUMNS($J:U)),"")</f>
        <v>0</v>
      </c>
      <c r="BV16" s="18" cm="1">
        <f t="array" ref="BV16">IFERROR(INDEX('Värde kostnader'!$J:$AH,$C16+3,COLUMNS($J:V))/INDEX(Input!$G$5:$AE$5,COLUMNS($J:V)),"")</f>
        <v>0</v>
      </c>
      <c r="BW16" s="18" cm="1">
        <f t="array" ref="BW16">IFERROR(INDEX('Värde kostnader'!$J:$AH,$C16+3,COLUMNS($J:W))/INDEX(Input!$G$5:$AE$5,COLUMNS($J:W)),"")</f>
        <v>0</v>
      </c>
      <c r="BX16" s="18" cm="1">
        <f t="array" ref="BX16">IFERROR(INDEX('Värde kostnader'!$J:$AH,$C16+3,COLUMNS($J:X))/INDEX(Input!$G$5:$AE$5,COLUMNS($J:X)),"")</f>
        <v>0</v>
      </c>
      <c r="BY16" s="18" cm="1">
        <f t="array" ref="BY16">IFERROR(INDEX('Värde kostnader'!$J:$AH,$C16+3,COLUMNS($J:Y))/INDEX(Input!$G$5:$AE$5,COLUMNS($J:Y)),"")</f>
        <v>0</v>
      </c>
      <c r="BZ16" s="18" cm="1">
        <f t="array" ref="BZ16">IFERROR(INDEX('Värde kostnader'!$J:$AH,$C16+3,COLUMNS($J:Z))/INDEX(Input!$G$5:$AE$5,COLUMNS($J:Z)),"")</f>
        <v>0</v>
      </c>
      <c r="CA16" s="18" cm="1">
        <f t="array" ref="CA16">IFERROR(INDEX('Värde kostnader'!$J:$AH,$C16+3,COLUMNS($J:AA))/INDEX(Input!$G$5:$AE$5,COLUMNS($J:AA)),"")</f>
        <v>0</v>
      </c>
      <c r="CB16" s="18" cm="1">
        <f t="array" ref="CB16">IFERROR(INDEX('Värde kostnader'!$J:$AH,$C16+3,COLUMNS($J:AB))/INDEX(Input!$G$5:$AE$5,COLUMNS($J:AB)),"")</f>
        <v>0</v>
      </c>
      <c r="CC16" s="18" cm="1">
        <f t="array" ref="CC16">IFERROR(INDEX('Värde kostnader'!$J:$AH,$C16+3,COLUMNS($J:AC))/INDEX(Input!$G$5:$AE$5,COLUMNS($J:AC)),"")</f>
        <v>0</v>
      </c>
      <c r="CD16" s="18" cm="1">
        <f t="array" ref="CD16">IFERROR(INDEX('Värde kostnader'!$J:$AH,$C16+3,COLUMNS($J:AD))/INDEX(Input!$G$5:$AE$5,COLUMNS($J:AD)),"")</f>
        <v>0</v>
      </c>
      <c r="CE16" s="18" cm="1">
        <f t="array" ref="CE16">IFERROR(INDEX('Värde kostnader'!$J:$AH,$C16+3,COLUMNS($J:AE))/INDEX(Input!$G$5:$AE$5,COLUMNS($J:AE)),"")</f>
        <v>0</v>
      </c>
      <c r="CF16" s="18" cm="1">
        <f t="array" ref="CF16">IFERROR(INDEX('Värde kostnader'!$J:$AH,$C16+3,COLUMNS($J:AF))/INDEX(Input!$G$5:$AE$5,COLUMNS($J:AF)),"")</f>
        <v>0</v>
      </c>
      <c r="CG16" s="18" cm="1">
        <f t="array" ref="CG16">IFERROR(INDEX('Värde kostnader'!$J:$AH,$C16+3,COLUMNS($J:AG))/INDEX(Input!$G$5:$AE$5,COLUMNS($J:AG)),"")</f>
        <v>0</v>
      </c>
      <c r="CH16" s="18" cm="1">
        <f t="array" ref="CH16">IFERROR(INDEX('Värde kostnader'!$J:$AH,$C16+3,COLUMNS($J:AH))/INDEX(Input!$G$5:$AE$5,COLUMNS($J:AH)),"")</f>
        <v>0</v>
      </c>
      <c r="CI16" s="26">
        <f t="shared" si="3"/>
        <v>0</v>
      </c>
    </row>
    <row r="17" spans="1:87" ht="25.2" customHeight="1" x14ac:dyDescent="0.35">
      <c r="A17" s="25" t="str">
        <f>"K"&amp;TEXT(ROWS($A$2:A17),"00")</f>
        <v>K16</v>
      </c>
      <c r="B17" s="17"/>
      <c r="C17" s="17"/>
      <c r="D17" s="34" cm="1">
        <f t="array" ref="D17">IFERROR(INDEX('Ej värderade'!$I:$I,ROWS($A$17:A17)+3),"")</f>
        <v>0</v>
      </c>
      <c r="E17" s="34" cm="1">
        <f t="array" ref="E17">IFERROR(INDEX('Ej värderade'!$J:$J,ROWS($A$17:B17)+3),"")</f>
        <v>0</v>
      </c>
      <c r="F17" s="34" cm="1">
        <f t="array" ref="F17">IFERROR(INDEX('Ej värderade'!$K:$K,ROWS($A$17:C17)+3),"")</f>
        <v>0</v>
      </c>
      <c r="G17" s="34" t="str">
        <f>IF($D17=0,"","Ej värderad")</f>
        <v/>
      </c>
      <c r="H17" s="20" cm="1">
        <f t="array" ref="H17">IFERROR(INDEX('Ej värderade'!$L:$L,ROWS($A$17:A17)+3),"")</f>
        <v>0</v>
      </c>
      <c r="I17" s="20" t="str">
        <f>IFERROR(_xlfn.XLOOKUP(H17,Input!#REF!,Input!#REF!),"")</f>
        <v/>
      </c>
      <c r="J17" s="17" t="str" cm="1">
        <f t="array" ref="J17">IFERROR(INDEX(#REF!,INDEX(_xlfn.ANCHORARRAY(#REF!),ROWS($J$2:J17))+1,COLUMNS($J:J))*INDEX(Resultatunderlag!$C$18:$C$24,COLUMNS($J:J)),"")</f>
        <v/>
      </c>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9"/>
      <c r="AJ17" s="18" t="str" cm="1">
        <f t="array" ref="AJ17">IFERROR(INDEX(#REF!,INDEX(_xlfn.ANCHORARRAY(#REF!),ROWS($J$2:J17))+2,COLUMNS($J:J))/INDEX(Input!$G$5:$Q$5,COLUMNS($J:J)),"")</f>
        <v/>
      </c>
      <c r="AK17" s="18" t="str" cm="1">
        <f t="array" ref="AK17">IFERROR(INDEX(#REF!,INDEX(_xlfn.ANCHORARRAY(#REF!),ROWS($J$2:K17))+2,COLUMNS($J:K))/INDEX(Input!$G$5:$Q$5,COLUMNS($J:K)),"")</f>
        <v/>
      </c>
      <c r="AL17" s="18" t="str" cm="1">
        <f t="array" ref="AL17">IFERROR(INDEX(#REF!,INDEX(_xlfn.ANCHORARRAY(#REF!),ROWS($J$2:L17))+2,COLUMNS($J:L))/INDEX(Input!$G$5:$Q$5,COLUMNS($J:L)),"")</f>
        <v/>
      </c>
      <c r="AM17" s="18" t="str" cm="1">
        <f t="array" ref="AM17">IFERROR(INDEX(#REF!,INDEX(_xlfn.ANCHORARRAY(#REF!),ROWS($J$2:M17))+2,COLUMNS($J:M))/INDEX(Input!$G$5:$Q$5,COLUMNS($J:M)),"")</f>
        <v/>
      </c>
      <c r="AN17" s="18" t="str" cm="1">
        <f t="array" ref="AN17">IFERROR(INDEX(#REF!,INDEX(_xlfn.ANCHORARRAY(#REF!),ROWS($J$2:N17))+2,COLUMNS($J:N))/INDEX(Input!$G$5:$Q$5,COLUMNS($J:N)),"")</f>
        <v/>
      </c>
      <c r="AO17" s="18" t="str" cm="1">
        <f t="array" ref="AO17">IFERROR(INDEX(#REF!,INDEX(_xlfn.ANCHORARRAY(#REF!),ROWS($J$2:O17))+2,COLUMNS($J:O))/INDEX(Input!$G$5:$Q$5,COLUMNS($J:O)),"")</f>
        <v/>
      </c>
      <c r="AP17" s="18" t="str" cm="1">
        <f t="array" ref="AP17">IFERROR(INDEX(#REF!,INDEX(_xlfn.ANCHORARRAY(#REF!),ROWS($J$2:P17))+2,COLUMNS($J:P))/INDEX(Input!$G$5:$Q$5,COLUMNS($J:P)),"")</f>
        <v/>
      </c>
      <c r="AQ17" s="18" t="str" cm="1">
        <f t="array" ref="AQ17">IFERROR(INDEX(#REF!,INDEX(_xlfn.ANCHORARRAY(#REF!),ROWS($J$2:Q17))+2,COLUMNS($J:Q))/INDEX(Input!$G$5:$Q$5,COLUMNS($J:Q)),"")</f>
        <v/>
      </c>
      <c r="AR17" s="18" t="str" cm="1">
        <f t="array" ref="AR17">IFERROR(INDEX(#REF!,INDEX(_xlfn.ANCHORARRAY(#REF!),ROWS($J$2:R17))+2,COLUMNS($J:R))/INDEX(Input!$G$5:$Q$5,COLUMNS($J:R)),"")</f>
        <v/>
      </c>
      <c r="AS17" s="18" t="str" cm="1">
        <f t="array" ref="AS17">IFERROR(INDEX(#REF!,INDEX(_xlfn.ANCHORARRAY(#REF!),ROWS($J$2:S17))+2,COLUMNS($J:S))/INDEX(Input!$G$5:$Q$5,COLUMNS($J:S)),"")</f>
        <v/>
      </c>
      <c r="AT17" s="18"/>
      <c r="AU17" s="18"/>
      <c r="AV17" s="18"/>
      <c r="AW17" s="18"/>
      <c r="AX17" s="18"/>
      <c r="AY17" s="18"/>
      <c r="AZ17" s="18"/>
      <c r="BA17" s="18"/>
      <c r="BB17" s="18"/>
      <c r="BC17" s="18"/>
      <c r="BD17" s="18"/>
      <c r="BE17" s="18"/>
      <c r="BF17" s="18"/>
      <c r="BG17" s="18"/>
      <c r="BH17" s="18"/>
      <c r="BI17" s="19"/>
      <c r="BJ17" s="18"/>
      <c r="BK17" s="18"/>
      <c r="BL17" s="18"/>
      <c r="BM17" s="18"/>
      <c r="BN17" s="18"/>
      <c r="BO17" s="18"/>
      <c r="BP17" s="18"/>
      <c r="BQ17" s="18"/>
      <c r="BR17" s="18"/>
      <c r="BS17" s="18"/>
      <c r="BT17" s="18"/>
      <c r="BU17" s="18"/>
      <c r="BV17" s="18"/>
      <c r="BW17" s="18"/>
      <c r="BX17" s="18"/>
      <c r="BY17" s="18"/>
      <c r="BZ17" s="18"/>
      <c r="CA17" s="18"/>
      <c r="CB17" s="18"/>
      <c r="CC17" s="18"/>
      <c r="CD17" s="18"/>
      <c r="CE17" s="18"/>
      <c r="CF17" s="18"/>
      <c r="CG17" s="18"/>
      <c r="CH17" s="18"/>
      <c r="CI17" s="26"/>
    </row>
    <row r="18" spans="1:87" ht="25.2" customHeight="1" x14ac:dyDescent="0.35">
      <c r="A18" s="25" t="str">
        <f>"K"&amp;TEXT(ROWS($A$2:A18),"00")</f>
        <v>K17</v>
      </c>
      <c r="B18" s="17"/>
      <c r="C18" s="17"/>
      <c r="D18" s="34" cm="1">
        <f t="array" ref="D18">IFERROR(INDEX('Ej värderade'!$I:$I,ROWS($A$17:A18)+3),"")</f>
        <v>0</v>
      </c>
      <c r="E18" s="34" cm="1">
        <f t="array" ref="E18">IFERROR(INDEX('Ej värderade'!$J:$J,ROWS($A$17:B18)+3),"")</f>
        <v>0</v>
      </c>
      <c r="F18" s="34" cm="1">
        <f t="array" ref="F18">IFERROR(INDEX('Ej värderade'!$K:$K,ROWS($A$17:C18)+3),"")</f>
        <v>0</v>
      </c>
      <c r="G18" s="34" t="str">
        <f t="shared" ref="G18:G31" si="4">IF($D18=0,"","Ej värderad")</f>
        <v/>
      </c>
      <c r="H18" s="20" cm="1">
        <f t="array" ref="H18">IFERROR(INDEX('Ej värderade'!$L:$L,ROWS($A$17:A18)+3),"")</f>
        <v>0</v>
      </c>
      <c r="I18" s="20" t="str">
        <f>IFERROR(_xlfn.XLOOKUP(H18,Input!#REF!,Input!#REF!),"")</f>
        <v/>
      </c>
      <c r="J18" s="17" t="str" cm="1">
        <f t="array" ref="J18">IFERROR(INDEX(#REF!,INDEX(_xlfn.ANCHORARRAY(#REF!),ROWS($J$2:J18))+1,COLUMNS($J:J))*INDEX(Resultatunderlag!$C$18:$C$24,COLUMNS($J:J)),"")</f>
        <v/>
      </c>
      <c r="K18" s="17"/>
      <c r="L18" s="17"/>
      <c r="M18" s="17"/>
      <c r="N18" s="17"/>
      <c r="O18" s="17"/>
      <c r="P18" s="17"/>
      <c r="Q18" s="17"/>
      <c r="R18" s="17"/>
      <c r="S18" s="17"/>
      <c r="T18" s="17"/>
      <c r="U18" s="17"/>
      <c r="V18" s="17"/>
      <c r="W18" s="17"/>
      <c r="X18" s="17"/>
      <c r="Y18" s="17"/>
      <c r="Z18" s="17"/>
      <c r="AA18" s="17"/>
      <c r="AB18" s="17"/>
      <c r="AC18" s="17"/>
      <c r="AD18" s="17"/>
      <c r="AE18" s="17"/>
      <c r="AF18" s="17"/>
      <c r="AG18" s="17"/>
      <c r="AH18" s="17"/>
      <c r="AI18" s="19"/>
      <c r="AJ18" s="18" t="str" cm="1">
        <f t="array" ref="AJ18">IFERROR(INDEX(#REF!,INDEX(_xlfn.ANCHORARRAY(#REF!),ROWS($J$2:J18))+2,COLUMNS($J:J))/INDEX(Input!$G$5:$Q$5,COLUMNS($J:J)),"")</f>
        <v/>
      </c>
      <c r="AK18" s="18" t="str" cm="1">
        <f t="array" ref="AK18">IFERROR(INDEX(#REF!,INDEX(_xlfn.ANCHORARRAY(#REF!),ROWS($J$2:K18))+2,COLUMNS($J:K))/INDEX(Input!$G$5:$Q$5,COLUMNS($J:K)),"")</f>
        <v/>
      </c>
      <c r="AL18" s="18" t="str" cm="1">
        <f t="array" ref="AL18">IFERROR(INDEX(#REF!,INDEX(_xlfn.ANCHORARRAY(#REF!),ROWS($J$2:L18))+2,COLUMNS($J:L))/INDEX(Input!$G$5:$Q$5,COLUMNS($J:L)),"")</f>
        <v/>
      </c>
      <c r="AM18" s="18" t="str" cm="1">
        <f t="array" ref="AM18">IFERROR(INDEX(#REF!,INDEX(_xlfn.ANCHORARRAY(#REF!),ROWS($J$2:M18))+2,COLUMNS($J:M))/INDEX(Input!$G$5:$Q$5,COLUMNS($J:M)),"")</f>
        <v/>
      </c>
      <c r="AN18" s="18" t="str" cm="1">
        <f t="array" ref="AN18">IFERROR(INDEX(#REF!,INDEX(_xlfn.ANCHORARRAY(#REF!),ROWS($J$2:N18))+2,COLUMNS($J:N))/INDEX(Input!$G$5:$Q$5,COLUMNS($J:N)),"")</f>
        <v/>
      </c>
      <c r="AO18" s="18" t="str" cm="1">
        <f t="array" ref="AO18">IFERROR(INDEX(#REF!,INDEX(_xlfn.ANCHORARRAY(#REF!),ROWS($J$2:O18))+2,COLUMNS($J:O))/INDEX(Input!$G$5:$Q$5,COLUMNS($J:O)),"")</f>
        <v/>
      </c>
      <c r="AP18" s="18" t="str" cm="1">
        <f t="array" ref="AP18">IFERROR(INDEX(#REF!,INDEX(_xlfn.ANCHORARRAY(#REF!),ROWS($J$2:P18))+2,COLUMNS($J:P))/INDEX(Input!$G$5:$Q$5,COLUMNS($J:P)),"")</f>
        <v/>
      </c>
      <c r="AQ18" s="18" t="str" cm="1">
        <f t="array" ref="AQ18">IFERROR(INDEX(#REF!,INDEX(_xlfn.ANCHORARRAY(#REF!),ROWS($J$2:Q18))+2,COLUMNS($J:Q))/INDEX(Input!$G$5:$Q$5,COLUMNS($J:Q)),"")</f>
        <v/>
      </c>
      <c r="AR18" s="18" t="str" cm="1">
        <f t="array" ref="AR18">IFERROR(INDEX(#REF!,INDEX(_xlfn.ANCHORARRAY(#REF!),ROWS($J$2:R18))+2,COLUMNS($J:R))/INDEX(Input!$G$5:$Q$5,COLUMNS($J:R)),"")</f>
        <v/>
      </c>
      <c r="AS18" s="18" t="str" cm="1">
        <f t="array" ref="AS18">IFERROR(INDEX(#REF!,INDEX(_xlfn.ANCHORARRAY(#REF!),ROWS($J$2:S18))+2,COLUMNS($J:S))/INDEX(Input!$G$5:$Q$5,COLUMNS($J:S)),"")</f>
        <v/>
      </c>
      <c r="AT18" s="18"/>
      <c r="AU18" s="18"/>
      <c r="AV18" s="18"/>
      <c r="AW18" s="18"/>
      <c r="AX18" s="18"/>
      <c r="AY18" s="18"/>
      <c r="AZ18" s="18"/>
      <c r="BA18" s="18"/>
      <c r="BB18" s="18"/>
      <c r="BC18" s="18"/>
      <c r="BD18" s="18"/>
      <c r="BE18" s="18"/>
      <c r="BF18" s="18"/>
      <c r="BG18" s="18"/>
      <c r="BH18" s="18"/>
      <c r="BI18" s="19"/>
      <c r="BJ18" s="18"/>
      <c r="BK18" s="18"/>
      <c r="BL18" s="18"/>
      <c r="BM18" s="18"/>
      <c r="BN18" s="18"/>
      <c r="BO18" s="18"/>
      <c r="BP18" s="18"/>
      <c r="BQ18" s="18"/>
      <c r="BR18" s="18"/>
      <c r="BS18" s="18"/>
      <c r="BT18" s="18"/>
      <c r="BU18" s="18"/>
      <c r="BV18" s="18"/>
      <c r="BW18" s="18"/>
      <c r="BX18" s="18"/>
      <c r="BY18" s="18"/>
      <c r="BZ18" s="18"/>
      <c r="CA18" s="18"/>
      <c r="CB18" s="18"/>
      <c r="CC18" s="18"/>
      <c r="CD18" s="18"/>
      <c r="CE18" s="18"/>
      <c r="CF18" s="18"/>
      <c r="CG18" s="18"/>
      <c r="CH18" s="18"/>
      <c r="CI18" s="26"/>
    </row>
    <row r="19" spans="1:87" ht="25.2" customHeight="1" x14ac:dyDescent="0.35">
      <c r="A19" s="25" t="str">
        <f>"K"&amp;TEXT(ROWS($A$2:A19),"00")</f>
        <v>K18</v>
      </c>
      <c r="B19" s="17"/>
      <c r="C19" s="17"/>
      <c r="D19" s="34" cm="1">
        <f t="array" ref="D19">IFERROR(INDEX('Ej värderade'!$I:$I,ROWS($A$17:A19)+3),"")</f>
        <v>0</v>
      </c>
      <c r="E19" s="34" cm="1">
        <f t="array" ref="E19">IFERROR(INDEX('Ej värderade'!$J:$J,ROWS($A$17:B19)+3),"")</f>
        <v>0</v>
      </c>
      <c r="F19" s="34" cm="1">
        <f t="array" ref="F19">IFERROR(INDEX('Ej värderade'!$K:$K,ROWS($A$17:C19)+3),"")</f>
        <v>0</v>
      </c>
      <c r="G19" s="34" t="str">
        <f t="shared" si="4"/>
        <v/>
      </c>
      <c r="H19" s="20" cm="1">
        <f t="array" ref="H19">IFERROR(INDEX('Ej värderade'!$L:$L,ROWS($A$17:A19)+3),"")</f>
        <v>0</v>
      </c>
      <c r="I19" s="20" t="str">
        <f>IFERROR(_xlfn.XLOOKUP(H19,Input!#REF!,Input!#REF!),"")</f>
        <v/>
      </c>
      <c r="J19" s="17" t="str" cm="1">
        <f t="array" ref="J19">IFERROR(INDEX(#REF!,INDEX(_xlfn.ANCHORARRAY(#REF!),ROWS($J$2:J19))+1,COLUMNS($J:J))*INDEX(Resultatunderlag!$C$18:$C$24,COLUMNS($J:J)),"")</f>
        <v/>
      </c>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9"/>
      <c r="AJ19" s="18" t="str" cm="1">
        <f t="array" ref="AJ19">IFERROR(INDEX(#REF!,INDEX(_xlfn.ANCHORARRAY(#REF!),ROWS($J$2:J19))+2,COLUMNS($J:J))/INDEX(Input!$G$5:$Q$5,COLUMNS($J:J)),"")</f>
        <v/>
      </c>
      <c r="AK19" s="18" t="str" cm="1">
        <f t="array" ref="AK19">IFERROR(INDEX(#REF!,INDEX(_xlfn.ANCHORARRAY(#REF!),ROWS($J$2:K19))+2,COLUMNS($J:K))/INDEX(Input!$G$5:$Q$5,COLUMNS($J:K)),"")</f>
        <v/>
      </c>
      <c r="AL19" s="18" t="str" cm="1">
        <f t="array" ref="AL19">IFERROR(INDEX(#REF!,INDEX(_xlfn.ANCHORARRAY(#REF!),ROWS($J$2:L19))+2,COLUMNS($J:L))/INDEX(Input!$G$5:$Q$5,COLUMNS($J:L)),"")</f>
        <v/>
      </c>
      <c r="AM19" s="18" t="str" cm="1">
        <f t="array" ref="AM19">IFERROR(INDEX(#REF!,INDEX(_xlfn.ANCHORARRAY(#REF!),ROWS($J$2:M19))+2,COLUMNS($J:M))/INDEX(Input!$G$5:$Q$5,COLUMNS($J:M)),"")</f>
        <v/>
      </c>
      <c r="AN19" s="18" t="str" cm="1">
        <f t="array" ref="AN19">IFERROR(INDEX(#REF!,INDEX(_xlfn.ANCHORARRAY(#REF!),ROWS($J$2:N19))+2,COLUMNS($J:N))/INDEX(Input!$G$5:$Q$5,COLUMNS($J:N)),"")</f>
        <v/>
      </c>
      <c r="AO19" s="18" t="str" cm="1">
        <f t="array" ref="AO19">IFERROR(INDEX(#REF!,INDEX(_xlfn.ANCHORARRAY(#REF!),ROWS($J$2:O19))+2,COLUMNS($J:O))/INDEX(Input!$G$5:$Q$5,COLUMNS($J:O)),"")</f>
        <v/>
      </c>
      <c r="AP19" s="18" t="str" cm="1">
        <f t="array" ref="AP19">IFERROR(INDEX(#REF!,INDEX(_xlfn.ANCHORARRAY(#REF!),ROWS($J$2:P19))+2,COLUMNS($J:P))/INDEX(Input!$G$5:$Q$5,COLUMNS($J:P)),"")</f>
        <v/>
      </c>
      <c r="AQ19" s="18" t="str" cm="1">
        <f t="array" ref="AQ19">IFERROR(INDEX(#REF!,INDEX(_xlfn.ANCHORARRAY(#REF!),ROWS($J$2:Q19))+2,COLUMNS($J:Q))/INDEX(Input!$G$5:$Q$5,COLUMNS($J:Q)),"")</f>
        <v/>
      </c>
      <c r="AR19" s="18" t="str" cm="1">
        <f t="array" ref="AR19">IFERROR(INDEX(#REF!,INDEX(_xlfn.ANCHORARRAY(#REF!),ROWS($J$2:R19))+2,COLUMNS($J:R))/INDEX(Input!$G$5:$Q$5,COLUMNS($J:R)),"")</f>
        <v/>
      </c>
      <c r="AS19" s="18" t="str" cm="1">
        <f t="array" ref="AS19">IFERROR(INDEX(#REF!,INDEX(_xlfn.ANCHORARRAY(#REF!),ROWS($J$2:S19))+2,COLUMNS($J:S))/INDEX(Input!$G$5:$Q$5,COLUMNS($J:S)),"")</f>
        <v/>
      </c>
      <c r="AT19" s="18"/>
      <c r="AU19" s="18"/>
      <c r="AV19" s="18"/>
      <c r="AW19" s="18"/>
      <c r="AX19" s="18"/>
      <c r="AY19" s="18"/>
      <c r="AZ19" s="18"/>
      <c r="BA19" s="18"/>
      <c r="BB19" s="18"/>
      <c r="BC19" s="18"/>
      <c r="BD19" s="18"/>
      <c r="BE19" s="18"/>
      <c r="BF19" s="18"/>
      <c r="BG19" s="18"/>
      <c r="BH19" s="18"/>
      <c r="BI19" s="19"/>
      <c r="BJ19" s="18"/>
      <c r="BK19" s="18"/>
      <c r="BL19" s="18"/>
      <c r="BM19" s="18"/>
      <c r="BN19" s="18"/>
      <c r="BO19" s="18"/>
      <c r="BP19" s="18"/>
      <c r="BQ19" s="18"/>
      <c r="BR19" s="18"/>
      <c r="BS19" s="18"/>
      <c r="BT19" s="18"/>
      <c r="BU19" s="18"/>
      <c r="BV19" s="18"/>
      <c r="BW19" s="18"/>
      <c r="BX19" s="18"/>
      <c r="BY19" s="18"/>
      <c r="BZ19" s="18"/>
      <c r="CA19" s="18"/>
      <c r="CB19" s="18"/>
      <c r="CC19" s="18"/>
      <c r="CD19" s="18"/>
      <c r="CE19" s="18"/>
      <c r="CF19" s="18"/>
      <c r="CG19" s="18"/>
      <c r="CH19" s="18"/>
      <c r="CI19" s="26"/>
    </row>
    <row r="20" spans="1:87" ht="25.2" customHeight="1" x14ac:dyDescent="0.35">
      <c r="A20" s="25" t="str">
        <f>"K"&amp;TEXT(ROWS($A$2:A20),"00")</f>
        <v>K19</v>
      </c>
      <c r="B20" s="17"/>
      <c r="C20" s="17"/>
      <c r="D20" s="34" cm="1">
        <f t="array" ref="D20">IFERROR(INDEX('Ej värderade'!$I:$I,ROWS($A$17:A20)+3),"")</f>
        <v>0</v>
      </c>
      <c r="E20" s="34" cm="1">
        <f t="array" ref="E20">IFERROR(INDEX('Ej värderade'!$J:$J,ROWS($A$17:B20)+3),"")</f>
        <v>0</v>
      </c>
      <c r="F20" s="34" cm="1">
        <f t="array" ref="F20">IFERROR(INDEX('Ej värderade'!$K:$K,ROWS($A$17:C20)+3),"")</f>
        <v>0</v>
      </c>
      <c r="G20" s="34" t="str">
        <f t="shared" si="4"/>
        <v/>
      </c>
      <c r="H20" s="20" cm="1">
        <f t="array" ref="H20">IFERROR(INDEX('Ej värderade'!$L:$L,ROWS($A$17:A20)+3),"")</f>
        <v>0</v>
      </c>
      <c r="I20" s="20" t="str">
        <f>IFERROR(_xlfn.XLOOKUP(H20,Input!#REF!,Input!#REF!),"")</f>
        <v/>
      </c>
      <c r="J20" s="17" t="str" cm="1">
        <f t="array" ref="J20">IFERROR(INDEX(#REF!,INDEX(_xlfn.ANCHORARRAY(#REF!),ROWS($J$2:J20))+1,COLUMNS($J:J))*INDEX(Resultatunderlag!$C$18:$C$24,COLUMNS($J:J)),"")</f>
        <v/>
      </c>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9"/>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9"/>
      <c r="BJ20" s="18"/>
      <c r="BK20" s="18"/>
      <c r="BL20" s="18"/>
      <c r="BM20" s="18"/>
      <c r="BN20" s="18"/>
      <c r="BO20" s="18"/>
      <c r="BP20" s="18"/>
      <c r="BQ20" s="18"/>
      <c r="BR20" s="18"/>
      <c r="BS20" s="18"/>
      <c r="BT20" s="18"/>
      <c r="BU20" s="18"/>
      <c r="BV20" s="18"/>
      <c r="BW20" s="18"/>
      <c r="BX20" s="18"/>
      <c r="BY20" s="18"/>
      <c r="BZ20" s="18"/>
      <c r="CA20" s="18"/>
      <c r="CB20" s="18"/>
      <c r="CC20" s="18"/>
      <c r="CD20" s="18"/>
      <c r="CE20" s="18"/>
      <c r="CF20" s="18"/>
      <c r="CG20" s="18"/>
      <c r="CH20" s="18"/>
      <c r="CI20" s="26"/>
    </row>
    <row r="21" spans="1:87" ht="25.2" customHeight="1" x14ac:dyDescent="0.35">
      <c r="A21" s="25" t="str">
        <f>"K"&amp;TEXT(ROWS($A$2:A21),"00")</f>
        <v>K20</v>
      </c>
      <c r="B21" s="17"/>
      <c r="C21" s="17"/>
      <c r="D21" s="34" cm="1">
        <f t="array" ref="D21">IFERROR(INDEX('Ej värderade'!$I:$I,ROWS($A$17:A21)+3),"")</f>
        <v>0</v>
      </c>
      <c r="E21" s="34" cm="1">
        <f t="array" ref="E21">IFERROR(INDEX('Ej värderade'!$J:$J,ROWS($A$17:B21)+3),"")</f>
        <v>0</v>
      </c>
      <c r="F21" s="34" cm="1">
        <f t="array" ref="F21">IFERROR(INDEX('Ej värderade'!$K:$K,ROWS($A$17:C21)+3),"")</f>
        <v>0</v>
      </c>
      <c r="G21" s="34" t="str">
        <f t="shared" si="4"/>
        <v/>
      </c>
      <c r="H21" s="20" cm="1">
        <f t="array" ref="H21">IFERROR(INDEX('Ej värderade'!$L:$L,ROWS($A$17:A21)+3),"")</f>
        <v>0</v>
      </c>
      <c r="I21" s="20" t="str">
        <f>IFERROR(_xlfn.XLOOKUP(H21,Input!#REF!,Input!#REF!),"")</f>
        <v/>
      </c>
      <c r="J21" s="17" t="str" cm="1">
        <f t="array" ref="J21">IFERROR(INDEX(#REF!,INDEX(_xlfn.ANCHORARRAY(#REF!),ROWS($J$2:J21))+1,COLUMNS($J:J))*INDEX(Resultatunderlag!$C$18:$C$24,COLUMNS($J:J)),"")</f>
        <v/>
      </c>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9"/>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9"/>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26"/>
    </row>
    <row r="22" spans="1:87" ht="25.2" customHeight="1" x14ac:dyDescent="0.35">
      <c r="A22" s="25" t="str">
        <f>"K"&amp;TEXT(ROWS($A$2:A22),"00")</f>
        <v>K21</v>
      </c>
      <c r="B22" s="17"/>
      <c r="C22" s="17"/>
      <c r="D22" s="34" cm="1">
        <f t="array" ref="D22">IFERROR(INDEX('Ej värderade'!$I:$I,ROWS($A$17:A22)+3),"")</f>
        <v>0</v>
      </c>
      <c r="E22" s="34" cm="1">
        <f t="array" ref="E22">IFERROR(INDEX('Ej värderade'!$J:$J,ROWS($A$17:B22)+3),"")</f>
        <v>0</v>
      </c>
      <c r="F22" s="34" cm="1">
        <f t="array" ref="F22">IFERROR(INDEX('Ej värderade'!$K:$K,ROWS($A$17:C22)+3),"")</f>
        <v>0</v>
      </c>
      <c r="G22" s="34" t="str">
        <f t="shared" si="4"/>
        <v/>
      </c>
      <c r="H22" s="20" cm="1">
        <f t="array" ref="H22">IFERROR(INDEX('Ej värderade'!$L:$L,ROWS($A$17:A22)+3),"")</f>
        <v>0</v>
      </c>
      <c r="I22" s="20" t="str">
        <f>IFERROR(_xlfn.XLOOKUP(H22,Input!#REF!,Input!#REF!),"")</f>
        <v/>
      </c>
      <c r="J22" s="17" t="str" cm="1">
        <f t="array" ref="J22">IFERROR(INDEX(#REF!,INDEX(_xlfn.ANCHORARRAY(#REF!),ROWS($J$2:J22))+1,COLUMNS($J:J))*INDEX(Resultatunderlag!$C$18:$C$24,COLUMNS($J:J)),"")</f>
        <v/>
      </c>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9"/>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9"/>
      <c r="BJ22" s="18"/>
      <c r="BK22" s="18"/>
      <c r="BL22" s="18"/>
      <c r="BM22" s="18"/>
      <c r="BN22" s="18"/>
      <c r="BO22" s="18"/>
      <c r="BP22" s="18"/>
      <c r="BQ22" s="18"/>
      <c r="BR22" s="18"/>
      <c r="BS22" s="18"/>
      <c r="BT22" s="18"/>
      <c r="BU22" s="18"/>
      <c r="BV22" s="18"/>
      <c r="BW22" s="18"/>
      <c r="BX22" s="18"/>
      <c r="BY22" s="18"/>
      <c r="BZ22" s="18"/>
      <c r="CA22" s="18"/>
      <c r="CB22" s="18"/>
      <c r="CC22" s="18"/>
      <c r="CD22" s="18"/>
      <c r="CE22" s="18"/>
      <c r="CF22" s="18"/>
      <c r="CG22" s="18"/>
      <c r="CH22" s="18"/>
      <c r="CI22" s="26"/>
    </row>
    <row r="23" spans="1:87" ht="25.2" customHeight="1" x14ac:dyDescent="0.35">
      <c r="A23" s="25" t="str">
        <f>"K"&amp;TEXT(ROWS($A$2:A23),"00")</f>
        <v>K22</v>
      </c>
      <c r="B23" s="17"/>
      <c r="C23" s="17"/>
      <c r="D23" s="34" cm="1">
        <f t="array" ref="D23">IFERROR(INDEX('Ej värderade'!$I:$I,ROWS($A$17:A23)+3),"")</f>
        <v>0</v>
      </c>
      <c r="E23" s="34" cm="1">
        <f t="array" ref="E23">IFERROR(INDEX('Ej värderade'!$J:$J,ROWS($A$17:B23)+3),"")</f>
        <v>0</v>
      </c>
      <c r="F23" s="34" cm="1">
        <f t="array" ref="F23">IFERROR(INDEX('Ej värderade'!$K:$K,ROWS($A$17:C23)+3),"")</f>
        <v>0</v>
      </c>
      <c r="G23" s="34" t="str">
        <f t="shared" si="4"/>
        <v/>
      </c>
      <c r="H23" s="20" cm="1">
        <f t="array" ref="H23">IFERROR(INDEX('Ej värderade'!$L:$L,ROWS($A$17:A23)+3),"")</f>
        <v>0</v>
      </c>
      <c r="I23" s="20" t="str">
        <f>IFERROR(_xlfn.XLOOKUP(H23,Input!#REF!,Input!#REF!),"")</f>
        <v/>
      </c>
      <c r="J23" s="17" t="str" cm="1">
        <f t="array" ref="J23">IFERROR(INDEX(#REF!,INDEX(_xlfn.ANCHORARRAY(#REF!),ROWS($J$2:J23))+1,COLUMNS($J:J))*INDEX(Resultatunderlag!$C$18:$C$24,COLUMNS($J:J)),"")</f>
        <v/>
      </c>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9"/>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9"/>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26"/>
    </row>
    <row r="24" spans="1:87" ht="25.2" customHeight="1" x14ac:dyDescent="0.35">
      <c r="A24" s="25" t="str">
        <f>"K"&amp;TEXT(ROWS($A$2:A24),"00")</f>
        <v>K23</v>
      </c>
      <c r="B24" s="17"/>
      <c r="C24" s="17"/>
      <c r="D24" s="34" cm="1">
        <f t="array" ref="D24">IFERROR(INDEX('Ej värderade'!$I:$I,ROWS($A$17:A24)+3),"")</f>
        <v>0</v>
      </c>
      <c r="E24" s="34" cm="1">
        <f t="array" ref="E24">IFERROR(INDEX('Ej värderade'!$J:$J,ROWS($A$17:B24)+3),"")</f>
        <v>0</v>
      </c>
      <c r="F24" s="34" cm="1">
        <f t="array" ref="F24">IFERROR(INDEX('Ej värderade'!$K:$K,ROWS($A$17:C24)+3),"")</f>
        <v>0</v>
      </c>
      <c r="G24" s="34" t="str">
        <f t="shared" si="4"/>
        <v/>
      </c>
      <c r="H24" s="20" cm="1">
        <f t="array" ref="H24">IFERROR(INDEX('Ej värderade'!$L:$L,ROWS($A$17:A24)+3),"")</f>
        <v>0</v>
      </c>
      <c r="I24" s="20" t="str">
        <f>IFERROR(_xlfn.XLOOKUP(H24,Input!#REF!,Input!#REF!),"")</f>
        <v/>
      </c>
      <c r="J24" s="17" t="str" cm="1">
        <f t="array" ref="J24">IFERROR(INDEX(#REF!,INDEX(_xlfn.ANCHORARRAY(#REF!),ROWS($J$2:J24))+1,COLUMNS($J:J))*INDEX(Resultatunderlag!$C$18:$C$24,COLUMNS($J:J)),"")</f>
        <v/>
      </c>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9"/>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9"/>
      <c r="BJ24" s="18"/>
      <c r="BK24" s="18"/>
      <c r="BL24" s="18"/>
      <c r="BM24" s="18"/>
      <c r="BN24" s="18"/>
      <c r="BO24" s="18"/>
      <c r="BP24" s="18"/>
      <c r="BQ24" s="18"/>
      <c r="BR24" s="18"/>
      <c r="BS24" s="18"/>
      <c r="BT24" s="18"/>
      <c r="BU24" s="18"/>
      <c r="BV24" s="18"/>
      <c r="BW24" s="18"/>
      <c r="BX24" s="18"/>
      <c r="BY24" s="18"/>
      <c r="BZ24" s="18"/>
      <c r="CA24" s="18"/>
      <c r="CB24" s="18"/>
      <c r="CC24" s="18"/>
      <c r="CD24" s="18"/>
      <c r="CE24" s="18"/>
      <c r="CF24" s="18"/>
      <c r="CG24" s="18"/>
      <c r="CH24" s="18"/>
      <c r="CI24" s="26"/>
    </row>
    <row r="25" spans="1:87" ht="25.2" customHeight="1" x14ac:dyDescent="0.35">
      <c r="A25" s="25" t="str">
        <f>"K"&amp;TEXT(ROWS($A$2:A25),"00")</f>
        <v>K24</v>
      </c>
      <c r="B25" s="17"/>
      <c r="C25" s="17"/>
      <c r="D25" s="34" cm="1">
        <f t="array" ref="D25">IFERROR(INDEX('Ej värderade'!$I:$I,ROWS($A$17:A25)+3),"")</f>
        <v>0</v>
      </c>
      <c r="E25" s="34" cm="1">
        <f t="array" ref="E25">IFERROR(INDEX('Ej värderade'!$J:$J,ROWS($A$17:B25)+3),"")</f>
        <v>0</v>
      </c>
      <c r="F25" s="34" cm="1">
        <f t="array" ref="F25">IFERROR(INDEX('Ej värderade'!$K:$K,ROWS($A$17:C25)+3),"")</f>
        <v>0</v>
      </c>
      <c r="G25" s="34" t="str">
        <f t="shared" si="4"/>
        <v/>
      </c>
      <c r="H25" s="20" cm="1">
        <f t="array" ref="H25">IFERROR(INDEX('Ej värderade'!$L:$L,ROWS($A$17:A25)+3),"")</f>
        <v>0</v>
      </c>
      <c r="I25" s="20" t="str">
        <f>IFERROR(_xlfn.XLOOKUP(H25,Input!#REF!,Input!#REF!),"")</f>
        <v/>
      </c>
      <c r="J25" s="17" t="str" cm="1">
        <f t="array" ref="J25">IFERROR(INDEX(#REF!,INDEX(_xlfn.ANCHORARRAY(#REF!),ROWS($J$2:J25))+1,COLUMNS($J:J))*INDEX(Resultatunderlag!$C$18:$C$24,COLUMNS($J:J)),"")</f>
        <v/>
      </c>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9"/>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9"/>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26"/>
    </row>
    <row r="26" spans="1:87" ht="25.2" customHeight="1" x14ac:dyDescent="0.35">
      <c r="A26" s="25" t="str">
        <f>"K"&amp;TEXT(ROWS($A$2:A26),"00")</f>
        <v>K25</v>
      </c>
      <c r="B26" s="17"/>
      <c r="C26" s="17"/>
      <c r="D26" s="34" cm="1">
        <f t="array" ref="D26">IFERROR(INDEX('Ej värderade'!$I:$I,ROWS($A$17:A26)+3),"")</f>
        <v>0</v>
      </c>
      <c r="E26" s="34" cm="1">
        <f t="array" ref="E26">IFERROR(INDEX('Ej värderade'!$J:$J,ROWS($A$17:B26)+3),"")</f>
        <v>0</v>
      </c>
      <c r="F26" s="34" cm="1">
        <f t="array" ref="F26">IFERROR(INDEX('Ej värderade'!$K:$K,ROWS($A$17:C26)+3),"")</f>
        <v>0</v>
      </c>
      <c r="G26" s="34" t="str">
        <f t="shared" si="4"/>
        <v/>
      </c>
      <c r="H26" s="20" cm="1">
        <f t="array" ref="H26">IFERROR(INDEX('Ej värderade'!$L:$L,ROWS($A$17:A26)+3),"")</f>
        <v>0</v>
      </c>
      <c r="I26" s="20" t="str">
        <f>IFERROR(_xlfn.XLOOKUP(H26,Input!#REF!,Input!#REF!),"")</f>
        <v/>
      </c>
      <c r="J26" s="17" t="str" cm="1">
        <f t="array" ref="J26">IFERROR(INDEX(#REF!,INDEX(_xlfn.ANCHORARRAY(#REF!),ROWS($J$2:J26))+1,COLUMNS($J:J))*INDEX(Resultatunderlag!$C$18:$C$24,COLUMNS($J:J)),"")</f>
        <v/>
      </c>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9"/>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9"/>
      <c r="BJ26" s="18"/>
      <c r="BK26" s="18"/>
      <c r="BL26" s="18"/>
      <c r="BM26" s="18"/>
      <c r="BN26" s="18"/>
      <c r="BO26" s="18"/>
      <c r="BP26" s="18"/>
      <c r="BQ26" s="18"/>
      <c r="BR26" s="18"/>
      <c r="BS26" s="18"/>
      <c r="BT26" s="18"/>
      <c r="BU26" s="18"/>
      <c r="BV26" s="18"/>
      <c r="BW26" s="18"/>
      <c r="BX26" s="18"/>
      <c r="BY26" s="18"/>
      <c r="BZ26" s="18"/>
      <c r="CA26" s="18"/>
      <c r="CB26" s="18"/>
      <c r="CC26" s="18"/>
      <c r="CD26" s="18"/>
      <c r="CE26" s="18"/>
      <c r="CF26" s="18"/>
      <c r="CG26" s="18"/>
      <c r="CH26" s="18"/>
      <c r="CI26" s="26"/>
    </row>
    <row r="27" spans="1:87" ht="25.2" customHeight="1" x14ac:dyDescent="0.35">
      <c r="A27" s="25" t="str">
        <f>"K"&amp;TEXT(ROWS($A$2:A27),"00")</f>
        <v>K26</v>
      </c>
      <c r="B27" s="17"/>
      <c r="C27" s="17"/>
      <c r="D27" s="34" cm="1">
        <f t="array" ref="D27">IFERROR(INDEX('Ej värderade'!$I:$I,ROWS($A$17:A27)+3),"")</f>
        <v>0</v>
      </c>
      <c r="E27" s="34" cm="1">
        <f t="array" ref="E27">IFERROR(INDEX('Ej värderade'!$J:$J,ROWS($A$17:B27)+3),"")</f>
        <v>0</v>
      </c>
      <c r="F27" s="34" cm="1">
        <f t="array" ref="F27">IFERROR(INDEX('Ej värderade'!$K:$K,ROWS($A$17:C27)+3),"")</f>
        <v>0</v>
      </c>
      <c r="G27" s="34" t="str">
        <f t="shared" si="4"/>
        <v/>
      </c>
      <c r="H27" s="20" cm="1">
        <f t="array" ref="H27">IFERROR(INDEX('Ej värderade'!$L:$L,ROWS($A$17:A27)+3),"")</f>
        <v>0</v>
      </c>
      <c r="I27" s="20" t="str">
        <f>IFERROR(_xlfn.XLOOKUP(H27,Input!#REF!,Input!#REF!),"")</f>
        <v/>
      </c>
      <c r="J27" s="17" t="str" cm="1">
        <f t="array" ref="J27">IFERROR(INDEX(#REF!,INDEX(_xlfn.ANCHORARRAY(#REF!),ROWS($J$2:J27))+1,COLUMNS($J:J))*INDEX(Resultatunderlag!$C$18:$C$24,COLUMNS($J:J)),"")</f>
        <v/>
      </c>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9"/>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9"/>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26"/>
    </row>
    <row r="28" spans="1:87" ht="25.2" customHeight="1" x14ac:dyDescent="0.35">
      <c r="A28" s="25" t="str">
        <f>"K"&amp;TEXT(ROWS($A$2:A28),"00")</f>
        <v>K27</v>
      </c>
      <c r="B28" s="17"/>
      <c r="C28" s="17"/>
      <c r="D28" s="34" cm="1">
        <f t="array" ref="D28">IFERROR(INDEX('Ej värderade'!$I:$I,ROWS($A$17:A28)+3),"")</f>
        <v>0</v>
      </c>
      <c r="E28" s="34" cm="1">
        <f t="array" ref="E28">IFERROR(INDEX('Ej värderade'!$J:$J,ROWS($A$17:B28)+3),"")</f>
        <v>0</v>
      </c>
      <c r="F28" s="34" cm="1">
        <f t="array" ref="F28">IFERROR(INDEX('Ej värderade'!$K:$K,ROWS($A$17:C28)+3),"")</f>
        <v>0</v>
      </c>
      <c r="G28" s="34" t="str">
        <f t="shared" si="4"/>
        <v/>
      </c>
      <c r="H28" s="20" cm="1">
        <f t="array" ref="H28">IFERROR(INDEX('Ej värderade'!$L:$L,ROWS($A$17:A28)+3),"")</f>
        <v>0</v>
      </c>
      <c r="I28" s="20" t="str">
        <f>IFERROR(_xlfn.XLOOKUP(H28,Input!#REF!,Input!#REF!),"")</f>
        <v/>
      </c>
      <c r="J28" s="17" t="str" cm="1">
        <f t="array" ref="J28">IFERROR(INDEX(#REF!,INDEX(_xlfn.ANCHORARRAY(#REF!),ROWS($J$2:J28))+1,COLUMNS($J:J))*INDEX(Resultatunderlag!$C$18:$C$24,COLUMNS($J:J)),"")</f>
        <v/>
      </c>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9"/>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9"/>
      <c r="BJ28" s="18"/>
      <c r="BK28" s="18"/>
      <c r="BL28" s="18"/>
      <c r="BM28" s="18"/>
      <c r="BN28" s="18"/>
      <c r="BO28" s="18"/>
      <c r="BP28" s="18"/>
      <c r="BQ28" s="18"/>
      <c r="BR28" s="18"/>
      <c r="BS28" s="18"/>
      <c r="BT28" s="18"/>
      <c r="BU28" s="18"/>
      <c r="BV28" s="18"/>
      <c r="BW28" s="18"/>
      <c r="BX28" s="18"/>
      <c r="BY28" s="18"/>
      <c r="BZ28" s="18"/>
      <c r="CA28" s="18"/>
      <c r="CB28" s="18"/>
      <c r="CC28" s="18"/>
      <c r="CD28" s="18"/>
      <c r="CE28" s="18"/>
      <c r="CF28" s="18"/>
      <c r="CG28" s="18"/>
      <c r="CH28" s="18"/>
      <c r="CI28" s="26"/>
    </row>
    <row r="29" spans="1:87" ht="25.2" customHeight="1" x14ac:dyDescent="0.35">
      <c r="A29" s="25" t="str">
        <f>"K"&amp;TEXT(ROWS($A$2:A29),"00")</f>
        <v>K28</v>
      </c>
      <c r="B29" s="17"/>
      <c r="C29" s="17"/>
      <c r="D29" s="34" cm="1">
        <f t="array" ref="D29">IFERROR(INDEX('Ej värderade'!$I:$I,ROWS($A$17:A29)+3),"")</f>
        <v>0</v>
      </c>
      <c r="E29" s="34" cm="1">
        <f t="array" ref="E29">IFERROR(INDEX('Ej värderade'!$J:$J,ROWS($A$17:B29)+3),"")</f>
        <v>0</v>
      </c>
      <c r="F29" s="34" cm="1">
        <f t="array" ref="F29">IFERROR(INDEX('Ej värderade'!$K:$K,ROWS($A$17:C29)+3),"")</f>
        <v>0</v>
      </c>
      <c r="G29" s="34" t="str">
        <f t="shared" si="4"/>
        <v/>
      </c>
      <c r="H29" s="20" cm="1">
        <f t="array" ref="H29">IFERROR(INDEX('Ej värderade'!$L:$L,ROWS($A$17:A29)+3),"")</f>
        <v>0</v>
      </c>
      <c r="I29" s="20" t="str">
        <f>IFERROR(_xlfn.XLOOKUP(H29,Input!#REF!,Input!#REF!),"")</f>
        <v/>
      </c>
      <c r="J29" s="17" t="str" cm="1">
        <f t="array" ref="J29">IFERROR(INDEX(#REF!,INDEX(_xlfn.ANCHORARRAY(#REF!),ROWS($J$2:J29))+1,COLUMNS($J:J))*INDEX(Resultatunderlag!$C$18:$C$24,COLUMNS($J:J)),"")</f>
        <v/>
      </c>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9"/>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9"/>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26"/>
    </row>
    <row r="30" spans="1:87" ht="25.2" customHeight="1" x14ac:dyDescent="0.35">
      <c r="A30" s="25" t="str">
        <f>"K"&amp;TEXT(ROWS($A$2:A30),"00")</f>
        <v>K29</v>
      </c>
      <c r="B30" s="17"/>
      <c r="C30" s="17"/>
      <c r="D30" s="34" cm="1">
        <f t="array" ref="D30">IFERROR(INDEX('Ej värderade'!$I:$I,ROWS($A$17:A30)+3),"")</f>
        <v>0</v>
      </c>
      <c r="E30" s="34" cm="1">
        <f t="array" ref="E30">IFERROR(INDEX('Ej värderade'!$J:$J,ROWS($A$17:B30)+3),"")</f>
        <v>0</v>
      </c>
      <c r="F30" s="34" cm="1">
        <f t="array" ref="F30">IFERROR(INDEX('Ej värderade'!$K:$K,ROWS($A$17:C30)+3),"")</f>
        <v>0</v>
      </c>
      <c r="G30" s="34" t="str">
        <f t="shared" si="4"/>
        <v/>
      </c>
      <c r="H30" s="20" cm="1">
        <f t="array" ref="H30">IFERROR(INDEX('Ej värderade'!$L:$L,ROWS($A$17:A30)+3),"")</f>
        <v>0</v>
      </c>
      <c r="I30" s="20" t="str">
        <f>IFERROR(_xlfn.XLOOKUP(H30,Input!#REF!,Input!#REF!),"")</f>
        <v/>
      </c>
      <c r="J30" s="17" t="str" cm="1">
        <f t="array" ref="J30">IFERROR(INDEX(#REF!,INDEX(_xlfn.ANCHORARRAY(#REF!),ROWS($J$2:J30))+1,COLUMNS($J:J))*INDEX(Resultatunderlag!$C$18:$C$24,COLUMNS($J:J)),"")</f>
        <v/>
      </c>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9"/>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9"/>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26"/>
    </row>
    <row r="31" spans="1:87" ht="25.2" customHeight="1" x14ac:dyDescent="0.35">
      <c r="A31" s="25" t="str">
        <f>"K"&amp;TEXT(ROWS($A$2:A31),"00")</f>
        <v>K30</v>
      </c>
      <c r="B31" s="30"/>
      <c r="C31" s="30"/>
      <c r="D31" s="35" cm="1">
        <f t="array" ref="D31">IFERROR(INDEX('Ej värderade'!$I:$I,ROWS($A$17:A31)+3),"")</f>
        <v>0</v>
      </c>
      <c r="E31" s="35" cm="1">
        <f t="array" ref="E31">IFERROR(INDEX('Ej värderade'!$J:$J,ROWS($A$17:B31)+3),"")</f>
        <v>0</v>
      </c>
      <c r="F31" s="35" cm="1">
        <f t="array" ref="F31">IFERROR(INDEX('Ej värderade'!$K:$K,ROWS($A$17:C31)+3),"")</f>
        <v>0</v>
      </c>
      <c r="G31" s="35" t="str">
        <f t="shared" si="4"/>
        <v/>
      </c>
      <c r="H31" s="23" cm="1">
        <f t="array" ref="H31">IFERROR(INDEX('Ej värderade'!$L:$L,ROWS($A$17:A31)+3),"")</f>
        <v>0</v>
      </c>
      <c r="I31" s="23" t="str">
        <f>IFERROR(_xlfn.XLOOKUP(H31,Input!#REF!,Input!#REF!),"")</f>
        <v/>
      </c>
      <c r="J31" s="30" t="str" cm="1">
        <f t="array" ref="J31">IFERROR(INDEX(#REF!,INDEX(_xlfn.ANCHORARRAY(#REF!),ROWS($J$2:J31))+1,COLUMNS($J:J))*INDEX(Resultatunderlag!$C$18:$C$24,COLUMNS($J:J)),"")</f>
        <v/>
      </c>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1"/>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1"/>
      <c r="BJ31" s="32"/>
      <c r="BK31" s="32"/>
      <c r="BL31" s="32"/>
      <c r="BM31" s="32"/>
      <c r="BN31" s="32"/>
      <c r="BO31" s="32"/>
      <c r="BP31" s="32"/>
      <c r="BQ31" s="32"/>
      <c r="BR31" s="32"/>
      <c r="BS31" s="32"/>
      <c r="BT31" s="32"/>
      <c r="BU31" s="32"/>
      <c r="BV31" s="32"/>
      <c r="BW31" s="32"/>
      <c r="BX31" s="32"/>
      <c r="BY31" s="32"/>
      <c r="BZ31" s="32"/>
      <c r="CA31" s="32"/>
      <c r="CB31" s="32"/>
      <c r="CC31" s="32"/>
      <c r="CD31" s="32"/>
      <c r="CE31" s="32"/>
      <c r="CF31" s="32"/>
      <c r="CG31" s="32"/>
      <c r="CH31" s="32"/>
      <c r="CI31" s="33"/>
    </row>
    <row r="32" spans="1:87" ht="25.2" customHeight="1" x14ac:dyDescent="0.35">
      <c r="J32" t="str" cm="1">
        <f t="array" ref="J32">IFERROR(INDEX(#REF!,INDEX(_xlfn.ANCHORARRAY(#REF!),ROWS($J$2:J32))+1,COLUMNS($J:J))*INDEX(Resultatunderlag!$C$18:$C$24,COLUMNS($J:J)),"")</f>
        <v/>
      </c>
    </row>
    <row r="33" spans="10:10" ht="25.2" customHeight="1" x14ac:dyDescent="0.35">
      <c r="J33" t="str" cm="1">
        <f t="array" ref="J33">IFERROR(INDEX(#REF!,INDEX(_xlfn.ANCHORARRAY(#REF!),ROWS($J$2:J33))+1,COLUMNS($J:J))*INDEX(Resultatunderlag!$C$18:$C$24,COLUMNS($J:J)),"")</f>
        <v/>
      </c>
    </row>
    <row r="34" spans="10:10" ht="25.2" customHeight="1" x14ac:dyDescent="0.35">
      <c r="J34" t="str" cm="1">
        <f t="array" ref="J34">IFERROR(INDEX(#REF!,INDEX(_xlfn.ANCHORARRAY(#REF!),ROWS($J$2:J34))+1,COLUMNS($J:J))*INDEX(Resultatunderlag!$C$18:$C$24,COLUMNS($J:J)),"")</f>
        <v/>
      </c>
    </row>
    <row r="35" spans="10:10" ht="25.2" customHeight="1" x14ac:dyDescent="0.35">
      <c r="J35" t="str" cm="1">
        <f t="array" ref="J35">IFERROR(INDEX(#REF!,INDEX(_xlfn.ANCHORARRAY(#REF!),ROWS($J$2:J35))+1,COLUMNS($J:J))*INDEX(Resultatunderlag!$C$18:$C$24,COLUMNS($J:J)),"")</f>
        <v/>
      </c>
    </row>
    <row r="36" spans="10:10" ht="25.2" customHeight="1" x14ac:dyDescent="0.35">
      <c r="J36" t="str" cm="1">
        <f t="array" ref="J36">IFERROR(INDEX(#REF!,INDEX(_xlfn.ANCHORARRAY(#REF!),ROWS($J$2:J36))+1,COLUMNS($J:J))*INDEX(Resultatunderlag!$C$18:$C$24,COLUMNS($J:J)),"")</f>
        <v/>
      </c>
    </row>
    <row r="37" spans="10:10" ht="25.2" customHeight="1" x14ac:dyDescent="0.35">
      <c r="J37" t="str" cm="1">
        <f t="array" ref="J37">IFERROR(INDEX(#REF!,INDEX(_xlfn.ANCHORARRAY(#REF!),ROWS($J$2:J37))+1,COLUMNS($J:J))*INDEX(Resultatunderlag!$C$18:$C$24,COLUMNS($J:J)),"")</f>
        <v/>
      </c>
    </row>
    <row r="38" spans="10:10" ht="25.2" customHeight="1" x14ac:dyDescent="0.35">
      <c r="J38" t="str" cm="1">
        <f t="array" ref="J38">IFERROR(INDEX(#REF!,INDEX(_xlfn.ANCHORARRAY(#REF!),ROWS($J$2:J38))+1,COLUMNS($J:J))*INDEX(Resultatunderlag!$C$18:$C$24,COLUMNS($J:J)),"")</f>
        <v/>
      </c>
    </row>
    <row r="39" spans="10:10" ht="25.2" customHeight="1" x14ac:dyDescent="0.35">
      <c r="J39" t="str" cm="1">
        <f t="array" ref="J39">IFERROR(INDEX(#REF!,INDEX(_xlfn.ANCHORARRAY(#REF!),ROWS($J$2:J39))+1,COLUMNS($J:J))*INDEX(Resultatunderlag!$C$18:$C$24,COLUMNS($J:J)),"")</f>
        <v/>
      </c>
    </row>
    <row r="40" spans="10:10" ht="25.2" customHeight="1" x14ac:dyDescent="0.35">
      <c r="J40" t="str" cm="1">
        <f t="array" ref="J40">IFERROR(INDEX(#REF!,INDEX(_xlfn.ANCHORARRAY(#REF!),ROWS($J$2:J40))+1,COLUMNS($J:J))*INDEX(Resultatunderlag!$C$18:$C$24,COLUMNS($J:J)),"")</f>
        <v/>
      </c>
    </row>
    <row r="41" spans="10:10" ht="25.2" customHeight="1" x14ac:dyDescent="0.35">
      <c r="J41" t="str" cm="1">
        <f t="array" ref="J41">IFERROR(INDEX(#REF!,INDEX(_xlfn.ANCHORARRAY(#REF!),ROWS($J$2:J41))+1,COLUMNS($J:J))*INDEX(Resultatunderlag!$C$18:$C$24,COLUMNS($J:J)),"")</f>
        <v/>
      </c>
    </row>
    <row r="42" spans="10:10" ht="25.2" customHeight="1" x14ac:dyDescent="0.35">
      <c r="J42" t="str" cm="1">
        <f t="array" ref="J42">IFERROR(INDEX(#REF!,INDEX(_xlfn.ANCHORARRAY(#REF!),ROWS($J$2:J42))+1,COLUMNS($J:J))*INDEX(Resultatunderlag!$C$18:$C$24,COLUMNS($J:J)),"")</f>
        <v/>
      </c>
    </row>
    <row r="43" spans="10:10" ht="25.2" customHeight="1" x14ac:dyDescent="0.35">
      <c r="J43" t="str" cm="1">
        <f t="array" ref="J43">IFERROR(INDEX(#REF!,INDEX(_xlfn.ANCHORARRAY(#REF!),ROWS($J$2:J43))+1,COLUMNS($J:J))*INDEX(Resultatunderlag!$C$18:$C$24,COLUMNS($J:J)),"")</f>
        <v/>
      </c>
    </row>
    <row r="44" spans="10:10" ht="25.2" customHeight="1" x14ac:dyDescent="0.35">
      <c r="J44" t="str" cm="1">
        <f t="array" ref="J44">IFERROR(INDEX(#REF!,INDEX(_xlfn.ANCHORARRAY(#REF!),ROWS($J$2:J44))+1,COLUMNS($J:J))*INDEX(Resultatunderlag!$C$18:$C$24,COLUMNS($J:J)),"")</f>
        <v/>
      </c>
    </row>
    <row r="45" spans="10:10" ht="25.2" customHeight="1" x14ac:dyDescent="0.35">
      <c r="J45" t="str" cm="1">
        <f t="array" ref="J45">IFERROR(INDEX(#REF!,INDEX(_xlfn.ANCHORARRAY(#REF!),ROWS($J$2:J45))+1,COLUMNS($J:J))*INDEX(Resultatunderlag!$C$18:$C$24,COLUMNS($J:J)),"")</f>
        <v/>
      </c>
    </row>
    <row r="46" spans="10:10" ht="25.2" customHeight="1" x14ac:dyDescent="0.35">
      <c r="J46" t="str" cm="1">
        <f t="array" ref="J46">IFERROR(INDEX(#REF!,INDEX(_xlfn.ANCHORARRAY(#REF!),ROWS($J$2:J46))+1,COLUMNS($J:J))*INDEX(Resultatunderlag!$C$18:$C$24,COLUMNS($J:J)),"")</f>
        <v/>
      </c>
    </row>
    <row r="47" spans="10:10" ht="25.2" customHeight="1" x14ac:dyDescent="0.35">
      <c r="J47" t="str" cm="1">
        <f t="array" ref="J47">IFERROR(INDEX(#REF!,INDEX(_xlfn.ANCHORARRAY(#REF!),ROWS($J$2:J47))+1,COLUMNS($J:J))*INDEX(Resultatunderlag!$C$18:$C$24,COLUMNS($J:J)),"")</f>
        <v/>
      </c>
    </row>
    <row r="48" spans="10:10" ht="25.2" customHeight="1" x14ac:dyDescent="0.35">
      <c r="J48" t="str" cm="1">
        <f t="array" ref="J48">IFERROR(INDEX(#REF!,INDEX(_xlfn.ANCHORARRAY(#REF!),ROWS($J$2:J48))+1,COLUMNS($J:J))*INDEX(Resultatunderlag!$C$18:$C$24,COLUMNS($J:J)),"")</f>
        <v/>
      </c>
    </row>
    <row r="49" spans="10:10" ht="25.2" customHeight="1" x14ac:dyDescent="0.35">
      <c r="J49" t="str" cm="1">
        <f t="array" ref="J49">IFERROR(INDEX(#REF!,INDEX(_xlfn.ANCHORARRAY(#REF!),ROWS($J$2:J49))+1,COLUMNS($J:J))*INDEX(Resultatunderlag!$C$18:$C$24,COLUMNS($J:J)),"")</f>
        <v/>
      </c>
    </row>
    <row r="50" spans="10:10" ht="25.2" customHeight="1" x14ac:dyDescent="0.35">
      <c r="J50" t="str" cm="1">
        <f t="array" ref="J50">IFERROR(INDEX(#REF!,INDEX(_xlfn.ANCHORARRAY(#REF!),ROWS($J$2:J50))+1,COLUMNS($J:J))*INDEX(Resultatunderlag!$C$18:$C$24,COLUMNS($J:J)),"")</f>
        <v/>
      </c>
    </row>
    <row r="51" spans="10:10" ht="25.2" customHeight="1" x14ac:dyDescent="0.35">
      <c r="J51" t="str" cm="1">
        <f t="array" ref="J51">IFERROR(INDEX(#REF!,INDEX(_xlfn.ANCHORARRAY(#REF!),ROWS($J$2:J51))+1,COLUMNS($J:J))*INDEX(Resultatunderlag!$C$18:$C$24,COLUMNS($J:J)),"")</f>
        <v/>
      </c>
    </row>
    <row r="52" spans="10:10" ht="25.2" customHeight="1" x14ac:dyDescent="0.35">
      <c r="J52" t="str" cm="1">
        <f t="array" ref="J52">IFERROR(INDEX(#REF!,INDEX(_xlfn.ANCHORARRAY(#REF!),ROWS($J$2:J52))+1,COLUMNS($J:J))*INDEX(Resultatunderlag!$C$18:$C$24,COLUMNS($J:J)),"")</f>
        <v/>
      </c>
    </row>
    <row r="53" spans="10:10" ht="25.2" customHeight="1" x14ac:dyDescent="0.35">
      <c r="J53" t="str" cm="1">
        <f t="array" ref="J53">IFERROR(INDEX(#REF!,INDEX(_xlfn.ANCHORARRAY(#REF!),ROWS($J$2:J53))+1,COLUMNS($J:J))*INDEX(Resultatunderlag!$C$18:$C$24,COLUMNS($J:J)),"")</f>
        <v/>
      </c>
    </row>
    <row r="54" spans="10:10" ht="25.2" customHeight="1" x14ac:dyDescent="0.35">
      <c r="J54" t="str" cm="1">
        <f t="array" ref="J54">IFERROR(INDEX(#REF!,INDEX(_xlfn.ANCHORARRAY(#REF!),ROWS($J$2:J54))+1,COLUMNS($J:J))*INDEX(Resultatunderlag!$C$18:$C$24,COLUMNS($J:J)),"")</f>
        <v/>
      </c>
    </row>
    <row r="55" spans="10:10" ht="25.2" customHeight="1" x14ac:dyDescent="0.35">
      <c r="J55" t="str" cm="1">
        <f t="array" ref="J55">IFERROR(INDEX(#REF!,INDEX(_xlfn.ANCHORARRAY(#REF!),ROWS($J$2:J55))+1,COLUMNS($J:J))*INDEX(Resultatunderlag!$C$18:$C$24,COLUMNS($J:J)),"")</f>
        <v/>
      </c>
    </row>
    <row r="56" spans="10:10" ht="25.2" customHeight="1" x14ac:dyDescent="0.35">
      <c r="J56" t="str" cm="1">
        <f t="array" ref="J56">IFERROR(INDEX(#REF!,INDEX(_xlfn.ANCHORARRAY(#REF!),ROWS($J$2:J56))+1,COLUMNS($J:J))*INDEX(Resultatunderlag!$C$18:$C$24,COLUMNS($J:J)),"")</f>
        <v/>
      </c>
    </row>
    <row r="57" spans="10:10" ht="25.2" customHeight="1" x14ac:dyDescent="0.35">
      <c r="J57" t="str" cm="1">
        <f t="array" ref="J57">IFERROR(INDEX(#REF!,INDEX(_xlfn.ANCHORARRAY(#REF!),ROWS($J$2:J57))+1,COLUMNS($J:J))*INDEX(Resultatunderlag!$C$18:$C$24,COLUMNS($J:J)),"")</f>
        <v/>
      </c>
    </row>
    <row r="58" spans="10:10" ht="25.2" customHeight="1" x14ac:dyDescent="0.35">
      <c r="J58" t="str" cm="1">
        <f t="array" ref="J58">IFERROR(INDEX(#REF!,INDEX(_xlfn.ANCHORARRAY(#REF!),ROWS($J$2:J58))+1,COLUMNS($J:J))*INDEX(Resultatunderlag!$C$18:$C$24,COLUMNS($J:J)),"")</f>
        <v/>
      </c>
    </row>
    <row r="59" spans="10:10" ht="25.2" customHeight="1" x14ac:dyDescent="0.35">
      <c r="J59" t="str" cm="1">
        <f t="array" ref="J59">IFERROR(INDEX(#REF!,INDEX(_xlfn.ANCHORARRAY(#REF!),ROWS($J$2:J59))+1,COLUMNS($J:J))*INDEX(Resultatunderlag!$C$18:$C$24,COLUMNS($J:J)),"")</f>
        <v/>
      </c>
    </row>
    <row r="60" spans="10:10" ht="25.2" customHeight="1" x14ac:dyDescent="0.35">
      <c r="J60" t="str" cm="1">
        <f t="array" ref="J60">IFERROR(INDEX(#REF!,INDEX(_xlfn.ANCHORARRAY(#REF!),ROWS($J$2:J60))+1,COLUMNS($J:J))*INDEX(Resultatunderlag!$C$18:$C$24,COLUMNS($J:J)),"")</f>
        <v/>
      </c>
    </row>
    <row r="61" spans="10:10" ht="25.2" customHeight="1" x14ac:dyDescent="0.35">
      <c r="J61" t="str" cm="1">
        <f t="array" ref="J61">IFERROR(INDEX(#REF!,INDEX(_xlfn.ANCHORARRAY(#REF!),ROWS($J$2:J61))+1,COLUMNS($J:J))*INDEX(Resultatunderlag!$C$18:$C$24,COLUMNS($J:J)),"")</f>
        <v/>
      </c>
    </row>
    <row r="62" spans="10:10" ht="25.2" customHeight="1" x14ac:dyDescent="0.35">
      <c r="J62" t="str" cm="1">
        <f t="array" ref="J62">IFERROR(INDEX(#REF!,INDEX(_xlfn.ANCHORARRAY(#REF!),ROWS($J$2:J62))+1,COLUMNS($J:J))*INDEX(Resultatunderlag!$C$18:$C$24,COLUMNS($J:J)),"")</f>
        <v/>
      </c>
    </row>
    <row r="63" spans="10:10" ht="25.2" customHeight="1" x14ac:dyDescent="0.35">
      <c r="J63" t="str" cm="1">
        <f t="array" ref="J63">IFERROR(INDEX(#REF!,INDEX(_xlfn.ANCHORARRAY(#REF!),ROWS($J$2:J63))+1,COLUMNS($J:J))*INDEX(Resultatunderlag!$C$18:$C$24,COLUMNS($J:J)),"")</f>
        <v/>
      </c>
    </row>
    <row r="64" spans="10:10" ht="25.2" customHeight="1" x14ac:dyDescent="0.35">
      <c r="J64" t="str" cm="1">
        <f t="array" ref="J64">IFERROR(INDEX(#REF!,INDEX(_xlfn.ANCHORARRAY(#REF!),ROWS($J$2:J64))+1,COLUMNS($J:J))*INDEX(Resultatunderlag!$C$18:$C$24,COLUMNS($J:J)),"")</f>
        <v/>
      </c>
    </row>
    <row r="65" spans="10:10" ht="25.2" customHeight="1" x14ac:dyDescent="0.35">
      <c r="J65" t="str" cm="1">
        <f t="array" ref="J65">IFERROR(INDEX(#REF!,INDEX(_xlfn.ANCHORARRAY(#REF!),ROWS($J$2:J65))+1,COLUMNS($J:J))*INDEX(Resultatunderlag!$C$18:$C$24,COLUMNS($J:J)),"")</f>
        <v/>
      </c>
    </row>
    <row r="66" spans="10:10" ht="25.2" customHeight="1" x14ac:dyDescent="0.35">
      <c r="J66" t="str" cm="1">
        <f t="array" ref="J66">IFERROR(INDEX(#REF!,INDEX(_xlfn.ANCHORARRAY(#REF!),ROWS($J$2:J66))+1,COLUMNS($J:J))*INDEX(Resultatunderlag!$C$18:$C$24,COLUMNS($J:J)),"")</f>
        <v/>
      </c>
    </row>
    <row r="67" spans="10:10" ht="25.2" customHeight="1" x14ac:dyDescent="0.35">
      <c r="J67" t="str" cm="1">
        <f t="array" ref="J67">IFERROR(INDEX(#REF!,INDEX(_xlfn.ANCHORARRAY(#REF!),ROWS($J$2:J67))+1,COLUMNS($J:J))*INDEX(Resultatunderlag!$C$18:$C$24,COLUMNS($J:J)),"")</f>
        <v/>
      </c>
    </row>
    <row r="68" spans="10:10" ht="25.2" customHeight="1" x14ac:dyDescent="0.35">
      <c r="J68" t="str" cm="1">
        <f t="array" ref="J68">IFERROR(INDEX(#REF!,INDEX(_xlfn.ANCHORARRAY(#REF!),ROWS($J$2:J68))+1,COLUMNS($J:J))*INDEX(Resultatunderlag!$C$18:$C$24,COLUMNS($J:J)),"")</f>
        <v/>
      </c>
    </row>
    <row r="69" spans="10:10" ht="25.2" customHeight="1" x14ac:dyDescent="0.35">
      <c r="J69" t="str" cm="1">
        <f t="array" ref="J69">IFERROR(INDEX(#REF!,INDEX(_xlfn.ANCHORARRAY(#REF!),ROWS($J$2:J69))+1,COLUMNS($J:J))*INDEX(Resultatunderlag!$C$18:$C$24,COLUMNS($J:J)),"")</f>
        <v/>
      </c>
    </row>
    <row r="70" spans="10:10" ht="25.2" customHeight="1" x14ac:dyDescent="0.35">
      <c r="J70" t="str" cm="1">
        <f t="array" ref="J70">IFERROR(INDEX(#REF!,INDEX(_xlfn.ANCHORARRAY(#REF!),ROWS($J$2:J70))+1,COLUMNS($J:J))*INDEX(Resultatunderlag!$C$18:$C$24,COLUMNS($J:J)),"")</f>
        <v/>
      </c>
    </row>
    <row r="71" spans="10:10" ht="25.2" customHeight="1" x14ac:dyDescent="0.35">
      <c r="J71" t="str" cm="1">
        <f t="array" ref="J71">IFERROR(INDEX(#REF!,INDEX(_xlfn.ANCHORARRAY(#REF!),ROWS($J$2:J71))+1,COLUMNS($J:J))*INDEX(Resultatunderlag!$C$18:$C$24,COLUMNS($J:J)),"")</f>
        <v/>
      </c>
    </row>
    <row r="72" spans="10:10" ht="25.2" customHeight="1" x14ac:dyDescent="0.35">
      <c r="J72" t="str" cm="1">
        <f t="array" ref="J72">IFERROR(INDEX(#REF!,INDEX(_xlfn.ANCHORARRAY(#REF!),ROWS($J$2:J72))+1,COLUMNS($J:J))*INDEX(Resultatunderlag!$C$18:$C$24,COLUMNS($J:J)),"")</f>
        <v/>
      </c>
    </row>
    <row r="73" spans="10:10" ht="25.2" customHeight="1" x14ac:dyDescent="0.35">
      <c r="J73" t="str" cm="1">
        <f t="array" ref="J73">IFERROR(INDEX(#REF!,INDEX(_xlfn.ANCHORARRAY(#REF!),ROWS($J$2:J73))+1,COLUMNS($J:J))*INDEX(Resultatunderlag!$C$18:$C$24,COLUMNS($J:J)),"")</f>
        <v/>
      </c>
    </row>
    <row r="74" spans="10:10" ht="25.2" customHeight="1" x14ac:dyDescent="0.35">
      <c r="J74" t="str" cm="1">
        <f t="array" ref="J74">IFERROR(INDEX(#REF!,INDEX(_xlfn.ANCHORARRAY(#REF!),ROWS($J$2:J74))+1,COLUMNS($J:J))*INDEX(Resultatunderlag!$C$18:$C$24,COLUMNS($J:J)),"")</f>
        <v/>
      </c>
    </row>
    <row r="75" spans="10:10" ht="25.2" customHeight="1" x14ac:dyDescent="0.35">
      <c r="J75" t="str" cm="1">
        <f t="array" ref="J75">IFERROR(INDEX(#REF!,INDEX(_xlfn.ANCHORARRAY(#REF!),ROWS($J$2:J75))+1,COLUMNS($J:J))*INDEX(Resultatunderlag!$C$18:$C$24,COLUMNS($J:J)),"")</f>
        <v/>
      </c>
    </row>
    <row r="76" spans="10:10" ht="25.2" customHeight="1" x14ac:dyDescent="0.35">
      <c r="J76" t="str" cm="1">
        <f t="array" ref="J76">IFERROR(INDEX(#REF!,INDEX(_xlfn.ANCHORARRAY(#REF!),ROWS($J$2:J76))+1,COLUMNS($J:J))*INDEX(Resultatunderlag!$C$18:$C$24,COLUMNS($J:J)),"")</f>
        <v/>
      </c>
    </row>
    <row r="77" spans="10:10" ht="25.2" customHeight="1" x14ac:dyDescent="0.35">
      <c r="J77" t="str" cm="1">
        <f t="array" ref="J77">IFERROR(INDEX(#REF!,INDEX(_xlfn.ANCHORARRAY(#REF!),ROWS($J$2:J77))+1,COLUMNS($J:J))*INDEX(Resultatunderlag!$C$18:$C$24,COLUMNS($J:J)),"")</f>
        <v/>
      </c>
    </row>
    <row r="78" spans="10:10" ht="25.2" customHeight="1" x14ac:dyDescent="0.35">
      <c r="J78" t="str" cm="1">
        <f t="array" ref="J78">IFERROR(INDEX(#REF!,INDEX(_xlfn.ANCHORARRAY(#REF!),ROWS($J$2:J78))+1,COLUMNS($J:J))*INDEX(Resultatunderlag!$C$18:$C$24,COLUMNS($J:J)),"")</f>
        <v/>
      </c>
    </row>
    <row r="79" spans="10:10" ht="25.2" customHeight="1" x14ac:dyDescent="0.35">
      <c r="J79" t="str" cm="1">
        <f t="array" ref="J79">IFERROR(INDEX(#REF!,INDEX(_xlfn.ANCHORARRAY(#REF!),ROWS($J$2:J79))+1,COLUMNS($J:J))*INDEX(Resultatunderlag!$C$18:$C$24,COLUMNS($J:J)),"")</f>
        <v/>
      </c>
    </row>
    <row r="80" spans="10:10" ht="25.2" customHeight="1" x14ac:dyDescent="0.35">
      <c r="J80" t="str" cm="1">
        <f t="array" ref="J80">IFERROR(INDEX(#REF!,INDEX(_xlfn.ANCHORARRAY(#REF!),ROWS($J$2:J80))+1,COLUMNS($J:J))*INDEX(Resultatunderlag!$C$18:$C$24,COLUMNS($J:J)),"")</f>
        <v/>
      </c>
    </row>
    <row r="81" spans="10:10" ht="25.2" customHeight="1" x14ac:dyDescent="0.35">
      <c r="J81" t="str" cm="1">
        <f t="array" ref="J81">IFERROR(INDEX(#REF!,INDEX(_xlfn.ANCHORARRAY(#REF!),ROWS($J$2:J81))+1,COLUMNS($J:J))*INDEX(Resultatunderlag!$C$18:$C$24,COLUMNS($J:J)),"")</f>
        <v/>
      </c>
    </row>
    <row r="82" spans="10:10" ht="25.2" customHeight="1" x14ac:dyDescent="0.35">
      <c r="J82" t="str" cm="1">
        <f t="array" ref="J82">IFERROR(INDEX(#REF!,INDEX(_xlfn.ANCHORARRAY(#REF!),ROWS($J$2:J82))+1,COLUMNS($J:J))*INDEX(Resultatunderlag!$C$18:$C$24,COLUMNS($J:J)),"")</f>
        <v/>
      </c>
    </row>
    <row r="83" spans="10:10" ht="25.2" customHeight="1" x14ac:dyDescent="0.35">
      <c r="J83" t="str" cm="1">
        <f t="array" ref="J83">IFERROR(INDEX(#REF!,INDEX(_xlfn.ANCHORARRAY(#REF!),ROWS($J$2:J83))+1,COLUMNS($J:J))*INDEX(Resultatunderlag!$C$18:$C$24,COLUMNS($J:J)),"")</f>
        <v/>
      </c>
    </row>
    <row r="84" spans="10:10" ht="25.2" customHeight="1" x14ac:dyDescent="0.35">
      <c r="J84" t="str" cm="1">
        <f t="array" ref="J84">IFERROR(INDEX(#REF!,INDEX(_xlfn.ANCHORARRAY(#REF!),ROWS($J$2:J84))+1,COLUMNS($J:J))*INDEX(Resultatunderlag!$C$18:$C$24,COLUMNS($J:J)),"")</f>
        <v/>
      </c>
    </row>
    <row r="85" spans="10:10" ht="25.2" customHeight="1" x14ac:dyDescent="0.35">
      <c r="J85" t="str" cm="1">
        <f t="array" ref="J85">IFERROR(INDEX(#REF!,INDEX(_xlfn.ANCHORARRAY(#REF!),ROWS($J$2:J85))+1,COLUMNS($J:J))*INDEX(Resultatunderlag!$C$18:$C$24,COLUMNS($J:J)),"")</f>
        <v/>
      </c>
    </row>
    <row r="86" spans="10:10" ht="25.2" customHeight="1" x14ac:dyDescent="0.35">
      <c r="J86" t="str" cm="1">
        <f t="array" ref="J86">IFERROR(INDEX(#REF!,INDEX(_xlfn.ANCHORARRAY(#REF!),ROWS($J$2:J86))+1,COLUMNS($J:J))*INDEX(Resultatunderlag!$C$18:$C$24,COLUMNS($J:J)),"")</f>
        <v/>
      </c>
    </row>
    <row r="87" spans="10:10" ht="25.2" customHeight="1" x14ac:dyDescent="0.35">
      <c r="J87" t="str" cm="1">
        <f t="array" ref="J87">IFERROR(INDEX(#REF!,INDEX(_xlfn.ANCHORARRAY(#REF!),ROWS($J$2:J87))+1,COLUMNS($J:J))*INDEX(Resultatunderlag!$C$18:$C$24,COLUMNS($J:J)),"")</f>
        <v/>
      </c>
    </row>
    <row r="88" spans="10:10" ht="25.2" customHeight="1" x14ac:dyDescent="0.35">
      <c r="J88" t="str" cm="1">
        <f t="array" ref="J88">IFERROR(INDEX(#REF!,INDEX(_xlfn.ANCHORARRAY(#REF!),ROWS($J$2:J88))+1,COLUMNS($J:J))*INDEX(Resultatunderlag!$C$18:$C$24,COLUMNS($J:J)),"")</f>
        <v/>
      </c>
    </row>
    <row r="89" spans="10:10" ht="25.2" customHeight="1" x14ac:dyDescent="0.35">
      <c r="J89" t="str" cm="1">
        <f t="array" ref="J89">IFERROR(INDEX(#REF!,INDEX(_xlfn.ANCHORARRAY(#REF!),ROWS($J$2:J89))+1,COLUMNS($J:J))*INDEX(Resultatunderlag!$C$18:$C$24,COLUMNS($J:J)),"")</f>
        <v/>
      </c>
    </row>
    <row r="90" spans="10:10" ht="25.2" customHeight="1" x14ac:dyDescent="0.35">
      <c r="J90" t="str" cm="1">
        <f t="array" ref="J90">IFERROR(INDEX(#REF!,INDEX(_xlfn.ANCHORARRAY(#REF!),ROWS($J$2:J90))+1,COLUMNS($J:J))*INDEX(Resultatunderlag!$C$18:$C$24,COLUMNS($J:J)),"")</f>
        <v/>
      </c>
    </row>
    <row r="91" spans="10:10" ht="25.2" customHeight="1" x14ac:dyDescent="0.35">
      <c r="J91" t="str" cm="1">
        <f t="array" ref="J91">IFERROR(INDEX(#REF!,INDEX(_xlfn.ANCHORARRAY(#REF!),ROWS($J$2:J91))+1,COLUMNS($J:J))*INDEX(Resultatunderlag!$C$18:$C$24,COLUMNS($J:J)),"")</f>
        <v/>
      </c>
    </row>
    <row r="92" spans="10:10" ht="25.2" customHeight="1" x14ac:dyDescent="0.35">
      <c r="J92" t="str" cm="1">
        <f t="array" ref="J92">IFERROR(INDEX(#REF!,INDEX(_xlfn.ANCHORARRAY(#REF!),ROWS($J$2:J92))+1,COLUMNS($J:J))*INDEX(Resultatunderlag!$C$18:$C$24,COLUMNS($J:J)),"")</f>
        <v/>
      </c>
    </row>
    <row r="93" spans="10:10" ht="25.2" customHeight="1" x14ac:dyDescent="0.35">
      <c r="J93" t="str" cm="1">
        <f t="array" ref="J93">IFERROR(INDEX(#REF!,INDEX(_xlfn.ANCHORARRAY(#REF!),ROWS($J$2:J93))+1,COLUMNS($J:J))*INDEX(Resultatunderlag!$C$18:$C$24,COLUMNS($J:J)),"")</f>
        <v/>
      </c>
    </row>
    <row r="94" spans="10:10" ht="25.2" customHeight="1" x14ac:dyDescent="0.35">
      <c r="J94" t="str" cm="1">
        <f t="array" ref="J94">IFERROR(INDEX(#REF!,INDEX(_xlfn.ANCHORARRAY(#REF!),ROWS($J$2:J94))+1,COLUMNS($J:J))*INDEX(Resultatunderlag!$C$18:$C$24,COLUMNS($J:J)),"")</f>
        <v/>
      </c>
    </row>
    <row r="95" spans="10:10" ht="25.2" customHeight="1" x14ac:dyDescent="0.35">
      <c r="J95" t="str" cm="1">
        <f t="array" ref="J95">IFERROR(INDEX(#REF!,INDEX(_xlfn.ANCHORARRAY(#REF!),ROWS($J$2:J95))+1,COLUMNS($J:J))*INDEX(Resultatunderlag!$C$18:$C$24,COLUMNS($J:J)),"")</f>
        <v/>
      </c>
    </row>
    <row r="96" spans="10:10" ht="25.2" customHeight="1" x14ac:dyDescent="0.35">
      <c r="J96" t="str" cm="1">
        <f t="array" ref="J96">IFERROR(INDEX(#REF!,INDEX(_xlfn.ANCHORARRAY(#REF!),ROWS($J$2:J96))+1,COLUMNS($J:J))*INDEX(Resultatunderlag!$C$18:$C$24,COLUMNS($J:J)),"")</f>
        <v/>
      </c>
    </row>
    <row r="97" spans="10:10" ht="25.2" customHeight="1" x14ac:dyDescent="0.35">
      <c r="J97" t="str" cm="1">
        <f t="array" ref="J97">IFERROR(INDEX(#REF!,INDEX(_xlfn.ANCHORARRAY(#REF!),ROWS($J$2:J97))+1,COLUMNS($J:J))*INDEX(Resultatunderlag!$C$18:$C$24,COLUMNS($J:J)),"")</f>
        <v/>
      </c>
    </row>
    <row r="98" spans="10:10" ht="25.2" customHeight="1" x14ac:dyDescent="0.35">
      <c r="J98" t="str" cm="1">
        <f t="array" ref="J98">IFERROR(INDEX(#REF!,INDEX(_xlfn.ANCHORARRAY(#REF!),ROWS($J$2:J98))+1,COLUMNS($J:J))*INDEX(Resultatunderlag!$C$18:$C$24,COLUMNS($J:J)),"")</f>
        <v/>
      </c>
    </row>
    <row r="99" spans="10:10" ht="25.2" customHeight="1" x14ac:dyDescent="0.35">
      <c r="J99" t="str" cm="1">
        <f t="array" ref="J99">IFERROR(INDEX(#REF!,INDEX(_xlfn.ANCHORARRAY(#REF!),ROWS($J$2:J99))+1,COLUMNS($J:J))*INDEX(Resultatunderlag!$C$18:$C$24,COLUMNS($J:J)),"")</f>
        <v/>
      </c>
    </row>
    <row r="100" spans="10:10" ht="25.2" customHeight="1" x14ac:dyDescent="0.35">
      <c r="J100" t="str" cm="1">
        <f t="array" ref="J100">IFERROR(INDEX(#REF!,INDEX(_xlfn.ANCHORARRAY(#REF!),ROWS($J$2:J100))+1,COLUMNS($J:J))*INDEX(Resultatunderlag!$C$18:$C$24,COLUMNS($J:J)),"")</f>
        <v/>
      </c>
    </row>
    <row r="101" spans="10:10" ht="25.2" customHeight="1" x14ac:dyDescent="0.35">
      <c r="J101" t="str" cm="1">
        <f t="array" ref="J101">IFERROR(INDEX(#REF!,INDEX(_xlfn.ANCHORARRAY(#REF!),ROWS($J$2:J101))+1,COLUMNS($J:J))*INDEX(Resultatunderlag!$C$18:$C$24,COLUMNS($J:J)),"")</f>
        <v/>
      </c>
    </row>
    <row r="102" spans="10:10" ht="25.2" customHeight="1" x14ac:dyDescent="0.35">
      <c r="J102" t="str" cm="1">
        <f t="array" ref="J102">IFERROR(INDEX(#REF!,INDEX(_xlfn.ANCHORARRAY(#REF!),ROWS($J$2:J102))+1,COLUMNS($J:J))*INDEX(Resultatunderlag!$C$18:$C$24,COLUMNS($J:J)),"")</f>
        <v/>
      </c>
    </row>
    <row r="103" spans="10:10" ht="25.2" customHeight="1" x14ac:dyDescent="0.35">
      <c r="J103" t="str" cm="1">
        <f t="array" ref="J103">IFERROR(INDEX(#REF!,INDEX(_xlfn.ANCHORARRAY(#REF!),ROWS($J$2:J103))+1,COLUMNS($J:J))*INDEX(Resultatunderlag!$C$18:$C$24,COLUMNS($J:J)),"")</f>
        <v/>
      </c>
    </row>
    <row r="104" spans="10:10" ht="25.2" customHeight="1" x14ac:dyDescent="0.35">
      <c r="J104" t="str" cm="1">
        <f t="array" ref="J104">IFERROR(INDEX(#REF!,INDEX(_xlfn.ANCHORARRAY(#REF!),ROWS($J$2:J104))+1,COLUMNS($J:J))*INDEX(Resultatunderlag!$C$18:$C$24,COLUMNS($J:J)),"")</f>
        <v/>
      </c>
    </row>
    <row r="105" spans="10:10" ht="25.2" customHeight="1" x14ac:dyDescent="0.35">
      <c r="J105" t="str" cm="1">
        <f t="array" ref="J105">IFERROR(INDEX(#REF!,INDEX(_xlfn.ANCHORARRAY(#REF!),ROWS($J$2:J105))+1,COLUMNS($J:J))*INDEX(Resultatunderlag!$C$18:$C$24,COLUMNS($J:J)),"")</f>
        <v/>
      </c>
    </row>
    <row r="106" spans="10:10" ht="25.2" customHeight="1" x14ac:dyDescent="0.35">
      <c r="J106" t="str" cm="1">
        <f t="array" ref="J106">IFERROR(INDEX(#REF!,INDEX(_xlfn.ANCHORARRAY(#REF!),ROWS($J$2:J106))+1,COLUMNS($J:J))*INDEX(Resultatunderlag!$C$18:$C$24,COLUMNS($J:J)),"")</f>
        <v/>
      </c>
    </row>
    <row r="107" spans="10:10" ht="25.2" customHeight="1" x14ac:dyDescent="0.35">
      <c r="J107" t="str" cm="1">
        <f t="array" ref="J107">IFERROR(INDEX(#REF!,INDEX(_xlfn.ANCHORARRAY(#REF!),ROWS($J$2:J107))+1,COLUMNS($J:J))*INDEX(Resultatunderlag!$C$18:$C$24,COLUMNS($J:J)),"")</f>
        <v/>
      </c>
    </row>
    <row r="108" spans="10:10" ht="25.2" customHeight="1" x14ac:dyDescent="0.35">
      <c r="J108" t="str" cm="1">
        <f t="array" ref="J108">IFERROR(INDEX(#REF!,INDEX(_xlfn.ANCHORARRAY(#REF!),ROWS($J$2:J108))+1,COLUMNS($J:J))*INDEX(Resultatunderlag!$C$18:$C$24,COLUMNS($J:J)),"")</f>
        <v/>
      </c>
    </row>
  </sheetData>
  <protectedRanges>
    <protectedRange sqref="J1:AH1" name="Allow sort filter nyttor_1"/>
  </protectedRange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Props1.xml><?xml version="1.0" encoding="utf-8"?>
<ds:datastoreItem xmlns:ds="http://schemas.openxmlformats.org/officeDocument/2006/customXml" ds:itemID="{024E9D8B-B983-4D62-8599-0D13CE40E11D}">
  <ds:schemaRefs/>
</ds:datastoreItem>
</file>

<file path=customXml/itemProps2.xml><?xml version="1.0" encoding="utf-8"?>
<ds:datastoreItem xmlns:ds="http://schemas.openxmlformats.org/officeDocument/2006/customXml" ds:itemID="{D416BBA4-654C-4EA9-9B52-90C6553272C4}">
  <ds:schemaRefs/>
</ds:datastoreItem>
</file>

<file path=customXml/itemProps3.xml><?xml version="1.0" encoding="utf-8"?>
<ds:datastoreItem xmlns:ds="http://schemas.openxmlformats.org/officeDocument/2006/customXml" ds:itemID="{4D68D1D5-FB16-4A6D-906B-906E875B471C}">
  <ds:schemaRefs/>
</ds:datastoreItem>
</file>

<file path=customXml/itemProps4.xml><?xml version="1.0" encoding="utf-8"?>
<ds:datastoreItem xmlns:ds="http://schemas.openxmlformats.org/officeDocument/2006/customXml" ds:itemID="{F5C3CC8A-B83C-4BB1-A60C-6FC709211FA7}">
  <ds:schemaRefs/>
</ds:datastoreItem>
</file>

<file path=customXml/itemProps5.xml><?xml version="1.0" encoding="utf-8"?>
<ds:datastoreItem xmlns:ds="http://schemas.openxmlformats.org/officeDocument/2006/customXml" ds:itemID="{8E2598C9-2EB1-4255-863B-01D318BB279D}">
  <ds:schemaRefs/>
</ds:datastoreItem>
</file>

<file path=customXml/itemProps6.xml><?xml version="1.0" encoding="utf-8"?>
<ds:datastoreItem xmlns:ds="http://schemas.openxmlformats.org/officeDocument/2006/customXml" ds:itemID="{134CF1BE-658E-4E2E-8C2B-10BACF3FC5AB}">
  <ds:schemaRefs/>
</ds:datastoreItem>
</file>

<file path=customXml/itemProps7.xml><?xml version="1.0" encoding="utf-8"?>
<ds:datastoreItem xmlns:ds="http://schemas.openxmlformats.org/officeDocument/2006/customXml" ds:itemID="{FE87E431-2C47-45C2-A1FE-3AA9A9695702}">
  <ds:schemaRefs/>
</ds:datastoreItem>
</file>

<file path=customXml/itemProps8.xml><?xml version="1.0" encoding="utf-8"?>
<ds:datastoreItem xmlns:ds="http://schemas.openxmlformats.org/officeDocument/2006/customXml" ds:itemID="{8EDA4610-6460-452D-996D-7E47D977D3E7}">
  <ds:schemaRefs/>
</ds:datastoreItem>
</file>

<file path=customXml/itemProps9.xml><?xml version="1.0" encoding="utf-8"?>
<ds:datastoreItem xmlns:ds="http://schemas.openxmlformats.org/officeDocument/2006/customXml" ds:itemID="{7282D6DA-AFE4-407F-8D28-50594E57E037}">
  <ds:schemaRefs/>
</ds:datastoreItem>
</file>

<file path=customXml/itemProps10.xml><?xml version="1.0" encoding="utf-8"?>
<ds:datastoreItem xmlns:ds="http://schemas.openxmlformats.org/officeDocument/2006/customXml" ds:itemID="{6C2B249C-AD25-4CE3-83F4-6B0953D3F5CE}">
  <ds:schemaRefs/>
</ds:datastoreItem>
</file>

<file path=customXml/itemProps11.xml><?xml version="1.0" encoding="utf-8"?>
<ds:datastoreItem xmlns:ds="http://schemas.openxmlformats.org/officeDocument/2006/customXml" ds:itemID="{9CC30DD2-61DB-4ACB-9067-2A34B3ABC501}">
  <ds:schemaRefs/>
</ds:datastoreItem>
</file>

<file path=customXml/itemProps12.xml><?xml version="1.0" encoding="utf-8"?>
<ds:datastoreItem xmlns:ds="http://schemas.openxmlformats.org/officeDocument/2006/customXml" ds:itemID="{FB13341A-2005-483C-B18D-4E8AFFB8EA74}">
  <ds:schemaRefs/>
</ds:datastoreItem>
</file>

<file path=customXml/itemProps13.xml><?xml version="1.0" encoding="utf-8"?>
<ds:datastoreItem xmlns:ds="http://schemas.openxmlformats.org/officeDocument/2006/customXml" ds:itemID="{ADB8EE15-F392-4642-983D-690B83907BC0}">
  <ds:schemaRefs/>
</ds:datastoreItem>
</file>

<file path=customXml/itemProps14.xml><?xml version="1.0" encoding="utf-8"?>
<ds:datastoreItem xmlns:ds="http://schemas.openxmlformats.org/officeDocument/2006/customXml" ds:itemID="{8C2B71E7-4C5E-4955-AE30-1764ECDD8DAA}">
  <ds:schemaRefs/>
</ds:datastoreItem>
</file>

<file path=customXml/itemProps15.xml><?xml version="1.0" encoding="utf-8"?>
<ds:datastoreItem xmlns:ds="http://schemas.openxmlformats.org/officeDocument/2006/customXml" ds:itemID="{F48DFA3A-2E73-42C1-9DE1-91C182349FE7}">
  <ds:schemaRefs/>
</ds:datastoreItem>
</file>

<file path=customXml/itemProps16.xml><?xml version="1.0" encoding="utf-8"?>
<ds:datastoreItem xmlns:ds="http://schemas.openxmlformats.org/officeDocument/2006/customXml" ds:itemID="{DB3E9726-7D38-494F-B2F2-0912B3258DD4}">
  <ds:schemaRefs/>
</ds:datastoreItem>
</file>

<file path=customXml/itemProps17.xml><?xml version="1.0" encoding="utf-8"?>
<ds:datastoreItem xmlns:ds="http://schemas.openxmlformats.org/officeDocument/2006/customXml" ds:itemID="{C4512722-AE31-40BA-A782-4330FDD21FC1}">
  <ds:schemaRefs/>
</ds:datastoreItem>
</file>

<file path=customXml/itemProps18.xml><?xml version="1.0" encoding="utf-8"?>
<ds:datastoreItem xmlns:ds="http://schemas.openxmlformats.org/officeDocument/2006/customXml" ds:itemID="{E2155192-8F89-49DA-BD18-C0C1BF7FA038}">
  <ds:schemaRefs/>
</ds:datastoreItem>
</file>

<file path=customXml/itemProps19.xml><?xml version="1.0" encoding="utf-8"?>
<ds:datastoreItem xmlns:ds="http://schemas.openxmlformats.org/officeDocument/2006/customXml" ds:itemID="{CE7C0539-E875-430F-8B6F-2697EEC6EF12}">
  <ds:schemaRefs/>
</ds:datastoreItem>
</file>

<file path=customXml/itemProps20.xml><?xml version="1.0" encoding="utf-8"?>
<ds:datastoreItem xmlns:ds="http://schemas.openxmlformats.org/officeDocument/2006/customXml" ds:itemID="{4691658F-022C-42EA-B3C9-8C52641046A4}">
  <ds:schemaRefs>
    <ds:schemaRef ds:uri="http://schemas.microsoft.com/DataMashup"/>
  </ds:schemaRefs>
</ds:datastoreItem>
</file>

<file path=customXml/itemProps21.xml><?xml version="1.0" encoding="utf-8"?>
<ds:datastoreItem xmlns:ds="http://schemas.openxmlformats.org/officeDocument/2006/customXml" ds:itemID="{91E41471-10E1-4C35-85BD-BDCAE4321382}">
  <ds:schemaRefs/>
</ds:datastoreItem>
</file>

<file path=customXml/itemProps22.xml><?xml version="1.0" encoding="utf-8"?>
<ds:datastoreItem xmlns:ds="http://schemas.openxmlformats.org/officeDocument/2006/customXml" ds:itemID="{49FD49F7-7C55-4298-9387-322F359F9E50}">
  <ds:schemaRefs/>
</ds:datastoreItem>
</file>

<file path=customXml/itemProps23.xml><?xml version="1.0" encoding="utf-8"?>
<ds:datastoreItem xmlns:ds="http://schemas.openxmlformats.org/officeDocument/2006/customXml" ds:itemID="{811C1B2B-9645-4E0E-B59B-A42370593013}">
  <ds:schemaRefs/>
</ds:datastoreItem>
</file>

<file path=customXml/itemProps24.xml><?xml version="1.0" encoding="utf-8"?>
<ds:datastoreItem xmlns:ds="http://schemas.openxmlformats.org/officeDocument/2006/customXml" ds:itemID="{074A7618-13CB-4DA7-A457-39B0DF12F407}">
  <ds:schemaRefs/>
</ds:datastoreItem>
</file>

<file path=customXml/itemProps25.xml><?xml version="1.0" encoding="utf-8"?>
<ds:datastoreItem xmlns:ds="http://schemas.openxmlformats.org/officeDocument/2006/customXml" ds:itemID="{45918743-3294-4721-A0CD-9BFCCBF716A8}">
  <ds:schemaRefs/>
</ds:datastoreItem>
</file>

<file path=customXml/itemProps26.xml><?xml version="1.0" encoding="utf-8"?>
<ds:datastoreItem xmlns:ds="http://schemas.openxmlformats.org/officeDocument/2006/customXml" ds:itemID="{14A980DF-D74E-4FD7-A356-8418AB904A3B}">
  <ds:schemaRefs/>
</ds:datastoreItem>
</file>

<file path=customXml/itemProps27.xml><?xml version="1.0" encoding="utf-8"?>
<ds:datastoreItem xmlns:ds="http://schemas.openxmlformats.org/officeDocument/2006/customXml" ds:itemID="{D635233A-7C3E-45DA-B306-0849D849F009}">
  <ds:schemaRefs/>
</ds:datastoreItem>
</file>

<file path=customXml/itemProps28.xml><?xml version="1.0" encoding="utf-8"?>
<ds:datastoreItem xmlns:ds="http://schemas.openxmlformats.org/officeDocument/2006/customXml" ds:itemID="{9B13521D-1C81-4A4F-A49E-C3A1B164DA49}">
  <ds:schemaRefs/>
</ds:datastoreItem>
</file>

<file path=customXml/itemProps29.xml><?xml version="1.0" encoding="utf-8"?>
<ds:datastoreItem xmlns:ds="http://schemas.openxmlformats.org/officeDocument/2006/customXml" ds:itemID="{46BCE229-D5A3-439B-BEF6-B901072FCCC2}">
  <ds:schemaRefs/>
</ds:datastoreItem>
</file>

<file path=customXml/itemProps30.xml><?xml version="1.0" encoding="utf-8"?>
<ds:datastoreItem xmlns:ds="http://schemas.openxmlformats.org/officeDocument/2006/customXml" ds:itemID="{28EAB60C-C0A4-4ABA-AB13-EA734B5ED9C9}">
  <ds:schemaRefs/>
</ds:datastoreItem>
</file>

<file path=customXml/itemProps31.xml><?xml version="1.0" encoding="utf-8"?>
<ds:datastoreItem xmlns:ds="http://schemas.openxmlformats.org/officeDocument/2006/customXml" ds:itemID="{FE0E46CF-8E5D-4027-BFBC-B728DADAF2F9}">
  <ds:schemaRefs/>
</ds:datastoreItem>
</file>

<file path=customXml/itemProps32.xml><?xml version="1.0" encoding="utf-8"?>
<ds:datastoreItem xmlns:ds="http://schemas.openxmlformats.org/officeDocument/2006/customXml" ds:itemID="{CB96CAA5-738E-426F-8DA8-F565C80C5EA2}">
  <ds:schemaRefs/>
</ds:datastoreItem>
</file>

<file path=customXml/itemProps33.xml><?xml version="1.0" encoding="utf-8"?>
<ds:datastoreItem xmlns:ds="http://schemas.openxmlformats.org/officeDocument/2006/customXml" ds:itemID="{7B03718D-B0A5-4A71-BDD0-BD1B13DCFC3C}">
  <ds:schemaRefs/>
</ds:datastoreItem>
</file>

<file path=customXml/itemProps34.xml><?xml version="1.0" encoding="utf-8"?>
<ds:datastoreItem xmlns:ds="http://schemas.openxmlformats.org/officeDocument/2006/customXml" ds:itemID="{0937329C-60A8-4C28-B804-E01D2D97CD2E}">
  <ds:schemaRefs/>
</ds:datastoreItem>
</file>

<file path=customXml/itemProps35.xml><?xml version="1.0" encoding="utf-8"?>
<ds:datastoreItem xmlns:ds="http://schemas.openxmlformats.org/officeDocument/2006/customXml" ds:itemID="{1B914A0F-8357-4EBE-A69D-58186AED0708}">
  <ds:schemaRefs/>
</ds:datastoreItem>
</file>

<file path=customXml/itemProps36.xml><?xml version="1.0" encoding="utf-8"?>
<ds:datastoreItem xmlns:ds="http://schemas.openxmlformats.org/officeDocument/2006/customXml" ds:itemID="{292ECD5A-0511-4467-AFEB-0E4D799318D9}">
  <ds:schemaRefs/>
</ds:datastoreItem>
</file>

<file path=customXml/itemProps37.xml><?xml version="1.0" encoding="utf-8"?>
<ds:datastoreItem xmlns:ds="http://schemas.openxmlformats.org/officeDocument/2006/customXml" ds:itemID="{FF5A2D12-38CF-4407-B479-883A756E46DB}">
  <ds:schemaRefs/>
</ds:datastoreItem>
</file>

<file path=customXml/itemProps38.xml><?xml version="1.0" encoding="utf-8"?>
<ds:datastoreItem xmlns:ds="http://schemas.openxmlformats.org/officeDocument/2006/customXml" ds:itemID="{9743C50A-9D10-4074-9FE8-54CD729853DB}">
  <ds:schemaRefs/>
</ds:datastoreItem>
</file>

<file path=customXml/itemProps39.xml><?xml version="1.0" encoding="utf-8"?>
<ds:datastoreItem xmlns:ds="http://schemas.openxmlformats.org/officeDocument/2006/customXml" ds:itemID="{86B9676C-4AD2-4343-BDA9-4DDD923F427D}">
  <ds:schemaRefs/>
</ds:datastoreItem>
</file>

<file path=customXml/itemProps40.xml><?xml version="1.0" encoding="utf-8"?>
<ds:datastoreItem xmlns:ds="http://schemas.openxmlformats.org/officeDocument/2006/customXml" ds:itemID="{47A66B5F-A727-4073-8018-B31DA6A3C3E8}">
  <ds:schemaRefs/>
</ds:datastoreItem>
</file>

<file path=customXml/itemProps41.xml><?xml version="1.0" encoding="utf-8"?>
<ds:datastoreItem xmlns:ds="http://schemas.openxmlformats.org/officeDocument/2006/customXml" ds:itemID="{409E225D-AAE9-405A-BB1D-2546DE51102B}">
  <ds:schemaRefs/>
</ds:datastoreItem>
</file>

<file path=docMetadata/LabelInfo.xml><?xml version="1.0" encoding="utf-8"?>
<clbl:labelList xmlns:clbl="http://schemas.microsoft.com/office/2020/mipLabelMetadata">
  <clbl:label id="{9b461ef0-8855-43db-9f77-77732f0bbc18}" enabled="0" method="" siteId="{9b461ef0-8855-43db-9f77-77732f0bbc1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Start</vt:lpstr>
      <vt:lpstr>Värde nyttor</vt:lpstr>
      <vt:lpstr>Värde kostnader</vt:lpstr>
      <vt:lpstr>Ej värderade</vt:lpstr>
      <vt:lpstr>Resultat</vt:lpstr>
      <vt:lpstr>Planera uppföljning</vt:lpstr>
      <vt:lpstr>Resultatunderlag</vt:lpstr>
      <vt:lpstr>Input</vt:lpstr>
      <vt:lpstr>AN</vt:lpstr>
      <vt:lpstr>AK</vt:lpstr>
      <vt:lpstr>Namn_på_förändringen</vt:lpstr>
      <vt:lpstr>Startar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Sundberg Amanda</dc:creator>
  <cp:lastModifiedBy>Amanda Sundberg</cp:lastModifiedBy>
  <dcterms:created xsi:type="dcterms:W3CDTF">2026-03-04T12:43:53Z</dcterms:created>
  <dcterms:modified xsi:type="dcterms:W3CDTF">2026-09-29T12:02:55Z</dcterms:modified>
</cp:coreProperties>
</file>