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55219\Downloads\"/>
    </mc:Choice>
  </mc:AlternateContent>
  <bookViews>
    <workbookView xWindow="0" yWindow="0" windowWidth="20430" windowHeight="7590" tabRatio="674" activeTab="1"/>
  </bookViews>
  <sheets>
    <sheet name="Exercício (Sem indução)" sheetId="1" r:id="rId1"/>
    <sheet name="Aerogerador" sheetId="2" r:id="rId2"/>
    <sheet name="Planilha2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1" l="1"/>
  <c r="O24" i="1"/>
  <c r="O25" i="1"/>
  <c r="O26" i="1"/>
  <c r="O27" i="1"/>
  <c r="O28" i="1"/>
  <c r="O29" i="1"/>
  <c r="O30" i="1"/>
  <c r="O31" i="1"/>
  <c r="O32" i="1"/>
  <c r="O33" i="1"/>
  <c r="O22" i="1"/>
  <c r="H23" i="1"/>
  <c r="H24" i="1"/>
  <c r="H25" i="1"/>
  <c r="H26" i="1"/>
  <c r="H27" i="1"/>
  <c r="H28" i="1"/>
  <c r="H29" i="1"/>
  <c r="H30" i="1"/>
  <c r="H31" i="1"/>
  <c r="H32" i="1"/>
  <c r="H33" i="1"/>
  <c r="H22" i="1"/>
  <c r="H87" i="1"/>
  <c r="F23" i="1" l="1"/>
  <c r="K23" i="1" s="1"/>
  <c r="L23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0" i="1"/>
  <c r="K30" i="1" s="1"/>
  <c r="F31" i="1"/>
  <c r="K31" i="1" s="1"/>
  <c r="F32" i="1"/>
  <c r="K32" i="1" s="1"/>
  <c r="F33" i="1"/>
  <c r="K33" i="1" s="1"/>
  <c r="F22" i="1"/>
  <c r="K22" i="1" s="1"/>
  <c r="R9" i="1"/>
  <c r="R16" i="1" s="1"/>
  <c r="R13" i="1"/>
  <c r="L22" i="1" l="1"/>
  <c r="L25" i="1"/>
  <c r="L26" i="1"/>
  <c r="L27" i="1"/>
  <c r="L28" i="1"/>
  <c r="L29" i="1"/>
  <c r="L30" i="1"/>
  <c r="L31" i="1"/>
  <c r="L32" i="1"/>
  <c r="L33" i="1"/>
  <c r="L24" i="1" l="1"/>
  <c r="R18" i="1" l="1"/>
  <c r="C22" i="1" s="1"/>
  <c r="C23" i="1" l="1"/>
  <c r="G22" i="1"/>
  <c r="M22" i="1" s="1"/>
  <c r="N22" i="1" s="1"/>
  <c r="C24" i="1"/>
  <c r="D22" i="1"/>
  <c r="E22" i="1"/>
  <c r="E24" i="1" l="1"/>
  <c r="G24" i="1"/>
  <c r="Q22" i="1"/>
  <c r="P22" i="1"/>
  <c r="E23" i="1"/>
  <c r="G23" i="1"/>
  <c r="M23" i="1" s="1"/>
  <c r="C25" i="1"/>
  <c r="D23" i="1"/>
  <c r="U22" i="1" l="1"/>
  <c r="V22" i="1" s="1"/>
  <c r="E25" i="1"/>
  <c r="G25" i="1"/>
  <c r="M25" i="1" s="1"/>
  <c r="N25" i="1" s="1"/>
  <c r="C26" i="1"/>
  <c r="D24" i="1"/>
  <c r="N23" i="1"/>
  <c r="M24" i="1"/>
  <c r="N24" i="1" s="1"/>
  <c r="E26" i="1" l="1"/>
  <c r="G26" i="1"/>
  <c r="M26" i="1" s="1"/>
  <c r="N26" i="1" s="1"/>
  <c r="P25" i="1"/>
  <c r="R25" i="1" s="1"/>
  <c r="Q25" i="1"/>
  <c r="S25" i="1" s="1"/>
  <c r="P23" i="1"/>
  <c r="Q23" i="1"/>
  <c r="S22" i="1" s="1"/>
  <c r="P24" i="1"/>
  <c r="Q24" i="1"/>
  <c r="C27" i="1"/>
  <c r="D25" i="1"/>
  <c r="R24" i="1" l="1"/>
  <c r="R23" i="1"/>
  <c r="U24" i="1"/>
  <c r="T23" i="1"/>
  <c r="S24" i="1"/>
  <c r="S23" i="1"/>
  <c r="E27" i="1"/>
  <c r="G27" i="1"/>
  <c r="M27" i="1" s="1"/>
  <c r="N27" i="1" s="1"/>
  <c r="U23" i="1"/>
  <c r="R22" i="1"/>
  <c r="V24" i="1"/>
  <c r="P26" i="1"/>
  <c r="R26" i="1" s="1"/>
  <c r="Q26" i="1"/>
  <c r="U25" i="1"/>
  <c r="V25" i="1" s="1"/>
  <c r="T24" i="1"/>
  <c r="U26" i="1"/>
  <c r="V26" i="1" s="1"/>
  <c r="T25" i="1"/>
  <c r="C28" i="1"/>
  <c r="D26" i="1"/>
  <c r="T22" i="1"/>
  <c r="S26" i="1" l="1"/>
  <c r="E28" i="1"/>
  <c r="G28" i="1"/>
  <c r="M28" i="1" s="1"/>
  <c r="N28" i="1" s="1"/>
  <c r="P27" i="1"/>
  <c r="Q27" i="1"/>
  <c r="U27" i="1"/>
  <c r="T26" i="1"/>
  <c r="C29" i="1"/>
  <c r="D27" i="1"/>
  <c r="V23" i="1"/>
  <c r="S27" i="1" l="1"/>
  <c r="E29" i="1"/>
  <c r="G29" i="1"/>
  <c r="M29" i="1" s="1"/>
  <c r="N29" i="1" s="1"/>
  <c r="P28" i="1"/>
  <c r="R28" i="1" s="1"/>
  <c r="Q28" i="1"/>
  <c r="R27" i="1"/>
  <c r="U28" i="1"/>
  <c r="V28" i="1" s="1"/>
  <c r="T27" i="1"/>
  <c r="C30" i="1"/>
  <c r="D28" i="1"/>
  <c r="S28" i="1" l="1"/>
  <c r="E30" i="1"/>
  <c r="G30" i="1"/>
  <c r="M30" i="1" s="1"/>
  <c r="N30" i="1" s="1"/>
  <c r="P29" i="1"/>
  <c r="R29" i="1" s="1"/>
  <c r="Q29" i="1"/>
  <c r="U29" i="1"/>
  <c r="T28" i="1"/>
  <c r="C31" i="1"/>
  <c r="D29" i="1"/>
  <c r="V27" i="1"/>
  <c r="S29" i="1" l="1"/>
  <c r="E31" i="1"/>
  <c r="G31" i="1"/>
  <c r="M31" i="1" s="1"/>
  <c r="N31" i="1" s="1"/>
  <c r="Q30" i="1"/>
  <c r="S30" i="1" s="1"/>
  <c r="P30" i="1"/>
  <c r="T29" i="1"/>
  <c r="U30" i="1"/>
  <c r="C32" i="1"/>
  <c r="D30" i="1"/>
  <c r="R30" i="1" l="1"/>
  <c r="E32" i="1"/>
  <c r="G32" i="1"/>
  <c r="M32" i="1" s="1"/>
  <c r="N32" i="1" s="1"/>
  <c r="P31" i="1"/>
  <c r="R31" i="1" s="1"/>
  <c r="Q31" i="1"/>
  <c r="T30" i="1"/>
  <c r="U31" i="1"/>
  <c r="C33" i="1"/>
  <c r="D31" i="1"/>
  <c r="V30" i="1"/>
  <c r="V29" i="1"/>
  <c r="S31" i="1" l="1"/>
  <c r="E33" i="1"/>
  <c r="G33" i="1"/>
  <c r="M33" i="1" s="1"/>
  <c r="N33" i="1" s="1"/>
  <c r="P32" i="1"/>
  <c r="Q32" i="1"/>
  <c r="T31" i="1"/>
  <c r="U32" i="1"/>
  <c r="V32" i="1" s="1"/>
  <c r="D32" i="1"/>
  <c r="D33" i="1"/>
  <c r="V31" i="1"/>
  <c r="S32" i="1" l="1"/>
  <c r="R32" i="1"/>
  <c r="P33" i="1"/>
  <c r="R33" i="1" s="1"/>
  <c r="Q33" i="1"/>
  <c r="S33" i="1" s="1"/>
  <c r="U33" i="1"/>
  <c r="V33" i="1" s="1"/>
  <c r="V35" i="1" s="1"/>
  <c r="V37" i="1" s="1"/>
  <c r="H19" i="1" s="1"/>
  <c r="T32" i="1"/>
  <c r="H18" i="1" l="1"/>
  <c r="T33" i="1"/>
  <c r="T35" i="1" s="1"/>
  <c r="U35" i="1"/>
  <c r="T37" i="1" l="1"/>
  <c r="H16" i="1" s="1"/>
  <c r="U37" i="1"/>
  <c r="H17" i="1" s="1"/>
</calcChain>
</file>

<file path=xl/sharedStrings.xml><?xml version="1.0" encoding="utf-8"?>
<sst xmlns="http://schemas.openxmlformats.org/spreadsheetml/2006/main" count="146" uniqueCount="127">
  <si>
    <t>Dados</t>
  </si>
  <si>
    <t>Dp</t>
  </si>
  <si>
    <t>m</t>
  </si>
  <si>
    <t>m/s</t>
  </si>
  <si>
    <t>n</t>
  </si>
  <si>
    <t>dr</t>
  </si>
  <si>
    <t>Seção</t>
  </si>
  <si>
    <t>r (m)</t>
  </si>
  <si>
    <r>
      <t>V</t>
    </r>
    <r>
      <rPr>
        <sz val="8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(m/s)</t>
    </r>
  </si>
  <si>
    <r>
      <t>C</t>
    </r>
    <r>
      <rPr>
        <sz val="8"/>
        <color theme="1"/>
        <rFont val="Calibri"/>
        <family val="2"/>
        <scheme val="minor"/>
      </rPr>
      <t>D</t>
    </r>
  </si>
  <si>
    <r>
      <t>C</t>
    </r>
    <r>
      <rPr>
        <sz val="8"/>
        <color theme="1"/>
        <rFont val="Calibri"/>
        <family val="2"/>
        <scheme val="minor"/>
      </rPr>
      <t>L</t>
    </r>
  </si>
  <si>
    <t>kg/m³</t>
  </si>
  <si>
    <t>β(rad)</t>
  </si>
  <si>
    <t>α(rad)</t>
  </si>
  <si>
    <t>Nº de pás (B)</t>
  </si>
  <si>
    <t>dr (m)</t>
  </si>
  <si>
    <t>corda (m)</t>
  </si>
  <si>
    <t>teta (rad)</t>
  </si>
  <si>
    <t>Twist (rad)</t>
  </si>
  <si>
    <t>soma 1 pá</t>
  </si>
  <si>
    <t>Soma 3 pás</t>
  </si>
  <si>
    <t>dL (N)</t>
  </si>
  <si>
    <t>dD (N)</t>
  </si>
  <si>
    <t>Twist (graus)</t>
  </si>
  <si>
    <t>teta (grau)</t>
  </si>
  <si>
    <t>α(grau)</t>
  </si>
  <si>
    <t>Alpha</t>
  </si>
  <si>
    <t>Cl</t>
  </si>
  <si>
    <t>Cd</t>
  </si>
  <si>
    <t>Cm</t>
  </si>
  <si>
    <t>(deg)</t>
  </si>
  <si>
    <t>(-)</t>
  </si>
  <si>
    <t>0,0000000+00</t>
  </si>
  <si>
    <t>4,0000000-01</t>
  </si>
  <si>
    <t>1,0180000-01</t>
  </si>
  <si>
    <t>1,3330000-01</t>
  </si>
  <si>
    <t>1,7270000-01</t>
  </si>
  <si>
    <t>2,1320000-01</t>
  </si>
  <si>
    <t>2,4980000-01</t>
  </si>
  <si>
    <t>2,7790000-01</t>
  </si>
  <si>
    <t>2,9330000-01</t>
  </si>
  <si>
    <t>2,9360000-01</t>
  </si>
  <si>
    <t>6,1200000-02</t>
  </si>
  <si>
    <t>9,0400000-02</t>
  </si>
  <si>
    <t>2,9300000-02</t>
  </si>
  <si>
    <t>-9,0000000-03</t>
  </si>
  <si>
    <t>-4,5000000-03</t>
  </si>
  <si>
    <t>-4,4000000-03</t>
  </si>
  <si>
    <t>-5,1000000-03</t>
  </si>
  <si>
    <t>1,80000000-03</t>
  </si>
  <si>
    <t>-2,1600000-02</t>
  </si>
  <si>
    <t>-2,8200000-02</t>
  </si>
  <si>
    <t>-3,4600000-02</t>
  </si>
  <si>
    <t>-4,0500000-02</t>
  </si>
  <si>
    <t>-4,5500000-02</t>
  </si>
  <si>
    <t>-5,0700000-02</t>
  </si>
  <si>
    <t>-4,5550000-02</t>
  </si>
  <si>
    <t>-4,0400000-02</t>
  </si>
  <si>
    <t>-3,6250000-02</t>
  </si>
  <si>
    <t>-3,2100000-02</t>
  </si>
  <si>
    <t>-2,8100000-02</t>
  </si>
  <si>
    <t>-2,8400000-02</t>
  </si>
  <si>
    <t>-3,2200000-02</t>
  </si>
  <si>
    <t>-3,6100000-02</t>
  </si>
  <si>
    <t>-3,6300000-02</t>
  </si>
  <si>
    <t>-3,9300000-02</t>
  </si>
  <si>
    <t>-3,9800000-02</t>
  </si>
  <si>
    <t>-9,8300000-02</t>
  </si>
  <si>
    <t>-1,2420000-01</t>
  </si>
  <si>
    <t>-1,1550000-01</t>
  </si>
  <si>
    <t>-1,8608486-01</t>
  </si>
  <si>
    <t>-2,4590000-01</t>
  </si>
  <si>
    <t>-2,6360000-01</t>
  </si>
  <si>
    <t>-2,8130000-01</t>
  </si>
  <si>
    <t>-2,9735000-01</t>
  </si>
  <si>
    <t>-3,1340000-01</t>
  </si>
  <si>
    <t>-3,3880000-01</t>
  </si>
  <si>
    <t>-3,5570000-01</t>
  </si>
  <si>
    <t>-3,6300000-01</t>
  </si>
  <si>
    <t>-3,6040000-01</t>
  </si>
  <si>
    <t>-3,6000000-01</t>
  </si>
  <si>
    <t>-3,4460000-01</t>
  </si>
  <si>
    <t>-3,1660000-01</t>
  </si>
  <si>
    <t>-2,8000000-01</t>
  </si>
  <si>
    <t>-2,3940000-01</t>
  </si>
  <si>
    <t>-2,0010000-01</t>
  </si>
  <si>
    <t>-1,6850000-01</t>
  </si>
  <si>
    <t>-5,0000000-01</t>
  </si>
  <si>
    <t>Raio do Bosso</t>
  </si>
  <si>
    <t>1 (bosso)</t>
  </si>
  <si>
    <t>12 (tip)</t>
  </si>
  <si>
    <t>rps</t>
  </si>
  <si>
    <t>Aerogeradores - Teoria do Elemento de Pá (W. Froude) - não incorpora efeitos das velocidades induzidas</t>
  </si>
  <si>
    <t>N</t>
  </si>
  <si>
    <t>rpm</t>
  </si>
  <si>
    <t>Massa Específica</t>
  </si>
  <si>
    <t>Empuxo</t>
  </si>
  <si>
    <t>Torque</t>
  </si>
  <si>
    <t>Potência</t>
  </si>
  <si>
    <t>kN</t>
  </si>
  <si>
    <t>kN.m</t>
  </si>
  <si>
    <t>kW</t>
  </si>
  <si>
    <t>Passo Médio (θ)</t>
  </si>
  <si>
    <t xml:space="preserve">grau </t>
  </si>
  <si>
    <t>Passo (grau)</t>
  </si>
  <si>
    <t>por Pá</t>
  </si>
  <si>
    <t>Rotor</t>
  </si>
  <si>
    <t>dT (kN)</t>
  </si>
  <si>
    <t>dQ (kN.m)</t>
  </si>
  <si>
    <t>dPot (kW)</t>
  </si>
  <si>
    <t>Coeficientes de Desempenho d-do Perfil (constante ao longo da Pá)</t>
  </si>
  <si>
    <r>
      <t>D</t>
    </r>
    <r>
      <rPr>
        <sz val="8"/>
        <color theme="1"/>
        <rFont val="Calibri"/>
        <family val="2"/>
      </rPr>
      <t>B (1</t>
    </r>
    <r>
      <rPr>
        <b/>
        <sz val="10"/>
        <color theme="1"/>
        <rFont val="Calibri"/>
        <family val="2"/>
      </rPr>
      <t>0%Dp)</t>
    </r>
  </si>
  <si>
    <t>Passo(rad)</t>
  </si>
  <si>
    <t>Coef. Pot.</t>
  </si>
  <si>
    <t>Vel. Incidente</t>
  </si>
  <si>
    <t>Corda Média (c/D)</t>
  </si>
  <si>
    <t>Rotação</t>
  </si>
  <si>
    <t>Passo</t>
  </si>
  <si>
    <t>Pás</t>
  </si>
  <si>
    <t>pás</t>
  </si>
  <si>
    <t>inicial</t>
  </si>
  <si>
    <t>final</t>
  </si>
  <si>
    <t>var</t>
  </si>
  <si>
    <t>rotação</t>
  </si>
  <si>
    <t>corda</t>
  </si>
  <si>
    <t>Velocidade</t>
  </si>
  <si>
    <t>Cordas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</si>
</sst>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7E4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12" fontId="0" fillId="4" borderId="0" xfId="0" applyNumberFormat="1" applyFill="1"/>
    <xf numFmtId="164" fontId="0" fillId="4" borderId="0" xfId="0" applyNumberFormat="1" applyFill="1"/>
    <xf numFmtId="0" fontId="2" fillId="5" borderId="7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/>
    <xf numFmtId="165" fontId="0" fillId="5" borderId="7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2" fontId="0" fillId="9" borderId="8" xfId="0" applyNumberFormat="1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165" fontId="0" fillId="15" borderId="6" xfId="0" applyNumberFormat="1" applyFill="1" applyBorder="1" applyAlignment="1">
      <alignment horizontal="center"/>
    </xf>
    <xf numFmtId="2" fontId="0" fillId="15" borderId="7" xfId="0" applyNumberFormat="1" applyFill="1" applyBorder="1" applyAlignment="1">
      <alignment horizontal="center"/>
    </xf>
    <xf numFmtId="165" fontId="0" fillId="15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2" fontId="0" fillId="9" borderId="3" xfId="0" applyNumberFormat="1" applyFill="1" applyBorder="1" applyAlignment="1">
      <alignment horizontal="center"/>
    </xf>
    <xf numFmtId="2" fontId="0" fillId="9" borderId="4" xfId="0" applyNumberFormat="1" applyFill="1" applyBorder="1" applyAlignment="1">
      <alignment horizontal="center"/>
    </xf>
    <xf numFmtId="0" fontId="0" fillId="0" borderId="0" xfId="0" applyFill="1"/>
    <xf numFmtId="0" fontId="0" fillId="10" borderId="3" xfId="0" applyFill="1" applyBorder="1" applyAlignment="1">
      <alignment horizontal="center"/>
    </xf>
    <xf numFmtId="0" fontId="6" fillId="4" borderId="0" xfId="0" applyFont="1" applyFill="1"/>
    <xf numFmtId="0" fontId="0" fillId="16" borderId="0" xfId="0" applyFill="1"/>
    <xf numFmtId="0" fontId="0" fillId="16" borderId="0" xfId="0" applyFill="1" applyAlignment="1">
      <alignment horizontal="center"/>
    </xf>
    <xf numFmtId="0" fontId="0" fillId="8" borderId="0" xfId="0" applyNumberFormat="1" applyFill="1"/>
    <xf numFmtId="2" fontId="0" fillId="11" borderId="7" xfId="0" applyNumberFormat="1" applyFill="1" applyBorder="1" applyAlignment="1">
      <alignment horizontal="center"/>
    </xf>
    <xf numFmtId="165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2" fontId="0" fillId="17" borderId="7" xfId="0" applyNumberFormat="1" applyFill="1" applyBorder="1" applyAlignment="1">
      <alignment horizontal="center"/>
    </xf>
    <xf numFmtId="165" fontId="0" fillId="17" borderId="7" xfId="0" applyNumberFormat="1" applyFill="1" applyBorder="1" applyAlignment="1">
      <alignment horizontal="center"/>
    </xf>
    <xf numFmtId="165" fontId="0" fillId="14" borderId="7" xfId="0" applyNumberFormat="1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2" fontId="0" fillId="17" borderId="3" xfId="0" applyNumberFormat="1" applyFill="1" applyBorder="1" applyAlignment="1">
      <alignment horizontal="center"/>
    </xf>
    <xf numFmtId="2" fontId="0" fillId="17" borderId="4" xfId="0" applyNumberForma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7" fillId="12" borderId="7" xfId="0" applyNumberFormat="1" applyFont="1" applyFill="1" applyBorder="1" applyAlignment="1">
      <alignment horizontal="center"/>
    </xf>
    <xf numFmtId="165" fontId="7" fillId="12" borderId="8" xfId="0" applyNumberFormat="1" applyFont="1" applyFill="1" applyBorder="1" applyAlignment="1">
      <alignment horizontal="center"/>
    </xf>
    <xf numFmtId="165" fontId="0" fillId="9" borderId="7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5" fillId="12" borderId="7" xfId="0" applyNumberFormat="1" applyFont="1" applyFill="1" applyBorder="1" applyAlignment="1">
      <alignment horizontal="center"/>
    </xf>
    <xf numFmtId="165" fontId="5" fillId="12" borderId="8" xfId="0" applyNumberFormat="1" applyFont="1" applyFill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10" fillId="2" borderId="0" xfId="0" applyFont="1" applyFill="1"/>
    <xf numFmtId="165" fontId="0" fillId="2" borderId="0" xfId="0" applyNumberFormat="1" applyFill="1" applyAlignment="1">
      <alignment vertical="top"/>
    </xf>
    <xf numFmtId="166" fontId="0" fillId="0" borderId="0" xfId="0" applyNumberFormat="1"/>
    <xf numFmtId="9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0" xfId="0" applyFill="1" applyBorder="1"/>
    <xf numFmtId="0" fontId="0" fillId="0" borderId="0" xfId="0" applyBorder="1"/>
    <xf numFmtId="49" fontId="0" fillId="0" borderId="0" xfId="0" applyNumberFormat="1" applyBorder="1"/>
    <xf numFmtId="0" fontId="0" fillId="0" borderId="21" xfId="0" applyFill="1" applyBorder="1"/>
    <xf numFmtId="0" fontId="0" fillId="18" borderId="17" xfId="0" applyFill="1" applyBorder="1"/>
    <xf numFmtId="0" fontId="0" fillId="19" borderId="17" xfId="0" applyFill="1" applyBorder="1"/>
    <xf numFmtId="0" fontId="0" fillId="20" borderId="18" xfId="0" applyFill="1" applyBorder="1"/>
    <xf numFmtId="0" fontId="0" fillId="20" borderId="20" xfId="0" applyFill="1" applyBorder="1"/>
    <xf numFmtId="0" fontId="0" fillId="20" borderId="10" xfId="0" applyFill="1" applyBorder="1"/>
    <xf numFmtId="0" fontId="0" fillId="20" borderId="0" xfId="0" applyFill="1"/>
    <xf numFmtId="0" fontId="0" fillId="18" borderId="0" xfId="0" applyFill="1" applyBorder="1"/>
    <xf numFmtId="0" fontId="0" fillId="18" borderId="21" xfId="0" applyFill="1" applyBorder="1"/>
    <xf numFmtId="0" fontId="0" fillId="18" borderId="0" xfId="0" applyFill="1"/>
    <xf numFmtId="0" fontId="0" fillId="19" borderId="0" xfId="0" applyFill="1" applyBorder="1"/>
    <xf numFmtId="0" fontId="0" fillId="19" borderId="21" xfId="0" applyFill="1" applyBorder="1"/>
    <xf numFmtId="0" fontId="0" fillId="19" borderId="0" xfId="0" applyFill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vertical="top"/>
    </xf>
    <xf numFmtId="0" fontId="0" fillId="0" borderId="0" xfId="0" applyNumberFormat="1" applyBorder="1" applyAlignment="1">
      <alignment horizontal="right"/>
    </xf>
    <xf numFmtId="165" fontId="0" fillId="2" borderId="0" xfId="0" applyNumberFormat="1" applyFill="1" applyAlignment="1">
      <alignment horizontal="center" vertical="top"/>
    </xf>
    <xf numFmtId="2" fontId="0" fillId="7" borderId="1" xfId="0" applyNumberForma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2" xfId="0" applyNumberForma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2" fontId="0" fillId="20" borderId="1" xfId="0" applyNumberFormat="1" applyFill="1" applyBorder="1" applyAlignment="1">
      <alignment horizontal="center"/>
    </xf>
    <xf numFmtId="2" fontId="0" fillId="20" borderId="0" xfId="0" applyNumberFormat="1" applyFill="1" applyBorder="1" applyAlignment="1">
      <alignment horizontal="center"/>
    </xf>
    <xf numFmtId="2" fontId="0" fillId="20" borderId="2" xfId="0" applyNumberForma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2" fontId="0" fillId="19" borderId="1" xfId="0" applyNumberFormat="1" applyFill="1" applyBorder="1" applyAlignment="1">
      <alignment horizontal="center"/>
    </xf>
    <xf numFmtId="2" fontId="0" fillId="19" borderId="0" xfId="0" applyNumberFormat="1" applyFill="1" applyBorder="1" applyAlignment="1">
      <alignment horizontal="center"/>
    </xf>
    <xf numFmtId="2" fontId="0" fillId="19" borderId="2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65" fontId="0" fillId="7" borderId="3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5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2" fontId="0" fillId="18" borderId="1" xfId="0" applyNumberFormat="1" applyFill="1" applyBorder="1" applyAlignment="1">
      <alignment horizontal="center"/>
    </xf>
    <xf numFmtId="2" fontId="0" fillId="18" borderId="0" xfId="0" applyNumberFormat="1" applyFill="1" applyBorder="1" applyAlignment="1">
      <alignment horizontal="center"/>
    </xf>
    <xf numFmtId="2" fontId="0" fillId="18" borderId="2" xfId="0" applyNumberForma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7E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80434</xdr:colOff>
      <xdr:row>5</xdr:row>
      <xdr:rowOff>105481</xdr:rowOff>
    </xdr:from>
    <xdr:to>
      <xdr:col>3</xdr:col>
      <xdr:colOff>208493</xdr:colOff>
      <xdr:row>19</xdr:row>
      <xdr:rowOff>30430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9509" y="1105606"/>
          <a:ext cx="1547284" cy="2610999"/>
        </a:xfrm>
        <a:prstGeom prst="rect">
          <a:avLst/>
        </a:prstGeom>
      </xdr:spPr>
    </xdr:pic>
    <xdr:clientData/>
  </xdr:twoCellAnchor>
  <xdr:twoCellAnchor editAs="oneCell">
    <xdr:from>
      <xdr:col>1</xdr:col>
      <xdr:colOff>315383</xdr:colOff>
      <xdr:row>50</xdr:row>
      <xdr:rowOff>111125</xdr:rowOff>
    </xdr:from>
    <xdr:to>
      <xdr:col>10</xdr:col>
      <xdr:colOff>196850</xdr:colOff>
      <xdr:row>71</xdr:row>
      <xdr:rowOff>12699</xdr:rowOff>
    </xdr:to>
    <xdr:pic>
      <xdr:nvPicPr>
        <xdr:cNvPr id="16" name="Picture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4458" y="9702800"/>
          <a:ext cx="6072717" cy="390207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229306</xdr:colOff>
      <xdr:row>71</xdr:row>
      <xdr:rowOff>63499</xdr:rowOff>
    </xdr:from>
    <xdr:to>
      <xdr:col>10</xdr:col>
      <xdr:colOff>580319</xdr:colOff>
      <xdr:row>83</xdr:row>
      <xdr:rowOff>21023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696406" y="13655674"/>
          <a:ext cx="3294238" cy="2243524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51</xdr:row>
      <xdr:rowOff>19050</xdr:rowOff>
    </xdr:from>
    <xdr:to>
      <xdr:col>20</xdr:col>
      <xdr:colOff>323850</xdr:colOff>
      <xdr:row>54</xdr:row>
      <xdr:rowOff>28575</xdr:rowOff>
    </xdr:to>
    <xdr:pic>
      <xdr:nvPicPr>
        <xdr:cNvPr id="13" name="Pictur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9801225"/>
          <a:ext cx="3267075" cy="581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15</xdr:col>
      <xdr:colOff>352425</xdr:colOff>
      <xdr:row>53</xdr:row>
      <xdr:rowOff>171450</xdr:rowOff>
    </xdr:from>
    <xdr:to>
      <xdr:col>20</xdr:col>
      <xdr:colOff>352425</xdr:colOff>
      <xdr:row>57</xdr:row>
      <xdr:rowOff>38100</xdr:rowOff>
    </xdr:to>
    <xdr:pic>
      <xdr:nvPicPr>
        <xdr:cNvPr id="14" name="Picture 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10334625"/>
          <a:ext cx="3267075" cy="628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11</xdr:col>
      <xdr:colOff>438150</xdr:colOff>
      <xdr:row>91</xdr:row>
      <xdr:rowOff>66675</xdr:rowOff>
    </xdr:from>
    <xdr:to>
      <xdr:col>17</xdr:col>
      <xdr:colOff>314325</xdr:colOff>
      <xdr:row>112</xdr:row>
      <xdr:rowOff>133350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677150" y="17468850"/>
          <a:ext cx="3562350" cy="40671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212772</xdr:colOff>
      <xdr:row>91</xdr:row>
      <xdr:rowOff>28575</xdr:rowOff>
    </xdr:from>
    <xdr:to>
      <xdr:col>21</xdr:col>
      <xdr:colOff>466725</xdr:colOff>
      <xdr:row>112</xdr:row>
      <xdr:rowOff>171450</xdr:rowOff>
    </xdr:to>
    <xdr:pic>
      <xdr:nvPicPr>
        <xdr:cNvPr id="19" name="Picture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1137947" y="17430750"/>
          <a:ext cx="2863803" cy="41433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49</xdr:row>
      <xdr:rowOff>38100</xdr:rowOff>
    </xdr:from>
    <xdr:to>
      <xdr:col>15</xdr:col>
      <xdr:colOff>342900</xdr:colOff>
      <xdr:row>61</xdr:row>
      <xdr:rowOff>152400</xdr:rowOff>
    </xdr:to>
    <xdr:pic>
      <xdr:nvPicPr>
        <xdr:cNvPr id="22" name="Picture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9439275"/>
          <a:ext cx="2838450" cy="2400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15</xdr:col>
      <xdr:colOff>476250</xdr:colOff>
      <xdr:row>60</xdr:row>
      <xdr:rowOff>114300</xdr:rowOff>
    </xdr:from>
    <xdr:to>
      <xdr:col>20</xdr:col>
      <xdr:colOff>459570</xdr:colOff>
      <xdr:row>85</xdr:row>
      <xdr:rowOff>23812</xdr:rowOff>
    </xdr:to>
    <xdr:pic>
      <xdr:nvPicPr>
        <xdr:cNvPr id="25" name="Picture 9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210800" y="11610975"/>
          <a:ext cx="3250395" cy="4672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rgb="FF00B050"/>
  </sheetPr>
  <dimension ref="A1:BJ210"/>
  <sheetViews>
    <sheetView showGridLines="0" showRowColHeaders="0" zoomScale="90" zoomScaleNormal="90" workbookViewId="0">
      <selection activeCell="R14" sqref="R14:T14"/>
    </sheetView>
  </sheetViews>
  <sheetFormatPr defaultRowHeight="15" x14ac:dyDescent="0.25"/>
  <cols>
    <col min="1" max="1" width="3.28515625" customWidth="1"/>
    <col min="2" max="2" width="12.140625" bestFit="1" customWidth="1"/>
    <col min="8" max="8" width="10.5703125" customWidth="1"/>
    <col min="9" max="9" width="12" customWidth="1"/>
    <col min="10" max="11" width="12.42578125" bestFit="1" customWidth="1"/>
    <col min="12" max="14" width="9.42578125" customWidth="1"/>
    <col min="17" max="17" width="8.7109375" customWidth="1"/>
    <col min="19" max="19" width="14" bestFit="1" customWidth="1"/>
    <col min="20" max="21" width="8" customWidth="1"/>
    <col min="22" max="22" width="13.85546875" customWidth="1"/>
    <col min="23" max="23" width="9.5703125" customWidth="1"/>
    <col min="24" max="24" width="9.85546875" style="3" customWidth="1"/>
    <col min="25" max="25" width="9.28515625" style="3" customWidth="1"/>
    <col min="26" max="26" width="13.28515625" style="3" bestFit="1" customWidth="1"/>
    <col min="27" max="27" width="14" style="3" bestFit="1" customWidth="1"/>
    <col min="28" max="52" width="8.7109375" style="3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8.75" x14ac:dyDescent="0.3">
      <c r="A2" s="1"/>
      <c r="B2" s="126" t="s">
        <v>92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"/>
    </row>
    <row r="3" spans="1:23" x14ac:dyDescent="0.25">
      <c r="A3" s="1"/>
      <c r="B3" s="7"/>
      <c r="C3" s="8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1"/>
    </row>
    <row r="4" spans="1:23" x14ac:dyDescent="0.25">
      <c r="A4" s="1"/>
      <c r="B4" s="8"/>
      <c r="C4" s="8"/>
      <c r="D4" s="8"/>
      <c r="E4" s="8"/>
      <c r="F4" s="8"/>
      <c r="G4" s="8"/>
      <c r="H4" s="8"/>
      <c r="I4" s="8"/>
      <c r="J4" s="8"/>
      <c r="K4" s="8"/>
      <c r="L4" s="7"/>
      <c r="M4" s="7"/>
      <c r="N4" s="7"/>
      <c r="O4" s="7"/>
      <c r="P4" s="7"/>
      <c r="Q4" s="7"/>
      <c r="R4" s="7"/>
      <c r="S4" s="8"/>
      <c r="T4" s="8"/>
      <c r="U4" s="8"/>
      <c r="V4" s="8"/>
      <c r="W4" s="1"/>
    </row>
    <row r="5" spans="1:23" x14ac:dyDescent="0.25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7"/>
      <c r="M5" s="7"/>
      <c r="N5" s="7"/>
      <c r="O5" s="7"/>
      <c r="P5" s="7"/>
      <c r="Q5" s="7"/>
      <c r="R5" s="7"/>
      <c r="S5" s="8"/>
      <c r="T5" s="8"/>
      <c r="U5" s="8"/>
      <c r="V5" s="8"/>
      <c r="W5" s="1"/>
    </row>
    <row r="6" spans="1:23" x14ac:dyDescent="0.25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2"/>
      <c r="M6" s="2"/>
      <c r="N6" s="2"/>
      <c r="O6" s="2"/>
      <c r="P6" s="2"/>
      <c r="Q6" s="2"/>
      <c r="R6" s="2"/>
      <c r="S6" s="3"/>
      <c r="T6" s="3"/>
      <c r="U6" s="3"/>
      <c r="V6" s="3"/>
      <c r="W6" s="1"/>
    </row>
    <row r="7" spans="1:2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2"/>
      <c r="M7" s="2"/>
      <c r="N7" s="2"/>
      <c r="O7" s="2"/>
      <c r="P7" s="127" t="s">
        <v>0</v>
      </c>
      <c r="Q7" s="128"/>
      <c r="R7" s="128"/>
      <c r="S7" s="128"/>
      <c r="T7" s="128"/>
      <c r="U7" s="129"/>
      <c r="V7" s="3"/>
      <c r="W7" s="1"/>
    </row>
    <row r="8" spans="1:23" x14ac:dyDescent="0.25">
      <c r="A8" s="1"/>
      <c r="B8" s="3"/>
      <c r="C8" s="3"/>
      <c r="D8" s="3"/>
      <c r="E8" s="3"/>
      <c r="F8" s="3"/>
      <c r="G8" s="3"/>
      <c r="H8" s="3"/>
      <c r="I8" s="86"/>
      <c r="J8" s="86"/>
      <c r="K8" s="86"/>
      <c r="L8" s="87"/>
      <c r="M8" s="87"/>
      <c r="N8" s="2"/>
      <c r="O8" s="2"/>
      <c r="P8" s="105" t="s">
        <v>1</v>
      </c>
      <c r="Q8" s="106"/>
      <c r="R8" s="130">
        <v>7</v>
      </c>
      <c r="S8" s="131"/>
      <c r="T8" s="132"/>
      <c r="U8" s="4" t="s">
        <v>2</v>
      </c>
      <c r="V8" s="3"/>
      <c r="W8" s="1"/>
    </row>
    <row r="9" spans="1:23" x14ac:dyDescent="0.25">
      <c r="A9" s="1"/>
      <c r="B9" s="3"/>
      <c r="C9" s="3"/>
      <c r="D9" s="3"/>
      <c r="E9" s="3"/>
      <c r="F9" s="3"/>
      <c r="G9" s="3"/>
      <c r="H9" s="3"/>
      <c r="I9" s="86"/>
      <c r="J9" s="86"/>
      <c r="K9" s="86"/>
      <c r="L9" s="87"/>
      <c r="M9" s="87"/>
      <c r="N9" s="2"/>
      <c r="O9" s="2"/>
      <c r="P9" s="110" t="s">
        <v>111</v>
      </c>
      <c r="Q9" s="111"/>
      <c r="R9" s="92">
        <f xml:space="preserve"> 0.1*$R$8</f>
        <v>0.70000000000000007</v>
      </c>
      <c r="S9" s="93"/>
      <c r="T9" s="94"/>
      <c r="U9" s="5" t="s">
        <v>2</v>
      </c>
      <c r="V9" s="3"/>
      <c r="W9" s="1"/>
    </row>
    <row r="10" spans="1:23" x14ac:dyDescent="0.25">
      <c r="A10" s="1"/>
      <c r="B10" s="3"/>
      <c r="C10" s="3"/>
      <c r="D10" s="3"/>
      <c r="E10" s="3"/>
      <c r="F10" s="3"/>
      <c r="G10" s="3"/>
      <c r="H10" s="3"/>
      <c r="I10" s="86"/>
      <c r="J10" s="86"/>
      <c r="K10" s="86"/>
      <c r="L10" s="88"/>
      <c r="M10" s="86"/>
      <c r="N10" s="2"/>
      <c r="O10" s="2"/>
      <c r="P10" s="133" t="s">
        <v>102</v>
      </c>
      <c r="Q10" s="134"/>
      <c r="R10" s="135">
        <v>15</v>
      </c>
      <c r="S10" s="136"/>
      <c r="T10" s="137"/>
      <c r="U10" s="4" t="s">
        <v>103</v>
      </c>
      <c r="V10" s="3"/>
      <c r="W10" s="1"/>
    </row>
    <row r="11" spans="1:23" x14ac:dyDescent="0.25">
      <c r="A11" s="1"/>
      <c r="B11" s="3"/>
      <c r="C11" s="3"/>
      <c r="D11" s="3"/>
      <c r="E11" s="3"/>
      <c r="F11" s="3"/>
      <c r="G11" s="3"/>
      <c r="H11" s="3"/>
      <c r="I11" s="86"/>
      <c r="J11" s="86"/>
      <c r="K11" s="86"/>
      <c r="L11" s="88"/>
      <c r="M11" s="86"/>
      <c r="N11" s="2"/>
      <c r="O11" s="2"/>
      <c r="P11" s="100" t="s">
        <v>115</v>
      </c>
      <c r="Q11" s="101"/>
      <c r="R11" s="102">
        <v>0.2</v>
      </c>
      <c r="S11" s="103"/>
      <c r="T11" s="104"/>
      <c r="U11" s="5" t="s">
        <v>2</v>
      </c>
      <c r="V11" s="3"/>
      <c r="W11" s="1"/>
    </row>
    <row r="12" spans="1:23" x14ac:dyDescent="0.25">
      <c r="A12" s="1"/>
      <c r="B12" s="3"/>
      <c r="C12" s="3"/>
      <c r="D12" s="3"/>
      <c r="E12" s="3"/>
      <c r="F12" s="3"/>
      <c r="G12" s="3"/>
      <c r="H12" s="3"/>
      <c r="I12" s="86"/>
      <c r="J12" s="86"/>
      <c r="K12" s="86"/>
      <c r="L12" s="88"/>
      <c r="M12" s="86"/>
      <c r="N12" s="2"/>
      <c r="O12" s="2"/>
      <c r="P12" s="105" t="s">
        <v>14</v>
      </c>
      <c r="Q12" s="106"/>
      <c r="R12" s="107">
        <v>6</v>
      </c>
      <c r="S12" s="108"/>
      <c r="T12" s="109"/>
      <c r="U12" s="4"/>
      <c r="V12" s="3"/>
      <c r="W12" s="1"/>
    </row>
    <row r="13" spans="1:23" x14ac:dyDescent="0.25">
      <c r="A13" s="1"/>
      <c r="B13" s="3"/>
      <c r="C13" s="3"/>
      <c r="D13" s="3"/>
      <c r="E13" s="3"/>
      <c r="F13" s="3"/>
      <c r="G13" s="3"/>
      <c r="H13" s="3"/>
      <c r="I13" s="86"/>
      <c r="J13" s="86"/>
      <c r="K13" s="86"/>
      <c r="L13" s="89"/>
      <c r="M13" s="86"/>
      <c r="N13" s="2"/>
      <c r="O13" s="2"/>
      <c r="P13" s="110" t="s">
        <v>4</v>
      </c>
      <c r="Q13" s="111"/>
      <c r="R13" s="92">
        <f>$R$15/60</f>
        <v>0.83333333333333337</v>
      </c>
      <c r="S13" s="93"/>
      <c r="T13" s="94"/>
      <c r="U13" s="5" t="s">
        <v>91</v>
      </c>
      <c r="V13" s="3"/>
      <c r="W13" s="1"/>
    </row>
    <row r="14" spans="1:23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2"/>
      <c r="M14" s="2"/>
      <c r="N14" s="2"/>
      <c r="O14" s="2"/>
      <c r="P14" s="95" t="s">
        <v>114</v>
      </c>
      <c r="Q14" s="96"/>
      <c r="R14" s="97">
        <v>4</v>
      </c>
      <c r="S14" s="98"/>
      <c r="T14" s="99"/>
      <c r="U14" s="4" t="s">
        <v>3</v>
      </c>
      <c r="V14" s="3"/>
      <c r="W14" s="1"/>
    </row>
    <row r="15" spans="1:23" ht="15.75" thickBot="1" x14ac:dyDescent="0.3">
      <c r="A15" s="1"/>
      <c r="B15" s="3"/>
      <c r="C15" s="3"/>
      <c r="D15" s="3"/>
      <c r="E15" s="9"/>
      <c r="F15" s="3"/>
      <c r="G15" s="3"/>
      <c r="H15" s="3"/>
      <c r="I15" s="3"/>
      <c r="J15" s="3"/>
      <c r="K15" s="3"/>
      <c r="L15" s="2"/>
      <c r="M15" s="2"/>
      <c r="N15" s="2"/>
      <c r="O15" s="2"/>
      <c r="P15" s="142" t="s">
        <v>93</v>
      </c>
      <c r="Q15" s="106"/>
      <c r="R15" s="92">
        <v>50</v>
      </c>
      <c r="S15" s="93"/>
      <c r="T15" s="94"/>
      <c r="U15" s="5" t="s">
        <v>94</v>
      </c>
      <c r="V15" s="3"/>
      <c r="W15" s="1"/>
    </row>
    <row r="16" spans="1:23" x14ac:dyDescent="0.25">
      <c r="A16" s="1"/>
      <c r="B16" s="3"/>
      <c r="C16" s="3"/>
      <c r="D16" s="3"/>
      <c r="E16" s="10"/>
      <c r="F16" s="3"/>
      <c r="G16" s="13" t="s">
        <v>96</v>
      </c>
      <c r="H16" s="60">
        <f>T37</f>
        <v>61.075027811427042</v>
      </c>
      <c r="I16" s="3" t="s">
        <v>99</v>
      </c>
      <c r="J16" s="2"/>
      <c r="K16" s="3"/>
      <c r="L16" s="2"/>
      <c r="M16" s="2"/>
      <c r="N16" s="2"/>
      <c r="O16" s="2"/>
      <c r="P16" s="140" t="s">
        <v>5</v>
      </c>
      <c r="Q16" s="141"/>
      <c r="R16" s="130">
        <f>(R8-R9)/2/11</f>
        <v>0.28636363636363638</v>
      </c>
      <c r="S16" s="131"/>
      <c r="T16" s="132"/>
      <c r="U16" s="4" t="s">
        <v>2</v>
      </c>
      <c r="V16" s="3"/>
      <c r="W16" s="1"/>
    </row>
    <row r="17" spans="1:62" ht="15.75" thickBot="1" x14ac:dyDescent="0.3">
      <c r="A17" s="1"/>
      <c r="B17" s="3"/>
      <c r="C17" s="3"/>
      <c r="D17" s="3"/>
      <c r="E17" s="3"/>
      <c r="F17" s="3"/>
      <c r="G17" s="12" t="s">
        <v>97</v>
      </c>
      <c r="H17" s="61">
        <f>U37</f>
        <v>38.353633585125976</v>
      </c>
      <c r="I17" s="3" t="s">
        <v>100</v>
      </c>
      <c r="J17" s="3"/>
      <c r="K17" s="3"/>
      <c r="L17" s="2"/>
      <c r="M17" s="2"/>
      <c r="N17" s="2"/>
      <c r="O17" s="2"/>
      <c r="P17" s="138" t="s">
        <v>95</v>
      </c>
      <c r="Q17" s="139"/>
      <c r="R17" s="123">
        <v>1000</v>
      </c>
      <c r="S17" s="124"/>
      <c r="T17" s="125"/>
      <c r="U17" s="6" t="s">
        <v>11</v>
      </c>
      <c r="V17" s="3"/>
      <c r="W17" s="1"/>
    </row>
    <row r="18" spans="1:62" x14ac:dyDescent="0.25">
      <c r="A18" s="1"/>
      <c r="B18" s="3"/>
      <c r="C18" s="3"/>
      <c r="D18" s="3"/>
      <c r="E18" s="3"/>
      <c r="F18" s="3"/>
      <c r="G18" s="14" t="s">
        <v>98</v>
      </c>
      <c r="H18" s="62">
        <f xml:space="preserve"> V37</f>
        <v>97.916805244586698</v>
      </c>
      <c r="I18" s="3" t="s">
        <v>101</v>
      </c>
      <c r="J18" s="3"/>
      <c r="K18" s="3"/>
      <c r="L18" s="2"/>
      <c r="M18" s="2"/>
      <c r="N18" s="2"/>
      <c r="O18" s="2"/>
      <c r="P18" s="121" t="s">
        <v>88</v>
      </c>
      <c r="Q18" s="122"/>
      <c r="R18" s="123">
        <f xml:space="preserve"> $R$9/2</f>
        <v>0.35000000000000003</v>
      </c>
      <c r="S18" s="124"/>
      <c r="T18" s="125"/>
      <c r="U18" s="6" t="s">
        <v>2</v>
      </c>
      <c r="V18" s="3"/>
      <c r="W18" s="1"/>
    </row>
    <row r="19" spans="1:62" x14ac:dyDescent="0.25">
      <c r="A19" s="1"/>
      <c r="B19" s="3"/>
      <c r="C19" s="3"/>
      <c r="D19" s="3"/>
      <c r="E19" s="3"/>
      <c r="F19" s="3"/>
      <c r="G19" s="63" t="s">
        <v>113</v>
      </c>
      <c r="H19" s="91">
        <f>V37/(R14^3*R17*(PI()*R8^2/4)/1000/2)</f>
        <v>7.9509916155318355E-2</v>
      </c>
      <c r="I19" s="3"/>
      <c r="J19" s="3"/>
      <c r="K19" s="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/>
    </row>
    <row r="20" spans="1:62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2"/>
      <c r="U20" s="2"/>
      <c r="V20" s="2"/>
      <c r="W20" s="1"/>
    </row>
    <row r="21" spans="1:62" x14ac:dyDescent="0.25">
      <c r="A21" s="1"/>
      <c r="B21" s="18" t="s">
        <v>6</v>
      </c>
      <c r="C21" s="18" t="s">
        <v>7</v>
      </c>
      <c r="D21" s="19" t="s">
        <v>15</v>
      </c>
      <c r="E21" s="19" t="s">
        <v>8</v>
      </c>
      <c r="F21" s="51" t="s">
        <v>112</v>
      </c>
      <c r="G21" s="11" t="s">
        <v>12</v>
      </c>
      <c r="H21" s="11" t="s">
        <v>104</v>
      </c>
      <c r="I21" s="11" t="s">
        <v>18</v>
      </c>
      <c r="J21" s="11" t="s">
        <v>23</v>
      </c>
      <c r="K21" s="11" t="s">
        <v>17</v>
      </c>
      <c r="L21" s="11" t="s">
        <v>24</v>
      </c>
      <c r="M21" s="11" t="s">
        <v>13</v>
      </c>
      <c r="N21" s="11" t="s">
        <v>25</v>
      </c>
      <c r="O21" s="11" t="s">
        <v>16</v>
      </c>
      <c r="P21" s="19" t="s">
        <v>10</v>
      </c>
      <c r="Q21" s="19" t="s">
        <v>9</v>
      </c>
      <c r="R21" s="19" t="s">
        <v>21</v>
      </c>
      <c r="S21" s="19" t="s">
        <v>22</v>
      </c>
      <c r="T21" s="19" t="s">
        <v>107</v>
      </c>
      <c r="U21" s="52" t="s">
        <v>108</v>
      </c>
      <c r="V21" s="20" t="s">
        <v>109</v>
      </c>
      <c r="W21" s="1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x14ac:dyDescent="0.25">
      <c r="A22" s="1"/>
      <c r="B22" s="23" t="s">
        <v>89</v>
      </c>
      <c r="C22" s="25">
        <f>R18</f>
        <v>0.35000000000000003</v>
      </c>
      <c r="D22" s="26">
        <f>C23 -C22</f>
        <v>0.28636363636363643</v>
      </c>
      <c r="E22" s="26">
        <f>SQRT(($R$14^2) + (2*PI()*C22*$R$13)^2)</f>
        <v>4.3998189795886447</v>
      </c>
      <c r="F22" s="27">
        <f>H22*PI()/180</f>
        <v>0.26179938779914941</v>
      </c>
      <c r="G22" s="15">
        <f>ATAN($R$14/(2*PI()*$R$13*C22))</f>
        <v>1.1411864501616502</v>
      </c>
      <c r="H22" s="39">
        <f>$R$10</f>
        <v>15</v>
      </c>
      <c r="I22" s="24">
        <v>0</v>
      </c>
      <c r="J22" s="40">
        <v>0</v>
      </c>
      <c r="K22" s="27">
        <f>F22+I22</f>
        <v>0.26179938779914941</v>
      </c>
      <c r="L22" s="27">
        <f>K22*180/PI()</f>
        <v>14.999999999999998</v>
      </c>
      <c r="M22" s="27">
        <f>G22-K22</f>
        <v>0.87938706236250086</v>
      </c>
      <c r="N22" s="27">
        <f>M22*180/PI()</f>
        <v>50.385167231779022</v>
      </c>
      <c r="O22" s="38">
        <f>$R$11</f>
        <v>0.2</v>
      </c>
      <c r="P22" s="27">
        <f>LOOKUP(N22,C78:D140)</f>
        <v>0.442</v>
      </c>
      <c r="Q22" s="24">
        <f>LOOKUP(N22,C78:E140)</f>
        <v>0.80700000000000005</v>
      </c>
      <c r="R22" s="24">
        <f>P23*($R$17/2)*($E23^2)*O23*D23</f>
        <v>459.45573171183349</v>
      </c>
      <c r="S22" s="15">
        <f>Q23*($R$17/2)*($E23^2)*O23*D23</f>
        <v>406.68041117736607</v>
      </c>
      <c r="T22" s="15">
        <f>0.5*$R$17*(E23^2)*(P23*COS(G22)+Q23*SIN(G22))*O23*D23/1000</f>
        <v>0.56109541350291003</v>
      </c>
      <c r="U22" s="53">
        <f>0.5*$R$17*(E22^2)*(P22*SIN(G22)-Q22*COS(G22))*O22*C22*D23/1000</f>
        <v>1.2748576381234146E-2</v>
      </c>
      <c r="V22" s="24">
        <f>2*PI()*$R$13*U22</f>
        <v>6.6751389838355907E-2</v>
      </c>
      <c r="W22" s="1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1:62" x14ac:dyDescent="0.25">
      <c r="A23" s="1"/>
      <c r="B23" s="18">
        <v>2</v>
      </c>
      <c r="C23" s="25">
        <f>C22+R16</f>
        <v>0.63636363636363646</v>
      </c>
      <c r="D23" s="26">
        <f t="shared" ref="D23:D32" si="0">C24-C23</f>
        <v>0.28636363636363638</v>
      </c>
      <c r="E23" s="26">
        <f t="shared" ref="E23:E33" si="1">SQRT(($R$14^2) + (2*PI()*C23*$R$13)^2)</f>
        <v>5.2059746519286714</v>
      </c>
      <c r="F23" s="27">
        <f t="shared" ref="F23:F33" si="2">H23*PI()/180</f>
        <v>0.26179938779914941</v>
      </c>
      <c r="G23" s="15">
        <f t="shared" ref="G23:G33" si="3">ATAN($R$14/(2*PI()*$R$13*C23))</f>
        <v>0.87625595412716661</v>
      </c>
      <c r="H23" s="39">
        <f t="shared" ref="H23:H33" si="4">$R$10</f>
        <v>15</v>
      </c>
      <c r="I23" s="24">
        <v>0</v>
      </c>
      <c r="J23" s="40">
        <v>0</v>
      </c>
      <c r="K23" s="27">
        <f t="shared" ref="K23:K33" si="5">F23+I23</f>
        <v>0.26179938779914941</v>
      </c>
      <c r="L23" s="15">
        <f>K23*180/PI()</f>
        <v>14.999999999999998</v>
      </c>
      <c r="M23" s="15">
        <f>G23-K23</f>
        <v>0.61445656632801726</v>
      </c>
      <c r="N23" s="15">
        <f>M23*180/PI()</f>
        <v>35.205767944695722</v>
      </c>
      <c r="O23" s="38">
        <f t="shared" ref="O23:O33" si="6">$R$11</f>
        <v>0.2</v>
      </c>
      <c r="P23" s="27">
        <f>LOOKUP(N23,C78:D140)</f>
        <v>0.59199999999999997</v>
      </c>
      <c r="Q23" s="24">
        <f>LOOKUP(N23,C78:E140)</f>
        <v>0.52400000000000002</v>
      </c>
      <c r="R23" s="24">
        <f>P24*($R$17/2)*($E24^2)*O24*D24</f>
        <v>706.39129798045496</v>
      </c>
      <c r="S23" s="15">
        <f>Q24*($R$17/2)*($E24^2)*O24*D24</f>
        <v>343.61937142589915</v>
      </c>
      <c r="T23" s="15">
        <f>0.5*$R$17*(E24^2)*(P24*COS(G23)+Q24*SIN(G23))*O24*D24/1000</f>
        <v>0.71613252769901947</v>
      </c>
      <c r="U23" s="53">
        <f t="shared" ref="U23:U24" si="7">0.5*$R$17*(E23^2)*(P23*SIN(G23)-Q23*COS(G23))*O23*C23*D24/1000</f>
        <v>5.9012070213848404E-2</v>
      </c>
      <c r="V23" s="19">
        <f>2*PI()*$R$13*U23</f>
        <v>0.30898647709491867</v>
      </c>
      <c r="W23" s="1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x14ac:dyDescent="0.25">
      <c r="A24" s="1"/>
      <c r="B24" s="23">
        <v>3</v>
      </c>
      <c r="C24" s="25">
        <f>C23+R16</f>
        <v>0.92272727272727284</v>
      </c>
      <c r="D24" s="26">
        <f t="shared" si="0"/>
        <v>0.28636363636363638</v>
      </c>
      <c r="E24" s="26">
        <f t="shared" si="1"/>
        <v>6.2723453979266308</v>
      </c>
      <c r="F24" s="27">
        <f t="shared" si="2"/>
        <v>0.26179938779914941</v>
      </c>
      <c r="G24" s="15">
        <f t="shared" si="3"/>
        <v>0.69153459551325747</v>
      </c>
      <c r="H24" s="39">
        <f t="shared" si="4"/>
        <v>15</v>
      </c>
      <c r="I24" s="24">
        <v>0</v>
      </c>
      <c r="J24" s="40">
        <v>0</v>
      </c>
      <c r="K24" s="27">
        <f t="shared" si="5"/>
        <v>0.26179938779914941</v>
      </c>
      <c r="L24" s="27">
        <f t="shared" ref="L24:L33" si="8">K24*180/PI()</f>
        <v>14.999999999999998</v>
      </c>
      <c r="M24" s="27">
        <f>G24-K24</f>
        <v>0.42973520771410806</v>
      </c>
      <c r="N24" s="27">
        <f>M24*180/PI()</f>
        <v>24.622013710196171</v>
      </c>
      <c r="O24" s="38">
        <f t="shared" si="6"/>
        <v>0.2</v>
      </c>
      <c r="P24" s="27">
        <f>LOOKUP(N24,C78:D140)</f>
        <v>0.627</v>
      </c>
      <c r="Q24" s="24">
        <f>LOOKUP(N24,C78:E140)</f>
        <v>0.30499999999999999</v>
      </c>
      <c r="R24" s="24">
        <f t="shared" ref="R24:R33" si="9">P24*($R$17/2)*($E24^2)*O24*D24</f>
        <v>706.39129798045496</v>
      </c>
      <c r="S24" s="15">
        <f t="shared" ref="S24:S33" si="10">Q24*($R$17/2)*($E24^2)*O24*D24</f>
        <v>343.61937142589915</v>
      </c>
      <c r="T24" s="15">
        <f t="shared" ref="T24:T33" si="11">0.5*$R$17*(E24^2)*(P24*COS(G24)+Q24*SIN(G24))*O24*D24/1000</f>
        <v>0.76324374987684573</v>
      </c>
      <c r="U24" s="53">
        <f t="shared" si="7"/>
        <v>0.17144341399193672</v>
      </c>
      <c r="V24" s="24">
        <f>2*PI()*$R$13*U22</f>
        <v>6.6751389838355907E-2</v>
      </c>
      <c r="W24" s="1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1:62" s="3" customFormat="1" x14ac:dyDescent="0.25">
      <c r="A25" s="1"/>
      <c r="B25" s="42">
        <v>4</v>
      </c>
      <c r="C25" s="25">
        <f>C24+R16</f>
        <v>1.2090909090909092</v>
      </c>
      <c r="D25" s="26">
        <f t="shared" si="0"/>
        <v>0.28636363636363638</v>
      </c>
      <c r="E25" s="26">
        <f t="shared" si="1"/>
        <v>7.4885807197526475</v>
      </c>
      <c r="F25" s="27">
        <f t="shared" si="2"/>
        <v>0.26179938779914941</v>
      </c>
      <c r="G25" s="15">
        <f t="shared" si="3"/>
        <v>0.56349796315276868</v>
      </c>
      <c r="H25" s="39">
        <f t="shared" si="4"/>
        <v>15</v>
      </c>
      <c r="I25" s="24">
        <v>0</v>
      </c>
      <c r="J25" s="40">
        <v>0</v>
      </c>
      <c r="K25" s="27">
        <f t="shared" si="5"/>
        <v>0.26179938779914941</v>
      </c>
      <c r="L25" s="44">
        <f t="shared" si="8"/>
        <v>14.999999999999998</v>
      </c>
      <c r="M25" s="44">
        <f t="shared" ref="M25:M33" si="12">G25-K25</f>
        <v>0.30169857535361927</v>
      </c>
      <c r="N25" s="44">
        <f t="shared" ref="N25:N33" si="13">M25*180/PI()</f>
        <v>17.286055052872022</v>
      </c>
      <c r="O25" s="38">
        <f t="shared" si="6"/>
        <v>0.2</v>
      </c>
      <c r="P25" s="27">
        <f>LOOKUP(N25,C78:D140)</f>
        <v>0.81499999999999995</v>
      </c>
      <c r="Q25" s="24">
        <f>LOOKUP(N25,C78:E140)</f>
        <v>0.17499999999999999</v>
      </c>
      <c r="R25" s="24">
        <f t="shared" si="9"/>
        <v>1308.8036823734146</v>
      </c>
      <c r="S25" s="15">
        <f t="shared" si="10"/>
        <v>281.03146554030377</v>
      </c>
      <c r="T25" s="15">
        <f t="shared" si="11"/>
        <v>1.2565639860181985</v>
      </c>
      <c r="U25" s="53">
        <f t="shared" ref="U25:U33" si="14">0.5*$R$17*(E24^2)*(P24*SIN(G24)-Q24*COS(G24))*O24*C24*D24/1000</f>
        <v>0.17144341399193672</v>
      </c>
      <c r="V25" s="41">
        <f t="shared" ref="V25:V33" si="15">2*PI()*$R$13*U25</f>
        <v>0.89767561650570327</v>
      </c>
      <c r="W25" s="1"/>
    </row>
    <row r="26" spans="1:62" s="3" customFormat="1" x14ac:dyDescent="0.25">
      <c r="A26" s="1"/>
      <c r="B26" s="23">
        <v>5</v>
      </c>
      <c r="C26" s="25">
        <f>C25+R16</f>
        <v>1.4954545454545456</v>
      </c>
      <c r="D26" s="26">
        <f t="shared" si="0"/>
        <v>0.28636363636363638</v>
      </c>
      <c r="E26" s="26">
        <f t="shared" si="1"/>
        <v>8.7927097809835022</v>
      </c>
      <c r="F26" s="27">
        <f t="shared" si="2"/>
        <v>0.26179938779914941</v>
      </c>
      <c r="G26" s="15">
        <f t="shared" si="3"/>
        <v>0.47228499194285084</v>
      </c>
      <c r="H26" s="39">
        <f t="shared" si="4"/>
        <v>15</v>
      </c>
      <c r="I26" s="24">
        <v>0</v>
      </c>
      <c r="J26" s="40">
        <v>0</v>
      </c>
      <c r="K26" s="27">
        <f t="shared" si="5"/>
        <v>0.26179938779914941</v>
      </c>
      <c r="L26" s="27">
        <f t="shared" si="8"/>
        <v>14.999999999999998</v>
      </c>
      <c r="M26" s="27">
        <f t="shared" si="12"/>
        <v>0.21048560414370143</v>
      </c>
      <c r="N26" s="27">
        <f t="shared" si="13"/>
        <v>12.059936765695445</v>
      </c>
      <c r="O26" s="38">
        <f t="shared" si="6"/>
        <v>0.2</v>
      </c>
      <c r="P26" s="27">
        <f>LOOKUP(N26,C78:D140)</f>
        <v>0.94799999999999995</v>
      </c>
      <c r="Q26" s="24">
        <f>LOOKUP(N26,C78:E140)</f>
        <v>5.1999999999999998E-2</v>
      </c>
      <c r="R26" s="24">
        <f t="shared" si="9"/>
        <v>2098.8030344797357</v>
      </c>
      <c r="S26" s="15">
        <f t="shared" si="10"/>
        <v>115.12421708116695</v>
      </c>
      <c r="T26" s="15">
        <f t="shared" si="11"/>
        <v>1.92142199388687</v>
      </c>
      <c r="U26" s="53">
        <f t="shared" si="14"/>
        <v>0.55800916001861955</v>
      </c>
      <c r="V26" s="24">
        <f t="shared" si="15"/>
        <v>2.9217291295838441</v>
      </c>
      <c r="W26" s="1"/>
    </row>
    <row r="27" spans="1:62" x14ac:dyDescent="0.25">
      <c r="A27" s="1"/>
      <c r="B27" s="18">
        <v>6</v>
      </c>
      <c r="C27" s="25">
        <f>C26+R16</f>
        <v>1.781818181818182</v>
      </c>
      <c r="D27" s="26">
        <f t="shared" si="0"/>
        <v>0.28636363636363638</v>
      </c>
      <c r="E27" s="26">
        <f t="shared" si="1"/>
        <v>10.150912721521495</v>
      </c>
      <c r="F27" s="27">
        <f t="shared" si="2"/>
        <v>0.26179938779914941</v>
      </c>
      <c r="G27" s="15">
        <f t="shared" si="3"/>
        <v>0.40503750973659874</v>
      </c>
      <c r="H27" s="39">
        <f t="shared" si="4"/>
        <v>15</v>
      </c>
      <c r="I27" s="24">
        <v>0</v>
      </c>
      <c r="J27" s="40">
        <v>0</v>
      </c>
      <c r="K27" s="27">
        <f t="shared" si="5"/>
        <v>0.26179938779914941</v>
      </c>
      <c r="L27" s="15">
        <f t="shared" si="8"/>
        <v>14.999999999999998</v>
      </c>
      <c r="M27" s="15">
        <f t="shared" si="12"/>
        <v>0.14323812193744934</v>
      </c>
      <c r="N27" s="15">
        <f t="shared" si="13"/>
        <v>8.206939852396097</v>
      </c>
      <c r="O27" s="38">
        <f t="shared" si="6"/>
        <v>0.2</v>
      </c>
      <c r="P27" s="27">
        <f>LOOKUP(N27,C78:D140)</f>
        <v>0.88800000000000001</v>
      </c>
      <c r="Q27" s="24">
        <f>LOOKUP(N27,C78:E140)</f>
        <v>2.6599999999999999E-2</v>
      </c>
      <c r="R27" s="24">
        <f t="shared" si="9"/>
        <v>2620.2396958402505</v>
      </c>
      <c r="S27" s="15">
        <f t="shared" si="10"/>
        <v>78.489162060079565</v>
      </c>
      <c r="T27" s="15">
        <f t="shared" si="11"/>
        <v>2.4391587662165635</v>
      </c>
      <c r="U27" s="53">
        <f t="shared" si="14"/>
        <v>1.2745320380790279</v>
      </c>
      <c r="V27" s="19">
        <f t="shared" si="15"/>
        <v>6.6734341459898348</v>
      </c>
      <c r="W27" s="1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1:62" x14ac:dyDescent="0.25">
      <c r="A28" s="1"/>
      <c r="B28" s="23">
        <v>7</v>
      </c>
      <c r="C28" s="25">
        <f>C27+R16</f>
        <v>2.0681818181818183</v>
      </c>
      <c r="D28" s="26">
        <f t="shared" si="0"/>
        <v>0.28636363636363615</v>
      </c>
      <c r="E28" s="26">
        <f t="shared" si="1"/>
        <v>11.544119392932624</v>
      </c>
      <c r="F28" s="27">
        <f t="shared" si="2"/>
        <v>0.26179938779914941</v>
      </c>
      <c r="G28" s="15">
        <f t="shared" si="3"/>
        <v>0.35383392483449799</v>
      </c>
      <c r="H28" s="39">
        <f t="shared" si="4"/>
        <v>15</v>
      </c>
      <c r="I28" s="24">
        <v>0</v>
      </c>
      <c r="J28" s="40">
        <v>0</v>
      </c>
      <c r="K28" s="27">
        <f t="shared" si="5"/>
        <v>0.26179938779914941</v>
      </c>
      <c r="L28" s="27">
        <f t="shared" si="8"/>
        <v>14.999999999999998</v>
      </c>
      <c r="M28" s="27">
        <f t="shared" si="12"/>
        <v>9.2034537035348585E-2</v>
      </c>
      <c r="N28" s="27">
        <f t="shared" si="13"/>
        <v>5.2731905415659419</v>
      </c>
      <c r="O28" s="38">
        <f t="shared" si="6"/>
        <v>0.2</v>
      </c>
      <c r="P28" s="27">
        <f>LOOKUP(N28,C78:D140)</f>
        <v>0.77700000000000002</v>
      </c>
      <c r="Q28" s="24">
        <f>LOOKUP(N28,C78:E140)</f>
        <v>1.46E-2</v>
      </c>
      <c r="R28" s="24">
        <f t="shared" si="9"/>
        <v>2965.2444851911414</v>
      </c>
      <c r="S28" s="15">
        <f t="shared" si="10"/>
        <v>55.717592643231228</v>
      </c>
      <c r="T28" s="15">
        <f t="shared" si="11"/>
        <v>2.8008570174743017</v>
      </c>
      <c r="U28" s="53">
        <f>0.5*$R$17*(E27^2)*(P27*SIN(G27)-Q27*COS(G27))*O27*C27*D27/1000</f>
        <v>1.7112145499138831</v>
      </c>
      <c r="V28" s="24">
        <f>2*PI()*$R$13*U28</f>
        <v>8.9598984312090337</v>
      </c>
      <c r="W28" s="1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x14ac:dyDescent="0.25">
      <c r="A29" s="1"/>
      <c r="B29" s="18">
        <v>8</v>
      </c>
      <c r="C29" s="25">
        <f>C28+R16</f>
        <v>2.3545454545454545</v>
      </c>
      <c r="D29" s="26">
        <f t="shared" si="0"/>
        <v>0.28636363636363615</v>
      </c>
      <c r="E29" s="26">
        <f t="shared" si="1"/>
        <v>12.96104686079066</v>
      </c>
      <c r="F29" s="27">
        <f t="shared" si="2"/>
        <v>0.26179938779914941</v>
      </c>
      <c r="G29" s="15">
        <f t="shared" si="3"/>
        <v>0.31373876385084665</v>
      </c>
      <c r="H29" s="39">
        <f t="shared" si="4"/>
        <v>15</v>
      </c>
      <c r="I29" s="24">
        <v>0</v>
      </c>
      <c r="J29" s="40">
        <v>0</v>
      </c>
      <c r="K29" s="27">
        <f t="shared" si="5"/>
        <v>0.26179938779914941</v>
      </c>
      <c r="L29" s="15">
        <f t="shared" si="8"/>
        <v>14.999999999999998</v>
      </c>
      <c r="M29" s="15">
        <f t="shared" si="12"/>
        <v>5.1939376051697239E-2</v>
      </c>
      <c r="N29" s="15">
        <f t="shared" si="13"/>
        <v>2.9759070383051132</v>
      </c>
      <c r="O29" s="38">
        <f t="shared" si="6"/>
        <v>0.2</v>
      </c>
      <c r="P29" s="27">
        <f>LOOKUP(N29,C78:D140)</f>
        <v>0.3</v>
      </c>
      <c r="Q29" s="24">
        <f>LOOKUP(N29,C78:E140)</f>
        <v>1.1599999999999999E-2</v>
      </c>
      <c r="R29" s="24">
        <f t="shared" si="9"/>
        <v>1443.1759569326607</v>
      </c>
      <c r="S29" s="15">
        <f t="shared" si="10"/>
        <v>55.802803668062872</v>
      </c>
      <c r="T29" s="15">
        <f t="shared" si="11"/>
        <v>1.3899510024274151</v>
      </c>
      <c r="U29" s="53">
        <f t="shared" si="14"/>
        <v>2.0168529836744087</v>
      </c>
      <c r="V29" s="19">
        <f t="shared" si="15"/>
        <v>10.560217528136963</v>
      </c>
      <c r="W29" s="1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1:62" x14ac:dyDescent="0.25">
      <c r="A30" s="1"/>
      <c r="B30" s="23">
        <v>9</v>
      </c>
      <c r="C30" s="25">
        <f>C29+R16</f>
        <v>2.6409090909090907</v>
      </c>
      <c r="D30" s="26">
        <f t="shared" si="0"/>
        <v>0.28636363636363615</v>
      </c>
      <c r="E30" s="26">
        <f t="shared" si="1"/>
        <v>14.394692028241932</v>
      </c>
      <c r="F30" s="27">
        <f t="shared" si="2"/>
        <v>0.26179938779914941</v>
      </c>
      <c r="G30" s="15">
        <f t="shared" si="3"/>
        <v>0.28158670026561755</v>
      </c>
      <c r="H30" s="39">
        <f t="shared" si="4"/>
        <v>15</v>
      </c>
      <c r="I30" s="24">
        <v>0</v>
      </c>
      <c r="J30" s="40">
        <v>0</v>
      </c>
      <c r="K30" s="27">
        <f t="shared" si="5"/>
        <v>0.26179938779914941</v>
      </c>
      <c r="L30" s="27">
        <f t="shared" si="8"/>
        <v>14.999999999999998</v>
      </c>
      <c r="M30" s="27">
        <f t="shared" si="12"/>
        <v>1.9787312466468143E-2</v>
      </c>
      <c r="N30" s="27">
        <f t="shared" si="13"/>
        <v>1.1337294922352239</v>
      </c>
      <c r="O30" s="38">
        <f t="shared" si="6"/>
        <v>0.2</v>
      </c>
      <c r="P30" s="27">
        <f>LOOKUP(N30,C78:D140)</f>
        <v>0.3</v>
      </c>
      <c r="Q30" s="24">
        <f>LOOKUP(N30,C78:E140)</f>
        <v>1.1599999999999999E-2</v>
      </c>
      <c r="R30" s="24">
        <f t="shared" si="9"/>
        <v>1780.0978624145041</v>
      </c>
      <c r="S30" s="15">
        <f t="shared" si="10"/>
        <v>68.830450680027496</v>
      </c>
      <c r="T30" s="15">
        <f t="shared" si="11"/>
        <v>1.7291166365851796</v>
      </c>
      <c r="U30" s="53">
        <f t="shared" si="14"/>
        <v>0.92371133810957484</v>
      </c>
      <c r="V30" s="24">
        <f t="shared" si="15"/>
        <v>4.8365412564043968</v>
      </c>
      <c r="W30" s="1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s="34" customFormat="1" x14ac:dyDescent="0.25">
      <c r="A31" s="1"/>
      <c r="B31" s="18">
        <v>10</v>
      </c>
      <c r="C31" s="25">
        <f>C30+R16</f>
        <v>2.9272727272727268</v>
      </c>
      <c r="D31" s="26">
        <f t="shared" si="0"/>
        <v>0.28636363636363615</v>
      </c>
      <c r="E31" s="26">
        <f t="shared" si="1"/>
        <v>15.840516441683473</v>
      </c>
      <c r="F31" s="27">
        <f t="shared" si="2"/>
        <v>0.26179938779914941</v>
      </c>
      <c r="G31" s="15">
        <f t="shared" si="3"/>
        <v>0.25528069769577755</v>
      </c>
      <c r="H31" s="39">
        <f t="shared" si="4"/>
        <v>15</v>
      </c>
      <c r="I31" s="24">
        <v>0</v>
      </c>
      <c r="J31" s="40">
        <v>0</v>
      </c>
      <c r="K31" s="27">
        <f t="shared" si="5"/>
        <v>0.26179938779914941</v>
      </c>
      <c r="L31" s="15">
        <f t="shared" si="8"/>
        <v>14.999999999999998</v>
      </c>
      <c r="M31" s="15">
        <f t="shared" si="12"/>
        <v>-6.5186901033718603E-3</v>
      </c>
      <c r="N31" s="15">
        <f t="shared" si="13"/>
        <v>-0.3734934308769059</v>
      </c>
      <c r="O31" s="38">
        <f t="shared" si="6"/>
        <v>0.2</v>
      </c>
      <c r="P31" s="27">
        <f>LOOKUP(N31,C78:D140)</f>
        <v>0.05</v>
      </c>
      <c r="Q31" s="24">
        <f>LOOKUP(N31,C78:E140)</f>
        <v>1.2200000000000001E-2</v>
      </c>
      <c r="R31" s="24">
        <f t="shared" si="9"/>
        <v>359.2746261766452</v>
      </c>
      <c r="S31" s="15">
        <f t="shared" si="10"/>
        <v>87.663008787101447</v>
      </c>
      <c r="T31" s="15">
        <f t="shared" si="11"/>
        <v>0.36976781849742418</v>
      </c>
      <c r="U31" s="53">
        <f t="shared" si="14"/>
        <v>1.1317202565772924</v>
      </c>
      <c r="V31" s="19">
        <f t="shared" si="15"/>
        <v>5.925673406636629</v>
      </c>
      <c r="W31" s="1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62" s="34" customFormat="1" x14ac:dyDescent="0.25">
      <c r="A32" s="1"/>
      <c r="B32" s="47">
        <v>11</v>
      </c>
      <c r="C32" s="25">
        <f>C31+R16</f>
        <v>3.213636363636363</v>
      </c>
      <c r="D32" s="26">
        <f t="shared" si="0"/>
        <v>0.28636363636363615</v>
      </c>
      <c r="E32" s="26">
        <f t="shared" si="1"/>
        <v>17.295465977577745</v>
      </c>
      <c r="F32" s="27">
        <f t="shared" si="2"/>
        <v>0.26179938779914941</v>
      </c>
      <c r="G32" s="15">
        <f t="shared" si="3"/>
        <v>0.23338748114958663</v>
      </c>
      <c r="H32" s="39">
        <f t="shared" si="4"/>
        <v>15</v>
      </c>
      <c r="I32" s="24">
        <v>0</v>
      </c>
      <c r="J32" s="40">
        <v>0</v>
      </c>
      <c r="K32" s="27">
        <f t="shared" si="5"/>
        <v>0.26179938779914941</v>
      </c>
      <c r="L32" s="45">
        <f t="shared" si="8"/>
        <v>14.999999999999998</v>
      </c>
      <c r="M32" s="45">
        <f t="shared" si="12"/>
        <v>-2.8411906649562779E-2</v>
      </c>
      <c r="N32" s="45">
        <f t="shared" si="13"/>
        <v>-1.6278823389396264</v>
      </c>
      <c r="O32" s="38">
        <f t="shared" si="6"/>
        <v>0.2</v>
      </c>
      <c r="P32" s="27">
        <f>LOOKUP(N32,C78:D140)</f>
        <v>-0.21</v>
      </c>
      <c r="Q32" s="24">
        <f>LOOKUP(N32,C78:E140)</f>
        <v>1.1900000000000001E-2</v>
      </c>
      <c r="R32" s="24">
        <f t="shared" si="9"/>
        <v>-1798.8779486081337</v>
      </c>
      <c r="S32" s="15">
        <f t="shared" si="10"/>
        <v>101.93641708779425</v>
      </c>
      <c r="T32" s="15">
        <f t="shared" si="11"/>
        <v>-1.7265324495152963</v>
      </c>
      <c r="U32" s="53">
        <f t="shared" si="14"/>
        <v>1.7273520524723654E-2</v>
      </c>
      <c r="V32" s="46">
        <f t="shared" si="15"/>
        <v>9.0443941970173899E-2</v>
      </c>
      <c r="W32" s="1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62" s="34" customFormat="1" x14ac:dyDescent="0.25">
      <c r="A33" s="1"/>
      <c r="B33" s="48" t="s">
        <v>90</v>
      </c>
      <c r="C33" s="25">
        <f>C32+R16</f>
        <v>3.4999999999999991</v>
      </c>
      <c r="D33" s="26">
        <f>C33-C32</f>
        <v>0.28636363636363615</v>
      </c>
      <c r="E33" s="26">
        <f t="shared" si="1"/>
        <v>18.757417341277183</v>
      </c>
      <c r="F33" s="27">
        <f t="shared" si="2"/>
        <v>0.26179938779914941</v>
      </c>
      <c r="G33" s="15">
        <f t="shared" si="3"/>
        <v>0.21489922645649459</v>
      </c>
      <c r="H33" s="39">
        <f t="shared" si="4"/>
        <v>15</v>
      </c>
      <c r="I33" s="24">
        <v>0</v>
      </c>
      <c r="J33" s="40">
        <v>0</v>
      </c>
      <c r="K33" s="27">
        <f t="shared" si="5"/>
        <v>0.26179938779914941</v>
      </c>
      <c r="L33" s="15">
        <f t="shared" si="8"/>
        <v>14.999999999999998</v>
      </c>
      <c r="M33" s="15">
        <f t="shared" si="12"/>
        <v>-4.6900161342654817E-2</v>
      </c>
      <c r="N33" s="15">
        <f t="shared" si="13"/>
        <v>-2.6871813034167373</v>
      </c>
      <c r="O33" s="38">
        <f t="shared" si="6"/>
        <v>0.2</v>
      </c>
      <c r="P33" s="27">
        <f>LOOKUP(N33,C78:D140)</f>
        <v>-0.21</v>
      </c>
      <c r="Q33" s="24">
        <f>LOOKUP(N33,C78:E140)</f>
        <v>1.1900000000000001E-2</v>
      </c>
      <c r="R33" s="24">
        <f t="shared" si="9"/>
        <v>-2115.8420596888227</v>
      </c>
      <c r="S33" s="15">
        <f t="shared" si="10"/>
        <v>119.89771671569994</v>
      </c>
      <c r="T33" s="15">
        <f t="shared" si="11"/>
        <v>-2.0416051607649224</v>
      </c>
      <c r="U33" s="53">
        <f t="shared" si="14"/>
        <v>-1.6556890572888252</v>
      </c>
      <c r="V33" s="41">
        <f t="shared" si="15"/>
        <v>-8.669167631679306</v>
      </c>
      <c r="W33" s="1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62" x14ac:dyDescent="0.25">
      <c r="A34" s="1"/>
      <c r="B34" s="33"/>
      <c r="C34" s="49"/>
      <c r="D34" s="43"/>
      <c r="E34" s="50"/>
      <c r="F34" s="43"/>
      <c r="G34" s="44"/>
      <c r="H34" s="16"/>
      <c r="I34" s="16"/>
      <c r="J34" s="16"/>
      <c r="K34" s="16"/>
      <c r="L34" s="15"/>
      <c r="M34" s="16"/>
      <c r="N34" s="15"/>
      <c r="O34" s="16"/>
      <c r="P34" s="16"/>
      <c r="Q34" s="16"/>
      <c r="R34" s="16"/>
      <c r="S34" s="16"/>
      <c r="T34" s="16"/>
      <c r="U34" s="16"/>
      <c r="V34" s="28"/>
      <c r="W34" s="1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1:62" x14ac:dyDescent="0.25">
      <c r="A35" s="1"/>
      <c r="B35" s="17" t="s">
        <v>19</v>
      </c>
      <c r="C35" s="30"/>
      <c r="D35" s="21"/>
      <c r="E35" s="3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 t="s">
        <v>105</v>
      </c>
      <c r="T35" s="54">
        <f>SUM(T22:T33)</f>
        <v>10.179171301904507</v>
      </c>
      <c r="U35" s="54">
        <f>SUM(U22:U33)</f>
        <v>6.3922722641876621</v>
      </c>
      <c r="V35" s="55">
        <f>SUM(V22:V33)</f>
        <v>32.638935081528899</v>
      </c>
      <c r="W35" s="1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62" x14ac:dyDescent="0.25">
      <c r="A36" s="1"/>
      <c r="B36" s="29"/>
      <c r="C36" s="30"/>
      <c r="D36" s="21"/>
      <c r="E36" s="3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56"/>
      <c r="U36" s="56"/>
      <c r="V36" s="57"/>
      <c r="W36" s="1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62" x14ac:dyDescent="0.25">
      <c r="A37" s="1"/>
      <c r="B37" s="17" t="s">
        <v>20</v>
      </c>
      <c r="C37" s="30"/>
      <c r="D37" s="21"/>
      <c r="E37" s="3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 t="s">
        <v>106</v>
      </c>
      <c r="T37" s="58">
        <f>$R$12*T35</f>
        <v>61.075027811427042</v>
      </c>
      <c r="U37" s="58">
        <f>$R$12*U35</f>
        <v>38.353633585125976</v>
      </c>
      <c r="V37" s="59">
        <f>3*V35</f>
        <v>97.916805244586698</v>
      </c>
      <c r="W37" s="1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1:62" x14ac:dyDescent="0.25">
      <c r="A38" s="1"/>
      <c r="B38" s="29"/>
      <c r="C38" s="30"/>
      <c r="D38" s="21"/>
      <c r="E38" s="3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2"/>
      <c r="W38" s="1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62" x14ac:dyDescent="0.25">
      <c r="A39" s="1"/>
      <c r="B39" s="29"/>
      <c r="C39" s="30"/>
      <c r="D39" s="21"/>
      <c r="E39" s="3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2"/>
      <c r="W39" s="1"/>
      <c r="BA39" s="3"/>
      <c r="BB39" s="3"/>
      <c r="BC39" s="3"/>
      <c r="BD39" s="3"/>
      <c r="BE39" s="3"/>
      <c r="BF39" s="3"/>
      <c r="BG39" s="3"/>
      <c r="BH39" s="3"/>
      <c r="BI39" s="3"/>
      <c r="BJ39" s="3"/>
    </row>
    <row r="40" spans="1:62" x14ac:dyDescent="0.25">
      <c r="A40" s="1"/>
      <c r="B40" s="29"/>
      <c r="C40" s="30"/>
      <c r="D40" s="21"/>
      <c r="E40" s="3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2"/>
      <c r="W40" s="1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1:62" x14ac:dyDescent="0.25">
      <c r="A41" s="1"/>
      <c r="B41" s="29"/>
      <c r="C41" s="30"/>
      <c r="D41" s="21"/>
      <c r="E41" s="3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2"/>
      <c r="W41" s="1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1:62" x14ac:dyDescent="0.25">
      <c r="A42" s="1"/>
      <c r="B42" s="29"/>
      <c r="C42" s="30"/>
      <c r="D42" s="21"/>
      <c r="E42" s="3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2"/>
      <c r="W42" s="1"/>
      <c r="BA42" s="3"/>
      <c r="BB42" s="3"/>
      <c r="BC42" s="3"/>
      <c r="BD42" s="3"/>
      <c r="BE42" s="3"/>
      <c r="BF42" s="3"/>
      <c r="BG42" s="3"/>
      <c r="BH42" s="3"/>
      <c r="BI42" s="3"/>
    </row>
    <row r="43" spans="1:62" x14ac:dyDescent="0.25">
      <c r="A43" s="1"/>
      <c r="B43" s="29"/>
      <c r="C43" s="30"/>
      <c r="D43" s="21"/>
      <c r="E43" s="3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2"/>
      <c r="W43" s="1"/>
      <c r="BA43" s="3"/>
      <c r="BB43" s="3"/>
      <c r="BC43" s="3"/>
      <c r="BD43" s="3"/>
      <c r="BE43" s="3"/>
      <c r="BF43" s="3"/>
      <c r="BG43" s="3"/>
      <c r="BH43" s="3"/>
      <c r="BI43" s="3"/>
    </row>
    <row r="44" spans="1:6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BA44" s="3"/>
      <c r="BB44" s="3"/>
      <c r="BC44" s="3"/>
      <c r="BD44" s="3"/>
      <c r="BE44" s="3"/>
      <c r="BF44" s="3"/>
      <c r="BG44" s="3"/>
      <c r="BH44" s="3"/>
      <c r="BI44" s="3"/>
    </row>
    <row r="45" spans="1:62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1"/>
      <c r="BA45" s="3"/>
      <c r="BB45" s="3"/>
      <c r="BC45" s="3"/>
      <c r="BD45" s="3"/>
      <c r="BE45" s="3"/>
      <c r="BF45" s="3"/>
      <c r="BG45" s="3"/>
      <c r="BH45" s="3"/>
    </row>
    <row r="46" spans="1:62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1"/>
    </row>
    <row r="47" spans="1:62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1"/>
    </row>
    <row r="48" spans="1:62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1"/>
    </row>
    <row r="49" spans="1:27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1"/>
    </row>
    <row r="50" spans="1:27" x14ac:dyDescent="0.25">
      <c r="A50" s="1"/>
      <c r="B50" s="8"/>
      <c r="C50" s="8"/>
      <c r="D50" s="8"/>
      <c r="E50" s="8"/>
      <c r="F50" s="8"/>
      <c r="G50" s="8"/>
      <c r="H50" s="8"/>
      <c r="I50" s="8"/>
      <c r="J50" s="8"/>
      <c r="K50" s="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1"/>
      <c r="X50"/>
      <c r="Y50"/>
      <c r="Z50"/>
      <c r="AA50"/>
    </row>
    <row r="51" spans="1:27" x14ac:dyDescent="0.25">
      <c r="A51" s="1"/>
      <c r="B51" s="8"/>
      <c r="C51" s="8"/>
      <c r="D51" s="8"/>
      <c r="E51" s="8"/>
      <c r="F51" s="8"/>
      <c r="G51" s="8"/>
      <c r="H51" s="8"/>
      <c r="I51" s="8"/>
      <c r="J51" s="8"/>
      <c r="K51" s="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1"/>
      <c r="X51"/>
      <c r="Y51"/>
      <c r="Z51"/>
      <c r="AA51"/>
    </row>
    <row r="52" spans="1:27" x14ac:dyDescent="0.25">
      <c r="A52" s="1"/>
      <c r="B52" s="8"/>
      <c r="C52" s="8"/>
      <c r="D52" s="8"/>
      <c r="E52" s="8"/>
      <c r="F52" s="8"/>
      <c r="G52" s="8"/>
      <c r="H52" s="8"/>
      <c r="I52" s="8"/>
      <c r="J52" s="8"/>
      <c r="K52" s="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1"/>
      <c r="X52"/>
      <c r="Y52"/>
      <c r="Z52"/>
      <c r="AA52"/>
    </row>
    <row r="53" spans="1:27" x14ac:dyDescent="0.25">
      <c r="A53" s="1"/>
      <c r="B53" s="8"/>
      <c r="C53" s="8"/>
      <c r="D53" s="8"/>
      <c r="E53" s="8"/>
      <c r="F53" s="8"/>
      <c r="G53" s="8"/>
      <c r="H53" s="8"/>
      <c r="I53" s="8"/>
      <c r="J53" s="8"/>
      <c r="K53" s="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1"/>
      <c r="X53"/>
      <c r="Y53"/>
      <c r="Z53"/>
      <c r="AA53"/>
    </row>
    <row r="54" spans="1:27" x14ac:dyDescent="0.25">
      <c r="A54" s="1"/>
      <c r="B54" s="8"/>
      <c r="C54" s="8"/>
      <c r="D54" s="8"/>
      <c r="E54" s="8"/>
      <c r="F54" s="8"/>
      <c r="G54" s="8"/>
      <c r="H54" s="8"/>
      <c r="I54" s="8"/>
      <c r="J54" s="8"/>
      <c r="K54" s="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1"/>
      <c r="X54"/>
      <c r="Y54"/>
      <c r="Z54"/>
      <c r="AA54"/>
    </row>
    <row r="55" spans="1:27" x14ac:dyDescent="0.25">
      <c r="A55" s="1"/>
      <c r="B55" s="8"/>
      <c r="C55" s="8"/>
      <c r="D55" s="8"/>
      <c r="E55" s="8"/>
      <c r="F55" s="8"/>
      <c r="G55" s="8"/>
      <c r="H55" s="8"/>
      <c r="I55" s="8"/>
      <c r="J55" s="8"/>
      <c r="K55" s="8"/>
      <c r="L55" s="3"/>
      <c r="M55" s="3"/>
      <c r="N55" s="3"/>
      <c r="O55" s="8"/>
      <c r="P55" s="8"/>
      <c r="Q55" s="8"/>
      <c r="R55" s="8"/>
      <c r="S55" s="8"/>
      <c r="T55" s="8"/>
      <c r="U55" s="8"/>
      <c r="V55" s="3"/>
      <c r="W55" s="1"/>
      <c r="X55"/>
      <c r="Y55"/>
      <c r="Z55"/>
      <c r="AA55"/>
    </row>
    <row r="56" spans="1:27" x14ac:dyDescent="0.25">
      <c r="A56" s="1"/>
      <c r="B56" s="8"/>
      <c r="C56" s="8"/>
      <c r="D56" s="8"/>
      <c r="E56" s="8"/>
      <c r="F56" s="8"/>
      <c r="G56" s="8"/>
      <c r="H56" s="8"/>
      <c r="I56" s="8"/>
      <c r="J56" s="8"/>
      <c r="K56" s="8"/>
      <c r="L56" s="3"/>
      <c r="M56" s="3"/>
      <c r="N56" s="3"/>
      <c r="O56" s="8"/>
      <c r="P56" s="8"/>
      <c r="Q56" s="8"/>
      <c r="R56" s="8"/>
      <c r="S56" s="8"/>
      <c r="T56" s="8"/>
      <c r="U56" s="8"/>
      <c r="V56" s="3"/>
      <c r="W56" s="1"/>
      <c r="X56"/>
      <c r="Y56"/>
      <c r="Z56"/>
      <c r="AA56"/>
    </row>
    <row r="57" spans="1:27" x14ac:dyDescent="0.25">
      <c r="A57" s="1"/>
      <c r="B57" s="8"/>
      <c r="C57" s="8"/>
      <c r="D57" s="8"/>
      <c r="E57" s="8"/>
      <c r="F57" s="8"/>
      <c r="G57" s="8"/>
      <c r="H57" s="8"/>
      <c r="I57" s="8"/>
      <c r="J57" s="8"/>
      <c r="K57" s="8"/>
      <c r="L57" s="3"/>
      <c r="M57" s="3"/>
      <c r="N57" s="3"/>
      <c r="O57" s="8"/>
      <c r="P57" s="8"/>
      <c r="Q57" s="8"/>
      <c r="R57" s="8"/>
      <c r="S57" s="8"/>
      <c r="T57" s="8"/>
      <c r="U57" s="8"/>
      <c r="V57" s="3"/>
      <c r="W57" s="1"/>
      <c r="X57"/>
      <c r="Y57"/>
      <c r="Z57"/>
      <c r="AA57"/>
    </row>
    <row r="58" spans="1:27" x14ac:dyDescent="0.25">
      <c r="A58" s="1"/>
      <c r="B58" s="8"/>
      <c r="C58" s="8"/>
      <c r="D58" s="8"/>
      <c r="E58" s="8"/>
      <c r="F58" s="8"/>
      <c r="G58" s="8"/>
      <c r="H58" s="8"/>
      <c r="I58" s="8"/>
      <c r="J58" s="8"/>
      <c r="K58" s="8"/>
      <c r="L58" s="3"/>
      <c r="M58" s="3"/>
      <c r="N58" s="3"/>
      <c r="O58" s="8"/>
      <c r="P58" s="8"/>
      <c r="Q58" s="8"/>
      <c r="R58" s="8"/>
      <c r="S58" s="8"/>
      <c r="T58" s="8"/>
      <c r="U58" s="8"/>
      <c r="V58" s="3"/>
      <c r="W58" s="1"/>
      <c r="X58"/>
      <c r="Y58"/>
      <c r="Z58"/>
      <c r="AA58"/>
    </row>
    <row r="59" spans="1:27" x14ac:dyDescent="0.25">
      <c r="A59" s="1"/>
      <c r="B59" s="8"/>
      <c r="C59" s="8"/>
      <c r="D59" s="8"/>
      <c r="E59" s="8"/>
      <c r="F59" s="8"/>
      <c r="G59" s="8"/>
      <c r="H59" s="8"/>
      <c r="I59" s="8"/>
      <c r="J59" s="8"/>
      <c r="K59" s="8"/>
      <c r="L59" s="3"/>
      <c r="M59" s="3"/>
      <c r="N59" s="3"/>
      <c r="O59" s="8"/>
      <c r="P59" s="8"/>
      <c r="Q59" s="8"/>
      <c r="R59" s="8"/>
      <c r="S59" s="8"/>
      <c r="T59" s="8"/>
      <c r="U59" s="8"/>
      <c r="V59" s="3"/>
      <c r="W59" s="1"/>
      <c r="X59"/>
      <c r="Y59"/>
      <c r="Z59"/>
      <c r="AA59"/>
    </row>
    <row r="60" spans="1:27" x14ac:dyDescent="0.25">
      <c r="A60" s="1"/>
      <c r="B60" s="8"/>
      <c r="C60" s="8"/>
      <c r="D60" s="8"/>
      <c r="E60" s="8"/>
      <c r="F60" s="8"/>
      <c r="G60" s="8"/>
      <c r="H60" s="8"/>
      <c r="I60" s="8"/>
      <c r="J60" s="8"/>
      <c r="K60" s="8"/>
      <c r="L60" s="3"/>
      <c r="M60" s="3"/>
      <c r="N60" s="3"/>
      <c r="O60" s="8"/>
      <c r="P60" s="8"/>
      <c r="Q60" s="8"/>
      <c r="R60" s="8"/>
      <c r="S60" s="8"/>
      <c r="T60" s="8"/>
      <c r="U60" s="8"/>
      <c r="V60" s="3"/>
      <c r="W60" s="1"/>
      <c r="X60"/>
      <c r="Y60"/>
      <c r="Z60"/>
      <c r="AA60"/>
    </row>
    <row r="61" spans="1:27" x14ac:dyDescent="0.25">
      <c r="A61" s="1"/>
      <c r="B61" s="8"/>
      <c r="C61" s="8"/>
      <c r="D61" s="8"/>
      <c r="E61" s="8"/>
      <c r="F61" s="8"/>
      <c r="G61" s="8"/>
      <c r="H61" s="8"/>
      <c r="I61" s="8"/>
      <c r="J61" s="8"/>
      <c r="K61" s="8"/>
      <c r="L61" s="3"/>
      <c r="M61" s="3"/>
      <c r="N61" s="3"/>
      <c r="O61" s="8"/>
      <c r="P61" s="8"/>
      <c r="Q61" s="8"/>
      <c r="R61" s="8"/>
      <c r="S61" s="8"/>
      <c r="T61" s="8"/>
      <c r="U61" s="8"/>
      <c r="V61" s="3"/>
      <c r="W61" s="1"/>
      <c r="X61"/>
      <c r="Y61"/>
      <c r="Z61"/>
      <c r="AA61"/>
    </row>
    <row r="62" spans="1:27" x14ac:dyDescent="0.25">
      <c r="A62" s="1"/>
      <c r="B62" s="8"/>
      <c r="C62" s="8"/>
      <c r="D62" s="8"/>
      <c r="E62" s="8"/>
      <c r="F62" s="8"/>
      <c r="G62" s="8"/>
      <c r="H62" s="8"/>
      <c r="I62" s="8"/>
      <c r="J62" s="8"/>
      <c r="K62" s="8"/>
      <c r="L62" s="3"/>
      <c r="M62" s="3"/>
      <c r="N62" s="3"/>
      <c r="O62" s="8"/>
      <c r="P62" s="8"/>
      <c r="Q62" s="8"/>
      <c r="R62" s="8"/>
      <c r="S62" s="8"/>
      <c r="T62" s="8"/>
      <c r="U62" s="8"/>
      <c r="V62" s="3"/>
      <c r="W62" s="1"/>
      <c r="X62"/>
      <c r="Y62"/>
      <c r="Z62"/>
      <c r="AA62"/>
    </row>
    <row r="63" spans="1:27" x14ac:dyDescent="0.25">
      <c r="A63" s="1"/>
      <c r="B63" s="8"/>
      <c r="C63" s="8"/>
      <c r="D63" s="8"/>
      <c r="E63" s="8"/>
      <c r="F63" s="8"/>
      <c r="G63" s="8"/>
      <c r="H63" s="8"/>
      <c r="I63" s="8"/>
      <c r="J63" s="8"/>
      <c r="K63" s="8"/>
      <c r="L63" s="3"/>
      <c r="M63" s="3"/>
      <c r="N63" s="3"/>
      <c r="O63" s="8"/>
      <c r="P63" s="8"/>
      <c r="Q63" s="8"/>
      <c r="R63" s="8"/>
      <c r="S63" s="8"/>
      <c r="T63" s="8"/>
      <c r="U63" s="8"/>
      <c r="V63" s="3"/>
      <c r="W63" s="1"/>
      <c r="X63"/>
      <c r="Y63"/>
      <c r="Z63"/>
      <c r="AA63"/>
    </row>
    <row r="64" spans="1:27" x14ac:dyDescent="0.25">
      <c r="A64" s="1"/>
      <c r="B64" s="8"/>
      <c r="C64" s="8"/>
      <c r="D64" s="8"/>
      <c r="E64" s="8"/>
      <c r="F64" s="8"/>
      <c r="G64" s="8"/>
      <c r="H64" s="8"/>
      <c r="I64" s="8"/>
      <c r="J64" s="8"/>
      <c r="K64" s="8"/>
      <c r="L64" s="3"/>
      <c r="M64" s="3"/>
      <c r="N64" s="3"/>
      <c r="O64" s="8"/>
      <c r="P64" s="8"/>
      <c r="Q64" s="8"/>
      <c r="R64" s="8"/>
      <c r="S64" s="8"/>
      <c r="T64" s="8"/>
      <c r="U64" s="8"/>
      <c r="V64" s="3"/>
      <c r="W64" s="1"/>
      <c r="X64"/>
      <c r="Y64"/>
      <c r="Z64"/>
      <c r="AA64"/>
    </row>
    <row r="65" spans="1:27" x14ac:dyDescent="0.25">
      <c r="A65" s="1"/>
      <c r="B65" s="8"/>
      <c r="C65" s="8"/>
      <c r="D65" s="8"/>
      <c r="E65" s="8"/>
      <c r="F65" s="8"/>
      <c r="G65" s="8"/>
      <c r="H65" s="8"/>
      <c r="I65" s="8"/>
      <c r="J65" s="8"/>
      <c r="K65" s="8"/>
      <c r="L65" s="3"/>
      <c r="M65" s="3"/>
      <c r="N65" s="3"/>
      <c r="O65" s="8"/>
      <c r="P65" s="8"/>
      <c r="Q65" s="8"/>
      <c r="R65" s="7"/>
      <c r="S65" s="7"/>
      <c r="T65" s="7"/>
      <c r="U65" s="8"/>
      <c r="V65" s="3"/>
      <c r="W65" s="1"/>
      <c r="X65"/>
      <c r="Y65"/>
      <c r="Z65"/>
      <c r="AA65"/>
    </row>
    <row r="66" spans="1:27" x14ac:dyDescent="0.25">
      <c r="A66" s="1"/>
      <c r="B66" s="8"/>
      <c r="C66" s="8"/>
      <c r="D66" s="8"/>
      <c r="E66" s="8"/>
      <c r="F66" s="8"/>
      <c r="G66" s="8"/>
      <c r="H66" s="8"/>
      <c r="I66" s="8"/>
      <c r="J66" s="8"/>
      <c r="K66" s="8"/>
      <c r="L66" s="3"/>
      <c r="M66" s="3"/>
      <c r="N66" s="3"/>
      <c r="O66" s="8"/>
      <c r="P66" s="8"/>
      <c r="Q66" s="8"/>
      <c r="R66" s="7"/>
      <c r="S66" s="7"/>
      <c r="T66" s="7"/>
      <c r="U66" s="8"/>
      <c r="V66" s="3"/>
      <c r="W66" s="1"/>
      <c r="X66"/>
      <c r="Y66"/>
      <c r="Z66"/>
      <c r="AA66"/>
    </row>
    <row r="67" spans="1:27" x14ac:dyDescent="0.25">
      <c r="A67" s="1"/>
      <c r="B67" s="8"/>
      <c r="C67" s="8"/>
      <c r="D67" s="8"/>
      <c r="E67" s="8"/>
      <c r="F67" s="8"/>
      <c r="G67" s="8"/>
      <c r="H67" s="8"/>
      <c r="I67" s="8"/>
      <c r="J67" s="8"/>
      <c r="K67" s="8"/>
      <c r="L67" s="3"/>
      <c r="M67" s="3"/>
      <c r="N67" s="3"/>
      <c r="O67" s="8"/>
      <c r="P67" s="8"/>
      <c r="Q67" s="8"/>
      <c r="R67" s="7"/>
      <c r="S67" s="7"/>
      <c r="T67" s="7"/>
      <c r="U67" s="8"/>
      <c r="V67" s="3"/>
      <c r="W67" s="1"/>
      <c r="X67"/>
      <c r="Y67"/>
      <c r="Z67"/>
      <c r="AA67"/>
    </row>
    <row r="68" spans="1:27" x14ac:dyDescent="0.25">
      <c r="A68" s="1"/>
      <c r="B68" s="8"/>
      <c r="C68" s="8"/>
      <c r="D68" s="8"/>
      <c r="E68" s="8"/>
      <c r="F68" s="8"/>
      <c r="G68" s="8"/>
      <c r="H68" s="8"/>
      <c r="I68" s="8"/>
      <c r="J68" s="8"/>
      <c r="K68" s="8"/>
      <c r="L68" s="3"/>
      <c r="M68" s="3"/>
      <c r="N68" s="3"/>
      <c r="O68" s="8"/>
      <c r="P68" s="8"/>
      <c r="Q68" s="8"/>
      <c r="R68" s="8"/>
      <c r="S68" s="8"/>
      <c r="T68" s="8"/>
      <c r="U68" s="8"/>
      <c r="V68" s="3"/>
      <c r="W68" s="1"/>
      <c r="X68"/>
      <c r="Y68"/>
      <c r="Z68"/>
      <c r="AA68"/>
    </row>
    <row r="69" spans="1:27" x14ac:dyDescent="0.25">
      <c r="A69" s="1"/>
      <c r="B69" s="8"/>
      <c r="C69" s="8"/>
      <c r="D69" s="8"/>
      <c r="E69" s="8"/>
      <c r="F69" s="8"/>
      <c r="G69" s="8"/>
      <c r="H69" s="8"/>
      <c r="I69" s="8"/>
      <c r="J69" s="8"/>
      <c r="K69" s="8"/>
      <c r="L69" s="3"/>
      <c r="M69" s="3"/>
      <c r="N69" s="3"/>
      <c r="O69" s="8"/>
      <c r="P69" s="8"/>
      <c r="Q69" s="8"/>
      <c r="R69" s="8"/>
      <c r="S69" s="8"/>
      <c r="T69" s="8"/>
      <c r="U69" s="8"/>
      <c r="V69" s="3"/>
      <c r="W69" s="1"/>
      <c r="X69"/>
      <c r="Y69"/>
      <c r="Z69"/>
      <c r="AA69"/>
    </row>
    <row r="70" spans="1:27" x14ac:dyDescent="0.25">
      <c r="A70" s="1"/>
      <c r="B70" s="8"/>
      <c r="C70" s="8"/>
      <c r="D70" s="8"/>
      <c r="E70" s="8"/>
      <c r="F70" s="8"/>
      <c r="G70" s="8"/>
      <c r="H70" s="8"/>
      <c r="I70" s="8"/>
      <c r="J70" s="8"/>
      <c r="K70" s="8"/>
      <c r="L70" s="3"/>
      <c r="M70" s="3"/>
      <c r="N70" s="3"/>
      <c r="O70" s="8"/>
      <c r="P70" s="8"/>
      <c r="Q70" s="8"/>
      <c r="R70" s="8"/>
      <c r="S70" s="8"/>
      <c r="T70" s="8"/>
      <c r="U70" s="8"/>
      <c r="V70" s="3"/>
      <c r="W70" s="1"/>
      <c r="X70"/>
      <c r="Y70"/>
      <c r="Z70"/>
      <c r="AA70"/>
    </row>
    <row r="71" spans="1:27" x14ac:dyDescent="0.25">
      <c r="A71" s="1"/>
      <c r="B71" s="8"/>
      <c r="C71" s="8"/>
      <c r="D71" s="8"/>
      <c r="E71" s="8"/>
      <c r="F71" s="8"/>
      <c r="G71" s="8"/>
      <c r="H71" s="8"/>
      <c r="I71" s="8"/>
      <c r="J71" s="8"/>
      <c r="K71" s="8"/>
      <c r="L71" s="3"/>
      <c r="M71" s="3"/>
      <c r="N71" s="3"/>
      <c r="O71" s="8"/>
      <c r="P71" s="8"/>
      <c r="Q71" s="8"/>
      <c r="R71" s="8"/>
      <c r="S71" s="8"/>
      <c r="T71" s="8"/>
      <c r="U71" s="8"/>
      <c r="V71" s="3"/>
      <c r="W71" s="1"/>
      <c r="X71"/>
      <c r="Y71"/>
      <c r="Z71"/>
      <c r="AA71"/>
    </row>
    <row r="72" spans="1:27" x14ac:dyDescent="0.25">
      <c r="A72" s="1"/>
      <c r="B72" s="8"/>
      <c r="C72" s="8"/>
      <c r="D72" s="8"/>
      <c r="E72" s="8"/>
      <c r="F72" s="8"/>
      <c r="G72" s="8"/>
      <c r="H72" s="8"/>
      <c r="I72" s="8"/>
      <c r="J72" s="8"/>
      <c r="K72" s="8"/>
      <c r="L72" s="3"/>
      <c r="M72" s="3"/>
      <c r="N72" s="3"/>
      <c r="O72" s="8"/>
      <c r="P72" s="8"/>
      <c r="Q72" s="8"/>
      <c r="R72" s="8"/>
      <c r="S72" s="8"/>
      <c r="T72" s="8"/>
      <c r="U72" s="8"/>
      <c r="V72" s="3"/>
      <c r="W72" s="1"/>
      <c r="X72"/>
      <c r="Y72"/>
      <c r="Z72"/>
      <c r="AA72"/>
    </row>
    <row r="73" spans="1:27" x14ac:dyDescent="0.25">
      <c r="A73" s="1"/>
      <c r="B73" s="8"/>
      <c r="C73" s="112" t="s">
        <v>110</v>
      </c>
      <c r="D73" s="113"/>
      <c r="E73" s="113"/>
      <c r="F73" s="114"/>
      <c r="G73" s="8"/>
      <c r="H73" s="8"/>
      <c r="I73" s="8"/>
      <c r="J73" s="8"/>
      <c r="K73" s="8"/>
      <c r="L73" s="3"/>
      <c r="M73" s="3"/>
      <c r="N73" s="3"/>
      <c r="O73" s="8"/>
      <c r="P73" s="8"/>
      <c r="Q73" s="8"/>
      <c r="R73" s="8"/>
      <c r="S73" s="8"/>
      <c r="T73" s="8"/>
      <c r="U73" s="8"/>
      <c r="V73" s="3"/>
      <c r="W73" s="1"/>
      <c r="X73"/>
      <c r="Y73"/>
      <c r="Z73"/>
      <c r="AA73"/>
    </row>
    <row r="74" spans="1:27" x14ac:dyDescent="0.25">
      <c r="A74" s="1"/>
      <c r="B74" s="8"/>
      <c r="C74" s="115"/>
      <c r="D74" s="116"/>
      <c r="E74" s="116"/>
      <c r="F74" s="117"/>
      <c r="G74" s="8"/>
      <c r="H74" s="8"/>
      <c r="I74" s="8"/>
      <c r="J74" s="8"/>
      <c r="K74" s="8"/>
      <c r="L74" s="3"/>
      <c r="M74" s="3"/>
      <c r="N74" s="3"/>
      <c r="O74" s="8"/>
      <c r="P74" s="8"/>
      <c r="Q74" s="8"/>
      <c r="R74" s="8"/>
      <c r="S74" s="8"/>
      <c r="T74" s="8"/>
      <c r="U74" s="8"/>
      <c r="V74" s="3"/>
      <c r="W74" s="1"/>
      <c r="X74"/>
      <c r="Y74"/>
      <c r="Z74"/>
      <c r="AA74"/>
    </row>
    <row r="75" spans="1:27" x14ac:dyDescent="0.25">
      <c r="A75" s="1"/>
      <c r="B75" s="8"/>
      <c r="C75" s="118"/>
      <c r="D75" s="119"/>
      <c r="E75" s="119"/>
      <c r="F75" s="120"/>
      <c r="G75" s="8"/>
      <c r="H75" s="8"/>
      <c r="I75" s="8"/>
      <c r="J75" s="8"/>
      <c r="K75" s="8"/>
      <c r="L75" s="3"/>
      <c r="M75" s="3"/>
      <c r="N75" s="3"/>
      <c r="O75" s="8"/>
      <c r="P75" s="8"/>
      <c r="Q75" s="8"/>
      <c r="R75" s="8"/>
      <c r="S75" s="8"/>
      <c r="T75" s="8"/>
      <c r="U75" s="8"/>
      <c r="V75" s="3"/>
      <c r="W75" s="1"/>
      <c r="X75"/>
      <c r="Y75"/>
      <c r="Z75"/>
      <c r="AA75"/>
    </row>
    <row r="76" spans="1:27" x14ac:dyDescent="0.25">
      <c r="A76" s="1"/>
      <c r="B76" s="8"/>
      <c r="C76" s="8" t="s">
        <v>26</v>
      </c>
      <c r="D76" s="8" t="s">
        <v>27</v>
      </c>
      <c r="E76" s="8" t="s">
        <v>28</v>
      </c>
      <c r="F76" s="8" t="s">
        <v>29</v>
      </c>
      <c r="G76" s="8"/>
      <c r="H76" s="8"/>
      <c r="I76" s="8"/>
      <c r="J76" s="8"/>
      <c r="K76" s="8"/>
      <c r="L76" s="3"/>
      <c r="M76" s="3"/>
      <c r="N76" s="3"/>
      <c r="O76" s="8"/>
      <c r="P76" s="8"/>
      <c r="Q76" s="8"/>
      <c r="R76" s="8"/>
      <c r="S76" s="8"/>
      <c r="T76" s="8"/>
      <c r="U76" s="8"/>
      <c r="V76" s="3"/>
      <c r="W76" s="1"/>
      <c r="X76"/>
      <c r="Y76"/>
      <c r="Z76"/>
      <c r="AA76"/>
    </row>
    <row r="77" spans="1:27" x14ac:dyDescent="0.25">
      <c r="A77" s="1"/>
      <c r="B77" s="8"/>
      <c r="C77" s="8" t="s">
        <v>30</v>
      </c>
      <c r="D77" s="8" t="s">
        <v>31</v>
      </c>
      <c r="E77" s="8" t="s">
        <v>31</v>
      </c>
      <c r="F77" s="8" t="s">
        <v>31</v>
      </c>
      <c r="G77" s="8"/>
      <c r="H77" s="8"/>
      <c r="I77" s="8"/>
      <c r="J77" s="8"/>
      <c r="K77" s="8"/>
      <c r="L77" s="3"/>
      <c r="M77" s="3"/>
      <c r="N77" s="3"/>
      <c r="O77" s="8"/>
      <c r="P77" s="8"/>
      <c r="Q77" s="8"/>
      <c r="R77" s="8"/>
      <c r="S77" s="8"/>
      <c r="T77" s="8"/>
      <c r="U77" s="8"/>
      <c r="V77" s="3"/>
      <c r="W77" s="1"/>
      <c r="X77"/>
      <c r="Y77"/>
      <c r="Z77"/>
      <c r="AA77"/>
    </row>
    <row r="78" spans="1:27" x14ac:dyDescent="0.25">
      <c r="A78" s="1"/>
      <c r="B78" s="8"/>
      <c r="C78" s="37">
        <v>-180</v>
      </c>
      <c r="D78" s="37">
        <v>0</v>
      </c>
      <c r="E78" s="37">
        <v>0.17480000000000001</v>
      </c>
      <c r="F78" s="37" t="s">
        <v>32</v>
      </c>
      <c r="G78" s="8"/>
      <c r="H78" s="8"/>
      <c r="I78" s="8"/>
      <c r="J78" s="8"/>
      <c r="K78" s="8"/>
      <c r="L78" s="3"/>
      <c r="M78" s="3"/>
      <c r="N78" s="3"/>
      <c r="O78" s="8"/>
      <c r="P78" s="8"/>
      <c r="Q78" s="8"/>
      <c r="R78" s="8"/>
      <c r="S78" s="8"/>
      <c r="T78" s="8"/>
      <c r="U78" s="8"/>
      <c r="V78" s="3"/>
      <c r="W78" s="1"/>
      <c r="X78"/>
      <c r="Y78"/>
      <c r="Z78"/>
      <c r="AA78"/>
    </row>
    <row r="79" spans="1:27" x14ac:dyDescent="0.25">
      <c r="A79" s="1"/>
      <c r="B79" s="8"/>
      <c r="C79" s="37">
        <v>-170</v>
      </c>
      <c r="D79" s="37">
        <v>2.2999999999999998</v>
      </c>
      <c r="E79" s="37">
        <v>0.21160000000000001</v>
      </c>
      <c r="F79" s="37" t="s">
        <v>33</v>
      </c>
      <c r="G79" s="8"/>
      <c r="H79" s="8"/>
      <c r="I79" s="8"/>
      <c r="J79" s="8"/>
      <c r="K79" s="8"/>
      <c r="L79" s="3"/>
      <c r="M79" s="3"/>
      <c r="N79" s="3"/>
      <c r="O79" s="8"/>
      <c r="P79" s="8"/>
      <c r="Q79" s="8"/>
      <c r="R79" s="8"/>
      <c r="S79" s="8"/>
      <c r="T79" s="8"/>
      <c r="U79" s="8"/>
      <c r="V79" s="3"/>
      <c r="W79" s="1"/>
      <c r="X79"/>
      <c r="Y79"/>
      <c r="Z79"/>
      <c r="AA79"/>
    </row>
    <row r="80" spans="1:27" x14ac:dyDescent="0.25">
      <c r="A80" s="1"/>
      <c r="B80" s="8"/>
      <c r="C80" s="37">
        <v>-160</v>
      </c>
      <c r="D80" s="37">
        <v>0.46</v>
      </c>
      <c r="E80" s="37">
        <v>0.31719999999999998</v>
      </c>
      <c r="F80" s="37" t="s">
        <v>34</v>
      </c>
      <c r="G80" s="8"/>
      <c r="H80" s="8"/>
      <c r="I80" s="8"/>
      <c r="J80" s="8"/>
      <c r="K80" s="8"/>
      <c r="L80" s="3"/>
      <c r="M80" s="3"/>
      <c r="N80" s="3"/>
      <c r="O80" s="8"/>
      <c r="P80" s="8"/>
      <c r="Q80" s="8"/>
      <c r="R80" s="8"/>
      <c r="S80" s="8"/>
      <c r="T80" s="8"/>
      <c r="U80" s="8"/>
      <c r="V80" s="3"/>
      <c r="W80" s="1"/>
      <c r="X80"/>
      <c r="Y80"/>
      <c r="Z80"/>
      <c r="AA80"/>
    </row>
    <row r="81" spans="1:27" x14ac:dyDescent="0.25">
      <c r="A81" s="1"/>
      <c r="B81" s="8"/>
      <c r="C81" s="37">
        <v>-150</v>
      </c>
      <c r="D81" s="37">
        <v>0.49399999999999999</v>
      </c>
      <c r="E81" s="37">
        <v>0.47839999999999999</v>
      </c>
      <c r="F81" s="37" t="s">
        <v>35</v>
      </c>
      <c r="G81" s="8"/>
      <c r="H81" s="8"/>
      <c r="I81" s="8"/>
      <c r="J81" s="8"/>
      <c r="K81" s="8"/>
      <c r="L81" s="3"/>
      <c r="M81" s="3"/>
      <c r="N81" s="3"/>
      <c r="O81" s="8"/>
      <c r="P81" s="8"/>
      <c r="Q81" s="8"/>
      <c r="R81" s="8"/>
      <c r="S81" s="8"/>
      <c r="T81" s="8"/>
      <c r="U81" s="8"/>
      <c r="V81" s="3"/>
      <c r="W81" s="1"/>
      <c r="X81"/>
      <c r="Y81"/>
      <c r="Z81"/>
      <c r="AA81"/>
    </row>
    <row r="82" spans="1:27" x14ac:dyDescent="0.25">
      <c r="A82" s="1"/>
      <c r="B82" s="8"/>
      <c r="C82" s="37">
        <v>-140</v>
      </c>
      <c r="D82" s="37">
        <v>0.51</v>
      </c>
      <c r="E82" s="37">
        <v>0.67430000000000001</v>
      </c>
      <c r="F82" s="37" t="s">
        <v>36</v>
      </c>
      <c r="G82" s="8"/>
      <c r="H82" s="8"/>
      <c r="I82" s="8"/>
      <c r="J82" s="8"/>
      <c r="K82" s="8"/>
      <c r="L82" s="3"/>
      <c r="M82" s="3"/>
      <c r="N82" s="3"/>
      <c r="O82" s="8"/>
      <c r="P82" s="8"/>
      <c r="Q82" s="8"/>
      <c r="R82" s="8"/>
      <c r="S82" s="8"/>
      <c r="T82" s="8"/>
      <c r="U82" s="8"/>
      <c r="V82" s="3"/>
      <c r="W82" s="1"/>
      <c r="X82"/>
      <c r="Y82"/>
      <c r="Z82"/>
      <c r="AA82"/>
    </row>
    <row r="83" spans="1:27" x14ac:dyDescent="0.25">
      <c r="A83" s="1"/>
      <c r="B83" s="8"/>
      <c r="C83" s="37">
        <v>-130</v>
      </c>
      <c r="D83" s="37">
        <v>0.48599999999999999</v>
      </c>
      <c r="E83" s="37">
        <v>0.87990000000000002</v>
      </c>
      <c r="F83" s="37" t="s">
        <v>37</v>
      </c>
      <c r="G83" s="8"/>
      <c r="H83" s="8"/>
      <c r="I83" s="8"/>
      <c r="J83" s="8"/>
      <c r="K83" s="8"/>
      <c r="L83" s="3"/>
      <c r="M83" s="3"/>
      <c r="N83" s="3"/>
      <c r="O83" s="8"/>
      <c r="P83" s="8"/>
      <c r="Q83" s="8"/>
      <c r="R83" s="8"/>
      <c r="S83" s="8"/>
      <c r="T83" s="8"/>
      <c r="U83" s="8"/>
      <c r="V83" s="3"/>
      <c r="W83" s="1"/>
      <c r="X83"/>
      <c r="Y83"/>
      <c r="Z83"/>
      <c r="AA83"/>
    </row>
    <row r="84" spans="1:27" x14ac:dyDescent="0.25">
      <c r="A84" s="1"/>
      <c r="B84" s="8"/>
      <c r="C84" s="37">
        <v>-120</v>
      </c>
      <c r="D84" s="37">
        <v>0.41499999999999998</v>
      </c>
      <c r="E84" s="37">
        <v>1.0684</v>
      </c>
      <c r="F84" s="37" t="s">
        <v>38</v>
      </c>
      <c r="G84" s="8"/>
      <c r="H84" s="8"/>
      <c r="I84" s="8"/>
      <c r="J84" s="8"/>
      <c r="K84" s="8"/>
      <c r="L84" s="3"/>
      <c r="M84" s="3"/>
      <c r="N84" s="3"/>
      <c r="O84" s="8"/>
      <c r="P84" s="8"/>
      <c r="Q84" s="8"/>
      <c r="R84" s="8"/>
      <c r="S84" s="8"/>
      <c r="T84" s="8"/>
      <c r="U84" s="8"/>
      <c r="V84" s="3"/>
      <c r="W84" s="1"/>
      <c r="X84"/>
      <c r="Y84"/>
      <c r="Z84"/>
      <c r="AA84"/>
    </row>
    <row r="85" spans="1:27" x14ac:dyDescent="0.25">
      <c r="A85" s="1"/>
      <c r="B85" s="8"/>
      <c r="C85" s="37">
        <v>-110</v>
      </c>
      <c r="D85" s="37">
        <v>0.30199999999999999</v>
      </c>
      <c r="E85" s="37">
        <v>1.2148000000000001</v>
      </c>
      <c r="F85" s="37" t="s">
        <v>39</v>
      </c>
      <c r="G85" s="8"/>
      <c r="H85" s="8"/>
      <c r="I85" s="8"/>
      <c r="J85" s="8"/>
      <c r="K85" s="8"/>
      <c r="L85" s="3"/>
      <c r="M85" s="3"/>
      <c r="N85" s="3"/>
      <c r="O85" s="8"/>
      <c r="P85" s="8"/>
      <c r="Q85" s="8"/>
      <c r="R85" s="8"/>
      <c r="S85" s="8"/>
      <c r="T85" s="8"/>
      <c r="U85" s="8"/>
      <c r="V85" s="3"/>
      <c r="W85" s="1"/>
      <c r="X85"/>
      <c r="Y85"/>
      <c r="Z85"/>
      <c r="AA85"/>
    </row>
    <row r="86" spans="1:27" x14ac:dyDescent="0.25">
      <c r="A86" s="1"/>
      <c r="B86" s="8"/>
      <c r="C86" s="37">
        <v>-100</v>
      </c>
      <c r="D86" s="37">
        <v>0.159</v>
      </c>
      <c r="E86" s="37">
        <v>1.2988999999999999</v>
      </c>
      <c r="F86" s="37" t="s">
        <v>40</v>
      </c>
      <c r="G86" s="8"/>
      <c r="H86" s="8"/>
      <c r="I86" s="8"/>
      <c r="J86" s="8"/>
      <c r="K86" s="8"/>
      <c r="L86" s="3"/>
      <c r="M86" s="3"/>
      <c r="N86" s="3"/>
      <c r="O86" s="8"/>
      <c r="P86" s="8"/>
      <c r="Q86" s="8"/>
      <c r="R86" s="8"/>
      <c r="S86" s="8"/>
      <c r="T86" s="8"/>
      <c r="U86" s="8"/>
      <c r="V86" s="3"/>
      <c r="W86" s="1"/>
      <c r="X86"/>
      <c r="Y86"/>
      <c r="Z86"/>
      <c r="AA86"/>
    </row>
    <row r="87" spans="1:27" x14ac:dyDescent="0.25">
      <c r="A87" s="1"/>
      <c r="B87" s="8"/>
      <c r="C87" s="37">
        <v>-90</v>
      </c>
      <c r="D87" s="37">
        <v>0</v>
      </c>
      <c r="E87" s="37">
        <v>1.3080000000000001</v>
      </c>
      <c r="F87" s="37" t="s">
        <v>41</v>
      </c>
      <c r="G87" s="8"/>
      <c r="H87" s="8">
        <f>LOOKUP(-130,C78:D140)</f>
        <v>0.48599999999999999</v>
      </c>
      <c r="I87" s="8"/>
      <c r="J87" s="8"/>
      <c r="K87" s="8"/>
      <c r="L87" s="3"/>
      <c r="M87" s="3"/>
      <c r="N87" s="3"/>
      <c r="O87" s="8"/>
      <c r="P87" s="8"/>
      <c r="Q87" s="8"/>
      <c r="R87" s="8"/>
      <c r="S87" s="8"/>
      <c r="T87" s="8"/>
      <c r="U87" s="8"/>
      <c r="V87" s="3"/>
      <c r="W87" s="1"/>
      <c r="X87"/>
      <c r="Y87"/>
      <c r="Z87"/>
      <c r="AA87"/>
    </row>
    <row r="88" spans="1:27" x14ac:dyDescent="0.25">
      <c r="A88" s="1"/>
      <c r="B88" s="8"/>
      <c r="C88" s="37">
        <v>-80</v>
      </c>
      <c r="D88" s="37">
        <v>-0.159</v>
      </c>
      <c r="E88" s="37">
        <v>1.2988999999999999</v>
      </c>
      <c r="F88" s="37" t="s">
        <v>40</v>
      </c>
      <c r="G88" s="8"/>
      <c r="H88" s="8"/>
      <c r="I88" s="8"/>
      <c r="J88" s="8"/>
      <c r="K88" s="8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1"/>
      <c r="X88"/>
      <c r="Y88"/>
      <c r="Z88"/>
      <c r="AA88"/>
    </row>
    <row r="89" spans="1:27" x14ac:dyDescent="0.25">
      <c r="A89" s="1"/>
      <c r="B89" s="8"/>
      <c r="C89" s="37">
        <v>-70</v>
      </c>
      <c r="D89" s="37">
        <v>-0.30199999999999999</v>
      </c>
      <c r="E89" s="37">
        <v>1.2148000000000001</v>
      </c>
      <c r="F89" s="37" t="s">
        <v>39</v>
      </c>
      <c r="G89" s="8"/>
      <c r="H89" s="8"/>
      <c r="I89" s="8"/>
      <c r="J89" s="8"/>
      <c r="K89" s="8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1"/>
      <c r="X89"/>
      <c r="Y89"/>
      <c r="Z89"/>
      <c r="AA89"/>
    </row>
    <row r="90" spans="1:27" x14ac:dyDescent="0.25">
      <c r="A90" s="1"/>
      <c r="B90" s="8"/>
      <c r="C90" s="37">
        <v>-60</v>
      </c>
      <c r="D90" s="37">
        <v>-0.41499999999999998</v>
      </c>
      <c r="E90" s="37">
        <v>1.0684</v>
      </c>
      <c r="F90" s="37" t="s">
        <v>38</v>
      </c>
      <c r="G90" s="8"/>
      <c r="H90" s="8"/>
      <c r="I90" s="8"/>
      <c r="J90" s="8"/>
      <c r="K90" s="8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1"/>
      <c r="X90"/>
      <c r="Y90"/>
      <c r="Z90"/>
      <c r="AA90"/>
    </row>
    <row r="91" spans="1:27" x14ac:dyDescent="0.25">
      <c r="A91" s="1"/>
      <c r="B91" s="8"/>
      <c r="C91" s="37">
        <v>-50</v>
      </c>
      <c r="D91" s="37">
        <v>-0.48599999999999999</v>
      </c>
      <c r="E91" s="37">
        <v>0.87990000000000002</v>
      </c>
      <c r="F91" s="37" t="s">
        <v>37</v>
      </c>
      <c r="G91" s="8"/>
      <c r="H91" s="8"/>
      <c r="I91" s="8"/>
      <c r="J91" s="8"/>
      <c r="K91" s="8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1"/>
      <c r="X91"/>
      <c r="Y91"/>
      <c r="Z91"/>
      <c r="AA91"/>
    </row>
    <row r="92" spans="1:27" x14ac:dyDescent="0.25">
      <c r="A92" s="1"/>
      <c r="B92" s="8"/>
      <c r="C92" s="37">
        <v>-40</v>
      </c>
      <c r="D92" s="37">
        <v>-0.51</v>
      </c>
      <c r="E92" s="37">
        <v>0.67430000000000001</v>
      </c>
      <c r="F92" s="37" t="s">
        <v>36</v>
      </c>
      <c r="G92" s="8"/>
      <c r="H92" s="8"/>
      <c r="I92" s="8"/>
      <c r="J92" s="8"/>
      <c r="K92" s="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1"/>
      <c r="X92"/>
      <c r="Y92"/>
      <c r="Z92"/>
      <c r="AA92"/>
    </row>
    <row r="93" spans="1:27" x14ac:dyDescent="0.25">
      <c r="A93" s="1"/>
      <c r="B93" s="8"/>
      <c r="C93" s="37">
        <v>-30</v>
      </c>
      <c r="D93" s="37">
        <v>-0.49399999999999999</v>
      </c>
      <c r="E93" s="37">
        <v>0.47839999999999999</v>
      </c>
      <c r="F93" s="37" t="s">
        <v>35</v>
      </c>
      <c r="G93" s="8"/>
      <c r="H93" s="8"/>
      <c r="I93" s="8"/>
      <c r="J93" s="8"/>
      <c r="K93" s="8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1"/>
      <c r="X93"/>
      <c r="Y93"/>
      <c r="Z93"/>
      <c r="AA93"/>
    </row>
    <row r="94" spans="1:27" x14ac:dyDescent="0.25">
      <c r="A94" s="1"/>
      <c r="B94" s="8"/>
      <c r="C94" s="37">
        <v>-21.1</v>
      </c>
      <c r="D94" s="37">
        <v>-0.56000000000000005</v>
      </c>
      <c r="E94" s="37">
        <v>0.30270000000000002</v>
      </c>
      <c r="F94" s="37" t="s">
        <v>42</v>
      </c>
      <c r="G94" s="8"/>
      <c r="H94" s="8"/>
      <c r="I94" s="8"/>
      <c r="J94" s="8"/>
      <c r="K94" s="8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1"/>
      <c r="X94"/>
      <c r="Y94"/>
      <c r="Z94"/>
      <c r="AA94"/>
    </row>
    <row r="95" spans="1:27" x14ac:dyDescent="0.25">
      <c r="A95" s="1"/>
      <c r="B95" s="8"/>
      <c r="C95" s="37">
        <v>-19.100000000000001</v>
      </c>
      <c r="D95" s="37">
        <v>-0.67</v>
      </c>
      <c r="E95" s="37">
        <v>0.30690000000000001</v>
      </c>
      <c r="F95" s="37" t="s">
        <v>43</v>
      </c>
      <c r="G95" s="8"/>
      <c r="H95" s="8"/>
      <c r="I95" s="8"/>
      <c r="J95" s="8"/>
      <c r="K95" s="8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1"/>
      <c r="X95"/>
      <c r="Y95"/>
      <c r="Z95"/>
      <c r="AA95"/>
    </row>
    <row r="96" spans="1:27" x14ac:dyDescent="0.25">
      <c r="A96" s="1"/>
      <c r="B96" s="8"/>
      <c r="C96" s="37">
        <v>-17.100000000000001</v>
      </c>
      <c r="D96" s="37">
        <v>-0.79</v>
      </c>
      <c r="E96" s="37">
        <v>0.1928</v>
      </c>
      <c r="F96" s="37" t="s">
        <v>44</v>
      </c>
      <c r="G96" s="8"/>
      <c r="H96" s="8"/>
      <c r="I96" s="8"/>
      <c r="J96" s="8"/>
      <c r="K96" s="8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1"/>
      <c r="X96"/>
      <c r="Y96"/>
      <c r="Z96"/>
      <c r="AA96"/>
    </row>
    <row r="97" spans="1:27" x14ac:dyDescent="0.25">
      <c r="A97" s="1"/>
      <c r="B97" s="8"/>
      <c r="C97" s="37">
        <v>-15.2</v>
      </c>
      <c r="D97" s="37">
        <v>-0.84</v>
      </c>
      <c r="E97" s="37">
        <v>8.9800000000000005E-2</v>
      </c>
      <c r="F97" s="37" t="s">
        <v>45</v>
      </c>
      <c r="G97" s="8"/>
      <c r="H97" s="8"/>
      <c r="I97" s="8"/>
      <c r="J97" s="8"/>
      <c r="K97" s="8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1"/>
      <c r="X97"/>
      <c r="Y97"/>
      <c r="Z97"/>
      <c r="AA97"/>
    </row>
    <row r="98" spans="1:27" x14ac:dyDescent="0.25">
      <c r="A98" s="1"/>
      <c r="B98" s="8"/>
      <c r="C98" s="37">
        <v>-13.2</v>
      </c>
      <c r="D98" s="37">
        <v>-0.7</v>
      </c>
      <c r="E98" s="37">
        <v>5.5300000000000002E-2</v>
      </c>
      <c r="F98" s="37" t="s">
        <v>46</v>
      </c>
      <c r="G98" s="8"/>
      <c r="H98" s="8"/>
      <c r="I98" s="8"/>
      <c r="J98" s="8"/>
      <c r="K98" s="8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1"/>
      <c r="X98"/>
      <c r="Y98"/>
      <c r="Z98"/>
      <c r="AA98"/>
    </row>
    <row r="99" spans="1:27" x14ac:dyDescent="0.25">
      <c r="A99" s="1"/>
      <c r="B99" s="8"/>
      <c r="C99" s="37">
        <v>-11.1</v>
      </c>
      <c r="D99" s="37">
        <v>-0.63</v>
      </c>
      <c r="E99" s="37">
        <v>3.9E-2</v>
      </c>
      <c r="F99" s="37" t="s">
        <v>47</v>
      </c>
      <c r="G99" s="8"/>
      <c r="H99" s="8"/>
      <c r="I99" s="8"/>
      <c r="J99" s="8"/>
      <c r="K99" s="8"/>
      <c r="L99" s="3"/>
      <c r="M99" s="3"/>
      <c r="N99" s="35"/>
      <c r="O99" s="35"/>
      <c r="P99" s="35"/>
      <c r="Q99" s="35"/>
      <c r="R99" s="35"/>
      <c r="S99" s="35"/>
      <c r="T99" s="35"/>
      <c r="U99" s="35"/>
      <c r="V99" s="3"/>
      <c r="W99" s="1"/>
      <c r="X99"/>
      <c r="Y99"/>
      <c r="Z99"/>
      <c r="AA99"/>
    </row>
    <row r="100" spans="1:27" x14ac:dyDescent="0.25">
      <c r="A100" s="1"/>
      <c r="B100" s="8"/>
      <c r="C100" s="37">
        <v>-9.1999999999999993</v>
      </c>
      <c r="D100" s="37">
        <v>-0.56000000000000005</v>
      </c>
      <c r="E100" s="37">
        <v>2.3300000000000001E-2</v>
      </c>
      <c r="F100" s="37" t="s">
        <v>48</v>
      </c>
      <c r="G100" s="8"/>
      <c r="H100" s="8"/>
      <c r="I100" s="8"/>
      <c r="J100" s="8"/>
      <c r="K100" s="8"/>
      <c r="L100" s="3"/>
      <c r="M100" s="3"/>
      <c r="N100" s="35"/>
      <c r="O100" s="35"/>
      <c r="P100" s="35"/>
      <c r="Q100" s="35"/>
      <c r="R100" s="35"/>
      <c r="S100" s="35"/>
      <c r="T100" s="35"/>
      <c r="U100" s="35"/>
      <c r="V100" s="3"/>
      <c r="W100" s="1"/>
    </row>
    <row r="101" spans="1:27" x14ac:dyDescent="0.25">
      <c r="A101" s="1"/>
      <c r="B101" s="8"/>
      <c r="C101" s="37">
        <v>-7.1</v>
      </c>
      <c r="D101" s="37">
        <v>-0.64</v>
      </c>
      <c r="E101" s="37">
        <v>1.3100000000000001E-2</v>
      </c>
      <c r="F101" s="37" t="s">
        <v>49</v>
      </c>
      <c r="G101" s="8"/>
      <c r="H101" s="8"/>
      <c r="I101" s="8"/>
      <c r="J101" s="8"/>
      <c r="K101" s="8"/>
      <c r="L101" s="3"/>
      <c r="M101" s="3"/>
      <c r="N101" s="35"/>
      <c r="O101" s="35"/>
      <c r="P101" s="35"/>
      <c r="Q101" s="35"/>
      <c r="R101" s="35"/>
      <c r="S101" s="35"/>
      <c r="T101" s="35"/>
      <c r="U101" s="35"/>
      <c r="V101" s="3"/>
      <c r="W101" s="1"/>
    </row>
    <row r="102" spans="1:27" x14ac:dyDescent="0.25">
      <c r="A102" s="1"/>
      <c r="B102" s="8"/>
      <c r="C102" s="37">
        <v>-5.0999999999999996</v>
      </c>
      <c r="D102" s="37">
        <v>-0.42</v>
      </c>
      <c r="E102" s="37">
        <v>1.34E-2</v>
      </c>
      <c r="F102" s="37" t="s">
        <v>50</v>
      </c>
      <c r="G102" s="8"/>
      <c r="H102" s="8"/>
      <c r="I102" s="8"/>
      <c r="J102" s="8"/>
      <c r="K102" s="8"/>
      <c r="L102" s="3"/>
      <c r="M102" s="3"/>
      <c r="N102" s="35"/>
      <c r="O102" s="35"/>
      <c r="P102" s="35"/>
      <c r="Q102" s="35"/>
      <c r="R102" s="35"/>
      <c r="S102" s="35"/>
      <c r="T102" s="35"/>
      <c r="U102" s="35"/>
      <c r="V102" s="3"/>
      <c r="W102" s="1"/>
    </row>
    <row r="103" spans="1:27" x14ac:dyDescent="0.25">
      <c r="A103" s="1"/>
      <c r="B103" s="8"/>
      <c r="C103" s="37">
        <v>-3.1</v>
      </c>
      <c r="D103" s="37">
        <v>-0.21</v>
      </c>
      <c r="E103" s="37">
        <v>1.1900000000000001E-2</v>
      </c>
      <c r="F103" s="37" t="s">
        <v>51</v>
      </c>
      <c r="G103" s="8"/>
      <c r="H103" s="8"/>
      <c r="I103" s="8"/>
      <c r="J103" s="8"/>
      <c r="K103" s="8"/>
      <c r="L103" s="3"/>
      <c r="M103" s="3"/>
      <c r="N103" s="35"/>
      <c r="O103" s="35"/>
      <c r="P103" s="35"/>
      <c r="Q103" s="35"/>
      <c r="R103" s="35"/>
      <c r="S103" s="35"/>
      <c r="T103" s="35"/>
      <c r="U103" s="35"/>
      <c r="V103" s="3"/>
      <c r="W103" s="1"/>
    </row>
    <row r="104" spans="1:27" x14ac:dyDescent="0.25">
      <c r="A104" s="1"/>
      <c r="B104" s="8"/>
      <c r="C104" s="37">
        <v>-0.9</v>
      </c>
      <c r="D104" s="37">
        <v>0.05</v>
      </c>
      <c r="E104" s="37">
        <v>1.2200000000000001E-2</v>
      </c>
      <c r="F104" s="37" t="s">
        <v>52</v>
      </c>
      <c r="G104" s="8"/>
      <c r="H104" s="8"/>
      <c r="I104" s="8"/>
      <c r="J104" s="8"/>
      <c r="K104" s="7"/>
      <c r="L104" s="2"/>
      <c r="M104" s="3"/>
      <c r="N104" s="35"/>
      <c r="O104" s="35"/>
      <c r="P104" s="36"/>
      <c r="Q104" s="36"/>
      <c r="R104" s="35"/>
      <c r="S104" s="35"/>
      <c r="T104" s="35"/>
      <c r="U104" s="35"/>
      <c r="V104" s="3"/>
      <c r="W104" s="1"/>
    </row>
    <row r="105" spans="1:27" x14ac:dyDescent="0.25">
      <c r="A105" s="1"/>
      <c r="B105" s="8"/>
      <c r="C105" s="37">
        <v>1</v>
      </c>
      <c r="D105" s="37">
        <v>0.3</v>
      </c>
      <c r="E105" s="37">
        <v>1.1599999999999999E-2</v>
      </c>
      <c r="F105" s="37" t="s">
        <v>53</v>
      </c>
      <c r="G105" s="8"/>
      <c r="H105" s="8"/>
      <c r="I105" s="8"/>
      <c r="J105" s="8"/>
      <c r="K105" s="8"/>
      <c r="L105" s="3"/>
      <c r="M105" s="3"/>
      <c r="N105" s="36"/>
      <c r="O105" s="35"/>
      <c r="P105" s="35"/>
      <c r="Q105" s="35"/>
      <c r="R105" s="35"/>
      <c r="S105" s="35"/>
      <c r="T105" s="35"/>
      <c r="U105" s="35"/>
      <c r="V105" s="3"/>
      <c r="W105" s="1"/>
    </row>
    <row r="106" spans="1:27" x14ac:dyDescent="0.25">
      <c r="A106" s="1"/>
      <c r="B106" s="8"/>
      <c r="C106" s="37">
        <v>3</v>
      </c>
      <c r="D106" s="37">
        <v>0.54</v>
      </c>
      <c r="E106" s="37">
        <v>1.44E-2</v>
      </c>
      <c r="F106" s="37" t="s">
        <v>54</v>
      </c>
      <c r="G106" s="8"/>
      <c r="H106" s="8"/>
      <c r="I106" s="8"/>
      <c r="J106" s="8"/>
      <c r="K106" s="7"/>
      <c r="L106" s="3"/>
      <c r="M106" s="3"/>
      <c r="N106" s="35"/>
      <c r="O106" s="35"/>
      <c r="P106" s="36"/>
      <c r="Q106" s="35"/>
      <c r="R106" s="35"/>
      <c r="S106" s="35"/>
      <c r="T106" s="35"/>
      <c r="U106" s="35"/>
      <c r="V106" s="3"/>
      <c r="W106" s="1"/>
    </row>
    <row r="107" spans="1:27" x14ac:dyDescent="0.25">
      <c r="A107" s="1"/>
      <c r="B107" s="8"/>
      <c r="C107" s="37">
        <v>5.2</v>
      </c>
      <c r="D107" s="37">
        <v>0.77700000000000002</v>
      </c>
      <c r="E107" s="37">
        <v>1.46E-2</v>
      </c>
      <c r="F107" s="37" t="s">
        <v>55</v>
      </c>
      <c r="G107" s="8"/>
      <c r="H107" s="8"/>
      <c r="I107" s="8"/>
      <c r="J107" s="8"/>
      <c r="K107" s="7"/>
      <c r="L107" s="2"/>
      <c r="M107" s="3"/>
      <c r="N107" s="36"/>
      <c r="O107" s="35"/>
      <c r="P107" s="36"/>
      <c r="Q107" s="36"/>
      <c r="R107" s="35"/>
      <c r="S107" s="35"/>
      <c r="T107" s="35"/>
      <c r="U107" s="35"/>
      <c r="V107" s="3"/>
      <c r="W107" s="1"/>
    </row>
    <row r="108" spans="1:27" x14ac:dyDescent="0.25">
      <c r="A108" s="1"/>
      <c r="B108" s="8"/>
      <c r="C108" s="37">
        <v>6.15</v>
      </c>
      <c r="D108" s="37">
        <v>0.85399999999999998</v>
      </c>
      <c r="E108" s="37">
        <v>1.54E-2</v>
      </c>
      <c r="F108" s="37" t="s">
        <v>56</v>
      </c>
      <c r="G108" s="8"/>
      <c r="H108" s="8"/>
      <c r="I108" s="8"/>
      <c r="J108" s="8"/>
      <c r="K108" s="8"/>
      <c r="L108" s="3"/>
      <c r="M108" s="3"/>
      <c r="N108" s="36"/>
      <c r="O108" s="36"/>
      <c r="P108" s="36"/>
      <c r="Q108" s="35"/>
      <c r="R108" s="35"/>
      <c r="S108" s="35"/>
      <c r="T108" s="35"/>
      <c r="U108" s="35"/>
      <c r="V108" s="3"/>
      <c r="W108" s="1"/>
    </row>
    <row r="109" spans="1:27" x14ac:dyDescent="0.25">
      <c r="A109" s="1"/>
      <c r="B109" s="8"/>
      <c r="C109" s="37">
        <v>7.1</v>
      </c>
      <c r="D109" s="37">
        <v>0.90600000000000003</v>
      </c>
      <c r="E109" s="37">
        <v>1.6199999999999999E-2</v>
      </c>
      <c r="F109" s="37" t="s">
        <v>57</v>
      </c>
      <c r="G109" s="8"/>
      <c r="H109" s="8"/>
      <c r="I109" s="8"/>
      <c r="J109" s="8"/>
      <c r="K109" s="8"/>
      <c r="L109" s="3"/>
      <c r="M109" s="3"/>
      <c r="N109" s="35"/>
      <c r="O109" s="35"/>
      <c r="P109" s="35"/>
      <c r="Q109" s="35"/>
      <c r="R109" s="35"/>
      <c r="S109" s="35"/>
      <c r="T109" s="35"/>
      <c r="U109" s="35"/>
      <c r="V109" s="3"/>
      <c r="W109" s="1"/>
    </row>
    <row r="110" spans="1:27" x14ac:dyDescent="0.25">
      <c r="A110" s="1"/>
      <c r="B110" s="8"/>
      <c r="C110" s="37">
        <v>8.15</v>
      </c>
      <c r="D110" s="37">
        <v>0.88800000000000001</v>
      </c>
      <c r="E110" s="37">
        <v>2.6599999999999999E-2</v>
      </c>
      <c r="F110" s="37" t="s">
        <v>58</v>
      </c>
      <c r="G110" s="8"/>
      <c r="H110" s="8"/>
      <c r="I110" s="8"/>
      <c r="J110" s="8"/>
      <c r="K110" s="8"/>
      <c r="L110" s="3"/>
      <c r="M110" s="3"/>
      <c r="N110" s="35"/>
      <c r="O110" s="35"/>
      <c r="P110" s="35"/>
      <c r="Q110" s="35"/>
      <c r="R110" s="35"/>
      <c r="S110" s="35"/>
      <c r="T110" s="35"/>
      <c r="U110" s="35"/>
      <c r="V110" s="3"/>
      <c r="W110" s="1"/>
    </row>
    <row r="111" spans="1:27" x14ac:dyDescent="0.25">
      <c r="A111" s="1"/>
      <c r="B111" s="8"/>
      <c r="C111" s="37">
        <v>9.1999999999999993</v>
      </c>
      <c r="D111" s="37">
        <v>0.91</v>
      </c>
      <c r="E111" s="37">
        <v>3.6999999999999998E-2</v>
      </c>
      <c r="F111" s="37" t="s">
        <v>59</v>
      </c>
      <c r="G111" s="8"/>
      <c r="H111" s="8"/>
      <c r="I111" s="8"/>
      <c r="J111" s="8"/>
      <c r="K111" s="8"/>
      <c r="L111" s="3"/>
      <c r="M111" s="3"/>
      <c r="N111" s="35"/>
      <c r="O111" s="35"/>
      <c r="P111" s="35"/>
      <c r="Q111" s="35"/>
      <c r="R111" s="35"/>
      <c r="S111" s="35"/>
      <c r="T111" s="35"/>
      <c r="U111" s="35"/>
      <c r="V111" s="3"/>
      <c r="W111" s="1"/>
    </row>
    <row r="112" spans="1:27" x14ac:dyDescent="0.25">
      <c r="A112" s="1"/>
      <c r="B112" s="8"/>
      <c r="C112" s="37">
        <v>10.3</v>
      </c>
      <c r="D112" s="37">
        <v>0.92700000000000005</v>
      </c>
      <c r="E112" s="37">
        <v>4.4999999999999998E-2</v>
      </c>
      <c r="F112" s="37" t="s">
        <v>60</v>
      </c>
      <c r="G112" s="8"/>
      <c r="H112" s="8"/>
      <c r="I112" s="8"/>
      <c r="J112" s="8"/>
      <c r="K112" s="8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1"/>
    </row>
    <row r="113" spans="1:23" x14ac:dyDescent="0.25">
      <c r="A113" s="1"/>
      <c r="B113" s="8"/>
      <c r="C113" s="37">
        <v>11.8</v>
      </c>
      <c r="D113" s="37">
        <v>0.94799999999999995</v>
      </c>
      <c r="E113" s="37">
        <v>5.1999999999999998E-2</v>
      </c>
      <c r="F113" s="37" t="s">
        <v>61</v>
      </c>
      <c r="G113" s="8"/>
      <c r="H113" s="8"/>
      <c r="I113" s="8"/>
      <c r="J113" s="8"/>
      <c r="K113" s="8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1"/>
    </row>
    <row r="114" spans="1:23" x14ac:dyDescent="0.25">
      <c r="A114" s="1"/>
      <c r="B114" s="8"/>
      <c r="C114" s="37">
        <v>12.2</v>
      </c>
      <c r="D114" s="37">
        <v>0.95699999999999996</v>
      </c>
      <c r="E114" s="37">
        <v>6.7000000000000004E-2</v>
      </c>
      <c r="F114" s="37" t="s">
        <v>62</v>
      </c>
      <c r="G114" s="8"/>
      <c r="H114" s="8"/>
      <c r="I114" s="8"/>
      <c r="J114" s="8"/>
      <c r="K114" s="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1"/>
    </row>
    <row r="115" spans="1:23" x14ac:dyDescent="0.25">
      <c r="A115" s="1"/>
      <c r="B115" s="8"/>
      <c r="C115" s="37">
        <v>13.2</v>
      </c>
      <c r="D115" s="37">
        <v>0.98699999999999999</v>
      </c>
      <c r="E115" s="37">
        <v>7.3999999999999996E-2</v>
      </c>
      <c r="F115" s="37" t="s">
        <v>63</v>
      </c>
      <c r="G115" s="8"/>
      <c r="H115" s="8"/>
      <c r="I115" s="8"/>
      <c r="J115" s="8"/>
      <c r="K115" s="8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1"/>
    </row>
    <row r="116" spans="1:23" x14ac:dyDescent="0.25">
      <c r="A116" s="1"/>
      <c r="B116" s="8"/>
      <c r="C116" s="37">
        <v>14.3</v>
      </c>
      <c r="D116" s="37">
        <v>1.0089999999999999</v>
      </c>
      <c r="E116" s="37">
        <v>8.8999999999999996E-2</v>
      </c>
      <c r="F116" s="37" t="s">
        <v>64</v>
      </c>
      <c r="G116" s="8"/>
      <c r="H116" s="8"/>
      <c r="I116" s="8"/>
      <c r="J116" s="8"/>
      <c r="K116" s="8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1"/>
    </row>
    <row r="117" spans="1:23" x14ac:dyDescent="0.25">
      <c r="A117" s="1"/>
      <c r="B117" s="8"/>
      <c r="C117" s="37">
        <v>15.3</v>
      </c>
      <c r="D117" s="37">
        <v>0.94799999999999995</v>
      </c>
      <c r="E117" s="37">
        <v>0.112</v>
      </c>
      <c r="F117" s="37" t="s">
        <v>65</v>
      </c>
      <c r="G117" s="8"/>
      <c r="H117" s="8"/>
      <c r="I117" s="8"/>
      <c r="J117" s="8"/>
      <c r="K117" s="8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1"/>
    </row>
    <row r="118" spans="1:23" x14ac:dyDescent="0.25">
      <c r="A118" s="1"/>
      <c r="B118" s="8"/>
      <c r="C118" s="37">
        <v>16.100000000000001</v>
      </c>
      <c r="D118" s="37">
        <v>0.91800000000000004</v>
      </c>
      <c r="E118" s="37">
        <v>0.123</v>
      </c>
      <c r="F118" s="37" t="s">
        <v>66</v>
      </c>
      <c r="G118" s="8"/>
      <c r="H118" s="8"/>
      <c r="I118" s="8"/>
      <c r="J118" s="8"/>
      <c r="K118" s="8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1"/>
    </row>
    <row r="119" spans="1:23" x14ac:dyDescent="0.25">
      <c r="A119" s="1"/>
      <c r="B119" s="8"/>
      <c r="C119" s="37">
        <v>17.100000000000001</v>
      </c>
      <c r="D119" s="37">
        <v>0.81499999999999995</v>
      </c>
      <c r="E119" s="37">
        <v>0.17499999999999999</v>
      </c>
      <c r="F119" s="37" t="s">
        <v>67</v>
      </c>
      <c r="G119" s="8"/>
      <c r="H119" s="8"/>
      <c r="I119" s="8"/>
      <c r="J119" s="8"/>
      <c r="K119" s="8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1"/>
    </row>
    <row r="120" spans="1:23" x14ac:dyDescent="0.25">
      <c r="A120" s="1"/>
      <c r="B120" s="8"/>
      <c r="C120" s="37">
        <v>18.100000000000001</v>
      </c>
      <c r="D120" s="37">
        <v>0.7</v>
      </c>
      <c r="E120" s="37">
        <v>0.25700000000000001</v>
      </c>
      <c r="F120" s="37" t="s">
        <v>68</v>
      </c>
      <c r="G120" s="8"/>
      <c r="H120" s="8"/>
      <c r="I120" s="8"/>
      <c r="J120" s="8"/>
      <c r="K120" s="8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1"/>
    </row>
    <row r="121" spans="1:23" x14ac:dyDescent="0.25">
      <c r="A121" s="1"/>
      <c r="B121" s="8"/>
      <c r="C121" s="37">
        <v>19.100000000000001</v>
      </c>
      <c r="D121" s="37">
        <v>0.627</v>
      </c>
      <c r="E121" s="37">
        <v>0.30499999999999999</v>
      </c>
      <c r="F121" s="37" t="s">
        <v>69</v>
      </c>
      <c r="G121" s="8"/>
      <c r="H121" s="8"/>
      <c r="I121" s="8"/>
      <c r="J121" s="8"/>
      <c r="K121" s="8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1"/>
    </row>
    <row r="122" spans="1:23" x14ac:dyDescent="0.25">
      <c r="A122" s="1"/>
      <c r="B122" s="8"/>
      <c r="C122" s="37">
        <v>25</v>
      </c>
      <c r="D122" s="37">
        <v>0.52800000000000002</v>
      </c>
      <c r="E122" s="37">
        <v>0.45400000000000001</v>
      </c>
      <c r="F122" s="37" t="s">
        <v>70</v>
      </c>
      <c r="G122" s="8"/>
      <c r="H122" s="8"/>
      <c r="I122" s="8"/>
      <c r="J122" s="8"/>
      <c r="K122" s="8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1"/>
    </row>
    <row r="123" spans="1:23" x14ac:dyDescent="0.25">
      <c r="A123" s="1"/>
      <c r="B123" s="8"/>
      <c r="C123" s="37">
        <v>30</v>
      </c>
      <c r="D123" s="37">
        <v>0.63100000000000001</v>
      </c>
      <c r="E123" s="37">
        <v>0.47839999999999999</v>
      </c>
      <c r="F123" s="37" t="s">
        <v>71</v>
      </c>
      <c r="G123" s="8"/>
      <c r="H123" s="8"/>
      <c r="I123" s="8"/>
      <c r="J123" s="8"/>
      <c r="K123" s="8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1"/>
    </row>
    <row r="124" spans="1:23" x14ac:dyDescent="0.25">
      <c r="A124" s="1"/>
      <c r="B124" s="8"/>
      <c r="C124" s="37">
        <v>35</v>
      </c>
      <c r="D124" s="37">
        <v>0.59199999999999997</v>
      </c>
      <c r="E124" s="37">
        <v>0.52400000000000002</v>
      </c>
      <c r="F124" s="37" t="s">
        <v>72</v>
      </c>
      <c r="G124" s="8"/>
      <c r="H124" s="8"/>
      <c r="I124" s="8"/>
      <c r="J124" s="8"/>
      <c r="K124" s="8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1"/>
    </row>
    <row r="125" spans="1:23" x14ac:dyDescent="0.25">
      <c r="A125" s="1"/>
      <c r="B125" s="8"/>
      <c r="C125" s="37">
        <v>40</v>
      </c>
      <c r="D125" s="37">
        <v>0.55400000000000005</v>
      </c>
      <c r="E125" s="37">
        <v>0.55400000000000005</v>
      </c>
      <c r="F125" s="37" t="s">
        <v>73</v>
      </c>
      <c r="G125" s="8"/>
      <c r="H125" s="8"/>
      <c r="I125" s="8"/>
      <c r="J125" s="8"/>
      <c r="K125" s="8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1"/>
    </row>
    <row r="126" spans="1:23" x14ac:dyDescent="0.25">
      <c r="A126" s="1"/>
      <c r="B126" s="8"/>
      <c r="C126" s="37">
        <v>45</v>
      </c>
      <c r="D126" s="37">
        <v>0.50600000000000001</v>
      </c>
      <c r="E126" s="37">
        <v>0.61</v>
      </c>
      <c r="F126" s="37" t="s">
        <v>74</v>
      </c>
      <c r="G126" s="8"/>
      <c r="H126" s="8"/>
      <c r="I126" s="8"/>
      <c r="J126" s="8"/>
      <c r="K126" s="8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1"/>
    </row>
    <row r="127" spans="1:23" x14ac:dyDescent="0.25">
      <c r="A127" s="1"/>
      <c r="B127" s="8"/>
      <c r="C127" s="37">
        <v>50</v>
      </c>
      <c r="D127" s="37">
        <v>0.442</v>
      </c>
      <c r="E127" s="37">
        <v>0.80700000000000005</v>
      </c>
      <c r="F127" s="37" t="s">
        <v>75</v>
      </c>
      <c r="G127" s="8"/>
      <c r="H127" s="8"/>
      <c r="I127" s="8"/>
      <c r="J127" s="8"/>
      <c r="K127" s="8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1"/>
    </row>
    <row r="128" spans="1:23" x14ac:dyDescent="0.25">
      <c r="A128" s="1"/>
      <c r="B128" s="8"/>
      <c r="C128" s="37">
        <v>60</v>
      </c>
      <c r="D128" s="37">
        <v>0.29599999999999999</v>
      </c>
      <c r="E128" s="37">
        <v>0.98699999999999999</v>
      </c>
      <c r="F128" s="37" t="s">
        <v>76</v>
      </c>
      <c r="G128" s="8"/>
      <c r="H128" s="8"/>
      <c r="I128" s="8"/>
      <c r="J128" s="8"/>
      <c r="K128" s="8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1"/>
    </row>
    <row r="129" spans="1:23" x14ac:dyDescent="0.25">
      <c r="A129" s="1"/>
      <c r="B129" s="8"/>
      <c r="C129" s="37">
        <v>70</v>
      </c>
      <c r="D129" s="37">
        <v>0.193</v>
      </c>
      <c r="E129" s="37">
        <v>1.1719999999999999</v>
      </c>
      <c r="F129" s="37" t="s">
        <v>77</v>
      </c>
      <c r="G129" s="8"/>
      <c r="H129" s="8"/>
      <c r="I129" s="8"/>
      <c r="J129" s="8"/>
      <c r="K129" s="8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1"/>
    </row>
    <row r="130" spans="1:23" x14ac:dyDescent="0.25">
      <c r="A130" s="1"/>
      <c r="B130" s="8"/>
      <c r="C130" s="37">
        <v>80</v>
      </c>
      <c r="D130" s="37">
        <v>8.2000000000000003E-2</v>
      </c>
      <c r="E130" s="37">
        <v>1.236</v>
      </c>
      <c r="F130" s="37" t="s">
        <v>78</v>
      </c>
      <c r="G130" s="8"/>
      <c r="H130" s="8"/>
      <c r="I130" s="8"/>
      <c r="J130" s="8"/>
      <c r="K130" s="8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1"/>
    </row>
    <row r="131" spans="1:23" x14ac:dyDescent="0.25">
      <c r="A131" s="1"/>
      <c r="B131" s="8"/>
      <c r="C131" s="37">
        <v>90</v>
      </c>
      <c r="D131" s="37">
        <v>0</v>
      </c>
      <c r="E131" s="37">
        <v>1.2490000000000001</v>
      </c>
      <c r="F131" s="37" t="s">
        <v>79</v>
      </c>
      <c r="G131" s="8"/>
      <c r="H131" s="8"/>
      <c r="I131" s="8"/>
      <c r="J131" s="8"/>
      <c r="K131" s="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1"/>
    </row>
    <row r="132" spans="1:23" x14ac:dyDescent="0.25">
      <c r="A132" s="1"/>
      <c r="B132" s="8"/>
      <c r="C132" s="37">
        <v>100</v>
      </c>
      <c r="D132" s="37">
        <v>-0.159</v>
      </c>
      <c r="E132" s="37">
        <v>1.2988999999999999</v>
      </c>
      <c r="F132" s="37" t="s">
        <v>80</v>
      </c>
      <c r="G132" s="8"/>
      <c r="H132" s="8"/>
      <c r="I132" s="8"/>
      <c r="J132" s="8"/>
      <c r="K132" s="8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1"/>
    </row>
    <row r="133" spans="1:23" x14ac:dyDescent="0.25">
      <c r="A133" s="1"/>
      <c r="B133" s="8"/>
      <c r="C133" s="37">
        <v>110</v>
      </c>
      <c r="D133" s="37">
        <v>-0.30199999999999999</v>
      </c>
      <c r="E133" s="37">
        <v>1.2148000000000001</v>
      </c>
      <c r="F133" s="37" t="s">
        <v>81</v>
      </c>
      <c r="G133" s="8"/>
      <c r="H133" s="8"/>
      <c r="I133" s="8"/>
      <c r="J133" s="8"/>
      <c r="K133" s="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1"/>
    </row>
    <row r="134" spans="1:23" x14ac:dyDescent="0.25">
      <c r="A134" s="1"/>
      <c r="B134" s="8"/>
      <c r="C134" s="37">
        <v>120</v>
      </c>
      <c r="D134" s="37">
        <v>-0.41499999999999998</v>
      </c>
      <c r="E134" s="37">
        <v>1.0684</v>
      </c>
      <c r="F134" s="37" t="s">
        <v>82</v>
      </c>
      <c r="G134" s="8"/>
      <c r="H134" s="8"/>
      <c r="I134" s="8"/>
      <c r="J134" s="8"/>
      <c r="K134" s="8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1"/>
    </row>
    <row r="135" spans="1:23" x14ac:dyDescent="0.25">
      <c r="A135" s="1"/>
      <c r="B135" s="8"/>
      <c r="C135" s="37">
        <v>130</v>
      </c>
      <c r="D135" s="37">
        <v>-0.48599999999999999</v>
      </c>
      <c r="E135" s="37">
        <v>0.87990000000000002</v>
      </c>
      <c r="F135" s="37" t="s">
        <v>83</v>
      </c>
      <c r="G135" s="8"/>
      <c r="H135" s="8"/>
      <c r="I135" s="8"/>
      <c r="J135" s="8"/>
      <c r="K135" s="8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1"/>
    </row>
    <row r="136" spans="1:23" x14ac:dyDescent="0.25">
      <c r="A136" s="1"/>
      <c r="B136" s="8"/>
      <c r="C136" s="37">
        <v>140</v>
      </c>
      <c r="D136" s="37">
        <v>-0.51</v>
      </c>
      <c r="E136" s="37">
        <v>0.67430000000000001</v>
      </c>
      <c r="F136" s="37" t="s">
        <v>84</v>
      </c>
      <c r="G136" s="8"/>
      <c r="H136" s="8"/>
      <c r="I136" s="8"/>
      <c r="J136" s="8"/>
      <c r="K136" s="8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1"/>
    </row>
    <row r="137" spans="1:23" x14ac:dyDescent="0.25">
      <c r="A137" s="1"/>
      <c r="B137" s="8"/>
      <c r="C137" s="37">
        <v>150</v>
      </c>
      <c r="D137" s="37">
        <v>-0.49399999999999999</v>
      </c>
      <c r="E137" s="37">
        <v>0.47839999999999999</v>
      </c>
      <c r="F137" s="37" t="s">
        <v>85</v>
      </c>
      <c r="G137" s="8"/>
      <c r="H137" s="8"/>
      <c r="I137" s="8"/>
      <c r="J137" s="8"/>
      <c r="K137" s="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1"/>
    </row>
    <row r="138" spans="1:23" x14ac:dyDescent="0.25">
      <c r="A138" s="1"/>
      <c r="B138" s="8"/>
      <c r="C138" s="37">
        <v>160</v>
      </c>
      <c r="D138" s="37">
        <v>-0.46</v>
      </c>
      <c r="E138" s="37">
        <v>0.31719999999999998</v>
      </c>
      <c r="F138" s="37" t="s">
        <v>86</v>
      </c>
      <c r="G138" s="8"/>
      <c r="H138" s="8"/>
      <c r="I138" s="8"/>
      <c r="J138" s="8"/>
      <c r="K138" s="8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1"/>
    </row>
    <row r="139" spans="1:23" x14ac:dyDescent="0.25">
      <c r="A139" s="1"/>
      <c r="B139" s="8"/>
      <c r="C139" s="37">
        <v>170</v>
      </c>
      <c r="D139" s="37">
        <v>-0.23</v>
      </c>
      <c r="E139" s="37">
        <v>0.21160000000000001</v>
      </c>
      <c r="F139" s="37" t="s">
        <v>87</v>
      </c>
      <c r="G139" s="8"/>
      <c r="H139" s="8"/>
      <c r="I139" s="8"/>
      <c r="J139" s="8"/>
      <c r="K139" s="8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1"/>
    </row>
    <row r="140" spans="1:23" x14ac:dyDescent="0.25">
      <c r="A140" s="1"/>
      <c r="B140" s="8"/>
      <c r="C140" s="37">
        <v>180</v>
      </c>
      <c r="D140" s="37">
        <v>0</v>
      </c>
      <c r="E140" s="37">
        <v>0.17480000000000001</v>
      </c>
      <c r="F140" s="37" t="s">
        <v>32</v>
      </c>
      <c r="G140" s="8"/>
      <c r="H140" s="8"/>
      <c r="I140" s="8"/>
      <c r="J140" s="8"/>
      <c r="K140" s="8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1"/>
    </row>
    <row r="141" spans="1:23" x14ac:dyDescent="0.25">
      <c r="A141" s="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1"/>
    </row>
    <row r="142" spans="1:23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1"/>
    </row>
    <row r="143" spans="1:23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1"/>
    </row>
    <row r="144" spans="1:23" s="32" customForma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2:13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2:13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</sheetData>
  <dataConsolidate/>
  <mergeCells count="25">
    <mergeCell ref="C73:F75"/>
    <mergeCell ref="P18:Q18"/>
    <mergeCell ref="R18:T18"/>
    <mergeCell ref="B2:V2"/>
    <mergeCell ref="P7:U7"/>
    <mergeCell ref="P8:Q8"/>
    <mergeCell ref="R8:T8"/>
    <mergeCell ref="P10:Q10"/>
    <mergeCell ref="R10:T10"/>
    <mergeCell ref="P17:Q17"/>
    <mergeCell ref="R17:T17"/>
    <mergeCell ref="P16:Q16"/>
    <mergeCell ref="R16:T16"/>
    <mergeCell ref="P9:Q9"/>
    <mergeCell ref="R9:T9"/>
    <mergeCell ref="P15:Q15"/>
    <mergeCell ref="R15:T15"/>
    <mergeCell ref="P14:Q14"/>
    <mergeCell ref="R14:T14"/>
    <mergeCell ref="P11:Q11"/>
    <mergeCell ref="R11:T11"/>
    <mergeCell ref="P12:Q12"/>
    <mergeCell ref="R12:T12"/>
    <mergeCell ref="P13:Q13"/>
    <mergeCell ref="R13:T13"/>
  </mergeCells>
  <pageMargins left="0.51181102362204722" right="0.51181102362204722" top="0.78740157480314965" bottom="0.78740157480314965" header="0.31496062992125984" footer="0.31496062992125984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'Exercício (Sem indução)'!C78:D78</xm:f>
              <xm:sqref>H78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'Exercício (Sem indução)'!C78:G78</xm:f>
              <xm:sqref>I78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C1:AB1025"/>
  <sheetViews>
    <sheetView tabSelected="1" topLeftCell="E1015" zoomScaleNormal="100" workbookViewId="0">
      <selection activeCell="F430" sqref="F430:H430"/>
    </sheetView>
  </sheetViews>
  <sheetFormatPr defaultRowHeight="15" x14ac:dyDescent="0.25"/>
  <cols>
    <col min="12" max="12" width="9.140625" style="85"/>
    <col min="13" max="13" width="9.140625" style="82"/>
    <col min="14" max="14" width="9.140625" style="79"/>
    <col min="20" max="20" width="11" bestFit="1" customWidth="1"/>
  </cols>
  <sheetData>
    <row r="1" spans="3:28" ht="15.75" thickBot="1" x14ac:dyDescent="0.3">
      <c r="J1" s="67" t="s">
        <v>118</v>
      </c>
      <c r="K1" s="68" t="s">
        <v>116</v>
      </c>
      <c r="L1" s="75" t="s">
        <v>126</v>
      </c>
      <c r="M1" s="74" t="s">
        <v>117</v>
      </c>
      <c r="N1" s="76" t="s">
        <v>125</v>
      </c>
      <c r="O1" s="13" t="s">
        <v>96</v>
      </c>
      <c r="P1" s="12" t="s">
        <v>97</v>
      </c>
      <c r="Q1" s="14" t="s">
        <v>98</v>
      </c>
      <c r="R1" s="63" t="s">
        <v>113</v>
      </c>
    </row>
    <row r="2" spans="3:28" x14ac:dyDescent="0.25">
      <c r="J2" s="69">
        <v>3</v>
      </c>
      <c r="K2" s="71">
        <v>20</v>
      </c>
      <c r="L2" s="83">
        <v>0.05</v>
      </c>
      <c r="M2" s="80">
        <v>0</v>
      </c>
      <c r="N2" s="77">
        <v>1</v>
      </c>
      <c r="O2">
        <v>5.0063516192162227</v>
      </c>
      <c r="P2">
        <v>1.2197448828014295</v>
      </c>
      <c r="Q2">
        <v>2.5832625040257202</v>
      </c>
      <c r="R2">
        <v>0.1342494683492704</v>
      </c>
    </row>
    <row r="3" spans="3:28" x14ac:dyDescent="0.25">
      <c r="J3" s="69">
        <v>3</v>
      </c>
      <c r="K3" s="71">
        <v>20</v>
      </c>
      <c r="L3" s="83">
        <v>0.05</v>
      </c>
      <c r="M3" s="80">
        <v>0</v>
      </c>
      <c r="N3" s="77">
        <v>2</v>
      </c>
      <c r="O3">
        <v>5.2719669877176312</v>
      </c>
      <c r="P3">
        <v>0.31807194866066618</v>
      </c>
      <c r="Q3">
        <v>0.68101933068475629</v>
      </c>
      <c r="R3">
        <v>4.4239833803923698E-3</v>
      </c>
    </row>
    <row r="4" spans="3:28" x14ac:dyDescent="0.25">
      <c r="J4" s="69">
        <v>3</v>
      </c>
      <c r="K4" s="71">
        <v>20</v>
      </c>
      <c r="L4" s="83">
        <v>0.05</v>
      </c>
      <c r="M4" s="80">
        <v>0</v>
      </c>
      <c r="N4" s="77">
        <v>3</v>
      </c>
      <c r="O4">
        <v>5.7461578514164566</v>
      </c>
      <c r="P4">
        <v>-1.2155149714898699</v>
      </c>
      <c r="Q4">
        <v>-2.5247920591252022</v>
      </c>
      <c r="R4">
        <v>-4.859660002889685E-3</v>
      </c>
      <c r="U4" t="s">
        <v>120</v>
      </c>
      <c r="V4" t="s">
        <v>121</v>
      </c>
      <c r="W4" t="s">
        <v>122</v>
      </c>
    </row>
    <row r="5" spans="3:28" x14ac:dyDescent="0.25">
      <c r="J5" s="69">
        <v>3</v>
      </c>
      <c r="K5" s="71">
        <v>20</v>
      </c>
      <c r="L5" s="83">
        <v>0.05</v>
      </c>
      <c r="M5" s="80">
        <v>0</v>
      </c>
      <c r="N5" s="77">
        <v>4</v>
      </c>
      <c r="O5">
        <v>7.7956970384610234</v>
      </c>
      <c r="P5">
        <v>-1.2733332771187296</v>
      </c>
      <c r="Q5">
        <v>-2.5390502175606526</v>
      </c>
      <c r="R5">
        <v>-2.0617469024659702E-3</v>
      </c>
      <c r="T5" t="s">
        <v>119</v>
      </c>
      <c r="U5">
        <v>3</v>
      </c>
      <c r="V5">
        <v>6</v>
      </c>
      <c r="W5">
        <v>1</v>
      </c>
    </row>
    <row r="6" spans="3:28" ht="15.75" thickBot="1" x14ac:dyDescent="0.3">
      <c r="C6" s="65"/>
      <c r="J6" s="69">
        <v>3</v>
      </c>
      <c r="K6" s="70">
        <v>20</v>
      </c>
      <c r="L6" s="83">
        <v>0.05</v>
      </c>
      <c r="M6" s="80">
        <v>5</v>
      </c>
      <c r="N6" s="77">
        <v>1</v>
      </c>
      <c r="O6">
        <v>3.5118571078476846</v>
      </c>
      <c r="P6">
        <v>1.2090445625815613</v>
      </c>
      <c r="Q6">
        <v>2.5299725356353235</v>
      </c>
      <c r="R6">
        <v>0.13148004405978714</v>
      </c>
      <c r="T6" t="s">
        <v>123</v>
      </c>
      <c r="U6">
        <v>20</v>
      </c>
      <c r="V6">
        <v>50</v>
      </c>
      <c r="W6">
        <v>10</v>
      </c>
    </row>
    <row r="7" spans="3:28" ht="15.75" thickBot="1" x14ac:dyDescent="0.3">
      <c r="C7" s="66"/>
      <c r="J7" s="69">
        <v>3</v>
      </c>
      <c r="K7" s="70">
        <v>20</v>
      </c>
      <c r="L7" s="83">
        <v>0.05</v>
      </c>
      <c r="M7" s="80">
        <v>5</v>
      </c>
      <c r="N7" s="77">
        <v>2</v>
      </c>
      <c r="O7" s="60">
        <v>5.5204858909567118</v>
      </c>
      <c r="P7" s="61">
        <v>2.1618204611993854</v>
      </c>
      <c r="Q7" s="62">
        <v>4.5189828366920928</v>
      </c>
      <c r="R7" s="64">
        <v>2.9355855355387015E-2</v>
      </c>
      <c r="T7" t="s">
        <v>124</v>
      </c>
      <c r="U7">
        <v>0.05</v>
      </c>
      <c r="V7">
        <v>0.2</v>
      </c>
      <c r="W7">
        <v>0.05</v>
      </c>
    </row>
    <row r="8" spans="3:28" ht="15.75" thickBot="1" x14ac:dyDescent="0.3">
      <c r="I8" s="71"/>
      <c r="J8" s="69">
        <v>3</v>
      </c>
      <c r="K8" s="70">
        <v>20</v>
      </c>
      <c r="L8" s="83">
        <v>0.05</v>
      </c>
      <c r="M8" s="80">
        <v>5</v>
      </c>
      <c r="N8" s="77">
        <v>3</v>
      </c>
      <c r="O8" s="60">
        <v>5.8751285429624982</v>
      </c>
      <c r="P8" s="61">
        <v>-1.2168664366346199E-2</v>
      </c>
      <c r="Q8" s="62">
        <v>-4.5094470027560729E-3</v>
      </c>
      <c r="R8" s="64">
        <v>-8.6796768689289288E-6</v>
      </c>
      <c r="S8" s="71"/>
      <c r="T8" s="71" t="s">
        <v>117</v>
      </c>
      <c r="U8" s="71">
        <v>0</v>
      </c>
      <c r="V8" s="70">
        <v>15</v>
      </c>
      <c r="W8" s="70">
        <v>5</v>
      </c>
      <c r="X8" s="71"/>
      <c r="Y8" s="71"/>
      <c r="Z8" s="71"/>
      <c r="AA8" s="71"/>
      <c r="AB8" s="71"/>
    </row>
    <row r="9" spans="3:28" ht="15.75" thickBot="1" x14ac:dyDescent="0.3">
      <c r="I9" s="71"/>
      <c r="J9" s="69">
        <v>3</v>
      </c>
      <c r="K9" s="70">
        <v>20</v>
      </c>
      <c r="L9" s="83">
        <v>0.05</v>
      </c>
      <c r="M9" s="80">
        <v>5</v>
      </c>
      <c r="N9" s="77">
        <v>4</v>
      </c>
      <c r="O9" s="60">
        <v>7.3568711085429221</v>
      </c>
      <c r="P9" s="61">
        <v>-0.74538772515332574</v>
      </c>
      <c r="Q9" s="62">
        <v>-1.6051452589316149</v>
      </c>
      <c r="R9" s="64">
        <v>-1.3034020527524838E-3</v>
      </c>
      <c r="S9" s="71"/>
      <c r="T9" s="70" t="s">
        <v>125</v>
      </c>
      <c r="U9" s="90">
        <v>1</v>
      </c>
      <c r="V9" s="70">
        <v>4</v>
      </c>
      <c r="W9" s="70">
        <v>1</v>
      </c>
      <c r="X9" s="71"/>
      <c r="Y9" s="72"/>
      <c r="Z9" s="71"/>
      <c r="AA9" s="71"/>
      <c r="AB9" s="71"/>
    </row>
    <row r="10" spans="3:28" ht="15.75" thickBot="1" x14ac:dyDescent="0.3">
      <c r="I10" s="71"/>
      <c r="J10" s="69">
        <v>3</v>
      </c>
      <c r="K10" s="70">
        <v>20</v>
      </c>
      <c r="L10" s="83">
        <v>0.05</v>
      </c>
      <c r="M10" s="80">
        <v>10</v>
      </c>
      <c r="N10" s="77">
        <v>1</v>
      </c>
      <c r="O10" s="60">
        <v>0.62519262460332015</v>
      </c>
      <c r="P10" s="61">
        <v>0.22003498280333547</v>
      </c>
      <c r="Q10" s="62">
        <v>0.42066470058396027</v>
      </c>
      <c r="R10" s="64">
        <v>2.1861507422762251E-2</v>
      </c>
      <c r="S10" s="71"/>
      <c r="T10" s="71"/>
      <c r="U10" s="71"/>
      <c r="V10" s="71"/>
      <c r="W10" s="71"/>
      <c r="X10" s="71"/>
      <c r="Y10" s="71"/>
      <c r="Z10" s="71"/>
      <c r="AA10" s="71"/>
      <c r="AB10" s="71"/>
    </row>
    <row r="11" spans="3:28" x14ac:dyDescent="0.25">
      <c r="I11" s="71"/>
      <c r="J11" s="69">
        <v>3</v>
      </c>
      <c r="K11" s="70">
        <v>20</v>
      </c>
      <c r="L11" s="83">
        <v>0.05</v>
      </c>
      <c r="M11" s="80">
        <v>10</v>
      </c>
      <c r="N11" s="77">
        <v>2</v>
      </c>
      <c r="O11" s="71">
        <v>5.232818157740093</v>
      </c>
      <c r="P11" s="71">
        <v>2.9273021347941093</v>
      </c>
      <c r="Q11" s="71">
        <v>6.1209557376870238</v>
      </c>
      <c r="R11" s="71">
        <v>3.976246375916688E-2</v>
      </c>
      <c r="S11" s="71"/>
      <c r="T11" s="71"/>
      <c r="U11" s="71"/>
      <c r="V11" s="71"/>
      <c r="W11" s="71"/>
      <c r="X11" s="71"/>
      <c r="Y11" s="71"/>
      <c r="Z11" s="71"/>
      <c r="AA11" s="71"/>
      <c r="AB11" s="71"/>
    </row>
    <row r="12" spans="3:28" x14ac:dyDescent="0.25">
      <c r="I12" s="71"/>
      <c r="J12" s="69">
        <v>3</v>
      </c>
      <c r="K12" s="70">
        <v>20</v>
      </c>
      <c r="L12" s="83">
        <v>0.05</v>
      </c>
      <c r="M12" s="80">
        <v>10</v>
      </c>
      <c r="N12" s="77">
        <v>3</v>
      </c>
      <c r="O12" s="71">
        <v>6.2993964659990951</v>
      </c>
      <c r="P12" s="71">
        <v>2.8052052276484893</v>
      </c>
      <c r="Q12" s="71">
        <v>5.8329729628564468</v>
      </c>
      <c r="R12" s="71">
        <v>1.122716831395292E-2</v>
      </c>
      <c r="S12" s="71"/>
      <c r="T12" s="71"/>
      <c r="U12" s="71"/>
      <c r="V12" s="71"/>
      <c r="W12" s="71"/>
      <c r="X12" s="71"/>
      <c r="Y12" s="71"/>
      <c r="Z12" s="71"/>
      <c r="AA12" s="71"/>
      <c r="AB12" s="71"/>
    </row>
    <row r="13" spans="3:28" x14ac:dyDescent="0.25">
      <c r="I13" s="71"/>
      <c r="J13" s="69">
        <v>3</v>
      </c>
      <c r="K13" s="70">
        <v>20</v>
      </c>
      <c r="L13" s="83">
        <v>0.05</v>
      </c>
      <c r="M13" s="80">
        <v>10</v>
      </c>
      <c r="N13" s="77">
        <v>4</v>
      </c>
      <c r="O13" s="71">
        <v>7.1807290634873855</v>
      </c>
      <c r="P13" s="71">
        <v>0.72963663929790523</v>
      </c>
      <c r="Q13" s="71">
        <v>1.519198529370162</v>
      </c>
      <c r="R13" s="71">
        <v>1.2336120177918329E-3</v>
      </c>
      <c r="S13" s="71"/>
      <c r="T13" s="71"/>
      <c r="U13" s="71"/>
      <c r="V13" s="71"/>
      <c r="W13" s="71"/>
      <c r="X13" s="71"/>
      <c r="Y13" s="71"/>
      <c r="Z13" s="71"/>
      <c r="AA13" s="71"/>
      <c r="AB13" s="71"/>
    </row>
    <row r="14" spans="3:28" x14ac:dyDescent="0.25">
      <c r="I14" s="71"/>
      <c r="J14" s="69">
        <v>3</v>
      </c>
      <c r="K14" s="70">
        <v>20</v>
      </c>
      <c r="L14" s="83">
        <v>0.05</v>
      </c>
      <c r="M14" s="80">
        <v>15</v>
      </c>
      <c r="N14" s="77">
        <v>1</v>
      </c>
      <c r="O14" s="71">
        <v>-1.9655332707497</v>
      </c>
      <c r="P14" s="71">
        <v>-0.79169983225087215</v>
      </c>
      <c r="Q14" s="71">
        <v>-1.7288116475644397</v>
      </c>
      <c r="R14" s="71">
        <v>-8.9844545105216084E-2</v>
      </c>
      <c r="S14" s="71"/>
      <c r="T14" s="71"/>
      <c r="U14" s="71"/>
      <c r="V14" s="71"/>
      <c r="W14" s="71"/>
      <c r="X14" s="71"/>
      <c r="Y14" s="71"/>
      <c r="Z14" s="71"/>
      <c r="AA14" s="71"/>
      <c r="AB14" s="71"/>
    </row>
    <row r="15" spans="3:28" x14ac:dyDescent="0.25">
      <c r="I15" s="71"/>
      <c r="J15" s="69">
        <v>3</v>
      </c>
      <c r="K15" s="70">
        <v>20</v>
      </c>
      <c r="L15" s="83">
        <v>0.05</v>
      </c>
      <c r="M15" s="80">
        <v>15</v>
      </c>
      <c r="N15" s="77">
        <v>2</v>
      </c>
      <c r="O15" s="71">
        <v>3.1749441958677371</v>
      </c>
      <c r="P15" s="71">
        <v>2.2727863585646233</v>
      </c>
      <c r="Q15" s="71">
        <v>4.7309646348790135</v>
      </c>
      <c r="R15" s="71">
        <v>3.0732914580977096E-2</v>
      </c>
      <c r="S15" s="71"/>
      <c r="T15" s="71"/>
      <c r="U15" s="71"/>
      <c r="V15" s="71"/>
      <c r="W15" s="71"/>
      <c r="X15" s="71"/>
      <c r="Y15" s="71"/>
      <c r="Z15" s="71"/>
      <c r="AA15" s="71"/>
      <c r="AB15" s="71"/>
    </row>
    <row r="16" spans="3:28" x14ac:dyDescent="0.25">
      <c r="I16" s="71"/>
      <c r="J16" s="69">
        <v>3</v>
      </c>
      <c r="K16" s="70">
        <v>20</v>
      </c>
      <c r="L16" s="83">
        <v>0.05</v>
      </c>
      <c r="M16" s="80">
        <v>15</v>
      </c>
      <c r="N16" s="77">
        <v>3</v>
      </c>
      <c r="O16" s="71">
        <v>6.2216383981902688</v>
      </c>
      <c r="P16" s="71">
        <v>4.3342686042860219</v>
      </c>
      <c r="Q16" s="71">
        <v>8.9980771287964956</v>
      </c>
      <c r="R16" s="71">
        <v>1.7319285906214257E-2</v>
      </c>
      <c r="S16" s="71"/>
      <c r="T16" s="71"/>
      <c r="U16" s="71"/>
      <c r="V16" s="71"/>
      <c r="W16" s="71"/>
      <c r="X16" s="71"/>
      <c r="Y16" s="71"/>
      <c r="Z16" s="71"/>
      <c r="AA16" s="71"/>
      <c r="AB16" s="71"/>
    </row>
    <row r="17" spans="9:28" x14ac:dyDescent="0.25">
      <c r="I17" s="71"/>
      <c r="J17" s="69">
        <v>3</v>
      </c>
      <c r="K17" s="70">
        <v>20</v>
      </c>
      <c r="L17" s="83">
        <v>0.05</v>
      </c>
      <c r="M17" s="80">
        <v>15</v>
      </c>
      <c r="N17" s="77">
        <v>4</v>
      </c>
      <c r="O17" s="71">
        <v>7.4033534017227671</v>
      </c>
      <c r="P17" s="71">
        <v>3.4596045102899509</v>
      </c>
      <c r="Q17" s="71">
        <v>7.1194290413512311</v>
      </c>
      <c r="R17" s="71">
        <v>5.7810832853216441E-3</v>
      </c>
      <c r="S17" s="71"/>
      <c r="T17" s="71"/>
      <c r="U17" s="71"/>
      <c r="V17" s="71"/>
      <c r="W17" s="71"/>
      <c r="X17" s="71"/>
      <c r="Y17" s="71"/>
      <c r="Z17" s="71"/>
      <c r="AA17" s="71"/>
      <c r="AB17" s="71"/>
    </row>
    <row r="18" spans="9:28" x14ac:dyDescent="0.25">
      <c r="I18" s="71"/>
      <c r="J18" s="69">
        <v>3</v>
      </c>
      <c r="K18" s="71">
        <v>20</v>
      </c>
      <c r="L18" s="83">
        <v>0.1</v>
      </c>
      <c r="M18" s="80">
        <v>0</v>
      </c>
      <c r="N18" s="77">
        <v>1</v>
      </c>
      <c r="O18" s="71">
        <v>10.012703238432445</v>
      </c>
      <c r="P18" s="71">
        <v>2.4394897656028589</v>
      </c>
      <c r="Q18" s="71">
        <v>5.1665250080514404</v>
      </c>
      <c r="R18" s="71">
        <v>0.2684989366985408</v>
      </c>
      <c r="S18" s="71"/>
      <c r="T18" s="71"/>
      <c r="U18" s="71"/>
      <c r="V18" s="71"/>
      <c r="W18" s="71"/>
      <c r="X18" s="71"/>
      <c r="Y18" s="71"/>
      <c r="Z18" s="71"/>
      <c r="AA18" s="71"/>
      <c r="AB18" s="71"/>
    </row>
    <row r="19" spans="9:28" x14ac:dyDescent="0.25">
      <c r="I19" s="71"/>
      <c r="J19" s="69">
        <v>3</v>
      </c>
      <c r="K19" s="71">
        <v>20</v>
      </c>
      <c r="L19" s="83">
        <v>0.1</v>
      </c>
      <c r="M19" s="80">
        <v>0</v>
      </c>
      <c r="N19" s="77">
        <v>2</v>
      </c>
      <c r="O19" s="71">
        <v>10.543933975435262</v>
      </c>
      <c r="P19" s="71">
        <v>0.63614389732133236</v>
      </c>
      <c r="Q19" s="71">
        <v>1.3620386613695126</v>
      </c>
      <c r="R19" s="71">
        <v>8.8479667607847395E-3</v>
      </c>
      <c r="S19" s="71"/>
      <c r="T19" s="71"/>
      <c r="U19" s="71"/>
      <c r="V19" s="71"/>
      <c r="W19" s="71"/>
      <c r="X19" s="71"/>
      <c r="Y19" s="71"/>
      <c r="Z19" s="71"/>
      <c r="AA19" s="71"/>
      <c r="AB19" s="71"/>
    </row>
    <row r="20" spans="9:28" x14ac:dyDescent="0.25">
      <c r="I20" s="71"/>
      <c r="J20" s="69">
        <v>3</v>
      </c>
      <c r="K20" s="71">
        <v>20</v>
      </c>
      <c r="L20" s="83">
        <v>0.1</v>
      </c>
      <c r="M20" s="80">
        <v>0</v>
      </c>
      <c r="N20" s="77">
        <v>3</v>
      </c>
      <c r="O20" s="71">
        <v>11.492315702832913</v>
      </c>
      <c r="P20" s="71">
        <v>-2.4310299429797397</v>
      </c>
      <c r="Q20" s="71">
        <v>-5.0495841182504044</v>
      </c>
      <c r="R20" s="71">
        <v>-9.7193200057793701E-3</v>
      </c>
      <c r="S20" s="71"/>
      <c r="T20" s="71"/>
      <c r="U20" s="71"/>
      <c r="V20" s="71"/>
      <c r="W20" s="71"/>
      <c r="X20" s="71"/>
      <c r="Y20" s="71"/>
      <c r="Z20" s="71"/>
      <c r="AA20" s="71"/>
      <c r="AB20" s="71"/>
    </row>
    <row r="21" spans="9:28" x14ac:dyDescent="0.25">
      <c r="I21" s="71"/>
      <c r="J21" s="69">
        <v>3</v>
      </c>
      <c r="K21" s="71">
        <v>20</v>
      </c>
      <c r="L21" s="83">
        <v>0.1</v>
      </c>
      <c r="M21" s="80">
        <v>0</v>
      </c>
      <c r="N21" s="77">
        <v>4</v>
      </c>
      <c r="O21" s="71">
        <v>15.591394076922047</v>
      </c>
      <c r="P21" s="71">
        <v>-2.5466665542374591</v>
      </c>
      <c r="Q21" s="71">
        <v>-5.0781004351213053</v>
      </c>
      <c r="R21" s="71">
        <v>-4.1234938049319403E-3</v>
      </c>
      <c r="S21" s="71"/>
      <c r="T21" s="71"/>
      <c r="U21" s="71"/>
      <c r="V21" s="71"/>
      <c r="W21" s="71"/>
      <c r="X21" s="71"/>
      <c r="Y21" s="71"/>
      <c r="Z21" s="71"/>
      <c r="AA21" s="71"/>
      <c r="AB21" s="71"/>
    </row>
    <row r="22" spans="9:28" x14ac:dyDescent="0.25">
      <c r="I22" s="71"/>
      <c r="J22" s="69">
        <v>3</v>
      </c>
      <c r="K22" s="70">
        <v>20</v>
      </c>
      <c r="L22" s="83">
        <v>0.1</v>
      </c>
      <c r="M22" s="80">
        <v>5</v>
      </c>
      <c r="N22" s="77">
        <v>1</v>
      </c>
      <c r="O22" s="71">
        <v>7.0237142156953691</v>
      </c>
      <c r="P22" s="71">
        <v>2.4180891251631227</v>
      </c>
      <c r="Q22" s="71">
        <v>5.0599450712706471</v>
      </c>
      <c r="R22" s="71">
        <v>0.26296008811957428</v>
      </c>
      <c r="S22" s="71"/>
      <c r="T22" s="71"/>
      <c r="U22" s="71"/>
      <c r="V22" s="71"/>
      <c r="W22" s="71"/>
      <c r="X22" s="71"/>
      <c r="Y22" s="71"/>
      <c r="Z22" s="71"/>
      <c r="AA22" s="71"/>
      <c r="AB22" s="71"/>
    </row>
    <row r="23" spans="9:28" x14ac:dyDescent="0.25">
      <c r="I23" s="71"/>
      <c r="J23" s="69">
        <v>3</v>
      </c>
      <c r="K23" s="70">
        <v>20</v>
      </c>
      <c r="L23" s="83">
        <v>0.1</v>
      </c>
      <c r="M23" s="80">
        <v>5</v>
      </c>
      <c r="N23" s="77">
        <v>2</v>
      </c>
      <c r="O23" s="71">
        <v>11.040971781913424</v>
      </c>
      <c r="P23" s="71">
        <v>4.3236409223987708</v>
      </c>
      <c r="Q23" s="71">
        <v>9.0379656733841855</v>
      </c>
      <c r="R23" s="71">
        <v>5.871171071077403E-2</v>
      </c>
      <c r="S23" s="71"/>
      <c r="T23" s="71"/>
      <c r="U23" s="71"/>
      <c r="V23" s="71"/>
      <c r="W23" s="71"/>
      <c r="X23" s="71"/>
      <c r="Y23" s="71"/>
      <c r="Z23" s="71"/>
      <c r="AA23" s="71"/>
      <c r="AB23" s="71"/>
    </row>
    <row r="24" spans="9:28" x14ac:dyDescent="0.25">
      <c r="I24" s="71"/>
      <c r="J24" s="69">
        <v>3</v>
      </c>
      <c r="K24" s="70">
        <v>20</v>
      </c>
      <c r="L24" s="83">
        <v>0.1</v>
      </c>
      <c r="M24" s="80">
        <v>5</v>
      </c>
      <c r="N24" s="77">
        <v>3</v>
      </c>
      <c r="O24" s="71">
        <v>11.750257085924996</v>
      </c>
      <c r="P24" s="71">
        <v>-2.4337328732692398E-2</v>
      </c>
      <c r="Q24" s="71">
        <v>-9.0188940055121458E-3</v>
      </c>
      <c r="R24" s="71">
        <v>-1.7359353737857858E-5</v>
      </c>
      <c r="S24" s="71"/>
      <c r="T24" s="71"/>
      <c r="U24" s="71"/>
      <c r="V24" s="71"/>
      <c r="W24" s="71"/>
      <c r="X24" s="71"/>
      <c r="Y24" s="71"/>
      <c r="Z24" s="71"/>
      <c r="AA24" s="71"/>
      <c r="AB24" s="71"/>
    </row>
    <row r="25" spans="9:28" x14ac:dyDescent="0.25">
      <c r="I25" s="71"/>
      <c r="J25" s="69">
        <v>3</v>
      </c>
      <c r="K25" s="70">
        <v>20</v>
      </c>
      <c r="L25" s="83">
        <v>0.1</v>
      </c>
      <c r="M25" s="80">
        <v>5</v>
      </c>
      <c r="N25" s="77">
        <v>4</v>
      </c>
      <c r="O25" s="71">
        <v>14.713742217085844</v>
      </c>
      <c r="P25" s="71">
        <v>-1.4907754503066515</v>
      </c>
      <c r="Q25" s="71">
        <v>-3.2102905178632297</v>
      </c>
      <c r="R25" s="71">
        <v>-2.6068041055049675E-3</v>
      </c>
      <c r="S25" s="71"/>
      <c r="T25" s="71"/>
      <c r="U25" s="71"/>
      <c r="V25" s="71"/>
      <c r="W25" s="71"/>
      <c r="X25" s="71"/>
      <c r="Y25" s="71"/>
      <c r="Z25" s="71"/>
      <c r="AA25" s="71"/>
      <c r="AB25" s="71"/>
    </row>
    <row r="26" spans="9:28" x14ac:dyDescent="0.25">
      <c r="J26" s="69">
        <v>3</v>
      </c>
      <c r="K26" s="70">
        <v>20</v>
      </c>
      <c r="L26" s="83">
        <v>0.1</v>
      </c>
      <c r="M26" s="80">
        <v>10</v>
      </c>
      <c r="N26" s="77">
        <v>1</v>
      </c>
      <c r="O26">
        <v>1.2503852492066403</v>
      </c>
      <c r="P26">
        <v>0.44006996560667094</v>
      </c>
      <c r="Q26">
        <v>0.84132940116792054</v>
      </c>
      <c r="R26">
        <v>4.3723014845524502E-2</v>
      </c>
    </row>
    <row r="27" spans="9:28" x14ac:dyDescent="0.25">
      <c r="J27" s="69">
        <v>3</v>
      </c>
      <c r="K27" s="70">
        <v>20</v>
      </c>
      <c r="L27" s="83">
        <v>0.1</v>
      </c>
      <c r="M27" s="80">
        <v>10</v>
      </c>
      <c r="N27" s="77">
        <v>2</v>
      </c>
      <c r="O27">
        <v>10.465636315480186</v>
      </c>
      <c r="P27">
        <v>5.8546042695882186</v>
      </c>
      <c r="Q27">
        <v>12.241911475374048</v>
      </c>
      <c r="R27">
        <v>7.952492751833376E-2</v>
      </c>
    </row>
    <row r="28" spans="9:28" x14ac:dyDescent="0.25">
      <c r="J28" s="69">
        <v>3</v>
      </c>
      <c r="K28" s="70">
        <v>20</v>
      </c>
      <c r="L28" s="83">
        <v>0.1</v>
      </c>
      <c r="M28" s="80">
        <v>10</v>
      </c>
      <c r="N28" s="77">
        <v>3</v>
      </c>
      <c r="O28">
        <v>12.59879293199819</v>
      </c>
      <c r="P28">
        <v>5.6104104552969787</v>
      </c>
      <c r="Q28">
        <v>11.665945925712894</v>
      </c>
      <c r="R28">
        <v>2.245433662790584E-2</v>
      </c>
    </row>
    <row r="29" spans="9:28" x14ac:dyDescent="0.25">
      <c r="J29" s="69">
        <v>3</v>
      </c>
      <c r="K29" s="70">
        <v>20</v>
      </c>
      <c r="L29" s="83">
        <v>0.1</v>
      </c>
      <c r="M29" s="80">
        <v>10</v>
      </c>
      <c r="N29" s="77">
        <v>4</v>
      </c>
      <c r="O29">
        <v>14.361458126974771</v>
      </c>
      <c r="P29">
        <v>1.4592732785958105</v>
      </c>
      <c r="Q29">
        <v>3.038397058740324</v>
      </c>
      <c r="R29">
        <v>2.4672240355836659E-3</v>
      </c>
    </row>
    <row r="30" spans="9:28" x14ac:dyDescent="0.25">
      <c r="J30" s="69">
        <v>3</v>
      </c>
      <c r="K30" s="70">
        <v>20</v>
      </c>
      <c r="L30" s="83">
        <v>0.1</v>
      </c>
      <c r="M30" s="80">
        <v>15</v>
      </c>
      <c r="N30" s="77">
        <v>1</v>
      </c>
      <c r="O30">
        <v>-3.9310665414993999</v>
      </c>
      <c r="P30">
        <v>-1.5833996645017443</v>
      </c>
      <c r="Q30">
        <v>-3.4576232951288794</v>
      </c>
      <c r="R30">
        <v>-0.17968909021043217</v>
      </c>
    </row>
    <row r="31" spans="9:28" x14ac:dyDescent="0.25">
      <c r="J31" s="69">
        <v>3</v>
      </c>
      <c r="K31" s="70">
        <v>20</v>
      </c>
      <c r="L31" s="83">
        <v>0.1</v>
      </c>
      <c r="M31" s="80">
        <v>15</v>
      </c>
      <c r="N31" s="77">
        <v>2</v>
      </c>
      <c r="O31">
        <v>6.3498883917354743</v>
      </c>
      <c r="P31">
        <v>4.5455727171292466</v>
      </c>
      <c r="Q31">
        <v>9.4619292697580271</v>
      </c>
      <c r="R31">
        <v>6.1465829161954193E-2</v>
      </c>
    </row>
    <row r="32" spans="9:28" x14ac:dyDescent="0.25">
      <c r="J32" s="69">
        <v>3</v>
      </c>
      <c r="K32" s="70">
        <v>20</v>
      </c>
      <c r="L32" s="83">
        <v>0.1</v>
      </c>
      <c r="M32" s="80">
        <v>15</v>
      </c>
      <c r="N32" s="77">
        <v>3</v>
      </c>
      <c r="O32">
        <v>12.443276796380538</v>
      </c>
      <c r="P32">
        <v>8.6685372085720438</v>
      </c>
      <c r="Q32">
        <v>17.996154257592991</v>
      </c>
      <c r="R32">
        <v>3.4638571812428513E-2</v>
      </c>
    </row>
    <row r="33" spans="10:18" x14ac:dyDescent="0.25">
      <c r="J33" s="69">
        <v>3</v>
      </c>
      <c r="K33" s="70">
        <v>20</v>
      </c>
      <c r="L33" s="83">
        <v>0.1</v>
      </c>
      <c r="M33" s="80">
        <v>15</v>
      </c>
      <c r="N33" s="77">
        <v>4</v>
      </c>
      <c r="O33">
        <v>14.806706803445534</v>
      </c>
      <c r="P33">
        <v>6.9192090205799017</v>
      </c>
      <c r="Q33">
        <v>14.238858082702462</v>
      </c>
      <c r="R33">
        <v>1.1562166570643288E-2</v>
      </c>
    </row>
    <row r="34" spans="10:18" x14ac:dyDescent="0.25">
      <c r="J34" s="69">
        <v>3</v>
      </c>
      <c r="K34" s="70">
        <v>20</v>
      </c>
      <c r="L34" s="83">
        <v>0.15</v>
      </c>
      <c r="M34" s="80">
        <v>0</v>
      </c>
      <c r="N34" s="77">
        <v>1</v>
      </c>
      <c r="O34">
        <v>15.019054857648669</v>
      </c>
      <c r="P34">
        <v>3.6592346484042881</v>
      </c>
      <c r="Q34">
        <v>7.7497875120771624</v>
      </c>
      <c r="R34">
        <v>0.40274840504781129</v>
      </c>
    </row>
    <row r="35" spans="10:18" x14ac:dyDescent="0.25">
      <c r="J35" s="69">
        <v>3</v>
      </c>
      <c r="K35" s="70">
        <v>20</v>
      </c>
      <c r="L35" s="83">
        <v>0.15</v>
      </c>
      <c r="M35" s="80">
        <v>0</v>
      </c>
      <c r="N35" s="77">
        <v>2</v>
      </c>
      <c r="O35">
        <v>15.815900963152894</v>
      </c>
      <c r="P35">
        <v>0.95421584598199782</v>
      </c>
      <c r="Q35">
        <v>2.0430579920542673</v>
      </c>
      <c r="R35">
        <v>1.3271950141177097E-2</v>
      </c>
    </row>
    <row r="36" spans="10:18" x14ac:dyDescent="0.25">
      <c r="J36" s="69">
        <v>3</v>
      </c>
      <c r="K36" s="70">
        <v>20</v>
      </c>
      <c r="L36" s="83">
        <v>0.15</v>
      </c>
      <c r="M36" s="80">
        <v>0</v>
      </c>
      <c r="N36" s="77">
        <v>3</v>
      </c>
      <c r="O36">
        <v>17.238473554249367</v>
      </c>
      <c r="P36">
        <v>-3.6465449144696098</v>
      </c>
      <c r="Q36">
        <v>-7.5743761773756049</v>
      </c>
      <c r="R36">
        <v>-1.4578980008669052E-2</v>
      </c>
    </row>
    <row r="37" spans="10:18" x14ac:dyDescent="0.25">
      <c r="J37" s="69">
        <v>3</v>
      </c>
      <c r="K37" s="70">
        <v>20</v>
      </c>
      <c r="L37" s="83">
        <v>0.15</v>
      </c>
      <c r="M37" s="80">
        <v>0</v>
      </c>
      <c r="N37" s="77">
        <v>4</v>
      </c>
      <c r="O37">
        <v>23.387091115383072</v>
      </c>
      <c r="P37">
        <v>-3.819999831356188</v>
      </c>
      <c r="Q37">
        <v>-7.617150652681957</v>
      </c>
      <c r="R37">
        <v>-6.18524070739791E-3</v>
      </c>
    </row>
    <row r="38" spans="10:18" x14ac:dyDescent="0.25">
      <c r="J38" s="69">
        <v>3</v>
      </c>
      <c r="K38" s="70">
        <v>20</v>
      </c>
      <c r="L38" s="83">
        <v>0.15</v>
      </c>
      <c r="M38" s="80">
        <v>5</v>
      </c>
      <c r="N38" s="77">
        <v>1</v>
      </c>
      <c r="O38">
        <v>10.535571323543053</v>
      </c>
      <c r="P38">
        <v>3.627133687744684</v>
      </c>
      <c r="Q38">
        <v>7.5899176069059706</v>
      </c>
      <c r="R38">
        <v>0.39444013217936141</v>
      </c>
    </row>
    <row r="39" spans="10:18" x14ac:dyDescent="0.25">
      <c r="J39" s="69">
        <v>3</v>
      </c>
      <c r="K39" s="70">
        <v>20</v>
      </c>
      <c r="L39" s="83">
        <v>0.15</v>
      </c>
      <c r="M39" s="80">
        <v>5</v>
      </c>
      <c r="N39" s="77">
        <v>2</v>
      </c>
      <c r="O39">
        <v>16.561457672870134</v>
      </c>
      <c r="P39">
        <v>6.4854613835981567</v>
      </c>
      <c r="Q39">
        <v>13.556948510076278</v>
      </c>
      <c r="R39">
        <v>8.8067566066161049E-2</v>
      </c>
    </row>
    <row r="40" spans="10:18" x14ac:dyDescent="0.25">
      <c r="J40" s="69">
        <v>3</v>
      </c>
      <c r="K40" s="70">
        <v>20</v>
      </c>
      <c r="L40" s="83">
        <v>0.15</v>
      </c>
      <c r="M40" s="80">
        <v>5</v>
      </c>
      <c r="N40" s="77">
        <v>3</v>
      </c>
      <c r="O40">
        <v>17.625385628887493</v>
      </c>
      <c r="P40">
        <v>-3.6505993099038847E-2</v>
      </c>
      <c r="Q40">
        <v>-1.3528341008268552E-2</v>
      </c>
      <c r="R40">
        <v>-2.6039030606787428E-5</v>
      </c>
    </row>
    <row r="41" spans="10:18" x14ac:dyDescent="0.25">
      <c r="J41" s="69">
        <v>3</v>
      </c>
      <c r="K41" s="70">
        <v>20</v>
      </c>
      <c r="L41" s="83">
        <v>0.15</v>
      </c>
      <c r="M41" s="80">
        <v>5</v>
      </c>
      <c r="N41" s="77">
        <v>4</v>
      </c>
      <c r="O41">
        <v>22.070613325628763</v>
      </c>
      <c r="P41">
        <v>-2.2361631754599771</v>
      </c>
      <c r="Q41">
        <v>-4.8154357767948444</v>
      </c>
      <c r="R41">
        <v>-3.9102061582574508E-3</v>
      </c>
    </row>
    <row r="42" spans="10:18" x14ac:dyDescent="0.25">
      <c r="J42" s="69">
        <v>3</v>
      </c>
      <c r="K42" s="70">
        <v>20</v>
      </c>
      <c r="L42" s="83">
        <v>0.15</v>
      </c>
      <c r="M42" s="80">
        <v>10</v>
      </c>
      <c r="N42" s="77">
        <v>1</v>
      </c>
      <c r="O42">
        <v>1.8755778738099604</v>
      </c>
      <c r="P42">
        <v>0.66010494841000633</v>
      </c>
      <c r="Q42">
        <v>1.2619941017518803</v>
      </c>
      <c r="R42">
        <v>6.5584522268286732E-2</v>
      </c>
    </row>
    <row r="43" spans="10:18" x14ac:dyDescent="0.25">
      <c r="J43" s="69">
        <v>3</v>
      </c>
      <c r="K43" s="70">
        <v>20</v>
      </c>
      <c r="L43" s="83">
        <v>0.15</v>
      </c>
      <c r="M43" s="80">
        <v>10</v>
      </c>
      <c r="N43" s="77">
        <v>2</v>
      </c>
      <c r="O43">
        <v>15.698454473220277</v>
      </c>
      <c r="P43">
        <v>8.7819064043823278</v>
      </c>
      <c r="Q43">
        <v>18.362867213061072</v>
      </c>
      <c r="R43">
        <v>0.11928739127750065</v>
      </c>
    </row>
    <row r="44" spans="10:18" x14ac:dyDescent="0.25">
      <c r="J44" s="69">
        <v>3</v>
      </c>
      <c r="K44" s="70">
        <v>20</v>
      </c>
      <c r="L44" s="83">
        <v>0.15</v>
      </c>
      <c r="M44" s="80">
        <v>10</v>
      </c>
      <c r="N44" s="77">
        <v>3</v>
      </c>
      <c r="O44">
        <v>18.898189397997282</v>
      </c>
      <c r="P44">
        <v>8.415615682945468</v>
      </c>
      <c r="Q44">
        <v>17.498918888569335</v>
      </c>
      <c r="R44">
        <v>3.3681504941858752E-2</v>
      </c>
    </row>
    <row r="45" spans="10:18" x14ac:dyDescent="0.25">
      <c r="J45" s="69">
        <v>3</v>
      </c>
      <c r="K45" s="70">
        <v>20</v>
      </c>
      <c r="L45" s="83">
        <v>0.15</v>
      </c>
      <c r="M45" s="80">
        <v>10</v>
      </c>
      <c r="N45" s="77">
        <v>4</v>
      </c>
      <c r="O45">
        <v>21.542187190462158</v>
      </c>
      <c r="P45">
        <v>2.1889099178937155</v>
      </c>
      <c r="Q45">
        <v>4.5575955881104857</v>
      </c>
      <c r="R45">
        <v>3.7008360533754983E-3</v>
      </c>
    </row>
    <row r="46" spans="10:18" x14ac:dyDescent="0.25">
      <c r="J46" s="69">
        <v>3</v>
      </c>
      <c r="K46" s="70">
        <v>20</v>
      </c>
      <c r="L46" s="83">
        <v>0.15</v>
      </c>
      <c r="M46" s="80">
        <v>15</v>
      </c>
      <c r="N46" s="77">
        <v>1</v>
      </c>
      <c r="O46">
        <v>-5.8965998122491001</v>
      </c>
      <c r="P46">
        <v>-2.3750994967526164</v>
      </c>
      <c r="Q46">
        <v>-5.1864349426933192</v>
      </c>
      <c r="R46">
        <v>-0.26953363531564822</v>
      </c>
    </row>
    <row r="47" spans="10:18" x14ac:dyDescent="0.25">
      <c r="J47" s="69">
        <v>3</v>
      </c>
      <c r="K47" s="70">
        <v>20</v>
      </c>
      <c r="L47" s="83">
        <v>0.15</v>
      </c>
      <c r="M47" s="80">
        <v>15</v>
      </c>
      <c r="N47" s="77">
        <v>2</v>
      </c>
      <c r="O47">
        <v>9.5248325876032087</v>
      </c>
      <c r="P47">
        <v>6.8183590756938699</v>
      </c>
      <c r="Q47">
        <v>14.192893904637039</v>
      </c>
      <c r="R47">
        <v>9.2198743742931286E-2</v>
      </c>
    </row>
    <row r="48" spans="10:18" x14ac:dyDescent="0.25">
      <c r="J48" s="69">
        <v>3</v>
      </c>
      <c r="K48" s="70">
        <v>20</v>
      </c>
      <c r="L48" s="83">
        <v>0.15</v>
      </c>
      <c r="M48" s="80">
        <v>15</v>
      </c>
      <c r="N48" s="77">
        <v>3</v>
      </c>
      <c r="O48">
        <v>18.664915194570806</v>
      </c>
      <c r="P48">
        <v>13.002805812858066</v>
      </c>
      <c r="Q48">
        <v>26.994231386389487</v>
      </c>
      <c r="R48">
        <v>5.1957857718642773E-2</v>
      </c>
    </row>
    <row r="49" spans="10:18" x14ac:dyDescent="0.25">
      <c r="J49" s="69">
        <v>3</v>
      </c>
      <c r="K49" s="70">
        <v>20</v>
      </c>
      <c r="L49" s="83">
        <v>0.15</v>
      </c>
      <c r="M49" s="80">
        <v>15</v>
      </c>
      <c r="N49" s="77">
        <v>4</v>
      </c>
      <c r="O49">
        <v>22.210060205168297</v>
      </c>
      <c r="P49">
        <v>10.378813530869849</v>
      </c>
      <c r="Q49">
        <v>21.358287124053689</v>
      </c>
      <c r="R49">
        <v>1.7343249855964929E-2</v>
      </c>
    </row>
    <row r="50" spans="10:18" x14ac:dyDescent="0.25">
      <c r="J50" s="69">
        <v>3</v>
      </c>
      <c r="K50" s="70">
        <v>20</v>
      </c>
      <c r="L50" s="83">
        <v>0.2</v>
      </c>
      <c r="M50" s="80">
        <v>0</v>
      </c>
      <c r="N50" s="77">
        <v>1</v>
      </c>
      <c r="O50">
        <v>20.025406476864891</v>
      </c>
      <c r="P50">
        <v>4.8789795312057178</v>
      </c>
      <c r="Q50">
        <v>10.333050016102881</v>
      </c>
      <c r="R50">
        <v>0.5369978733970816</v>
      </c>
    </row>
    <row r="51" spans="10:18" x14ac:dyDescent="0.25">
      <c r="J51" s="69">
        <v>3</v>
      </c>
      <c r="K51" s="70">
        <v>20</v>
      </c>
      <c r="L51" s="83">
        <v>0.2</v>
      </c>
      <c r="M51" s="80">
        <v>0</v>
      </c>
      <c r="N51" s="77">
        <v>2</v>
      </c>
      <c r="O51">
        <v>21.087867950870525</v>
      </c>
      <c r="P51">
        <v>1.2722877946426647</v>
      </c>
      <c r="Q51">
        <v>2.7240773227390251</v>
      </c>
      <c r="R51">
        <v>1.7695933521569479E-2</v>
      </c>
    </row>
    <row r="52" spans="10:18" x14ac:dyDescent="0.25">
      <c r="J52" s="69">
        <v>3</v>
      </c>
      <c r="K52" s="70">
        <v>20</v>
      </c>
      <c r="L52" s="83">
        <v>0.2</v>
      </c>
      <c r="M52" s="80">
        <v>0</v>
      </c>
      <c r="N52" s="77">
        <v>3</v>
      </c>
      <c r="O52">
        <v>22.984631405665827</v>
      </c>
      <c r="P52">
        <v>-4.8620598859594795</v>
      </c>
      <c r="Q52">
        <v>-10.099168236500809</v>
      </c>
      <c r="R52">
        <v>-1.943864001155874E-2</v>
      </c>
    </row>
    <row r="53" spans="10:18" x14ac:dyDescent="0.25">
      <c r="J53" s="69">
        <v>3</v>
      </c>
      <c r="K53" s="70">
        <v>20</v>
      </c>
      <c r="L53" s="83">
        <v>0.2</v>
      </c>
      <c r="M53" s="80">
        <v>0</v>
      </c>
      <c r="N53" s="77">
        <v>4</v>
      </c>
      <c r="O53">
        <v>31.182788153844093</v>
      </c>
      <c r="P53">
        <v>-5.0933331084749183</v>
      </c>
      <c r="Q53">
        <v>-10.156200870242611</v>
      </c>
      <c r="R53">
        <v>-8.2469876098638806E-3</v>
      </c>
    </row>
    <row r="54" spans="10:18" x14ac:dyDescent="0.25">
      <c r="J54" s="69">
        <v>3</v>
      </c>
      <c r="K54" s="70">
        <v>20</v>
      </c>
      <c r="L54" s="83">
        <v>0.2</v>
      </c>
      <c r="M54" s="80">
        <v>5</v>
      </c>
      <c r="N54" s="77">
        <v>1</v>
      </c>
      <c r="O54">
        <v>14.047428431390738</v>
      </c>
      <c r="P54">
        <v>4.8361782503262454</v>
      </c>
      <c r="Q54">
        <v>10.119890142541294</v>
      </c>
      <c r="R54">
        <v>0.52592017623914855</v>
      </c>
    </row>
    <row r="55" spans="10:18" x14ac:dyDescent="0.25">
      <c r="J55" s="69">
        <v>3</v>
      </c>
      <c r="K55" s="70">
        <v>20</v>
      </c>
      <c r="L55" s="83">
        <v>0.2</v>
      </c>
      <c r="M55" s="80">
        <v>5</v>
      </c>
      <c r="N55" s="77">
        <v>2</v>
      </c>
      <c r="O55">
        <v>22.081943563826847</v>
      </c>
      <c r="P55">
        <v>8.6472818447975417</v>
      </c>
      <c r="Q55">
        <v>18.075931346768371</v>
      </c>
      <c r="R55">
        <v>0.11742342142154806</v>
      </c>
    </row>
    <row r="56" spans="10:18" x14ac:dyDescent="0.25">
      <c r="J56" s="69">
        <v>3</v>
      </c>
      <c r="K56" s="70">
        <v>20</v>
      </c>
      <c r="L56" s="83">
        <v>0.2</v>
      </c>
      <c r="M56" s="80">
        <v>5</v>
      </c>
      <c r="N56" s="77">
        <v>3</v>
      </c>
      <c r="O56">
        <v>23.500514171849993</v>
      </c>
      <c r="P56">
        <v>-4.8674657465384796E-2</v>
      </c>
      <c r="Q56">
        <v>-1.8037788011024292E-2</v>
      </c>
      <c r="R56">
        <v>-3.4718707475715715E-5</v>
      </c>
    </row>
    <row r="57" spans="10:18" x14ac:dyDescent="0.25">
      <c r="J57" s="69">
        <v>3</v>
      </c>
      <c r="K57" s="70">
        <v>20</v>
      </c>
      <c r="L57" s="83">
        <v>0.2</v>
      </c>
      <c r="M57" s="80">
        <v>5</v>
      </c>
      <c r="N57" s="77">
        <v>4</v>
      </c>
      <c r="O57">
        <v>29.427484434171689</v>
      </c>
      <c r="P57">
        <v>-2.981550900613303</v>
      </c>
      <c r="Q57">
        <v>-6.4205810357264594</v>
      </c>
      <c r="R57">
        <v>-5.213608211009935E-3</v>
      </c>
    </row>
    <row r="58" spans="10:18" x14ac:dyDescent="0.25">
      <c r="J58" s="69">
        <v>3</v>
      </c>
      <c r="K58" s="70">
        <v>20</v>
      </c>
      <c r="L58" s="83">
        <v>0.2</v>
      </c>
      <c r="M58" s="80">
        <v>10</v>
      </c>
      <c r="N58" s="77">
        <v>1</v>
      </c>
      <c r="O58">
        <v>2.5007704984132806</v>
      </c>
      <c r="P58">
        <v>0.88013993121334189</v>
      </c>
      <c r="Q58">
        <v>1.6826588023358411</v>
      </c>
      <c r="R58">
        <v>8.7446029691049004E-2</v>
      </c>
    </row>
    <row r="59" spans="10:18" x14ac:dyDescent="0.25">
      <c r="J59" s="69">
        <v>3</v>
      </c>
      <c r="K59" s="70">
        <v>20</v>
      </c>
      <c r="L59" s="83">
        <v>0.2</v>
      </c>
      <c r="M59" s="80">
        <v>10</v>
      </c>
      <c r="N59" s="77">
        <v>2</v>
      </c>
      <c r="O59">
        <v>20.931272630960372</v>
      </c>
      <c r="P59">
        <v>11.709208539176437</v>
      </c>
      <c r="Q59">
        <v>24.483822950748095</v>
      </c>
      <c r="R59">
        <v>0.15904985503666752</v>
      </c>
    </row>
    <row r="60" spans="10:18" x14ac:dyDescent="0.25">
      <c r="J60" s="69">
        <v>3</v>
      </c>
      <c r="K60" s="70">
        <v>20</v>
      </c>
      <c r="L60" s="83">
        <v>0.2</v>
      </c>
      <c r="M60" s="80">
        <v>10</v>
      </c>
      <c r="N60" s="77">
        <v>3</v>
      </c>
      <c r="O60">
        <v>25.19758586399638</v>
      </c>
      <c r="P60">
        <v>11.220820910593957</v>
      </c>
      <c r="Q60">
        <v>23.331891851425787</v>
      </c>
      <c r="R60">
        <v>4.4908673255811681E-2</v>
      </c>
    </row>
    <row r="61" spans="10:18" x14ac:dyDescent="0.25">
      <c r="J61" s="69">
        <v>3</v>
      </c>
      <c r="K61" s="70">
        <v>20</v>
      </c>
      <c r="L61" s="83">
        <v>0.2</v>
      </c>
      <c r="M61" s="80">
        <v>10</v>
      </c>
      <c r="N61" s="77">
        <v>4</v>
      </c>
      <c r="O61">
        <v>28.722916253949542</v>
      </c>
      <c r="P61">
        <v>2.9185465571916209</v>
      </c>
      <c r="Q61">
        <v>6.0767941174806479</v>
      </c>
      <c r="R61">
        <v>4.9344480711673317E-3</v>
      </c>
    </row>
    <row r="62" spans="10:18" x14ac:dyDescent="0.25">
      <c r="J62" s="69">
        <v>3</v>
      </c>
      <c r="K62" s="70">
        <v>20</v>
      </c>
      <c r="L62" s="83">
        <v>0.2</v>
      </c>
      <c r="M62" s="80">
        <v>15</v>
      </c>
      <c r="N62" s="77">
        <v>1</v>
      </c>
      <c r="O62">
        <v>-7.8621330829987999</v>
      </c>
      <c r="P62">
        <v>-3.1667993290034886</v>
      </c>
      <c r="Q62">
        <v>-6.9152465902577589</v>
      </c>
      <c r="R62">
        <v>-0.35937818042086433</v>
      </c>
    </row>
    <row r="63" spans="10:18" x14ac:dyDescent="0.25">
      <c r="J63" s="69">
        <v>3</v>
      </c>
      <c r="K63" s="70">
        <v>20</v>
      </c>
      <c r="L63" s="83">
        <v>0.2</v>
      </c>
      <c r="M63" s="80">
        <v>15</v>
      </c>
      <c r="N63" s="77">
        <v>2</v>
      </c>
      <c r="O63">
        <v>12.699776783470949</v>
      </c>
      <c r="P63">
        <v>9.0911454342584932</v>
      </c>
      <c r="Q63">
        <v>18.923858539516054</v>
      </c>
      <c r="R63">
        <v>0.12293165832390839</v>
      </c>
    </row>
    <row r="64" spans="10:18" x14ac:dyDescent="0.25">
      <c r="J64" s="69">
        <v>3</v>
      </c>
      <c r="K64" s="70">
        <v>20</v>
      </c>
      <c r="L64" s="83">
        <v>0.2</v>
      </c>
      <c r="M64" s="80">
        <v>15</v>
      </c>
      <c r="N64" s="77">
        <v>3</v>
      </c>
      <c r="O64">
        <v>24.886553592761075</v>
      </c>
      <c r="P64">
        <v>17.337074417144088</v>
      </c>
      <c r="Q64">
        <v>35.992308515185982</v>
      </c>
      <c r="R64">
        <v>6.9277143624857027E-2</v>
      </c>
    </row>
    <row r="65" spans="10:18" x14ac:dyDescent="0.25">
      <c r="J65" s="69">
        <v>3</v>
      </c>
      <c r="K65" s="70">
        <v>20</v>
      </c>
      <c r="L65" s="83">
        <v>0.2</v>
      </c>
      <c r="M65" s="80">
        <v>15</v>
      </c>
      <c r="N65" s="77">
        <v>4</v>
      </c>
      <c r="O65">
        <v>29.613413606891068</v>
      </c>
      <c r="P65">
        <v>13.838418041159803</v>
      </c>
      <c r="Q65">
        <v>28.477716165404924</v>
      </c>
      <c r="R65">
        <v>2.3124333141286577E-2</v>
      </c>
    </row>
    <row r="66" spans="10:18" x14ac:dyDescent="0.25">
      <c r="J66" s="69">
        <v>3</v>
      </c>
      <c r="K66" s="70">
        <v>30</v>
      </c>
      <c r="L66" s="83">
        <v>0.05</v>
      </c>
      <c r="M66" s="80">
        <v>0</v>
      </c>
      <c r="N66" s="77">
        <v>1</v>
      </c>
      <c r="O66">
        <v>9.6542404241885293</v>
      </c>
      <c r="P66">
        <v>2.0172464761812239</v>
      </c>
      <c r="Q66">
        <v>6.3440220385961812</v>
      </c>
      <c r="R66">
        <v>0.32969223396783842</v>
      </c>
    </row>
    <row r="67" spans="10:18" x14ac:dyDescent="0.25">
      <c r="J67" s="69">
        <v>3</v>
      </c>
      <c r="K67" s="70">
        <v>30</v>
      </c>
      <c r="L67" s="83">
        <v>0.05</v>
      </c>
      <c r="M67" s="80">
        <v>0</v>
      </c>
      <c r="N67" s="77">
        <v>2</v>
      </c>
      <c r="O67">
        <v>11.710690742443839</v>
      </c>
      <c r="P67">
        <v>2.8553798417617982</v>
      </c>
      <c r="Q67">
        <v>8.9712189729570113</v>
      </c>
      <c r="R67">
        <v>5.8278116126771633E-2</v>
      </c>
    </row>
    <row r="68" spans="10:18" x14ac:dyDescent="0.25">
      <c r="J68" s="69">
        <v>3</v>
      </c>
      <c r="K68" s="70">
        <v>30</v>
      </c>
      <c r="L68" s="83">
        <v>0.05</v>
      </c>
      <c r="M68" s="80">
        <v>0</v>
      </c>
      <c r="N68" s="77">
        <v>3</v>
      </c>
      <c r="O68">
        <v>11.861925722364674</v>
      </c>
      <c r="P68">
        <v>0.71566188448649826</v>
      </c>
      <c r="Q68">
        <v>2.2984402410610509</v>
      </c>
      <c r="R68">
        <v>4.4239833803923663E-3</v>
      </c>
    </row>
    <row r="69" spans="10:18" x14ac:dyDescent="0.25">
      <c r="J69" s="69">
        <v>3</v>
      </c>
      <c r="K69" s="70">
        <v>30</v>
      </c>
      <c r="L69" s="83">
        <v>0.05</v>
      </c>
      <c r="M69" s="80">
        <v>0</v>
      </c>
      <c r="N69" s="77">
        <v>4</v>
      </c>
      <c r="O69">
        <v>11.90681708629498</v>
      </c>
      <c r="P69">
        <v>-2.6514562353399116</v>
      </c>
      <c r="Q69">
        <v>-8.2046871550286706</v>
      </c>
      <c r="R69">
        <v>-6.6623291696193514E-3</v>
      </c>
    </row>
    <row r="70" spans="10:18" x14ac:dyDescent="0.25">
      <c r="J70" s="69">
        <v>3</v>
      </c>
      <c r="K70" s="70">
        <v>30</v>
      </c>
      <c r="L70" s="83">
        <v>0.05</v>
      </c>
      <c r="M70" s="80">
        <v>5</v>
      </c>
      <c r="N70" s="77">
        <v>1</v>
      </c>
      <c r="O70">
        <v>3.6313781709672259</v>
      </c>
      <c r="P70">
        <v>0.76262191344333541</v>
      </c>
      <c r="Q70">
        <v>2.2489235417048059</v>
      </c>
      <c r="R70">
        <v>0.11687421985242519</v>
      </c>
    </row>
    <row r="71" spans="10:18" x14ac:dyDescent="0.25">
      <c r="J71" s="69">
        <v>3</v>
      </c>
      <c r="K71" s="70">
        <v>30</v>
      </c>
      <c r="L71" s="83">
        <v>0.05</v>
      </c>
      <c r="M71" s="80">
        <v>5</v>
      </c>
      <c r="N71" s="77">
        <v>2</v>
      </c>
      <c r="O71">
        <v>11.032227649930858</v>
      </c>
      <c r="P71">
        <v>4.3619094139916506</v>
      </c>
      <c r="Q71">
        <v>13.760186775329753</v>
      </c>
      <c r="R71">
        <v>8.9387826251488084E-2</v>
      </c>
    </row>
    <row r="72" spans="10:18" x14ac:dyDescent="0.25">
      <c r="J72" s="69">
        <v>3</v>
      </c>
      <c r="K72" s="70">
        <v>30</v>
      </c>
      <c r="L72" s="83">
        <v>0.05</v>
      </c>
      <c r="M72" s="80">
        <v>5</v>
      </c>
      <c r="N72" s="77">
        <v>3</v>
      </c>
      <c r="O72">
        <v>12.421093254652604</v>
      </c>
      <c r="P72">
        <v>4.8640960376986166</v>
      </c>
      <c r="Q72">
        <v>15.251567073835812</v>
      </c>
      <c r="R72">
        <v>2.9355855355387012E-2</v>
      </c>
    </row>
    <row r="73" spans="10:18" x14ac:dyDescent="0.25">
      <c r="J73" s="69">
        <v>3</v>
      </c>
      <c r="K73" s="70">
        <v>30</v>
      </c>
      <c r="L73" s="83">
        <v>0.05</v>
      </c>
      <c r="M73" s="80">
        <v>5</v>
      </c>
      <c r="N73" s="77">
        <v>4</v>
      </c>
      <c r="O73">
        <v>13.116342840564423</v>
      </c>
      <c r="P73">
        <v>1.9276270445547663</v>
      </c>
      <c r="Q73">
        <v>5.9868457957654595</v>
      </c>
      <c r="R73">
        <v>4.8614086832908399E-3</v>
      </c>
    </row>
    <row r="74" spans="10:18" x14ac:dyDescent="0.25">
      <c r="J74" s="69">
        <v>3</v>
      </c>
      <c r="K74" s="70">
        <v>30</v>
      </c>
      <c r="L74" s="83">
        <v>0.05</v>
      </c>
      <c r="M74" s="80">
        <v>10</v>
      </c>
      <c r="N74" s="77">
        <v>1</v>
      </c>
      <c r="O74">
        <v>-3.0663735193349302</v>
      </c>
      <c r="P74">
        <v>-0.94926583898246797</v>
      </c>
      <c r="Q74">
        <v>-3.1333337546495601</v>
      </c>
      <c r="R74">
        <v>-0.1628360997254418</v>
      </c>
    </row>
    <row r="75" spans="10:18" x14ac:dyDescent="0.25">
      <c r="J75" s="69">
        <v>3</v>
      </c>
      <c r="K75" s="70">
        <v>30</v>
      </c>
      <c r="L75" s="83">
        <v>0.05</v>
      </c>
      <c r="M75" s="80">
        <v>10</v>
      </c>
      <c r="N75" s="77">
        <v>2</v>
      </c>
      <c r="O75">
        <v>5.6998324349607952</v>
      </c>
      <c r="P75">
        <v>2.7860943511764775</v>
      </c>
      <c r="Q75">
        <v>8.6714968285938152</v>
      </c>
      <c r="R75">
        <v>5.6331085072506108E-2</v>
      </c>
    </row>
    <row r="76" spans="10:18" x14ac:dyDescent="0.25">
      <c r="J76" s="69">
        <v>3</v>
      </c>
      <c r="K76" s="70">
        <v>30</v>
      </c>
      <c r="L76" s="83">
        <v>0.05</v>
      </c>
      <c r="M76" s="80">
        <v>10</v>
      </c>
      <c r="N76" s="77">
        <v>3</v>
      </c>
      <c r="O76">
        <v>11.773840854915209</v>
      </c>
      <c r="P76">
        <v>6.5864298032867472</v>
      </c>
      <c r="Q76">
        <v>20.658225614693706</v>
      </c>
      <c r="R76">
        <v>3.976246375916688E-2</v>
      </c>
    </row>
    <row r="77" spans="10:18" x14ac:dyDescent="0.25">
      <c r="J77" s="69">
        <v>3</v>
      </c>
      <c r="K77" s="70">
        <v>30</v>
      </c>
      <c r="L77" s="83">
        <v>0.05</v>
      </c>
      <c r="M77" s="80">
        <v>10</v>
      </c>
      <c r="N77" s="77">
        <v>4</v>
      </c>
      <c r="O77">
        <v>13.473834657002673</v>
      </c>
      <c r="P77">
        <v>6.6828462353611719</v>
      </c>
      <c r="Q77">
        <v>20.816829256668179</v>
      </c>
      <c r="R77">
        <v>1.6903577937238397E-2</v>
      </c>
    </row>
    <row r="78" spans="10:18" x14ac:dyDescent="0.25">
      <c r="J78" s="69">
        <v>3</v>
      </c>
      <c r="K78" s="70">
        <v>30</v>
      </c>
      <c r="L78" s="83">
        <v>0.05</v>
      </c>
      <c r="M78" s="80">
        <v>15</v>
      </c>
      <c r="N78" s="77">
        <v>1</v>
      </c>
      <c r="O78">
        <v>-6.1939066493159638</v>
      </c>
      <c r="P78">
        <v>-2.0743088227529323</v>
      </c>
      <c r="Q78">
        <v>-6.6107473702434598</v>
      </c>
      <c r="R78">
        <v>-0.34355367232848805</v>
      </c>
    </row>
    <row r="79" spans="10:18" x14ac:dyDescent="0.25">
      <c r="J79" s="69">
        <v>3</v>
      </c>
      <c r="K79" s="70">
        <v>30</v>
      </c>
      <c r="L79" s="83">
        <v>0.05</v>
      </c>
      <c r="M79" s="80">
        <v>15</v>
      </c>
      <c r="N79" s="77">
        <v>2</v>
      </c>
      <c r="O79">
        <v>-0.69029023649863297</v>
      </c>
      <c r="P79">
        <v>-0.32864714417628615</v>
      </c>
      <c r="Q79">
        <v>-1.0951781148254924</v>
      </c>
      <c r="R79">
        <v>-7.1144085934914478E-3</v>
      </c>
    </row>
    <row r="80" spans="10:18" x14ac:dyDescent="0.25">
      <c r="J80" s="69">
        <v>3</v>
      </c>
      <c r="K80" s="70">
        <v>30</v>
      </c>
      <c r="L80" s="83">
        <v>0.05</v>
      </c>
      <c r="M80" s="80">
        <v>15</v>
      </c>
      <c r="N80" s="77">
        <v>3</v>
      </c>
      <c r="O80">
        <v>7.143624440702407</v>
      </c>
      <c r="P80">
        <v>5.1137693067704033</v>
      </c>
      <c r="Q80">
        <v>15.967005642716675</v>
      </c>
      <c r="R80">
        <v>3.0732914580977107E-2</v>
      </c>
    </row>
    <row r="81" spans="10:18" x14ac:dyDescent="0.25">
      <c r="J81" s="69">
        <v>3</v>
      </c>
      <c r="K81" s="70">
        <v>30</v>
      </c>
      <c r="L81" s="83">
        <v>0.05</v>
      </c>
      <c r="M81" s="80">
        <v>15</v>
      </c>
      <c r="N81" s="77">
        <v>4</v>
      </c>
      <c r="O81">
        <v>12.178789926183196</v>
      </c>
      <c r="P81">
        <v>9.2417253142189608</v>
      </c>
      <c r="Q81">
        <v>28.85889111751337</v>
      </c>
      <c r="R81">
        <v>2.343385292603594E-2</v>
      </c>
    </row>
    <row r="82" spans="10:18" x14ac:dyDescent="0.25">
      <c r="J82" s="69">
        <v>3</v>
      </c>
      <c r="K82" s="70">
        <v>30</v>
      </c>
      <c r="L82" s="83">
        <v>0.1</v>
      </c>
      <c r="M82" s="80">
        <v>0</v>
      </c>
      <c r="N82" s="77">
        <v>1</v>
      </c>
      <c r="O82">
        <v>19.308480848377059</v>
      </c>
      <c r="P82">
        <v>4.0344929523624478</v>
      </c>
      <c r="Q82">
        <v>12.688044077192362</v>
      </c>
      <c r="R82">
        <v>0.65938446793567684</v>
      </c>
    </row>
    <row r="83" spans="10:18" x14ac:dyDescent="0.25">
      <c r="J83" s="69">
        <v>3</v>
      </c>
      <c r="K83" s="70">
        <v>30</v>
      </c>
      <c r="L83" s="83">
        <v>0.1</v>
      </c>
      <c r="M83" s="80">
        <v>0</v>
      </c>
      <c r="N83" s="77">
        <v>2</v>
      </c>
      <c r="O83">
        <v>23.421381484887679</v>
      </c>
      <c r="P83">
        <v>5.7107596835235963</v>
      </c>
      <c r="Q83">
        <v>17.942437945914023</v>
      </c>
      <c r="R83">
        <v>0.11655623225354327</v>
      </c>
    </row>
    <row r="84" spans="10:18" x14ac:dyDescent="0.25">
      <c r="J84" s="69">
        <v>3</v>
      </c>
      <c r="K84" s="70">
        <v>30</v>
      </c>
      <c r="L84" s="83">
        <v>0.1</v>
      </c>
      <c r="M84" s="80">
        <v>0</v>
      </c>
      <c r="N84" s="77">
        <v>3</v>
      </c>
      <c r="O84">
        <v>23.723851444729348</v>
      </c>
      <c r="P84">
        <v>1.4313237689729965</v>
      </c>
      <c r="Q84">
        <v>4.5968804821221019</v>
      </c>
      <c r="R84">
        <v>8.8479667607847326E-3</v>
      </c>
    </row>
    <row r="85" spans="10:18" x14ac:dyDescent="0.25">
      <c r="J85" s="69">
        <v>3</v>
      </c>
      <c r="K85" s="70">
        <v>30</v>
      </c>
      <c r="L85" s="83">
        <v>0.1</v>
      </c>
      <c r="M85" s="80">
        <v>0</v>
      </c>
      <c r="N85" s="77">
        <v>4</v>
      </c>
      <c r="O85">
        <v>23.813634172589961</v>
      </c>
      <c r="P85">
        <v>-5.3029124706798232</v>
      </c>
      <c r="Q85">
        <v>-16.409374310057341</v>
      </c>
      <c r="R85">
        <v>-1.3324658339238703E-2</v>
      </c>
    </row>
    <row r="86" spans="10:18" x14ac:dyDescent="0.25">
      <c r="J86" s="69">
        <v>3</v>
      </c>
      <c r="K86" s="70">
        <v>30</v>
      </c>
      <c r="L86" s="83">
        <v>0.1</v>
      </c>
      <c r="M86" s="80">
        <v>5</v>
      </c>
      <c r="N86" s="77">
        <v>1</v>
      </c>
      <c r="O86">
        <v>7.2627563419344519</v>
      </c>
      <c r="P86">
        <v>1.5252438268866708</v>
      </c>
      <c r="Q86">
        <v>4.4978470834096118</v>
      </c>
      <c r="R86">
        <v>0.23374843970485037</v>
      </c>
    </row>
    <row r="87" spans="10:18" x14ac:dyDescent="0.25">
      <c r="J87" s="69">
        <v>3</v>
      </c>
      <c r="K87" s="70">
        <v>30</v>
      </c>
      <c r="L87" s="83">
        <v>0.1</v>
      </c>
      <c r="M87" s="80">
        <v>5</v>
      </c>
      <c r="N87" s="77">
        <v>2</v>
      </c>
      <c r="O87">
        <v>22.064455299861716</v>
      </c>
      <c r="P87">
        <v>8.7238188279833011</v>
      </c>
      <c r="Q87">
        <v>27.520373550659507</v>
      </c>
      <c r="R87">
        <v>0.17877565250297617</v>
      </c>
    </row>
    <row r="88" spans="10:18" x14ac:dyDescent="0.25">
      <c r="J88" s="69">
        <v>3</v>
      </c>
      <c r="K88" s="70">
        <v>30</v>
      </c>
      <c r="L88" s="83">
        <v>0.1</v>
      </c>
      <c r="M88" s="80">
        <v>5</v>
      </c>
      <c r="N88" s="77">
        <v>3</v>
      </c>
      <c r="O88">
        <v>24.842186509305208</v>
      </c>
      <c r="P88">
        <v>9.7281920753972333</v>
      </c>
      <c r="Q88">
        <v>30.503134147671624</v>
      </c>
      <c r="R88">
        <v>5.8711710710774023E-2</v>
      </c>
    </row>
    <row r="89" spans="10:18" x14ac:dyDescent="0.25">
      <c r="J89" s="69">
        <v>3</v>
      </c>
      <c r="K89" s="70">
        <v>30</v>
      </c>
      <c r="L89" s="83">
        <v>0.1</v>
      </c>
      <c r="M89" s="80">
        <v>5</v>
      </c>
      <c r="N89" s="77">
        <v>4</v>
      </c>
      <c r="O89">
        <v>26.232685681128846</v>
      </c>
      <c r="P89">
        <v>3.8552540891095326</v>
      </c>
      <c r="Q89">
        <v>11.973691591530919</v>
      </c>
      <c r="R89">
        <v>9.7228173665816799E-3</v>
      </c>
    </row>
    <row r="90" spans="10:18" x14ac:dyDescent="0.25">
      <c r="J90" s="69">
        <v>3</v>
      </c>
      <c r="K90" s="70">
        <v>30</v>
      </c>
      <c r="L90" s="83">
        <v>0.1</v>
      </c>
      <c r="M90" s="80">
        <v>10</v>
      </c>
      <c r="N90" s="77">
        <v>1</v>
      </c>
      <c r="O90">
        <v>-6.1327470386698604</v>
      </c>
      <c r="P90">
        <v>-1.8985316779649359</v>
      </c>
      <c r="Q90">
        <v>-6.2666675092991202</v>
      </c>
      <c r="R90">
        <v>-0.3256721994508836</v>
      </c>
    </row>
    <row r="91" spans="10:18" x14ac:dyDescent="0.25">
      <c r="J91" s="69">
        <v>3</v>
      </c>
      <c r="K91" s="70">
        <v>30</v>
      </c>
      <c r="L91" s="83">
        <v>0.1</v>
      </c>
      <c r="M91" s="80">
        <v>10</v>
      </c>
      <c r="N91" s="77">
        <v>2</v>
      </c>
      <c r="O91">
        <v>11.39966486992159</v>
      </c>
      <c r="P91">
        <v>5.572188702352955</v>
      </c>
      <c r="Q91">
        <v>17.34299365718763</v>
      </c>
      <c r="R91">
        <v>0.11266217014501222</v>
      </c>
    </row>
    <row r="92" spans="10:18" x14ac:dyDescent="0.25">
      <c r="J92" s="69">
        <v>3</v>
      </c>
      <c r="K92" s="70">
        <v>30</v>
      </c>
      <c r="L92" s="83">
        <v>0.1</v>
      </c>
      <c r="M92" s="80">
        <v>10</v>
      </c>
      <c r="N92" s="77">
        <v>3</v>
      </c>
      <c r="O92">
        <v>23.547681709830417</v>
      </c>
      <c r="P92">
        <v>13.172859606573494</v>
      </c>
      <c r="Q92">
        <v>41.316451229387411</v>
      </c>
      <c r="R92">
        <v>7.952492751833376E-2</v>
      </c>
    </row>
    <row r="93" spans="10:18" x14ac:dyDescent="0.25">
      <c r="J93" s="69">
        <v>3</v>
      </c>
      <c r="K93" s="70">
        <v>30</v>
      </c>
      <c r="L93" s="83">
        <v>0.1</v>
      </c>
      <c r="M93" s="80">
        <v>10</v>
      </c>
      <c r="N93" s="77">
        <v>4</v>
      </c>
      <c r="O93">
        <v>26.947669314005346</v>
      </c>
      <c r="P93">
        <v>13.365692470722344</v>
      </c>
      <c r="Q93">
        <v>41.633658513336357</v>
      </c>
      <c r="R93">
        <v>3.3807155874476795E-2</v>
      </c>
    </row>
    <row r="94" spans="10:18" x14ac:dyDescent="0.25">
      <c r="J94" s="69">
        <v>3</v>
      </c>
      <c r="K94" s="70">
        <v>30</v>
      </c>
      <c r="L94" s="83">
        <v>0.1</v>
      </c>
      <c r="M94" s="80">
        <v>15</v>
      </c>
      <c r="N94" s="77">
        <v>1</v>
      </c>
      <c r="O94">
        <v>-12.387813298631928</v>
      </c>
      <c r="P94">
        <v>-4.1486176455058645</v>
      </c>
      <c r="Q94">
        <v>-13.22149474048692</v>
      </c>
      <c r="R94">
        <v>-0.68710734465697609</v>
      </c>
    </row>
    <row r="95" spans="10:18" x14ac:dyDescent="0.25">
      <c r="J95" s="69">
        <v>3</v>
      </c>
      <c r="K95" s="70">
        <v>30</v>
      </c>
      <c r="L95" s="83">
        <v>0.1</v>
      </c>
      <c r="M95" s="80">
        <v>15</v>
      </c>
      <c r="N95" s="77">
        <v>2</v>
      </c>
      <c r="O95">
        <v>-1.3805804729972659</v>
      </c>
      <c r="P95">
        <v>-0.65729428835257231</v>
      </c>
      <c r="Q95">
        <v>-2.1903562296509849</v>
      </c>
      <c r="R95">
        <v>-1.4228817186982896E-2</v>
      </c>
    </row>
    <row r="96" spans="10:18" x14ac:dyDescent="0.25">
      <c r="J96" s="69">
        <v>3</v>
      </c>
      <c r="K96" s="70">
        <v>30</v>
      </c>
      <c r="L96" s="83">
        <v>0.1</v>
      </c>
      <c r="M96" s="80">
        <v>15</v>
      </c>
      <c r="N96" s="77">
        <v>3</v>
      </c>
      <c r="O96">
        <v>14.287248881404814</v>
      </c>
      <c r="P96">
        <v>10.227538613540807</v>
      </c>
      <c r="Q96">
        <v>31.93401128543335</v>
      </c>
      <c r="R96">
        <v>6.1465829161954214E-2</v>
      </c>
    </row>
    <row r="97" spans="10:18" x14ac:dyDescent="0.25">
      <c r="J97" s="69">
        <v>3</v>
      </c>
      <c r="K97" s="70">
        <v>30</v>
      </c>
      <c r="L97" s="83">
        <v>0.1</v>
      </c>
      <c r="M97" s="80">
        <v>15</v>
      </c>
      <c r="N97" s="77">
        <v>4</v>
      </c>
      <c r="O97">
        <v>24.357579852366392</v>
      </c>
      <c r="P97">
        <v>18.483450628437922</v>
      </c>
      <c r="Q97">
        <v>57.717782235026739</v>
      </c>
      <c r="R97">
        <v>4.6867705852071881E-2</v>
      </c>
    </row>
    <row r="98" spans="10:18" x14ac:dyDescent="0.25">
      <c r="J98" s="69">
        <v>3</v>
      </c>
      <c r="K98" s="70">
        <v>30</v>
      </c>
      <c r="L98" s="83">
        <v>0.15</v>
      </c>
      <c r="M98" s="80">
        <v>0</v>
      </c>
      <c r="N98" s="77">
        <v>1</v>
      </c>
      <c r="O98">
        <v>28.962721272565577</v>
      </c>
      <c r="P98">
        <v>6.0517394285436703</v>
      </c>
      <c r="Q98">
        <v>19.032066115788542</v>
      </c>
      <c r="R98">
        <v>0.98907670190351515</v>
      </c>
    </row>
    <row r="99" spans="10:18" x14ac:dyDescent="0.25">
      <c r="J99" s="69">
        <v>3</v>
      </c>
      <c r="K99" s="70">
        <v>30</v>
      </c>
      <c r="L99" s="83">
        <v>0.15</v>
      </c>
      <c r="M99" s="80">
        <v>0</v>
      </c>
      <c r="N99" s="77">
        <v>2</v>
      </c>
      <c r="O99">
        <v>35.132072227331506</v>
      </c>
      <c r="P99">
        <v>8.5661395252853918</v>
      </c>
      <c r="Q99">
        <v>26.913656918871027</v>
      </c>
      <c r="R99">
        <v>0.17483434838031486</v>
      </c>
    </row>
    <row r="100" spans="10:18" x14ac:dyDescent="0.25">
      <c r="J100" s="69">
        <v>3</v>
      </c>
      <c r="K100" s="70">
        <v>30</v>
      </c>
      <c r="L100" s="83">
        <v>0.15</v>
      </c>
      <c r="M100" s="80">
        <v>0</v>
      </c>
      <c r="N100" s="77">
        <v>3</v>
      </c>
      <c r="O100">
        <v>35.585777167094008</v>
      </c>
      <c r="P100">
        <v>2.1469856534594949</v>
      </c>
      <c r="Q100">
        <v>6.8953207231831541</v>
      </c>
      <c r="R100">
        <v>1.3271950141177102E-2</v>
      </c>
    </row>
    <row r="101" spans="10:18" x14ac:dyDescent="0.25">
      <c r="J101" s="69">
        <v>3</v>
      </c>
      <c r="K101" s="70">
        <v>30</v>
      </c>
      <c r="L101" s="83">
        <v>0.15</v>
      </c>
      <c r="M101" s="80">
        <v>0</v>
      </c>
      <c r="N101" s="77">
        <v>4</v>
      </c>
      <c r="O101">
        <v>35.720451258884935</v>
      </c>
      <c r="P101">
        <v>-7.9543687060197348</v>
      </c>
      <c r="Q101">
        <v>-24.61406146508601</v>
      </c>
      <c r="R101">
        <v>-1.9986987508858054E-2</v>
      </c>
    </row>
    <row r="102" spans="10:18" x14ac:dyDescent="0.25">
      <c r="J102" s="69">
        <v>3</v>
      </c>
      <c r="K102" s="70">
        <v>30</v>
      </c>
      <c r="L102" s="83">
        <v>0.15</v>
      </c>
      <c r="M102" s="80">
        <v>5</v>
      </c>
      <c r="N102" s="77">
        <v>1</v>
      </c>
      <c r="O102">
        <v>10.894134512901676</v>
      </c>
      <c r="P102">
        <v>2.2878657403300067</v>
      </c>
      <c r="Q102">
        <v>6.7467706251144177</v>
      </c>
      <c r="R102">
        <v>0.35062265955727556</v>
      </c>
    </row>
    <row r="103" spans="10:18" x14ac:dyDescent="0.25">
      <c r="J103" s="69">
        <v>3</v>
      </c>
      <c r="K103" s="70">
        <v>30</v>
      </c>
      <c r="L103" s="83">
        <v>0.15</v>
      </c>
      <c r="M103" s="80">
        <v>5</v>
      </c>
      <c r="N103" s="77">
        <v>2</v>
      </c>
      <c r="O103">
        <v>33.09668294979258</v>
      </c>
      <c r="P103">
        <v>13.085728241974952</v>
      </c>
      <c r="Q103">
        <v>41.280560325989256</v>
      </c>
      <c r="R103">
        <v>0.26816347875446422</v>
      </c>
    </row>
    <row r="104" spans="10:18" x14ac:dyDescent="0.25">
      <c r="J104" s="69">
        <v>3</v>
      </c>
      <c r="K104" s="70">
        <v>30</v>
      </c>
      <c r="L104" s="83">
        <v>0.15</v>
      </c>
      <c r="M104" s="80">
        <v>5</v>
      </c>
      <c r="N104" s="77">
        <v>3</v>
      </c>
      <c r="O104">
        <v>37.263279763957797</v>
      </c>
      <c r="P104">
        <v>14.592288113095853</v>
      </c>
      <c r="Q104">
        <v>45.754701221507432</v>
      </c>
      <c r="R104">
        <v>8.8067566066161035E-2</v>
      </c>
    </row>
    <row r="105" spans="10:18" x14ac:dyDescent="0.25">
      <c r="J105" s="69">
        <v>3</v>
      </c>
      <c r="K105" s="70">
        <v>30</v>
      </c>
      <c r="L105" s="83">
        <v>0.15</v>
      </c>
      <c r="M105" s="80">
        <v>5</v>
      </c>
      <c r="N105" s="77">
        <v>4</v>
      </c>
      <c r="O105">
        <v>39.349028521693263</v>
      </c>
      <c r="P105">
        <v>5.7828811336642962</v>
      </c>
      <c r="Q105">
        <v>17.960537387296377</v>
      </c>
      <c r="R105">
        <v>1.4584226049872518E-2</v>
      </c>
    </row>
    <row r="106" spans="10:18" x14ac:dyDescent="0.25">
      <c r="J106" s="69">
        <v>3</v>
      </c>
      <c r="K106" s="70">
        <v>30</v>
      </c>
      <c r="L106" s="83">
        <v>0.15</v>
      </c>
      <c r="M106" s="80">
        <v>10</v>
      </c>
      <c r="N106" s="77">
        <v>1</v>
      </c>
      <c r="O106">
        <v>-9.1991205580047897</v>
      </c>
      <c r="P106">
        <v>-2.8477975169474044</v>
      </c>
      <c r="Q106">
        <v>-9.400001263948683</v>
      </c>
      <c r="R106">
        <v>-0.48850829917632554</v>
      </c>
    </row>
    <row r="107" spans="10:18" x14ac:dyDescent="0.25">
      <c r="J107" s="69">
        <v>3</v>
      </c>
      <c r="K107" s="70">
        <v>30</v>
      </c>
      <c r="L107" s="83">
        <v>0.15</v>
      </c>
      <c r="M107" s="80">
        <v>10</v>
      </c>
      <c r="N107" s="77">
        <v>2</v>
      </c>
      <c r="O107">
        <v>17.099497304882384</v>
      </c>
      <c r="P107">
        <v>8.3582830535294335</v>
      </c>
      <c r="Q107">
        <v>26.014490485781437</v>
      </c>
      <c r="R107">
        <v>0.16899325521751826</v>
      </c>
    </row>
    <row r="108" spans="10:18" x14ac:dyDescent="0.25">
      <c r="J108" s="69">
        <v>3</v>
      </c>
      <c r="K108" s="70">
        <v>30</v>
      </c>
      <c r="L108" s="83">
        <v>0.15</v>
      </c>
      <c r="M108" s="80">
        <v>10</v>
      </c>
      <c r="N108" s="77">
        <v>3</v>
      </c>
      <c r="O108">
        <v>35.321522564745621</v>
      </c>
      <c r="P108">
        <v>19.759289409860237</v>
      </c>
      <c r="Q108">
        <v>61.974676844081117</v>
      </c>
      <c r="R108">
        <v>0.11928739127750065</v>
      </c>
    </row>
    <row r="109" spans="10:18" x14ac:dyDescent="0.25">
      <c r="J109" s="69">
        <v>3</v>
      </c>
      <c r="K109" s="70">
        <v>30</v>
      </c>
      <c r="L109" s="83">
        <v>0.15</v>
      </c>
      <c r="M109" s="80">
        <v>10</v>
      </c>
      <c r="N109" s="77">
        <v>4</v>
      </c>
      <c r="O109">
        <v>40.421503971008022</v>
      </c>
      <c r="P109">
        <v>20.048538706083516</v>
      </c>
      <c r="Q109">
        <v>62.450487770004528</v>
      </c>
      <c r="R109">
        <v>5.0710733811715189E-2</v>
      </c>
    </row>
    <row r="110" spans="10:18" x14ac:dyDescent="0.25">
      <c r="J110" s="69">
        <v>3</v>
      </c>
      <c r="K110" s="70">
        <v>30</v>
      </c>
      <c r="L110" s="83">
        <v>0.15</v>
      </c>
      <c r="M110" s="80">
        <v>15</v>
      </c>
      <c r="N110" s="77">
        <v>1</v>
      </c>
      <c r="O110">
        <v>-18.581719947947889</v>
      </c>
      <c r="P110">
        <v>-6.2229264682587955</v>
      </c>
      <c r="Q110">
        <v>-19.83224211073038</v>
      </c>
      <c r="R110">
        <v>-1.0306610169854642</v>
      </c>
    </row>
    <row r="111" spans="10:18" x14ac:dyDescent="0.25">
      <c r="J111" s="69">
        <v>3</v>
      </c>
      <c r="K111" s="70">
        <v>30</v>
      </c>
      <c r="L111" s="83">
        <v>0.15</v>
      </c>
      <c r="M111" s="80">
        <v>15</v>
      </c>
      <c r="N111" s="77">
        <v>2</v>
      </c>
      <c r="O111">
        <v>-2.0708707094958991</v>
      </c>
      <c r="P111">
        <v>-0.9859414325288578</v>
      </c>
      <c r="Q111">
        <v>-3.2855343444764773</v>
      </c>
      <c r="R111">
        <v>-2.1343225780474345E-2</v>
      </c>
    </row>
    <row r="112" spans="10:18" x14ac:dyDescent="0.25">
      <c r="J112" s="69">
        <v>3</v>
      </c>
      <c r="K112" s="70">
        <v>30</v>
      </c>
      <c r="L112" s="83">
        <v>0.15</v>
      </c>
      <c r="M112" s="80">
        <v>15</v>
      </c>
      <c r="N112" s="77">
        <v>3</v>
      </c>
      <c r="O112">
        <v>21.430873322107225</v>
      </c>
      <c r="P112">
        <v>15.341307920311207</v>
      </c>
      <c r="Q112">
        <v>47.901016928150014</v>
      </c>
      <c r="R112">
        <v>9.2198743742931299E-2</v>
      </c>
    </row>
    <row r="113" spans="10:18" x14ac:dyDescent="0.25">
      <c r="J113" s="69">
        <v>3</v>
      </c>
      <c r="K113" s="70">
        <v>30</v>
      </c>
      <c r="L113" s="83">
        <v>0.15</v>
      </c>
      <c r="M113" s="80">
        <v>15</v>
      </c>
      <c r="N113" s="77">
        <v>4</v>
      </c>
      <c r="O113">
        <v>36.536369778549592</v>
      </c>
      <c r="P113">
        <v>27.725175942656882</v>
      </c>
      <c r="Q113">
        <v>86.576673352540098</v>
      </c>
      <c r="R113">
        <v>7.0301558778107814E-2</v>
      </c>
    </row>
    <row r="114" spans="10:18" x14ac:dyDescent="0.25">
      <c r="J114" s="69">
        <v>3</v>
      </c>
      <c r="K114" s="70">
        <v>30</v>
      </c>
      <c r="L114" s="83">
        <v>0.2</v>
      </c>
      <c r="M114" s="80">
        <v>0</v>
      </c>
      <c r="N114" s="77">
        <v>1</v>
      </c>
      <c r="O114">
        <v>38.616961696754117</v>
      </c>
      <c r="P114">
        <v>8.0689859047248955</v>
      </c>
      <c r="Q114">
        <v>25.376088154384725</v>
      </c>
      <c r="R114">
        <v>1.3187689358713537</v>
      </c>
    </row>
    <row r="115" spans="10:18" x14ac:dyDescent="0.25">
      <c r="J115" s="69">
        <v>3</v>
      </c>
      <c r="K115" s="70">
        <v>30</v>
      </c>
      <c r="L115" s="83">
        <v>0.2</v>
      </c>
      <c r="M115" s="80">
        <v>0</v>
      </c>
      <c r="N115" s="77">
        <v>2</v>
      </c>
      <c r="O115">
        <v>46.842762969775357</v>
      </c>
      <c r="P115">
        <v>11.421519367047193</v>
      </c>
      <c r="Q115">
        <v>35.884875891828045</v>
      </c>
      <c r="R115">
        <v>0.23311246450708653</v>
      </c>
    </row>
    <row r="116" spans="10:18" x14ac:dyDescent="0.25">
      <c r="J116" s="69">
        <v>3</v>
      </c>
      <c r="K116" s="70">
        <v>30</v>
      </c>
      <c r="L116" s="83">
        <v>0.2</v>
      </c>
      <c r="M116" s="80">
        <v>0</v>
      </c>
      <c r="N116" s="77">
        <v>3</v>
      </c>
      <c r="O116">
        <v>47.447702889458697</v>
      </c>
      <c r="P116">
        <v>2.862647537945993</v>
      </c>
      <c r="Q116">
        <v>9.1937609642442037</v>
      </c>
      <c r="R116">
        <v>1.7695933521569465E-2</v>
      </c>
    </row>
    <row r="117" spans="10:18" x14ac:dyDescent="0.25">
      <c r="J117" s="69">
        <v>3</v>
      </c>
      <c r="K117" s="70">
        <v>30</v>
      </c>
      <c r="L117" s="83">
        <v>0.2</v>
      </c>
      <c r="M117" s="80">
        <v>0</v>
      </c>
      <c r="N117" s="77">
        <v>4</v>
      </c>
      <c r="O117">
        <v>47.627268345179921</v>
      </c>
      <c r="P117">
        <v>-10.605824941359646</v>
      </c>
      <c r="Q117">
        <v>-32.818748620114683</v>
      </c>
      <c r="R117">
        <v>-2.6649316678477405E-2</v>
      </c>
    </row>
    <row r="118" spans="10:18" x14ac:dyDescent="0.25">
      <c r="J118" s="69">
        <v>3</v>
      </c>
      <c r="K118" s="70">
        <v>30</v>
      </c>
      <c r="L118" s="83">
        <v>0.2</v>
      </c>
      <c r="M118" s="80">
        <v>5</v>
      </c>
      <c r="N118" s="77">
        <v>1</v>
      </c>
      <c r="O118">
        <v>14.525512683868904</v>
      </c>
      <c r="P118">
        <v>3.0504876537733416</v>
      </c>
      <c r="Q118">
        <v>8.9956941668192236</v>
      </c>
      <c r="R118">
        <v>0.46749687940970075</v>
      </c>
    </row>
    <row r="119" spans="10:18" x14ac:dyDescent="0.25">
      <c r="J119" s="69">
        <v>3</v>
      </c>
      <c r="K119" s="70">
        <v>30</v>
      </c>
      <c r="L119" s="83">
        <v>0.2</v>
      </c>
      <c r="M119" s="80">
        <v>5</v>
      </c>
      <c r="N119" s="77">
        <v>2</v>
      </c>
      <c r="O119">
        <v>44.128910599723433</v>
      </c>
      <c r="P119">
        <v>17.447637655966602</v>
      </c>
      <c r="Q119">
        <v>55.040747101319013</v>
      </c>
      <c r="R119">
        <v>0.35755130500595234</v>
      </c>
    </row>
    <row r="120" spans="10:18" x14ac:dyDescent="0.25">
      <c r="J120" s="69">
        <v>3</v>
      </c>
      <c r="K120" s="70">
        <v>30</v>
      </c>
      <c r="L120" s="83">
        <v>0.2</v>
      </c>
      <c r="M120" s="80">
        <v>5</v>
      </c>
      <c r="N120" s="77">
        <v>3</v>
      </c>
      <c r="O120">
        <v>49.684373018610415</v>
      </c>
      <c r="P120">
        <v>19.456384150794467</v>
      </c>
      <c r="Q120">
        <v>61.006268295343247</v>
      </c>
      <c r="R120">
        <v>0.11742342142154805</v>
      </c>
    </row>
    <row r="121" spans="10:18" x14ac:dyDescent="0.25">
      <c r="J121" s="69">
        <v>3</v>
      </c>
      <c r="K121" s="70">
        <v>30</v>
      </c>
      <c r="L121" s="83">
        <v>0.2</v>
      </c>
      <c r="M121" s="80">
        <v>5</v>
      </c>
      <c r="N121" s="77">
        <v>4</v>
      </c>
      <c r="O121">
        <v>52.465371362257692</v>
      </c>
      <c r="P121">
        <v>7.7105081782190652</v>
      </c>
      <c r="Q121">
        <v>23.947383183061838</v>
      </c>
      <c r="R121">
        <v>1.944563473316336E-2</v>
      </c>
    </row>
    <row r="122" spans="10:18" x14ac:dyDescent="0.25">
      <c r="J122" s="69">
        <v>3</v>
      </c>
      <c r="K122" s="70">
        <v>30</v>
      </c>
      <c r="L122" s="83">
        <v>0.2</v>
      </c>
      <c r="M122" s="80">
        <v>10</v>
      </c>
      <c r="N122" s="77">
        <v>1</v>
      </c>
      <c r="O122">
        <v>-12.265494077339721</v>
      </c>
      <c r="P122">
        <v>-3.7970633559298719</v>
      </c>
      <c r="Q122">
        <v>-12.53333501859824</v>
      </c>
      <c r="R122">
        <v>-0.65134439890176721</v>
      </c>
    </row>
    <row r="123" spans="10:18" x14ac:dyDescent="0.25">
      <c r="J123" s="69">
        <v>3</v>
      </c>
      <c r="K123" s="70">
        <v>30</v>
      </c>
      <c r="L123" s="83">
        <v>0.2</v>
      </c>
      <c r="M123" s="80">
        <v>10</v>
      </c>
      <c r="N123" s="77">
        <v>2</v>
      </c>
      <c r="O123">
        <v>22.799329739843181</v>
      </c>
      <c r="P123">
        <v>11.14437740470591</v>
      </c>
      <c r="Q123">
        <v>34.685987314375261</v>
      </c>
      <c r="R123">
        <v>0.22532434029002443</v>
      </c>
    </row>
    <row r="124" spans="10:18" x14ac:dyDescent="0.25">
      <c r="J124" s="69">
        <v>3</v>
      </c>
      <c r="K124" s="70">
        <v>30</v>
      </c>
      <c r="L124" s="83">
        <v>0.2</v>
      </c>
      <c r="M124" s="80">
        <v>10</v>
      </c>
      <c r="N124" s="77">
        <v>3</v>
      </c>
      <c r="O124">
        <v>47.095363419660835</v>
      </c>
      <c r="P124">
        <v>26.345719213146989</v>
      </c>
      <c r="Q124">
        <v>82.632902458774822</v>
      </c>
      <c r="R124">
        <v>0.15904985503666752</v>
      </c>
    </row>
    <row r="125" spans="10:18" x14ac:dyDescent="0.25">
      <c r="J125" s="69">
        <v>3</v>
      </c>
      <c r="K125" s="70">
        <v>30</v>
      </c>
      <c r="L125" s="83">
        <v>0.2</v>
      </c>
      <c r="M125" s="80">
        <v>10</v>
      </c>
      <c r="N125" s="77">
        <v>4</v>
      </c>
      <c r="O125">
        <v>53.895338628010691</v>
      </c>
      <c r="P125">
        <v>26.731384941444688</v>
      </c>
      <c r="Q125">
        <v>83.267317026672714</v>
      </c>
      <c r="R125">
        <v>6.761431174895359E-2</v>
      </c>
    </row>
    <row r="126" spans="10:18" x14ac:dyDescent="0.25">
      <c r="J126" s="69">
        <v>3</v>
      </c>
      <c r="K126" s="70">
        <v>30</v>
      </c>
      <c r="L126" s="83">
        <v>0.2</v>
      </c>
      <c r="M126" s="80">
        <v>15</v>
      </c>
      <c r="N126" s="77">
        <v>1</v>
      </c>
      <c r="O126">
        <v>-24.775626597263855</v>
      </c>
      <c r="P126">
        <v>-8.2972352910117291</v>
      </c>
      <c r="Q126">
        <v>-26.442989480973839</v>
      </c>
      <c r="R126">
        <v>-1.3742146893139522</v>
      </c>
    </row>
    <row r="127" spans="10:18" x14ac:dyDescent="0.25">
      <c r="J127" s="69">
        <v>3</v>
      </c>
      <c r="K127" s="70">
        <v>30</v>
      </c>
      <c r="L127" s="83">
        <v>0.2</v>
      </c>
      <c r="M127" s="80">
        <v>15</v>
      </c>
      <c r="N127" s="77">
        <v>2</v>
      </c>
      <c r="O127">
        <v>-2.7611609459945319</v>
      </c>
      <c r="P127">
        <v>-1.3145885767051446</v>
      </c>
      <c r="Q127">
        <v>-4.3807124593019697</v>
      </c>
      <c r="R127">
        <v>-2.8457634373965791E-2</v>
      </c>
    </row>
    <row r="128" spans="10:18" x14ac:dyDescent="0.25">
      <c r="J128" s="69">
        <v>3</v>
      </c>
      <c r="K128" s="70">
        <v>30</v>
      </c>
      <c r="L128" s="83">
        <v>0.2</v>
      </c>
      <c r="M128" s="80">
        <v>15</v>
      </c>
      <c r="N128" s="77">
        <v>3</v>
      </c>
      <c r="O128">
        <v>28.574497762809628</v>
      </c>
      <c r="P128">
        <v>20.455077227081613</v>
      </c>
      <c r="Q128">
        <v>63.8680225708667</v>
      </c>
      <c r="R128">
        <v>0.12293165832390843</v>
      </c>
    </row>
    <row r="129" spans="10:18" x14ac:dyDescent="0.25">
      <c r="J129" s="69">
        <v>3</v>
      </c>
      <c r="K129" s="70">
        <v>30</v>
      </c>
      <c r="L129" s="83">
        <v>0.2</v>
      </c>
      <c r="M129" s="80">
        <v>15</v>
      </c>
      <c r="N129" s="77">
        <v>4</v>
      </c>
      <c r="O129">
        <v>48.715159704732784</v>
      </c>
      <c r="P129">
        <v>36.966901256875843</v>
      </c>
      <c r="Q129">
        <v>115.43556447005348</v>
      </c>
      <c r="R129">
        <v>9.3735411704143762E-2</v>
      </c>
    </row>
    <row r="130" spans="10:18" x14ac:dyDescent="0.25">
      <c r="J130" s="69">
        <v>3</v>
      </c>
      <c r="K130" s="70">
        <v>40</v>
      </c>
      <c r="L130" s="83">
        <v>0.05</v>
      </c>
      <c r="M130" s="80">
        <v>0</v>
      </c>
      <c r="N130" s="77">
        <v>1</v>
      </c>
      <c r="O130">
        <v>13.999206206597</v>
      </c>
      <c r="P130">
        <v>2.0038893809510281</v>
      </c>
      <c r="Q130">
        <v>8.169546972116402</v>
      </c>
      <c r="R130">
        <v>0.42456286806000065</v>
      </c>
    </row>
    <row r="131" spans="10:18" x14ac:dyDescent="0.25">
      <c r="J131" s="69">
        <v>3</v>
      </c>
      <c r="K131" s="70">
        <v>40</v>
      </c>
      <c r="L131" s="83">
        <v>0.05</v>
      </c>
      <c r="M131" s="80">
        <v>0</v>
      </c>
      <c r="N131" s="77">
        <v>2</v>
      </c>
      <c r="O131">
        <v>20.025406476864891</v>
      </c>
      <c r="P131">
        <v>4.8789795312057178</v>
      </c>
      <c r="Q131">
        <v>20.666100032205762</v>
      </c>
      <c r="R131">
        <v>0.1342494683492704</v>
      </c>
    </row>
    <row r="132" spans="10:18" x14ac:dyDescent="0.25">
      <c r="J132" s="69">
        <v>3</v>
      </c>
      <c r="K132" s="70">
        <v>40</v>
      </c>
      <c r="L132" s="83">
        <v>0.05</v>
      </c>
      <c r="M132" s="80">
        <v>0</v>
      </c>
      <c r="N132" s="77">
        <v>3</v>
      </c>
      <c r="O132">
        <v>21.101638121525639</v>
      </c>
      <c r="P132">
        <v>4.7731915500807744</v>
      </c>
      <c r="Q132">
        <v>20.036386346591694</v>
      </c>
      <c r="R132">
        <v>3.8565562252565744E-2</v>
      </c>
    </row>
    <row r="133" spans="10:18" x14ac:dyDescent="0.25">
      <c r="J133" s="69">
        <v>3</v>
      </c>
      <c r="K133" s="70">
        <v>40</v>
      </c>
      <c r="L133" s="83">
        <v>0.05</v>
      </c>
      <c r="M133" s="80">
        <v>0</v>
      </c>
      <c r="N133" s="77">
        <v>4</v>
      </c>
      <c r="O133">
        <v>21.087867950870525</v>
      </c>
      <c r="P133">
        <v>1.2722877946426647</v>
      </c>
      <c r="Q133">
        <v>5.4481546454780503</v>
      </c>
      <c r="R133">
        <v>4.4239833803923698E-3</v>
      </c>
    </row>
    <row r="134" spans="10:18" x14ac:dyDescent="0.25">
      <c r="J134" s="69">
        <v>3</v>
      </c>
      <c r="K134" s="70">
        <v>40</v>
      </c>
      <c r="L134" s="83">
        <v>0.05</v>
      </c>
      <c r="M134" s="80">
        <v>5</v>
      </c>
      <c r="N134" s="77">
        <v>1</v>
      </c>
      <c r="O134">
        <v>2.1836417523057889</v>
      </c>
      <c r="P134">
        <v>0.20702944815368166</v>
      </c>
      <c r="Q134">
        <v>0.60532140950219193</v>
      </c>
      <c r="R134">
        <v>3.145792472869461E-2</v>
      </c>
    </row>
    <row r="135" spans="10:18" x14ac:dyDescent="0.25">
      <c r="J135" s="69">
        <v>3</v>
      </c>
      <c r="K135" s="70">
        <v>40</v>
      </c>
      <c r="L135" s="83">
        <v>0.05</v>
      </c>
      <c r="M135" s="80">
        <v>5</v>
      </c>
      <c r="N135" s="77">
        <v>2</v>
      </c>
      <c r="O135">
        <v>14.047428431390738</v>
      </c>
      <c r="P135">
        <v>4.8361782503262454</v>
      </c>
      <c r="Q135">
        <v>20.239780285082588</v>
      </c>
      <c r="R135">
        <v>0.13148004405978714</v>
      </c>
    </row>
    <row r="136" spans="10:18" x14ac:dyDescent="0.25">
      <c r="J136" s="69">
        <v>3</v>
      </c>
      <c r="K136" s="70">
        <v>40</v>
      </c>
      <c r="L136" s="83">
        <v>0.05</v>
      </c>
      <c r="M136" s="80">
        <v>5</v>
      </c>
      <c r="N136" s="77">
        <v>3</v>
      </c>
      <c r="O136">
        <v>20.519627731285109</v>
      </c>
      <c r="P136">
        <v>8.375227892890436</v>
      </c>
      <c r="Q136">
        <v>35.079251442767855</v>
      </c>
      <c r="R136">
        <v>6.7519712980559407E-2</v>
      </c>
    </row>
    <row r="137" spans="10:18" x14ac:dyDescent="0.25">
      <c r="J137" s="69">
        <v>3</v>
      </c>
      <c r="K137" s="70">
        <v>40</v>
      </c>
      <c r="L137" s="83">
        <v>0.05</v>
      </c>
      <c r="M137" s="80">
        <v>5</v>
      </c>
      <c r="N137" s="77">
        <v>4</v>
      </c>
      <c r="O137">
        <v>22.081943563826847</v>
      </c>
      <c r="P137">
        <v>8.6472818447975417</v>
      </c>
      <c r="Q137">
        <v>36.151862693536742</v>
      </c>
      <c r="R137">
        <v>2.9355855355387015E-2</v>
      </c>
    </row>
    <row r="138" spans="10:18" x14ac:dyDescent="0.25">
      <c r="J138" s="69">
        <v>3</v>
      </c>
      <c r="K138" s="70">
        <v>40</v>
      </c>
      <c r="L138" s="83">
        <v>0.05</v>
      </c>
      <c r="M138" s="80">
        <v>10</v>
      </c>
      <c r="N138" s="77">
        <v>1</v>
      </c>
      <c r="O138">
        <v>-9.9509049256501214</v>
      </c>
      <c r="P138">
        <v>-2.2235496470153229</v>
      </c>
      <c r="Q138">
        <v>-9.4644518958723047</v>
      </c>
      <c r="R138">
        <v>-0.49185773155380824</v>
      </c>
    </row>
    <row r="139" spans="10:18" x14ac:dyDescent="0.25">
      <c r="J139" s="69">
        <v>3</v>
      </c>
      <c r="K139" s="70">
        <v>40</v>
      </c>
      <c r="L139" s="83">
        <v>0.05</v>
      </c>
      <c r="M139" s="80">
        <v>10</v>
      </c>
      <c r="N139" s="77">
        <v>2</v>
      </c>
      <c r="O139">
        <v>2.5007704984132806</v>
      </c>
      <c r="P139">
        <v>0.88013993121334189</v>
      </c>
      <c r="Q139">
        <v>3.3653176046716822</v>
      </c>
      <c r="R139">
        <v>2.1861507422762251E-2</v>
      </c>
    </row>
    <row r="140" spans="10:18" x14ac:dyDescent="0.25">
      <c r="J140" s="69">
        <v>3</v>
      </c>
      <c r="K140" s="70">
        <v>40</v>
      </c>
      <c r="L140" s="83">
        <v>0.05</v>
      </c>
      <c r="M140" s="80">
        <v>10</v>
      </c>
      <c r="N140" s="77">
        <v>3</v>
      </c>
      <c r="O140">
        <v>12.992380482301385</v>
      </c>
      <c r="P140">
        <v>6.3272683209098721</v>
      </c>
      <c r="Q140">
        <v>26.587977001626825</v>
      </c>
      <c r="R140">
        <v>5.1175908893394281E-2</v>
      </c>
    </row>
    <row r="141" spans="10:18" x14ac:dyDescent="0.25">
      <c r="J141" s="69">
        <v>3</v>
      </c>
      <c r="K141" s="70">
        <v>40</v>
      </c>
      <c r="L141" s="83">
        <v>0.05</v>
      </c>
      <c r="M141" s="80">
        <v>10</v>
      </c>
      <c r="N141" s="77">
        <v>4</v>
      </c>
      <c r="O141">
        <v>20.931272630960372</v>
      </c>
      <c r="P141">
        <v>11.709208539176437</v>
      </c>
      <c r="Q141">
        <v>48.967645901496191</v>
      </c>
      <c r="R141">
        <v>3.976246375916688E-2</v>
      </c>
    </row>
    <row r="142" spans="10:18" x14ac:dyDescent="0.25">
      <c r="J142" s="69">
        <v>3</v>
      </c>
      <c r="K142" s="70">
        <v>40</v>
      </c>
      <c r="L142" s="83">
        <v>0.05</v>
      </c>
      <c r="M142" s="80">
        <v>15</v>
      </c>
      <c r="N142" s="77">
        <v>1</v>
      </c>
      <c r="O142">
        <v>-12.555602683044224</v>
      </c>
      <c r="P142">
        <v>-3.7981020453331134</v>
      </c>
      <c r="Q142">
        <v>-15.900346091008029</v>
      </c>
      <c r="R142">
        <v>-0.82632446604271792</v>
      </c>
    </row>
    <row r="143" spans="10:18" x14ac:dyDescent="0.25">
      <c r="J143" s="69">
        <v>3</v>
      </c>
      <c r="K143" s="70">
        <v>40</v>
      </c>
      <c r="L143" s="83">
        <v>0.05</v>
      </c>
      <c r="M143" s="80">
        <v>15</v>
      </c>
      <c r="N143" s="77">
        <v>2</v>
      </c>
      <c r="O143">
        <v>-7.8621330829987999</v>
      </c>
      <c r="P143">
        <v>-3.1667993290034886</v>
      </c>
      <c r="Q143">
        <v>-13.830493180515518</v>
      </c>
      <c r="R143">
        <v>-8.9844545105216084E-2</v>
      </c>
    </row>
    <row r="144" spans="10:18" x14ac:dyDescent="0.25">
      <c r="J144" s="69">
        <v>3</v>
      </c>
      <c r="K144" s="70">
        <v>40</v>
      </c>
      <c r="L144" s="83">
        <v>0.05</v>
      </c>
      <c r="M144" s="80">
        <v>15</v>
      </c>
      <c r="N144" s="77">
        <v>3</v>
      </c>
      <c r="O144">
        <v>1.8279904464205277</v>
      </c>
      <c r="P144">
        <v>1.5047703078924541</v>
      </c>
      <c r="Q144">
        <v>6.0835610667813675</v>
      </c>
      <c r="R144">
        <v>1.1709494365891564E-2</v>
      </c>
    </row>
    <row r="145" spans="10:18" x14ac:dyDescent="0.25">
      <c r="J145" s="69">
        <v>3</v>
      </c>
      <c r="K145" s="70">
        <v>40</v>
      </c>
      <c r="L145" s="83">
        <v>0.05</v>
      </c>
      <c r="M145" s="80">
        <v>15</v>
      </c>
      <c r="N145" s="77">
        <v>4</v>
      </c>
      <c r="O145">
        <v>12.699776783470949</v>
      </c>
      <c r="P145">
        <v>9.0911454342584932</v>
      </c>
      <c r="Q145">
        <v>37.847717079032108</v>
      </c>
      <c r="R145">
        <v>3.0732914580977096E-2</v>
      </c>
    </row>
    <row r="146" spans="10:18" x14ac:dyDescent="0.25">
      <c r="J146" s="69">
        <v>3</v>
      </c>
      <c r="K146" s="70">
        <v>40</v>
      </c>
      <c r="L146" s="83">
        <v>0.1</v>
      </c>
      <c r="M146" s="80">
        <v>0</v>
      </c>
      <c r="N146" s="77">
        <v>1</v>
      </c>
      <c r="O146">
        <v>27.998412413194</v>
      </c>
      <c r="P146">
        <v>4.0077787619020562</v>
      </c>
      <c r="Q146">
        <v>16.339093944232804</v>
      </c>
      <c r="R146">
        <v>0.84912573612000131</v>
      </c>
    </row>
    <row r="147" spans="10:18" x14ac:dyDescent="0.25">
      <c r="J147" s="69">
        <v>3</v>
      </c>
      <c r="K147" s="70">
        <v>40</v>
      </c>
      <c r="L147" s="83">
        <v>0.1</v>
      </c>
      <c r="M147" s="80">
        <v>0</v>
      </c>
      <c r="N147" s="77">
        <v>2</v>
      </c>
      <c r="O147">
        <v>40.050812953729782</v>
      </c>
      <c r="P147">
        <v>9.7579590624114356</v>
      </c>
      <c r="Q147">
        <v>41.332200064411523</v>
      </c>
      <c r="R147">
        <v>0.2684989366985408</v>
      </c>
    </row>
    <row r="148" spans="10:18" x14ac:dyDescent="0.25">
      <c r="J148" s="69">
        <v>3</v>
      </c>
      <c r="K148" s="70">
        <v>40</v>
      </c>
      <c r="L148" s="83">
        <v>0.1</v>
      </c>
      <c r="M148" s="80">
        <v>0</v>
      </c>
      <c r="N148" s="77">
        <v>3</v>
      </c>
      <c r="O148">
        <v>42.203276243051278</v>
      </c>
      <c r="P148">
        <v>9.5463831001615489</v>
      </c>
      <c r="Q148">
        <v>40.072772693183389</v>
      </c>
      <c r="R148">
        <v>7.7131124505131488E-2</v>
      </c>
    </row>
    <row r="149" spans="10:18" x14ac:dyDescent="0.25">
      <c r="J149" s="69">
        <v>3</v>
      </c>
      <c r="K149" s="70">
        <v>40</v>
      </c>
      <c r="L149" s="83">
        <v>0.1</v>
      </c>
      <c r="M149" s="80">
        <v>0</v>
      </c>
      <c r="N149" s="77">
        <v>4</v>
      </c>
      <c r="O149">
        <v>42.175735901741049</v>
      </c>
      <c r="P149">
        <v>2.5445755892853295</v>
      </c>
      <c r="Q149">
        <v>10.896309290956101</v>
      </c>
      <c r="R149">
        <v>8.8479667607847395E-3</v>
      </c>
    </row>
    <row r="150" spans="10:18" x14ac:dyDescent="0.25">
      <c r="J150" s="69">
        <v>3</v>
      </c>
      <c r="K150" s="70">
        <v>40</v>
      </c>
      <c r="L150" s="83">
        <v>0.1</v>
      </c>
      <c r="M150" s="80">
        <v>5</v>
      </c>
      <c r="N150" s="77">
        <v>1</v>
      </c>
      <c r="O150">
        <v>4.3672835046115779</v>
      </c>
      <c r="P150">
        <v>0.41405889630736331</v>
      </c>
      <c r="Q150">
        <v>1.2106428190043839</v>
      </c>
      <c r="R150">
        <v>6.291584945738922E-2</v>
      </c>
    </row>
    <row r="151" spans="10:18" x14ac:dyDescent="0.25">
      <c r="J151" s="69">
        <v>3</v>
      </c>
      <c r="K151" s="70">
        <v>40</v>
      </c>
      <c r="L151" s="83">
        <v>0.1</v>
      </c>
      <c r="M151" s="80">
        <v>5</v>
      </c>
      <c r="N151" s="77">
        <v>2</v>
      </c>
      <c r="O151">
        <v>28.094856862781477</v>
      </c>
      <c r="P151">
        <v>9.6723565006524908</v>
      </c>
      <c r="Q151">
        <v>40.479560570165177</v>
      </c>
      <c r="R151">
        <v>0.26296008811957428</v>
      </c>
    </row>
    <row r="152" spans="10:18" x14ac:dyDescent="0.25">
      <c r="J152" s="69">
        <v>3</v>
      </c>
      <c r="K152" s="70">
        <v>40</v>
      </c>
      <c r="L152" s="83">
        <v>0.1</v>
      </c>
      <c r="M152" s="80">
        <v>5</v>
      </c>
      <c r="N152" s="77">
        <v>3</v>
      </c>
      <c r="O152">
        <v>41.039255462570218</v>
      </c>
      <c r="P152">
        <v>16.750455785780872</v>
      </c>
      <c r="Q152">
        <v>70.158502885535711</v>
      </c>
      <c r="R152">
        <v>0.13503942596111881</v>
      </c>
    </row>
    <row r="153" spans="10:18" x14ac:dyDescent="0.25">
      <c r="J153" s="69">
        <v>3</v>
      </c>
      <c r="K153" s="70">
        <v>40</v>
      </c>
      <c r="L153" s="83">
        <v>0.1</v>
      </c>
      <c r="M153" s="80">
        <v>5</v>
      </c>
      <c r="N153" s="77">
        <v>4</v>
      </c>
      <c r="O153">
        <v>44.163887127653695</v>
      </c>
      <c r="P153">
        <v>17.294563689595083</v>
      </c>
      <c r="Q153">
        <v>72.303725387073484</v>
      </c>
      <c r="R153">
        <v>5.871171071077403E-2</v>
      </c>
    </row>
    <row r="154" spans="10:18" x14ac:dyDescent="0.25">
      <c r="J154" s="69">
        <v>3</v>
      </c>
      <c r="K154" s="70">
        <v>40</v>
      </c>
      <c r="L154" s="83">
        <v>0.1</v>
      </c>
      <c r="M154" s="80">
        <v>10</v>
      </c>
      <c r="N154" s="77">
        <v>1</v>
      </c>
      <c r="O154">
        <v>-19.901809851300243</v>
      </c>
      <c r="P154">
        <v>-4.4470992940306457</v>
      </c>
      <c r="Q154">
        <v>-18.928903791744609</v>
      </c>
      <c r="R154">
        <v>-0.98371546310761648</v>
      </c>
    </row>
    <row r="155" spans="10:18" x14ac:dyDescent="0.25">
      <c r="J155" s="69">
        <v>3</v>
      </c>
      <c r="K155" s="70">
        <v>40</v>
      </c>
      <c r="L155" s="83">
        <v>0.1</v>
      </c>
      <c r="M155" s="80">
        <v>10</v>
      </c>
      <c r="N155" s="77">
        <v>2</v>
      </c>
      <c r="O155">
        <v>5.0015409968265612</v>
      </c>
      <c r="P155">
        <v>1.7602798624266838</v>
      </c>
      <c r="Q155">
        <v>6.7306352093433643</v>
      </c>
      <c r="R155">
        <v>4.3723014845524502E-2</v>
      </c>
    </row>
    <row r="156" spans="10:18" x14ac:dyDescent="0.25">
      <c r="J156" s="69">
        <v>3</v>
      </c>
      <c r="K156" s="70">
        <v>40</v>
      </c>
      <c r="L156" s="83">
        <v>0.1</v>
      </c>
      <c r="M156" s="80">
        <v>10</v>
      </c>
      <c r="N156" s="77">
        <v>3</v>
      </c>
      <c r="O156">
        <v>25.984760964602771</v>
      </c>
      <c r="P156">
        <v>12.654536641819744</v>
      </c>
      <c r="Q156">
        <v>53.175954003253651</v>
      </c>
      <c r="R156">
        <v>0.10235181778678856</v>
      </c>
    </row>
    <row r="157" spans="10:18" x14ac:dyDescent="0.25">
      <c r="J157" s="69">
        <v>3</v>
      </c>
      <c r="K157" s="70">
        <v>40</v>
      </c>
      <c r="L157" s="83">
        <v>0.1</v>
      </c>
      <c r="M157" s="80">
        <v>10</v>
      </c>
      <c r="N157" s="77">
        <v>4</v>
      </c>
      <c r="O157">
        <v>41.862545261920744</v>
      </c>
      <c r="P157">
        <v>23.418417078352874</v>
      </c>
      <c r="Q157">
        <v>97.935291802992381</v>
      </c>
      <c r="R157">
        <v>7.952492751833376E-2</v>
      </c>
    </row>
    <row r="158" spans="10:18" x14ac:dyDescent="0.25">
      <c r="J158" s="69">
        <v>3</v>
      </c>
      <c r="K158" s="70">
        <v>40</v>
      </c>
      <c r="L158" s="83">
        <v>0.1</v>
      </c>
      <c r="M158" s="80">
        <v>15</v>
      </c>
      <c r="N158" s="77">
        <v>1</v>
      </c>
      <c r="O158">
        <v>-25.111205366088448</v>
      </c>
      <c r="P158">
        <v>-7.5962040906662267</v>
      </c>
      <c r="Q158">
        <v>-31.800692182016057</v>
      </c>
      <c r="R158">
        <v>-1.6526489320854358</v>
      </c>
    </row>
    <row r="159" spans="10:18" x14ac:dyDescent="0.25">
      <c r="J159" s="69">
        <v>3</v>
      </c>
      <c r="K159" s="70">
        <v>40</v>
      </c>
      <c r="L159" s="83">
        <v>0.1</v>
      </c>
      <c r="M159" s="80">
        <v>15</v>
      </c>
      <c r="N159" s="77">
        <v>2</v>
      </c>
      <c r="O159">
        <v>-15.7242661659976</v>
      </c>
      <c r="P159">
        <v>-6.3335986580069772</v>
      </c>
      <c r="Q159">
        <v>-27.660986361031036</v>
      </c>
      <c r="R159">
        <v>-0.17968909021043217</v>
      </c>
    </row>
    <row r="160" spans="10:18" x14ac:dyDescent="0.25">
      <c r="J160" s="69">
        <v>3</v>
      </c>
      <c r="K160" s="70">
        <v>40</v>
      </c>
      <c r="L160" s="83">
        <v>0.1</v>
      </c>
      <c r="M160" s="80">
        <v>15</v>
      </c>
      <c r="N160" s="77">
        <v>3</v>
      </c>
      <c r="O160">
        <v>3.6559808928410553</v>
      </c>
      <c r="P160">
        <v>3.0095406157849083</v>
      </c>
      <c r="Q160">
        <v>12.167122133562735</v>
      </c>
      <c r="R160">
        <v>2.3418988731783129E-2</v>
      </c>
    </row>
    <row r="161" spans="10:18" x14ac:dyDescent="0.25">
      <c r="J161" s="69">
        <v>3</v>
      </c>
      <c r="K161" s="70">
        <v>40</v>
      </c>
      <c r="L161" s="83">
        <v>0.1</v>
      </c>
      <c r="M161" s="80">
        <v>15</v>
      </c>
      <c r="N161" s="77">
        <v>4</v>
      </c>
      <c r="O161">
        <v>25.399553566941897</v>
      </c>
      <c r="P161">
        <v>18.182290868516986</v>
      </c>
      <c r="Q161">
        <v>75.695434158064216</v>
      </c>
      <c r="R161">
        <v>6.1465829161954193E-2</v>
      </c>
    </row>
    <row r="162" spans="10:18" x14ac:dyDescent="0.25">
      <c r="J162" s="69">
        <v>3</v>
      </c>
      <c r="K162" s="70">
        <v>40</v>
      </c>
      <c r="L162" s="83">
        <v>0.15</v>
      </c>
      <c r="M162" s="80">
        <v>0</v>
      </c>
      <c r="N162" s="77">
        <v>1</v>
      </c>
      <c r="O162">
        <v>41.997618619790998</v>
      </c>
      <c r="P162">
        <v>6.0116681428530843</v>
      </c>
      <c r="Q162">
        <v>24.508640916349201</v>
      </c>
      <c r="R162">
        <v>1.2736886041800017</v>
      </c>
    </row>
    <row r="163" spans="10:18" x14ac:dyDescent="0.25">
      <c r="J163" s="69">
        <v>3</v>
      </c>
      <c r="K163" s="70">
        <v>40</v>
      </c>
      <c r="L163" s="83">
        <v>0.15</v>
      </c>
      <c r="M163" s="80">
        <v>0</v>
      </c>
      <c r="N163" s="77">
        <v>2</v>
      </c>
      <c r="O163">
        <v>60.076219430594676</v>
      </c>
      <c r="P163">
        <v>14.636938593617153</v>
      </c>
      <c r="Q163">
        <v>61.998300096617299</v>
      </c>
      <c r="R163">
        <v>0.40274840504781129</v>
      </c>
    </row>
    <row r="164" spans="10:18" x14ac:dyDescent="0.25">
      <c r="J164" s="69">
        <v>3</v>
      </c>
      <c r="K164" s="70">
        <v>40</v>
      </c>
      <c r="L164" s="83">
        <v>0.15</v>
      </c>
      <c r="M164" s="80">
        <v>0</v>
      </c>
      <c r="N164" s="77">
        <v>3</v>
      </c>
      <c r="O164">
        <v>63.304914364576902</v>
      </c>
      <c r="P164">
        <v>14.319574650242327</v>
      </c>
      <c r="Q164">
        <v>60.109159039775079</v>
      </c>
      <c r="R164">
        <v>0.11569668675769723</v>
      </c>
    </row>
    <row r="165" spans="10:18" x14ac:dyDescent="0.25">
      <c r="J165" s="69">
        <v>3</v>
      </c>
      <c r="K165" s="70">
        <v>40</v>
      </c>
      <c r="L165" s="83">
        <v>0.15</v>
      </c>
      <c r="M165" s="80">
        <v>0</v>
      </c>
      <c r="N165" s="77">
        <v>4</v>
      </c>
      <c r="O165">
        <v>63.263603852611574</v>
      </c>
      <c r="P165">
        <v>3.8168633839279913</v>
      </c>
      <c r="Q165">
        <v>16.344463936434138</v>
      </c>
      <c r="R165">
        <v>1.3271950141177097E-2</v>
      </c>
    </row>
    <row r="166" spans="10:18" x14ac:dyDescent="0.25">
      <c r="J166" s="69">
        <v>3</v>
      </c>
      <c r="K166" s="70">
        <v>40</v>
      </c>
      <c r="L166" s="83">
        <v>0.15</v>
      </c>
      <c r="M166" s="80">
        <v>5</v>
      </c>
      <c r="N166" s="77">
        <v>1</v>
      </c>
      <c r="O166">
        <v>6.5509252569173642</v>
      </c>
      <c r="P166">
        <v>0.62108834446104511</v>
      </c>
      <c r="Q166">
        <v>1.8159642285065738</v>
      </c>
      <c r="R166">
        <v>9.4373774186083725E-2</v>
      </c>
    </row>
    <row r="167" spans="10:18" x14ac:dyDescent="0.25">
      <c r="J167" s="69">
        <v>3</v>
      </c>
      <c r="K167" s="70">
        <v>40</v>
      </c>
      <c r="L167" s="83">
        <v>0.15</v>
      </c>
      <c r="M167" s="80">
        <v>5</v>
      </c>
      <c r="N167" s="77">
        <v>2</v>
      </c>
      <c r="O167">
        <v>42.142285294172211</v>
      </c>
      <c r="P167">
        <v>14.508534750978736</v>
      </c>
      <c r="Q167">
        <v>60.719340855247765</v>
      </c>
      <c r="R167">
        <v>0.39444013217936141</v>
      </c>
    </row>
    <row r="168" spans="10:18" x14ac:dyDescent="0.25">
      <c r="J168" s="69">
        <v>3</v>
      </c>
      <c r="K168" s="70">
        <v>40</v>
      </c>
      <c r="L168" s="83">
        <v>0.15</v>
      </c>
      <c r="M168" s="80">
        <v>5</v>
      </c>
      <c r="N168" s="77">
        <v>3</v>
      </c>
      <c r="O168">
        <v>61.558883193855316</v>
      </c>
      <c r="P168">
        <v>25.125683678671308</v>
      </c>
      <c r="Q168">
        <v>105.23775432830354</v>
      </c>
      <c r="R168">
        <v>0.20255913894167818</v>
      </c>
    </row>
    <row r="169" spans="10:18" x14ac:dyDescent="0.25">
      <c r="J169" s="69">
        <v>3</v>
      </c>
      <c r="K169" s="70">
        <v>40</v>
      </c>
      <c r="L169" s="83">
        <v>0.15</v>
      </c>
      <c r="M169" s="80">
        <v>5</v>
      </c>
      <c r="N169" s="77">
        <v>4</v>
      </c>
      <c r="O169">
        <v>66.245830691480535</v>
      </c>
      <c r="P169">
        <v>25.941845534392627</v>
      </c>
      <c r="Q169">
        <v>108.45558808061023</v>
      </c>
      <c r="R169">
        <v>8.8067566066161049E-2</v>
      </c>
    </row>
    <row r="170" spans="10:18" x14ac:dyDescent="0.25">
      <c r="J170" s="69">
        <v>3</v>
      </c>
      <c r="K170" s="70">
        <v>40</v>
      </c>
      <c r="L170" s="83">
        <v>0.15</v>
      </c>
      <c r="M170" s="80">
        <v>10</v>
      </c>
      <c r="N170" s="77">
        <v>1</v>
      </c>
      <c r="O170">
        <v>-29.852714776950357</v>
      </c>
      <c r="P170">
        <v>-6.6706489410459673</v>
      </c>
      <c r="Q170">
        <v>-28.393355687616914</v>
      </c>
      <c r="R170">
        <v>-1.4755731946614248</v>
      </c>
    </row>
    <row r="171" spans="10:18" x14ac:dyDescent="0.25">
      <c r="J171" s="69">
        <v>3</v>
      </c>
      <c r="K171" s="70">
        <v>40</v>
      </c>
      <c r="L171" s="83">
        <v>0.15</v>
      </c>
      <c r="M171" s="80">
        <v>10</v>
      </c>
      <c r="N171" s="77">
        <v>2</v>
      </c>
      <c r="O171">
        <v>7.5023114952398418</v>
      </c>
      <c r="P171">
        <v>2.6404197936400253</v>
      </c>
      <c r="Q171">
        <v>10.095952814015043</v>
      </c>
      <c r="R171">
        <v>6.5584522268286732E-2</v>
      </c>
    </row>
    <row r="172" spans="10:18" x14ac:dyDescent="0.25">
      <c r="J172" s="69">
        <v>3</v>
      </c>
      <c r="K172" s="70">
        <v>40</v>
      </c>
      <c r="L172" s="83">
        <v>0.15</v>
      </c>
      <c r="M172" s="80">
        <v>10</v>
      </c>
      <c r="N172" s="77">
        <v>3</v>
      </c>
      <c r="O172">
        <v>38.977141446904142</v>
      </c>
      <c r="P172">
        <v>18.981804962729612</v>
      </c>
      <c r="Q172">
        <v>79.763931004880462</v>
      </c>
      <c r="R172">
        <v>0.15352772668018283</v>
      </c>
    </row>
    <row r="173" spans="10:18" x14ac:dyDescent="0.25">
      <c r="J173" s="69">
        <v>3</v>
      </c>
      <c r="K173" s="70">
        <v>40</v>
      </c>
      <c r="L173" s="83">
        <v>0.15</v>
      </c>
      <c r="M173" s="80">
        <v>10</v>
      </c>
      <c r="N173" s="77">
        <v>4</v>
      </c>
      <c r="O173">
        <v>62.793817892881108</v>
      </c>
      <c r="P173">
        <v>35.127625617529311</v>
      </c>
      <c r="Q173">
        <v>146.90293770448858</v>
      </c>
      <c r="R173">
        <v>0.11928739127750065</v>
      </c>
    </row>
    <row r="174" spans="10:18" x14ac:dyDescent="0.25">
      <c r="J174" s="69">
        <v>3</v>
      </c>
      <c r="K174" s="70">
        <v>40</v>
      </c>
      <c r="L174" s="83">
        <v>0.15</v>
      </c>
      <c r="M174" s="80">
        <v>15</v>
      </c>
      <c r="N174" s="77">
        <v>1</v>
      </c>
      <c r="O174">
        <v>-37.666808049132669</v>
      </c>
      <c r="P174">
        <v>-11.394306135999342</v>
      </c>
      <c r="Q174">
        <v>-47.701038273024075</v>
      </c>
      <c r="R174">
        <v>-2.478973398128153</v>
      </c>
    </row>
    <row r="175" spans="10:18" x14ac:dyDescent="0.25">
      <c r="J175" s="69">
        <v>3</v>
      </c>
      <c r="K175" s="70">
        <v>40</v>
      </c>
      <c r="L175" s="83">
        <v>0.15</v>
      </c>
      <c r="M175" s="80">
        <v>15</v>
      </c>
      <c r="N175" s="77">
        <v>2</v>
      </c>
      <c r="O175">
        <v>-23.586399248996401</v>
      </c>
      <c r="P175">
        <v>-9.5003979870104658</v>
      </c>
      <c r="Q175">
        <v>-41.491479541546553</v>
      </c>
      <c r="R175">
        <v>-0.26953363531564822</v>
      </c>
    </row>
    <row r="176" spans="10:18" x14ac:dyDescent="0.25">
      <c r="J176" s="69">
        <v>3</v>
      </c>
      <c r="K176" s="70">
        <v>40</v>
      </c>
      <c r="L176" s="83">
        <v>0.15</v>
      </c>
      <c r="M176" s="80">
        <v>15</v>
      </c>
      <c r="N176" s="77">
        <v>3</v>
      </c>
      <c r="O176">
        <v>5.4839713392615836</v>
      </c>
      <c r="P176">
        <v>4.5143109236773622</v>
      </c>
      <c r="Q176">
        <v>18.250683200344103</v>
      </c>
      <c r="R176">
        <v>3.5128483097674697E-2</v>
      </c>
    </row>
    <row r="177" spans="10:18" x14ac:dyDescent="0.25">
      <c r="J177" s="69">
        <v>3</v>
      </c>
      <c r="K177" s="70">
        <v>40</v>
      </c>
      <c r="L177" s="83">
        <v>0.15</v>
      </c>
      <c r="M177" s="80">
        <v>15</v>
      </c>
      <c r="N177" s="77">
        <v>4</v>
      </c>
      <c r="O177">
        <v>38.099330350412835</v>
      </c>
      <c r="P177">
        <v>27.27343630277548</v>
      </c>
      <c r="Q177">
        <v>113.54315123709631</v>
      </c>
      <c r="R177">
        <v>9.2198743742931286E-2</v>
      </c>
    </row>
    <row r="178" spans="10:18" x14ac:dyDescent="0.25">
      <c r="J178" s="69">
        <v>3</v>
      </c>
      <c r="K178" s="70">
        <v>40</v>
      </c>
      <c r="L178" s="83">
        <v>0.2</v>
      </c>
      <c r="M178" s="80">
        <v>0</v>
      </c>
      <c r="N178" s="77">
        <v>1</v>
      </c>
      <c r="O178">
        <v>55.996824826388</v>
      </c>
      <c r="P178">
        <v>8.0155575238041123</v>
      </c>
      <c r="Q178">
        <v>32.678187888465608</v>
      </c>
      <c r="R178">
        <v>1.6982514722400026</v>
      </c>
    </row>
    <row r="179" spans="10:18" x14ac:dyDescent="0.25">
      <c r="J179" s="69">
        <v>3</v>
      </c>
      <c r="K179" s="70">
        <v>40</v>
      </c>
      <c r="L179" s="83">
        <v>0.2</v>
      </c>
      <c r="M179" s="80">
        <v>0</v>
      </c>
      <c r="N179" s="77">
        <v>2</v>
      </c>
      <c r="O179">
        <v>80.101625907459564</v>
      </c>
      <c r="P179">
        <v>19.515918124822871</v>
      </c>
      <c r="Q179">
        <v>82.664400128823047</v>
      </c>
      <c r="R179">
        <v>0.5369978733970816</v>
      </c>
    </row>
    <row r="180" spans="10:18" x14ac:dyDescent="0.25">
      <c r="J180" s="69">
        <v>3</v>
      </c>
      <c r="K180" s="70">
        <v>40</v>
      </c>
      <c r="L180" s="83">
        <v>0.2</v>
      </c>
      <c r="M180" s="80">
        <v>0</v>
      </c>
      <c r="N180" s="77">
        <v>3</v>
      </c>
      <c r="O180">
        <v>84.406552486102555</v>
      </c>
      <c r="P180">
        <v>19.092766200323098</v>
      </c>
      <c r="Q180">
        <v>80.145545386366777</v>
      </c>
      <c r="R180">
        <v>0.15426224901026298</v>
      </c>
    </row>
    <row r="181" spans="10:18" x14ac:dyDescent="0.25">
      <c r="J181" s="69">
        <v>3</v>
      </c>
      <c r="K181" s="70">
        <v>40</v>
      </c>
      <c r="L181" s="83">
        <v>0.2</v>
      </c>
      <c r="M181" s="80">
        <v>0</v>
      </c>
      <c r="N181" s="77">
        <v>4</v>
      </c>
      <c r="O181">
        <v>84.351471803482099</v>
      </c>
      <c r="P181">
        <v>5.0891511785706589</v>
      </c>
      <c r="Q181">
        <v>21.792618581912201</v>
      </c>
      <c r="R181">
        <v>1.7695933521569479E-2</v>
      </c>
    </row>
    <row r="182" spans="10:18" x14ac:dyDescent="0.25">
      <c r="J182" s="69">
        <v>3</v>
      </c>
      <c r="K182" s="70">
        <v>40</v>
      </c>
      <c r="L182" s="83">
        <v>0.2</v>
      </c>
      <c r="M182" s="80">
        <v>5</v>
      </c>
      <c r="N182" s="77">
        <v>1</v>
      </c>
      <c r="O182">
        <v>8.7345670092231558</v>
      </c>
      <c r="P182">
        <v>0.82811779261472662</v>
      </c>
      <c r="Q182">
        <v>2.4212856380087677</v>
      </c>
      <c r="R182">
        <v>0.12583169891477844</v>
      </c>
    </row>
    <row r="183" spans="10:18" x14ac:dyDescent="0.25">
      <c r="J183" s="69">
        <v>3</v>
      </c>
      <c r="K183" s="70">
        <v>40</v>
      </c>
      <c r="L183" s="83">
        <v>0.2</v>
      </c>
      <c r="M183" s="80">
        <v>5</v>
      </c>
      <c r="N183" s="77">
        <v>2</v>
      </c>
      <c r="O183">
        <v>56.189713725562953</v>
      </c>
      <c r="P183">
        <v>19.344713001304982</v>
      </c>
      <c r="Q183">
        <v>80.959121140330353</v>
      </c>
      <c r="R183">
        <v>0.52592017623914855</v>
      </c>
    </row>
    <row r="184" spans="10:18" x14ac:dyDescent="0.25">
      <c r="J184" s="69">
        <v>3</v>
      </c>
      <c r="K184" s="70">
        <v>40</v>
      </c>
      <c r="L184" s="83">
        <v>0.2</v>
      </c>
      <c r="M184" s="80">
        <v>5</v>
      </c>
      <c r="N184" s="77">
        <v>3</v>
      </c>
      <c r="O184">
        <v>82.078510925140435</v>
      </c>
      <c r="P184">
        <v>33.500911571561744</v>
      </c>
      <c r="Q184">
        <v>140.31700577107142</v>
      </c>
      <c r="R184">
        <v>0.27007885192223763</v>
      </c>
    </row>
    <row r="185" spans="10:18" x14ac:dyDescent="0.25">
      <c r="J185" s="69">
        <v>3</v>
      </c>
      <c r="K185" s="70">
        <v>40</v>
      </c>
      <c r="L185" s="83">
        <v>0.2</v>
      </c>
      <c r="M185" s="80">
        <v>5</v>
      </c>
      <c r="N185" s="77">
        <v>4</v>
      </c>
      <c r="O185">
        <v>88.327774255307389</v>
      </c>
      <c r="P185">
        <v>34.589127379190167</v>
      </c>
      <c r="Q185">
        <v>144.60745077414697</v>
      </c>
      <c r="R185">
        <v>0.11742342142154806</v>
      </c>
    </row>
    <row r="186" spans="10:18" x14ac:dyDescent="0.25">
      <c r="J186" s="69">
        <v>3</v>
      </c>
      <c r="K186" s="70">
        <v>40</v>
      </c>
      <c r="L186" s="83">
        <v>0.2</v>
      </c>
      <c r="M186" s="80">
        <v>10</v>
      </c>
      <c r="N186" s="77">
        <v>1</v>
      </c>
      <c r="O186">
        <v>-39.803619702600486</v>
      </c>
      <c r="P186">
        <v>-8.8941985880612915</v>
      </c>
      <c r="Q186">
        <v>-37.857807583489219</v>
      </c>
      <c r="R186">
        <v>-1.967430926215233</v>
      </c>
    </row>
    <row r="187" spans="10:18" x14ac:dyDescent="0.25">
      <c r="J187" s="69">
        <v>3</v>
      </c>
      <c r="K187" s="70">
        <v>40</v>
      </c>
      <c r="L187" s="83">
        <v>0.2</v>
      </c>
      <c r="M187" s="80">
        <v>10</v>
      </c>
      <c r="N187" s="77">
        <v>2</v>
      </c>
      <c r="O187">
        <v>10.003081993653122</v>
      </c>
      <c r="P187">
        <v>3.5205597248533675</v>
      </c>
      <c r="Q187">
        <v>13.461270418686729</v>
      </c>
      <c r="R187">
        <v>8.7446029691049004E-2</v>
      </c>
    </row>
    <row r="188" spans="10:18" x14ac:dyDescent="0.25">
      <c r="J188" s="69">
        <v>3</v>
      </c>
      <c r="K188" s="70">
        <v>40</v>
      </c>
      <c r="L188" s="83">
        <v>0.2</v>
      </c>
      <c r="M188" s="80">
        <v>10</v>
      </c>
      <c r="N188" s="77">
        <v>3</v>
      </c>
      <c r="O188">
        <v>51.969521929205541</v>
      </c>
      <c r="P188">
        <v>25.309073283639488</v>
      </c>
      <c r="Q188">
        <v>106.3519080065073</v>
      </c>
      <c r="R188">
        <v>0.20470363557357713</v>
      </c>
    </row>
    <row r="189" spans="10:18" x14ac:dyDescent="0.25">
      <c r="J189" s="69">
        <v>3</v>
      </c>
      <c r="K189" s="70">
        <v>40</v>
      </c>
      <c r="L189" s="83">
        <v>0.2</v>
      </c>
      <c r="M189" s="80">
        <v>10</v>
      </c>
      <c r="N189" s="77">
        <v>4</v>
      </c>
      <c r="O189">
        <v>83.725090523841487</v>
      </c>
      <c r="P189">
        <v>46.836834156705748</v>
      </c>
      <c r="Q189">
        <v>195.87058360598476</v>
      </c>
      <c r="R189">
        <v>0.15904985503666752</v>
      </c>
    </row>
    <row r="190" spans="10:18" x14ac:dyDescent="0.25">
      <c r="J190" s="69">
        <v>3</v>
      </c>
      <c r="K190" s="70">
        <v>40</v>
      </c>
      <c r="L190" s="83">
        <v>0.2</v>
      </c>
      <c r="M190" s="80">
        <v>15</v>
      </c>
      <c r="N190" s="77">
        <v>1</v>
      </c>
      <c r="O190">
        <v>-50.222410732176897</v>
      </c>
      <c r="P190">
        <v>-15.192408181332453</v>
      </c>
      <c r="Q190">
        <v>-63.601384364032114</v>
      </c>
      <c r="R190">
        <v>-3.3052978641708717</v>
      </c>
    </row>
    <row r="191" spans="10:18" x14ac:dyDescent="0.25">
      <c r="J191" s="69">
        <v>3</v>
      </c>
      <c r="K191" s="70">
        <v>40</v>
      </c>
      <c r="L191" s="83">
        <v>0.2</v>
      </c>
      <c r="M191" s="80">
        <v>15</v>
      </c>
      <c r="N191" s="77">
        <v>2</v>
      </c>
      <c r="O191">
        <v>-31.448532331995199</v>
      </c>
      <c r="P191">
        <v>-12.667197316013954</v>
      </c>
      <c r="Q191">
        <v>-55.321972722062071</v>
      </c>
      <c r="R191">
        <v>-0.35937818042086433</v>
      </c>
    </row>
    <row r="192" spans="10:18" x14ac:dyDescent="0.25">
      <c r="J192" s="69">
        <v>3</v>
      </c>
      <c r="K192" s="70">
        <v>40</v>
      </c>
      <c r="L192" s="83">
        <v>0.2</v>
      </c>
      <c r="M192" s="80">
        <v>15</v>
      </c>
      <c r="N192" s="77">
        <v>3</v>
      </c>
      <c r="O192">
        <v>7.3119617856821106</v>
      </c>
      <c r="P192">
        <v>6.0190812315698166</v>
      </c>
      <c r="Q192">
        <v>24.33424426712547</v>
      </c>
      <c r="R192">
        <v>4.6837977463566258E-2</v>
      </c>
    </row>
    <row r="193" spans="10:18" x14ac:dyDescent="0.25">
      <c r="J193" s="69">
        <v>3</v>
      </c>
      <c r="K193" s="70">
        <v>40</v>
      </c>
      <c r="L193" s="83">
        <v>0.2</v>
      </c>
      <c r="M193" s="80">
        <v>15</v>
      </c>
      <c r="N193" s="77">
        <v>4</v>
      </c>
      <c r="O193">
        <v>50.799107133883794</v>
      </c>
      <c r="P193">
        <v>36.364581737033973</v>
      </c>
      <c r="Q193">
        <v>151.39086831612843</v>
      </c>
      <c r="R193">
        <v>0.12293165832390839</v>
      </c>
    </row>
    <row r="194" spans="10:18" x14ac:dyDescent="0.25">
      <c r="J194" s="69">
        <v>3</v>
      </c>
      <c r="K194" s="70">
        <v>50</v>
      </c>
      <c r="L194" s="83">
        <v>0.05</v>
      </c>
      <c r="M194" s="80">
        <v>0</v>
      </c>
      <c r="N194" s="77">
        <v>1</v>
      </c>
      <c r="O194">
        <v>20.526759665009727</v>
      </c>
      <c r="P194">
        <v>2.153961014909807</v>
      </c>
      <c r="Q194">
        <v>10.889857049611209</v>
      </c>
      <c r="R194">
        <v>0.56593455641134605</v>
      </c>
    </row>
    <row r="195" spans="10:18" x14ac:dyDescent="0.25">
      <c r="J195" s="69">
        <v>3</v>
      </c>
      <c r="K195" s="70">
        <v>50</v>
      </c>
      <c r="L195" s="83">
        <v>0.05</v>
      </c>
      <c r="M195" s="80">
        <v>0</v>
      </c>
      <c r="N195" s="77">
        <v>2</v>
      </c>
      <c r="O195">
        <v>30.286334820903129</v>
      </c>
      <c r="P195">
        <v>6.7427364788428257</v>
      </c>
      <c r="Q195">
        <v>35.412718362985672</v>
      </c>
      <c r="R195">
        <v>0.23004527248123682</v>
      </c>
    </row>
    <row r="196" spans="10:18" x14ac:dyDescent="0.25">
      <c r="J196" s="69">
        <v>3</v>
      </c>
      <c r="K196" s="70">
        <v>50</v>
      </c>
      <c r="L196" s="83">
        <v>0.05</v>
      </c>
      <c r="M196" s="80">
        <v>0</v>
      </c>
      <c r="N196" s="77">
        <v>3</v>
      </c>
      <c r="O196">
        <v>32.078062927528379</v>
      </c>
      <c r="P196">
        <v>8.0525008826594444</v>
      </c>
      <c r="Q196">
        <v>42.388505893119671</v>
      </c>
      <c r="R196">
        <v>8.1588392963506354E-2</v>
      </c>
    </row>
    <row r="197" spans="10:18" x14ac:dyDescent="0.25">
      <c r="J197" s="69">
        <v>3</v>
      </c>
      <c r="K197" s="70">
        <v>50</v>
      </c>
      <c r="L197" s="83">
        <v>0.05</v>
      </c>
      <c r="M197" s="80">
        <v>0</v>
      </c>
      <c r="N197" s="77">
        <v>4</v>
      </c>
      <c r="O197">
        <v>33.366557322584555</v>
      </c>
      <c r="P197">
        <v>7.0482188331578417</v>
      </c>
      <c r="Q197">
        <v>36.902703902756457</v>
      </c>
      <c r="R197">
        <v>2.9965549691736062E-2</v>
      </c>
    </row>
    <row r="198" spans="10:18" x14ac:dyDescent="0.25">
      <c r="J198" s="69">
        <v>3</v>
      </c>
      <c r="K198" s="70">
        <v>50</v>
      </c>
      <c r="L198" s="83">
        <v>0.05</v>
      </c>
      <c r="M198" s="80">
        <v>5</v>
      </c>
      <c r="N198" s="77">
        <v>1</v>
      </c>
      <c r="O198">
        <v>-0.81423705900011467</v>
      </c>
      <c r="P198">
        <v>-0.66494155539876787</v>
      </c>
      <c r="Q198">
        <v>-3.8751521772896664</v>
      </c>
      <c r="R198">
        <v>-0.20138763240782734</v>
      </c>
    </row>
    <row r="199" spans="10:18" x14ac:dyDescent="0.25">
      <c r="J199" s="69">
        <v>3</v>
      </c>
      <c r="K199" s="70">
        <v>50</v>
      </c>
      <c r="L199" s="83">
        <v>0.05</v>
      </c>
      <c r="M199" s="80">
        <v>5</v>
      </c>
      <c r="N199" s="77">
        <v>2</v>
      </c>
      <c r="O199">
        <v>16.54606479275283</v>
      </c>
      <c r="P199">
        <v>4.2000833464319545</v>
      </c>
      <c r="Q199">
        <v>21.575824091374329</v>
      </c>
      <c r="R199">
        <v>0.14015914511932351</v>
      </c>
    </row>
    <row r="200" spans="10:18" x14ac:dyDescent="0.25">
      <c r="J200" s="69">
        <v>3</v>
      </c>
      <c r="K200" s="70">
        <v>50</v>
      </c>
      <c r="L200" s="83">
        <v>0.05</v>
      </c>
      <c r="M200" s="80">
        <v>5</v>
      </c>
      <c r="N200" s="77">
        <v>3</v>
      </c>
      <c r="O200">
        <v>25.948605997289363</v>
      </c>
      <c r="P200">
        <v>9.5630245933454052</v>
      </c>
      <c r="Q200">
        <v>50.410368859150672</v>
      </c>
      <c r="R200">
        <v>9.7028684952617739E-2</v>
      </c>
    </row>
    <row r="201" spans="10:18" x14ac:dyDescent="0.25">
      <c r="J201" s="69">
        <v>3</v>
      </c>
      <c r="K201" s="70">
        <v>50</v>
      </c>
      <c r="L201" s="83">
        <v>0.05</v>
      </c>
      <c r="M201" s="80">
        <v>5</v>
      </c>
      <c r="N201" s="77">
        <v>4</v>
      </c>
      <c r="O201">
        <v>32.675908951915225</v>
      </c>
      <c r="P201">
        <v>12.901966198309289</v>
      </c>
      <c r="Q201">
        <v>67.307931112931541</v>
      </c>
      <c r="R201">
        <v>5.4655050744448125E-2</v>
      </c>
    </row>
    <row r="202" spans="10:18" x14ac:dyDescent="0.25">
      <c r="J202" s="69">
        <v>3</v>
      </c>
      <c r="K202" s="70">
        <v>50</v>
      </c>
      <c r="L202" s="83">
        <v>0.05</v>
      </c>
      <c r="M202" s="80">
        <v>10</v>
      </c>
      <c r="N202" s="77">
        <v>1</v>
      </c>
      <c r="O202">
        <v>-18.267978725062342</v>
      </c>
      <c r="P202">
        <v>-3.4635652108921877</v>
      </c>
      <c r="Q202">
        <v>-18.241260898232646</v>
      </c>
      <c r="R202">
        <v>-0.94797937638616581</v>
      </c>
    </row>
    <row r="203" spans="10:18" x14ac:dyDescent="0.25">
      <c r="J203" s="69">
        <v>3</v>
      </c>
      <c r="K203" s="70">
        <v>50</v>
      </c>
      <c r="L203" s="83">
        <v>0.05</v>
      </c>
      <c r="M203" s="80">
        <v>10</v>
      </c>
      <c r="N203" s="77">
        <v>2</v>
      </c>
      <c r="O203">
        <v>-3.831720605146598</v>
      </c>
      <c r="P203">
        <v>-1.270167645993812</v>
      </c>
      <c r="Q203">
        <v>-7.4895695376590563</v>
      </c>
      <c r="R203">
        <v>-4.8653143410160006E-2</v>
      </c>
    </row>
    <row r="204" spans="10:18" x14ac:dyDescent="0.25">
      <c r="J204" s="69">
        <v>3</v>
      </c>
      <c r="K204" s="70">
        <v>50</v>
      </c>
      <c r="L204" s="83">
        <v>0.05</v>
      </c>
      <c r="M204" s="80">
        <v>10</v>
      </c>
      <c r="N204" s="77">
        <v>3</v>
      </c>
      <c r="O204">
        <v>12.734588731257427</v>
      </c>
      <c r="P204">
        <v>5.3734314349029386</v>
      </c>
      <c r="Q204">
        <v>27.950154969351793</v>
      </c>
      <c r="R204">
        <v>5.3797796807943651E-2</v>
      </c>
    </row>
    <row r="205" spans="10:18" x14ac:dyDescent="0.25">
      <c r="J205" s="69">
        <v>3</v>
      </c>
      <c r="K205" s="70">
        <v>50</v>
      </c>
      <c r="L205" s="83">
        <v>0.05</v>
      </c>
      <c r="M205" s="80">
        <v>10</v>
      </c>
      <c r="N205" s="77">
        <v>4</v>
      </c>
      <c r="O205">
        <v>23.365571152596864</v>
      </c>
      <c r="P205">
        <v>12.65703363216814</v>
      </c>
      <c r="Q205">
        <v>66.375148726849034</v>
      </c>
      <c r="R205">
        <v>5.3897617440498716E-2</v>
      </c>
    </row>
    <row r="206" spans="10:18" x14ac:dyDescent="0.25">
      <c r="J206" s="69">
        <v>3</v>
      </c>
      <c r="K206" s="70">
        <v>50</v>
      </c>
      <c r="L206" s="83">
        <v>0.05</v>
      </c>
      <c r="M206" s="80">
        <v>15</v>
      </c>
      <c r="N206" s="77">
        <v>1</v>
      </c>
      <c r="O206">
        <v>-21.715124072095641</v>
      </c>
      <c r="P206">
        <v>-6.1707193023293438</v>
      </c>
      <c r="Q206">
        <v>-31.991687209501251</v>
      </c>
      <c r="R206">
        <v>-1.6625747452218409</v>
      </c>
    </row>
    <row r="207" spans="10:18" x14ac:dyDescent="0.25">
      <c r="J207" s="69">
        <v>3</v>
      </c>
      <c r="K207" s="70">
        <v>50</v>
      </c>
      <c r="L207" s="83">
        <v>0.05</v>
      </c>
      <c r="M207" s="80">
        <v>15</v>
      </c>
      <c r="N207" s="77">
        <v>2</v>
      </c>
      <c r="O207">
        <v>-14.977070394186683</v>
      </c>
      <c r="P207">
        <v>-5.407966601163964</v>
      </c>
      <c r="Q207">
        <v>-29.215609830681377</v>
      </c>
      <c r="R207">
        <v>-0.18978811102029033</v>
      </c>
    </row>
    <row r="208" spans="10:18" x14ac:dyDescent="0.25">
      <c r="J208" s="69">
        <v>3</v>
      </c>
      <c r="K208" s="70">
        <v>50</v>
      </c>
      <c r="L208" s="83">
        <v>0.05</v>
      </c>
      <c r="M208" s="80">
        <v>15</v>
      </c>
      <c r="N208" s="77">
        <v>3</v>
      </c>
      <c r="O208">
        <v>-6.8079925072256087</v>
      </c>
      <c r="P208">
        <v>-2.462040187426846</v>
      </c>
      <c r="Q208">
        <v>-14.076220211009407</v>
      </c>
      <c r="R208">
        <v>-2.7093575529943334E-2</v>
      </c>
    </row>
    <row r="209" spans="10:18" x14ac:dyDescent="0.25">
      <c r="J209" s="69">
        <v>3</v>
      </c>
      <c r="K209" s="70">
        <v>50</v>
      </c>
      <c r="L209" s="83">
        <v>0.05</v>
      </c>
      <c r="M209" s="80">
        <v>15</v>
      </c>
      <c r="N209" s="77">
        <v>4</v>
      </c>
      <c r="O209">
        <v>7.6343784764283802</v>
      </c>
      <c r="P209">
        <v>4.7942041981407471</v>
      </c>
      <c r="Q209">
        <v>24.479201311146674</v>
      </c>
      <c r="R209">
        <v>1.9877479038829589E-2</v>
      </c>
    </row>
    <row r="210" spans="10:18" x14ac:dyDescent="0.25">
      <c r="J210" s="69">
        <v>3</v>
      </c>
      <c r="K210" s="70">
        <v>50</v>
      </c>
      <c r="L210" s="83">
        <v>0.1</v>
      </c>
      <c r="M210" s="80">
        <v>0</v>
      </c>
      <c r="N210" s="77">
        <v>1</v>
      </c>
      <c r="O210">
        <v>41.053519330019455</v>
      </c>
      <c r="P210">
        <v>4.3079220298196139</v>
      </c>
      <c r="Q210">
        <v>21.779714099222417</v>
      </c>
      <c r="R210">
        <v>1.1318691128226921</v>
      </c>
    </row>
    <row r="211" spans="10:18" x14ac:dyDescent="0.25">
      <c r="J211" s="69">
        <v>3</v>
      </c>
      <c r="K211" s="70">
        <v>50</v>
      </c>
      <c r="L211" s="83">
        <v>0.1</v>
      </c>
      <c r="M211" s="80">
        <v>0</v>
      </c>
      <c r="N211" s="77">
        <v>2</v>
      </c>
      <c r="O211">
        <v>60.572669641806257</v>
      </c>
      <c r="P211">
        <v>13.485472957685651</v>
      </c>
      <c r="Q211">
        <v>70.825436725971343</v>
      </c>
      <c r="R211">
        <v>0.46009054496247365</v>
      </c>
    </row>
    <row r="212" spans="10:18" x14ac:dyDescent="0.25">
      <c r="J212" s="69">
        <v>3</v>
      </c>
      <c r="K212" s="70">
        <v>50</v>
      </c>
      <c r="L212" s="83">
        <v>0.1</v>
      </c>
      <c r="M212" s="80">
        <v>0</v>
      </c>
      <c r="N212" s="77">
        <v>3</v>
      </c>
      <c r="O212">
        <v>64.156125855056757</v>
      </c>
      <c r="P212">
        <v>16.105001765318889</v>
      </c>
      <c r="Q212">
        <v>84.777011786239342</v>
      </c>
      <c r="R212">
        <v>0.16317678592701271</v>
      </c>
    </row>
    <row r="213" spans="10:18" x14ac:dyDescent="0.25">
      <c r="J213" s="69">
        <v>3</v>
      </c>
      <c r="K213" s="70">
        <v>50</v>
      </c>
      <c r="L213" s="83">
        <v>0.1</v>
      </c>
      <c r="M213" s="80">
        <v>0</v>
      </c>
      <c r="N213" s="77">
        <v>4</v>
      </c>
      <c r="O213">
        <v>66.73311464516911</v>
      </c>
      <c r="P213">
        <v>14.096437666315683</v>
      </c>
      <c r="Q213">
        <v>73.805407805512914</v>
      </c>
      <c r="R213">
        <v>5.9931099383472124E-2</v>
      </c>
    </row>
    <row r="214" spans="10:18" x14ac:dyDescent="0.25">
      <c r="J214" s="69">
        <v>3</v>
      </c>
      <c r="K214" s="70">
        <v>50</v>
      </c>
      <c r="L214" s="83">
        <v>0.1</v>
      </c>
      <c r="M214" s="80">
        <v>5</v>
      </c>
      <c r="N214" s="77">
        <v>1</v>
      </c>
      <c r="O214">
        <v>-1.6284741180002293</v>
      </c>
      <c r="P214">
        <v>-1.3298831107975357</v>
      </c>
      <c r="Q214">
        <v>-7.7503043545793329</v>
      </c>
      <c r="R214">
        <v>-0.40277526481565468</v>
      </c>
    </row>
    <row r="215" spans="10:18" x14ac:dyDescent="0.25">
      <c r="J215" s="69">
        <v>3</v>
      </c>
      <c r="K215" s="70">
        <v>50</v>
      </c>
      <c r="L215" s="83">
        <v>0.1</v>
      </c>
      <c r="M215" s="80">
        <v>5</v>
      </c>
      <c r="N215" s="77">
        <v>2</v>
      </c>
      <c r="O215">
        <v>33.09212958550566</v>
      </c>
      <c r="P215">
        <v>8.4001666928639089</v>
      </c>
      <c r="Q215">
        <v>43.151648182748659</v>
      </c>
      <c r="R215">
        <v>0.28031829023864702</v>
      </c>
    </row>
    <row r="216" spans="10:18" x14ac:dyDescent="0.25">
      <c r="J216" s="69">
        <v>3</v>
      </c>
      <c r="K216" s="70">
        <v>50</v>
      </c>
      <c r="L216" s="83">
        <v>0.1</v>
      </c>
      <c r="M216" s="80">
        <v>5</v>
      </c>
      <c r="N216" s="77">
        <v>3</v>
      </c>
      <c r="O216">
        <v>51.897211994578726</v>
      </c>
      <c r="P216">
        <v>19.12604918669081</v>
      </c>
      <c r="Q216">
        <v>100.82073771830134</v>
      </c>
      <c r="R216">
        <v>0.19405736990523548</v>
      </c>
    </row>
    <row r="217" spans="10:18" x14ac:dyDescent="0.25">
      <c r="J217" s="69">
        <v>3</v>
      </c>
      <c r="K217" s="70">
        <v>50</v>
      </c>
      <c r="L217" s="83">
        <v>0.1</v>
      </c>
      <c r="M217" s="80">
        <v>5</v>
      </c>
      <c r="N217" s="77">
        <v>4</v>
      </c>
      <c r="O217">
        <v>65.351817903830451</v>
      </c>
      <c r="P217">
        <v>25.803932396618578</v>
      </c>
      <c r="Q217">
        <v>134.61586222586308</v>
      </c>
      <c r="R217">
        <v>0.10931010148889625</v>
      </c>
    </row>
    <row r="218" spans="10:18" x14ac:dyDescent="0.25">
      <c r="J218" s="69">
        <v>3</v>
      </c>
      <c r="K218" s="70">
        <v>50</v>
      </c>
      <c r="L218" s="83">
        <v>0.1</v>
      </c>
      <c r="M218" s="80">
        <v>10</v>
      </c>
      <c r="N218" s="77">
        <v>1</v>
      </c>
      <c r="O218">
        <v>-36.535957450124684</v>
      </c>
      <c r="P218">
        <v>-6.9271304217843754</v>
      </c>
      <c r="Q218">
        <v>-36.482521796465292</v>
      </c>
      <c r="R218">
        <v>-1.8959587527723316</v>
      </c>
    </row>
    <row r="219" spans="10:18" x14ac:dyDescent="0.25">
      <c r="J219" s="69">
        <v>3</v>
      </c>
      <c r="K219" s="70">
        <v>50</v>
      </c>
      <c r="L219" s="83">
        <v>0.1</v>
      </c>
      <c r="M219" s="80">
        <v>10</v>
      </c>
      <c r="N219" s="77">
        <v>2</v>
      </c>
      <c r="O219">
        <v>-7.6634412102931959</v>
      </c>
      <c r="P219">
        <v>-2.5403352919876241</v>
      </c>
      <c r="Q219">
        <v>-14.979139075318113</v>
      </c>
      <c r="R219">
        <v>-9.7306286820320012E-2</v>
      </c>
    </row>
    <row r="220" spans="10:18" x14ac:dyDescent="0.25">
      <c r="J220" s="69">
        <v>3</v>
      </c>
      <c r="K220" s="70">
        <v>50</v>
      </c>
      <c r="L220" s="83">
        <v>0.1</v>
      </c>
      <c r="M220" s="80">
        <v>10</v>
      </c>
      <c r="N220" s="77">
        <v>3</v>
      </c>
      <c r="O220">
        <v>25.469177462514853</v>
      </c>
      <c r="P220">
        <v>10.746862869805877</v>
      </c>
      <c r="Q220">
        <v>55.900309938703586</v>
      </c>
      <c r="R220">
        <v>0.1075955936158873</v>
      </c>
    </row>
    <row r="221" spans="10:18" x14ac:dyDescent="0.25">
      <c r="J221" s="69">
        <v>3</v>
      </c>
      <c r="K221" s="70">
        <v>50</v>
      </c>
      <c r="L221" s="83">
        <v>0.1</v>
      </c>
      <c r="M221" s="80">
        <v>10</v>
      </c>
      <c r="N221" s="77">
        <v>4</v>
      </c>
      <c r="O221">
        <v>46.731142305193728</v>
      </c>
      <c r="P221">
        <v>25.314067264336281</v>
      </c>
      <c r="Q221">
        <v>132.75029745369807</v>
      </c>
      <c r="R221">
        <v>0.10779523488099743</v>
      </c>
    </row>
    <row r="222" spans="10:18" x14ac:dyDescent="0.25">
      <c r="J222" s="69">
        <v>3</v>
      </c>
      <c r="K222" s="70">
        <v>50</v>
      </c>
      <c r="L222" s="83">
        <v>0.1</v>
      </c>
      <c r="M222" s="80">
        <v>15</v>
      </c>
      <c r="N222" s="77">
        <v>1</v>
      </c>
      <c r="O222">
        <v>-43.430248144191282</v>
      </c>
      <c r="P222">
        <v>-12.341438604658688</v>
      </c>
      <c r="Q222">
        <v>-63.983374419002502</v>
      </c>
      <c r="R222">
        <v>-3.3251494904436818</v>
      </c>
    </row>
    <row r="223" spans="10:18" x14ac:dyDescent="0.25">
      <c r="J223" s="69">
        <v>3</v>
      </c>
      <c r="K223" s="70">
        <v>50</v>
      </c>
      <c r="L223" s="83">
        <v>0.1</v>
      </c>
      <c r="M223" s="80">
        <v>15</v>
      </c>
      <c r="N223" s="77">
        <v>2</v>
      </c>
      <c r="O223">
        <v>-29.954140788373365</v>
      </c>
      <c r="P223">
        <v>-10.815933202327928</v>
      </c>
      <c r="Q223">
        <v>-58.431219661362753</v>
      </c>
      <c r="R223">
        <v>-0.37957622204058067</v>
      </c>
    </row>
    <row r="224" spans="10:18" x14ac:dyDescent="0.25">
      <c r="J224" s="69">
        <v>3</v>
      </c>
      <c r="K224" s="70">
        <v>50</v>
      </c>
      <c r="L224" s="83">
        <v>0.1</v>
      </c>
      <c r="M224" s="80">
        <v>15</v>
      </c>
      <c r="N224" s="77">
        <v>3</v>
      </c>
      <c r="O224">
        <v>-13.615985014451217</v>
      </c>
      <c r="P224">
        <v>-4.9240803748536921</v>
      </c>
      <c r="Q224">
        <v>-28.152440422018813</v>
      </c>
      <c r="R224">
        <v>-5.4187151059886668E-2</v>
      </c>
    </row>
    <row r="225" spans="10:18" x14ac:dyDescent="0.25">
      <c r="J225" s="69">
        <v>3</v>
      </c>
      <c r="K225" s="70">
        <v>50</v>
      </c>
      <c r="L225" s="83">
        <v>0.1</v>
      </c>
      <c r="M225" s="80">
        <v>15</v>
      </c>
      <c r="N225" s="77">
        <v>4</v>
      </c>
      <c r="O225">
        <v>15.26875695285676</v>
      </c>
      <c r="P225">
        <v>9.5884083962814941</v>
      </c>
      <c r="Q225">
        <v>48.958402622293349</v>
      </c>
      <c r="R225">
        <v>3.9754958077659178E-2</v>
      </c>
    </row>
    <row r="226" spans="10:18" x14ac:dyDescent="0.25">
      <c r="J226" s="69">
        <v>3</v>
      </c>
      <c r="K226" s="70">
        <v>50</v>
      </c>
      <c r="L226" s="83">
        <v>0.15</v>
      </c>
      <c r="M226" s="80">
        <v>0</v>
      </c>
      <c r="N226" s="77">
        <v>1</v>
      </c>
      <c r="O226">
        <v>61.580278995029182</v>
      </c>
      <c r="P226">
        <v>6.4618830447294195</v>
      </c>
      <c r="Q226">
        <v>32.669571148833619</v>
      </c>
      <c r="R226">
        <v>1.6978036692340379</v>
      </c>
    </row>
    <row r="227" spans="10:18" x14ac:dyDescent="0.25">
      <c r="J227" s="69">
        <v>3</v>
      </c>
      <c r="K227" s="70">
        <v>50</v>
      </c>
      <c r="L227" s="83">
        <v>0.15</v>
      </c>
      <c r="M227" s="80">
        <v>0</v>
      </c>
      <c r="N227" s="77">
        <v>2</v>
      </c>
      <c r="O227">
        <v>90.859004462709379</v>
      </c>
      <c r="P227">
        <v>20.228209436528473</v>
      </c>
      <c r="Q227">
        <v>106.238155088957</v>
      </c>
      <c r="R227">
        <v>0.69013581744371033</v>
      </c>
    </row>
    <row r="228" spans="10:18" x14ac:dyDescent="0.25">
      <c r="J228" s="69">
        <v>3</v>
      </c>
      <c r="K228" s="70">
        <v>50</v>
      </c>
      <c r="L228" s="83">
        <v>0.15</v>
      </c>
      <c r="M228" s="80">
        <v>0</v>
      </c>
      <c r="N228" s="77">
        <v>3</v>
      </c>
      <c r="O228">
        <v>96.234188782585107</v>
      </c>
      <c r="P228">
        <v>24.157502647978326</v>
      </c>
      <c r="Q228">
        <v>127.16551767935901</v>
      </c>
      <c r="R228">
        <v>0.24476517889051908</v>
      </c>
    </row>
    <row r="229" spans="10:18" x14ac:dyDescent="0.25">
      <c r="J229" s="69">
        <v>3</v>
      </c>
      <c r="K229" s="70">
        <v>50</v>
      </c>
      <c r="L229" s="83">
        <v>0.15</v>
      </c>
      <c r="M229" s="80">
        <v>0</v>
      </c>
      <c r="N229" s="77">
        <v>4</v>
      </c>
      <c r="O229">
        <v>100.09967196775364</v>
      </c>
      <c r="P229">
        <v>21.144656499473527</v>
      </c>
      <c r="Q229">
        <v>110.70811170826937</v>
      </c>
      <c r="R229">
        <v>8.9896649075208196E-2</v>
      </c>
    </row>
    <row r="230" spans="10:18" x14ac:dyDescent="0.25">
      <c r="J230" s="69">
        <v>3</v>
      </c>
      <c r="K230" s="70">
        <v>50</v>
      </c>
      <c r="L230" s="83">
        <v>0.15</v>
      </c>
      <c r="M230" s="80">
        <v>5</v>
      </c>
      <c r="N230" s="77">
        <v>1</v>
      </c>
      <c r="O230">
        <v>-2.4427111770003425</v>
      </c>
      <c r="P230">
        <v>-1.9948246661963029</v>
      </c>
      <c r="Q230">
        <v>-11.625456531868997</v>
      </c>
      <c r="R230">
        <v>-0.60416289722348193</v>
      </c>
    </row>
    <row r="231" spans="10:18" x14ac:dyDescent="0.25">
      <c r="J231" s="69">
        <v>3</v>
      </c>
      <c r="K231" s="70">
        <v>50</v>
      </c>
      <c r="L231" s="83">
        <v>0.15</v>
      </c>
      <c r="M231" s="80">
        <v>5</v>
      </c>
      <c r="N231" s="77">
        <v>2</v>
      </c>
      <c r="O231">
        <v>49.638194378258468</v>
      </c>
      <c r="P231">
        <v>12.600250039295862</v>
      </c>
      <c r="Q231">
        <v>64.727472274122974</v>
      </c>
      <c r="R231">
        <v>0.42047743535797044</v>
      </c>
    </row>
    <row r="232" spans="10:18" x14ac:dyDescent="0.25">
      <c r="J232" s="69">
        <v>3</v>
      </c>
      <c r="K232" s="70">
        <v>50</v>
      </c>
      <c r="L232" s="83">
        <v>0.15</v>
      </c>
      <c r="M232" s="80">
        <v>5</v>
      </c>
      <c r="N232" s="77">
        <v>3</v>
      </c>
      <c r="O232">
        <v>77.845817991868074</v>
      </c>
      <c r="P232">
        <v>28.689073780036203</v>
      </c>
      <c r="Q232">
        <v>151.23110657745204</v>
      </c>
      <c r="R232">
        <v>0.29108605485785327</v>
      </c>
    </row>
    <row r="233" spans="10:18" x14ac:dyDescent="0.25">
      <c r="J233" s="69">
        <v>3</v>
      </c>
      <c r="K233" s="70">
        <v>50</v>
      </c>
      <c r="L233" s="83">
        <v>0.15</v>
      </c>
      <c r="M233" s="80">
        <v>5</v>
      </c>
      <c r="N233" s="77">
        <v>4</v>
      </c>
      <c r="O233">
        <v>98.027726855745655</v>
      </c>
      <c r="P233">
        <v>38.705898594927866</v>
      </c>
      <c r="Q233">
        <v>201.92379333879458</v>
      </c>
      <c r="R233">
        <v>0.16396515223334435</v>
      </c>
    </row>
    <row r="234" spans="10:18" x14ac:dyDescent="0.25">
      <c r="J234" s="69">
        <v>3</v>
      </c>
      <c r="K234" s="70">
        <v>50</v>
      </c>
      <c r="L234" s="83">
        <v>0.15</v>
      </c>
      <c r="M234" s="80">
        <v>10</v>
      </c>
      <c r="N234" s="77">
        <v>1</v>
      </c>
      <c r="O234">
        <v>-54.803936175187019</v>
      </c>
      <c r="P234">
        <v>-10.390695632676564</v>
      </c>
      <c r="Q234">
        <v>-54.723782694697938</v>
      </c>
      <c r="R234">
        <v>-2.8439381291584973</v>
      </c>
    </row>
    <row r="235" spans="10:18" x14ac:dyDescent="0.25">
      <c r="J235" s="69">
        <v>3</v>
      </c>
      <c r="K235" s="70">
        <v>50</v>
      </c>
      <c r="L235" s="83">
        <v>0.15</v>
      </c>
      <c r="M235" s="80">
        <v>10</v>
      </c>
      <c r="N235" s="77">
        <v>2</v>
      </c>
      <c r="O235">
        <v>-11.495161815439797</v>
      </c>
      <c r="P235">
        <v>-3.8105029379814375</v>
      </c>
      <c r="Q235">
        <v>-22.468708612977167</v>
      </c>
      <c r="R235">
        <v>-0.14595943023048</v>
      </c>
    </row>
    <row r="236" spans="10:18" x14ac:dyDescent="0.25">
      <c r="J236" s="69">
        <v>3</v>
      </c>
      <c r="K236" s="70">
        <v>50</v>
      </c>
      <c r="L236" s="83">
        <v>0.15</v>
      </c>
      <c r="M236" s="80">
        <v>10</v>
      </c>
      <c r="N236" s="77">
        <v>3</v>
      </c>
      <c r="O236">
        <v>38.203766193772282</v>
      </c>
      <c r="P236">
        <v>16.120294304708814</v>
      </c>
      <c r="Q236">
        <v>83.850464908055386</v>
      </c>
      <c r="R236">
        <v>0.16139339042383097</v>
      </c>
    </row>
    <row r="237" spans="10:18" x14ac:dyDescent="0.25">
      <c r="J237" s="69">
        <v>3</v>
      </c>
      <c r="K237" s="70">
        <v>50</v>
      </c>
      <c r="L237" s="83">
        <v>0.15</v>
      </c>
      <c r="M237" s="80">
        <v>10</v>
      </c>
      <c r="N237" s="77">
        <v>4</v>
      </c>
      <c r="O237">
        <v>70.096713457790571</v>
      </c>
      <c r="P237">
        <v>37.97110089650441</v>
      </c>
      <c r="Q237">
        <v>199.12544618054704</v>
      </c>
      <c r="R237">
        <v>0.16169285232149611</v>
      </c>
    </row>
    <row r="238" spans="10:18" x14ac:dyDescent="0.25">
      <c r="J238" s="69">
        <v>3</v>
      </c>
      <c r="K238" s="70">
        <v>50</v>
      </c>
      <c r="L238" s="83">
        <v>0.15</v>
      </c>
      <c r="M238" s="80">
        <v>15</v>
      </c>
      <c r="N238" s="77">
        <v>1</v>
      </c>
      <c r="O238">
        <v>-65.145372216286916</v>
      </c>
      <c r="P238">
        <v>-18.51215790698803</v>
      </c>
      <c r="Q238">
        <v>-95.975061628503738</v>
      </c>
      <c r="R238">
        <v>-4.9877242356655218</v>
      </c>
    </row>
    <row r="239" spans="10:18" x14ac:dyDescent="0.25">
      <c r="J239" s="69">
        <v>3</v>
      </c>
      <c r="K239" s="70">
        <v>50</v>
      </c>
      <c r="L239" s="83">
        <v>0.15</v>
      </c>
      <c r="M239" s="80">
        <v>15</v>
      </c>
      <c r="N239" s="77">
        <v>2</v>
      </c>
      <c r="O239">
        <v>-44.931211182560048</v>
      </c>
      <c r="P239">
        <v>-16.223899803491889</v>
      </c>
      <c r="Q239">
        <v>-87.646829492044105</v>
      </c>
      <c r="R239">
        <v>-0.56936433306087086</v>
      </c>
    </row>
    <row r="240" spans="10:18" x14ac:dyDescent="0.25">
      <c r="J240" s="69">
        <v>3</v>
      </c>
      <c r="K240" s="70">
        <v>50</v>
      </c>
      <c r="L240" s="83">
        <v>0.15</v>
      </c>
      <c r="M240" s="80">
        <v>15</v>
      </c>
      <c r="N240" s="77">
        <v>3</v>
      </c>
      <c r="O240">
        <v>-20.423977521676825</v>
      </c>
      <c r="P240">
        <v>-7.3861205622805386</v>
      </c>
      <c r="Q240">
        <v>-42.228660633028213</v>
      </c>
      <c r="R240">
        <v>-8.1280726589829988E-2</v>
      </c>
    </row>
    <row r="241" spans="10:18" x14ac:dyDescent="0.25">
      <c r="J241" s="69">
        <v>3</v>
      </c>
      <c r="K241" s="70">
        <v>50</v>
      </c>
      <c r="L241" s="83">
        <v>0.15</v>
      </c>
      <c r="M241" s="80">
        <v>15</v>
      </c>
      <c r="N241" s="77">
        <v>4</v>
      </c>
      <c r="O241">
        <v>22.90313542928514</v>
      </c>
      <c r="P241">
        <v>14.382612594422236</v>
      </c>
      <c r="Q241">
        <v>73.437603933440016</v>
      </c>
      <c r="R241">
        <v>5.9632437116488753E-2</v>
      </c>
    </row>
    <row r="242" spans="10:18" x14ac:dyDescent="0.25">
      <c r="J242" s="69">
        <v>3</v>
      </c>
      <c r="K242" s="70">
        <v>50</v>
      </c>
      <c r="L242" s="83">
        <v>0.2</v>
      </c>
      <c r="M242" s="80">
        <v>0</v>
      </c>
      <c r="N242" s="77">
        <v>1</v>
      </c>
      <c r="O242">
        <v>82.10703866003891</v>
      </c>
      <c r="P242">
        <v>8.6158440596392278</v>
      </c>
      <c r="Q242">
        <v>43.559428198444834</v>
      </c>
      <c r="R242">
        <v>2.2637382256453842</v>
      </c>
    </row>
    <row r="243" spans="10:18" x14ac:dyDescent="0.25">
      <c r="J243" s="69">
        <v>3</v>
      </c>
      <c r="K243" s="70">
        <v>50</v>
      </c>
      <c r="L243" s="83">
        <v>0.2</v>
      </c>
      <c r="M243" s="80">
        <v>0</v>
      </c>
      <c r="N243" s="77">
        <v>2</v>
      </c>
      <c r="O243">
        <v>121.14533928361251</v>
      </c>
      <c r="P243">
        <v>26.970945915371303</v>
      </c>
      <c r="Q243">
        <v>141.65087345194269</v>
      </c>
      <c r="R243">
        <v>0.92018108992494729</v>
      </c>
    </row>
    <row r="244" spans="10:18" x14ac:dyDescent="0.25">
      <c r="J244" s="69">
        <v>3</v>
      </c>
      <c r="K244" s="70">
        <v>50</v>
      </c>
      <c r="L244" s="83">
        <v>0.2</v>
      </c>
      <c r="M244" s="80">
        <v>0</v>
      </c>
      <c r="N244" s="77">
        <v>3</v>
      </c>
      <c r="O244">
        <v>128.31225171011351</v>
      </c>
      <c r="P244">
        <v>32.210003530637778</v>
      </c>
      <c r="Q244">
        <v>169.55402357247868</v>
      </c>
      <c r="R244">
        <v>0.32635357185402541</v>
      </c>
    </row>
    <row r="245" spans="10:18" x14ac:dyDescent="0.25">
      <c r="J245" s="69">
        <v>3</v>
      </c>
      <c r="K245" s="70">
        <v>50</v>
      </c>
      <c r="L245" s="83">
        <v>0.2</v>
      </c>
      <c r="M245" s="80">
        <v>0</v>
      </c>
      <c r="N245" s="77">
        <v>4</v>
      </c>
      <c r="O245">
        <v>133.46622929033822</v>
      </c>
      <c r="P245">
        <v>28.192875332631367</v>
      </c>
      <c r="Q245">
        <v>147.61081561102583</v>
      </c>
      <c r="R245">
        <v>0.11986219876694425</v>
      </c>
    </row>
    <row r="246" spans="10:18" x14ac:dyDescent="0.25">
      <c r="J246" s="69">
        <v>3</v>
      </c>
      <c r="K246" s="70">
        <v>50</v>
      </c>
      <c r="L246" s="83">
        <v>0.2</v>
      </c>
      <c r="M246" s="80">
        <v>5</v>
      </c>
      <c r="N246" s="77">
        <v>1</v>
      </c>
      <c r="O246">
        <v>-3.2569482360004587</v>
      </c>
      <c r="P246">
        <v>-2.6597662215950715</v>
      </c>
      <c r="Q246">
        <v>-15.500608709158666</v>
      </c>
      <c r="R246">
        <v>-0.80555052963130935</v>
      </c>
    </row>
    <row r="247" spans="10:18" x14ac:dyDescent="0.25">
      <c r="J247" s="69">
        <v>3</v>
      </c>
      <c r="K247" s="70">
        <v>50</v>
      </c>
      <c r="L247" s="83">
        <v>0.2</v>
      </c>
      <c r="M247" s="80">
        <v>5</v>
      </c>
      <c r="N247" s="77">
        <v>2</v>
      </c>
      <c r="O247">
        <v>66.18425917101132</v>
      </c>
      <c r="P247">
        <v>16.800333385727818</v>
      </c>
      <c r="Q247">
        <v>86.303296365497317</v>
      </c>
      <c r="R247">
        <v>0.56063658047729403</v>
      </c>
    </row>
    <row r="248" spans="10:18" x14ac:dyDescent="0.25">
      <c r="J248" s="69">
        <v>3</v>
      </c>
      <c r="K248" s="70">
        <v>50</v>
      </c>
      <c r="L248" s="83">
        <v>0.2</v>
      </c>
      <c r="M248" s="80">
        <v>5</v>
      </c>
      <c r="N248" s="77">
        <v>3</v>
      </c>
      <c r="O248">
        <v>103.79442398915745</v>
      </c>
      <c r="P248">
        <v>38.252098373381621</v>
      </c>
      <c r="Q248">
        <v>201.64147543660269</v>
      </c>
      <c r="R248">
        <v>0.38811473981047095</v>
      </c>
    </row>
    <row r="249" spans="10:18" x14ac:dyDescent="0.25">
      <c r="J249" s="69">
        <v>3</v>
      </c>
      <c r="K249" s="70">
        <v>50</v>
      </c>
      <c r="L249" s="83">
        <v>0.2</v>
      </c>
      <c r="M249" s="80">
        <v>5</v>
      </c>
      <c r="N249" s="77">
        <v>4</v>
      </c>
      <c r="O249">
        <v>130.7036358076609</v>
      </c>
      <c r="P249">
        <v>51.607864793237155</v>
      </c>
      <c r="Q249">
        <v>269.23172445172617</v>
      </c>
      <c r="R249">
        <v>0.2186202029777925</v>
      </c>
    </row>
    <row r="250" spans="10:18" x14ac:dyDescent="0.25">
      <c r="J250" s="69">
        <v>3</v>
      </c>
      <c r="K250" s="70">
        <v>50</v>
      </c>
      <c r="L250" s="83">
        <v>0.2</v>
      </c>
      <c r="M250" s="80">
        <v>10</v>
      </c>
      <c r="N250" s="77">
        <v>1</v>
      </c>
      <c r="O250">
        <v>-73.071914900249368</v>
      </c>
      <c r="P250">
        <v>-13.854260843568751</v>
      </c>
      <c r="Q250">
        <v>-72.965043592930584</v>
      </c>
      <c r="R250">
        <v>-3.7919175055446632</v>
      </c>
    </row>
    <row r="251" spans="10:18" x14ac:dyDescent="0.25">
      <c r="J251" s="69">
        <v>3</v>
      </c>
      <c r="K251" s="70">
        <v>50</v>
      </c>
      <c r="L251" s="83">
        <v>0.2</v>
      </c>
      <c r="M251" s="80">
        <v>10</v>
      </c>
      <c r="N251" s="77">
        <v>2</v>
      </c>
      <c r="O251">
        <v>-15.326882420586392</v>
      </c>
      <c r="P251">
        <v>-5.0806705839752482</v>
      </c>
      <c r="Q251">
        <v>-29.958278150636225</v>
      </c>
      <c r="R251">
        <v>-0.19461257364064002</v>
      </c>
    </row>
    <row r="252" spans="10:18" x14ac:dyDescent="0.25">
      <c r="J252" s="69">
        <v>3</v>
      </c>
      <c r="K252" s="70">
        <v>50</v>
      </c>
      <c r="L252" s="83">
        <v>0.2</v>
      </c>
      <c r="M252" s="80">
        <v>10</v>
      </c>
      <c r="N252" s="77">
        <v>3</v>
      </c>
      <c r="O252">
        <v>50.938354925029707</v>
      </c>
      <c r="P252">
        <v>21.493725739611754</v>
      </c>
      <c r="Q252">
        <v>111.80061987740717</v>
      </c>
      <c r="R252">
        <v>0.21519118723177461</v>
      </c>
    </row>
    <row r="253" spans="10:18" x14ac:dyDescent="0.25">
      <c r="J253" s="69">
        <v>3</v>
      </c>
      <c r="K253" s="70">
        <v>50</v>
      </c>
      <c r="L253" s="83">
        <v>0.2</v>
      </c>
      <c r="M253" s="80">
        <v>10</v>
      </c>
      <c r="N253" s="77">
        <v>4</v>
      </c>
      <c r="O253">
        <v>93.462284610387456</v>
      </c>
      <c r="P253">
        <v>50.628134528672561</v>
      </c>
      <c r="Q253">
        <v>265.50059490739613</v>
      </c>
      <c r="R253">
        <v>0.21559046976199486</v>
      </c>
    </row>
    <row r="254" spans="10:18" x14ac:dyDescent="0.25">
      <c r="J254" s="69">
        <v>3</v>
      </c>
      <c r="K254" s="70">
        <v>50</v>
      </c>
      <c r="L254" s="83">
        <v>0.2</v>
      </c>
      <c r="M254" s="80">
        <v>15</v>
      </c>
      <c r="N254" s="77">
        <v>1</v>
      </c>
      <c r="O254">
        <v>-86.860496288382564</v>
      </c>
      <c r="P254">
        <v>-24.682877209317375</v>
      </c>
      <c r="Q254">
        <v>-127.966748838005</v>
      </c>
      <c r="R254">
        <v>-6.6502989808873636</v>
      </c>
    </row>
    <row r="255" spans="10:18" x14ac:dyDescent="0.25">
      <c r="J255" s="69">
        <v>3</v>
      </c>
      <c r="K255" s="70">
        <v>50</v>
      </c>
      <c r="L255" s="83">
        <v>0.2</v>
      </c>
      <c r="M255" s="80">
        <v>15</v>
      </c>
      <c r="N255" s="77">
        <v>2</v>
      </c>
      <c r="O255">
        <v>-59.908281576746731</v>
      </c>
      <c r="P255">
        <v>-21.631866404655856</v>
      </c>
      <c r="Q255">
        <v>-116.86243932272551</v>
      </c>
      <c r="R255">
        <v>-0.75915244408116134</v>
      </c>
    </row>
    <row r="256" spans="10:18" x14ac:dyDescent="0.25">
      <c r="J256" s="69">
        <v>3</v>
      </c>
      <c r="K256" s="70">
        <v>50</v>
      </c>
      <c r="L256" s="83">
        <v>0.2</v>
      </c>
      <c r="M256" s="80">
        <v>15</v>
      </c>
      <c r="N256" s="77">
        <v>3</v>
      </c>
      <c r="O256">
        <v>-27.231970028902435</v>
      </c>
      <c r="P256">
        <v>-9.8481607497073842</v>
      </c>
      <c r="Q256">
        <v>-56.304880844037626</v>
      </c>
      <c r="R256">
        <v>-0.10837430211977334</v>
      </c>
    </row>
    <row r="257" spans="10:18" ht="15.75" thickBot="1" x14ac:dyDescent="0.3">
      <c r="J257" s="69">
        <v>3</v>
      </c>
      <c r="K257" s="73">
        <v>50</v>
      </c>
      <c r="L257" s="84">
        <v>0.2</v>
      </c>
      <c r="M257" s="81">
        <v>15</v>
      </c>
      <c r="N257" s="78">
        <v>4</v>
      </c>
      <c r="O257">
        <v>30.537513905713521</v>
      </c>
      <c r="P257">
        <v>19.176816792562988</v>
      </c>
      <c r="Q257">
        <v>97.916805244586698</v>
      </c>
      <c r="R257">
        <v>7.9509916155318355E-2</v>
      </c>
    </row>
    <row r="258" spans="10:18" x14ac:dyDescent="0.25">
      <c r="J258">
        <v>4</v>
      </c>
      <c r="K258">
        <v>20</v>
      </c>
      <c r="L258" s="85">
        <v>0.05</v>
      </c>
      <c r="M258" s="82">
        <v>0</v>
      </c>
      <c r="N258" s="79">
        <v>1</v>
      </c>
      <c r="O258">
        <v>6.6751354922882973</v>
      </c>
      <c r="P258">
        <v>1.626326510401906</v>
      </c>
      <c r="Q258">
        <v>2.5832625040257202</v>
      </c>
      <c r="R258">
        <v>0.1342494683492704</v>
      </c>
    </row>
    <row r="259" spans="10:18" x14ac:dyDescent="0.25">
      <c r="J259">
        <v>4</v>
      </c>
      <c r="K259">
        <v>20</v>
      </c>
      <c r="L259" s="85">
        <v>0.05</v>
      </c>
      <c r="M259" s="82">
        <v>0</v>
      </c>
      <c r="N259" s="79">
        <v>2</v>
      </c>
      <c r="O259">
        <v>7.0292893169568416</v>
      </c>
      <c r="P259">
        <v>0.42409593154755493</v>
      </c>
      <c r="Q259">
        <v>0.68101933068475629</v>
      </c>
      <c r="R259">
        <v>4.4239833803923698E-3</v>
      </c>
    </row>
    <row r="260" spans="10:18" x14ac:dyDescent="0.25">
      <c r="J260">
        <v>4</v>
      </c>
      <c r="K260">
        <v>20</v>
      </c>
      <c r="L260" s="85">
        <v>0.05</v>
      </c>
      <c r="M260" s="82">
        <v>0</v>
      </c>
      <c r="N260" s="79">
        <v>3</v>
      </c>
      <c r="O260">
        <v>7.6615438018886088</v>
      </c>
      <c r="P260">
        <v>-1.6206866286531598</v>
      </c>
      <c r="Q260">
        <v>-2.5247920591252022</v>
      </c>
      <c r="R260">
        <v>-4.859660002889685E-3</v>
      </c>
    </row>
    <row r="261" spans="10:18" x14ac:dyDescent="0.25">
      <c r="J261">
        <v>4</v>
      </c>
      <c r="K261">
        <v>20</v>
      </c>
      <c r="L261" s="85">
        <v>0.05</v>
      </c>
      <c r="M261" s="82">
        <v>0</v>
      </c>
      <c r="N261" s="79">
        <v>4</v>
      </c>
      <c r="O261">
        <v>10.394262717948031</v>
      </c>
      <c r="P261">
        <v>-1.6977777028249728</v>
      </c>
      <c r="Q261">
        <v>-2.5390502175606526</v>
      </c>
      <c r="R261">
        <v>-2.0617469024659702E-3</v>
      </c>
    </row>
    <row r="262" spans="10:18" x14ac:dyDescent="0.25">
      <c r="J262">
        <v>4</v>
      </c>
      <c r="K262">
        <v>20</v>
      </c>
      <c r="L262" s="85">
        <v>0.05</v>
      </c>
      <c r="M262" s="82">
        <v>5</v>
      </c>
      <c r="N262" s="79">
        <v>1</v>
      </c>
      <c r="O262">
        <v>4.6824761437969125</v>
      </c>
      <c r="P262">
        <v>1.6120594167754152</v>
      </c>
      <c r="Q262">
        <v>2.5299725356353235</v>
      </c>
      <c r="R262">
        <v>0.13148004405978714</v>
      </c>
    </row>
    <row r="263" spans="10:18" x14ac:dyDescent="0.25">
      <c r="J263">
        <v>4</v>
      </c>
      <c r="K263">
        <v>20</v>
      </c>
      <c r="L263" s="85">
        <v>0.05</v>
      </c>
      <c r="M263" s="82">
        <v>5</v>
      </c>
      <c r="N263" s="79">
        <v>2</v>
      </c>
      <c r="O263">
        <v>7.3606478546089491</v>
      </c>
      <c r="P263">
        <v>2.8824272815991807</v>
      </c>
      <c r="Q263">
        <v>4.5189828366920928</v>
      </c>
      <c r="R263">
        <v>2.9355855355387015E-2</v>
      </c>
    </row>
    <row r="264" spans="10:18" x14ac:dyDescent="0.25">
      <c r="J264">
        <v>4</v>
      </c>
      <c r="K264">
        <v>20</v>
      </c>
      <c r="L264" s="85">
        <v>0.05</v>
      </c>
      <c r="M264" s="82">
        <v>5</v>
      </c>
      <c r="N264" s="79">
        <v>3</v>
      </c>
      <c r="O264">
        <v>7.8335047239499982</v>
      </c>
      <c r="P264">
        <v>-1.6224885821794932E-2</v>
      </c>
      <c r="Q264">
        <v>-4.5094470027560729E-3</v>
      </c>
      <c r="R264">
        <v>-8.6796768689289288E-6</v>
      </c>
    </row>
    <row r="265" spans="10:18" x14ac:dyDescent="0.25">
      <c r="J265">
        <v>4</v>
      </c>
      <c r="K265">
        <v>20</v>
      </c>
      <c r="L265" s="85">
        <v>0.05</v>
      </c>
      <c r="M265" s="82">
        <v>5</v>
      </c>
      <c r="N265" s="79">
        <v>4</v>
      </c>
      <c r="O265">
        <v>9.8091614780572289</v>
      </c>
      <c r="P265">
        <v>-0.99385030020443432</v>
      </c>
      <c r="Q265">
        <v>-1.6051452589316149</v>
      </c>
      <c r="R265">
        <v>-1.3034020527524838E-3</v>
      </c>
    </row>
    <row r="266" spans="10:18" x14ac:dyDescent="0.25">
      <c r="J266">
        <v>4</v>
      </c>
      <c r="K266">
        <v>20</v>
      </c>
      <c r="L266" s="85">
        <v>0.05</v>
      </c>
      <c r="M266" s="82">
        <v>10</v>
      </c>
      <c r="N266" s="79">
        <v>1</v>
      </c>
      <c r="O266">
        <v>0.83359016613776027</v>
      </c>
      <c r="P266">
        <v>0.29337997707111396</v>
      </c>
      <c r="Q266">
        <v>0.42066470058396027</v>
      </c>
      <c r="R266">
        <v>2.1861507422762251E-2</v>
      </c>
    </row>
    <row r="267" spans="10:18" x14ac:dyDescent="0.25">
      <c r="J267">
        <v>4</v>
      </c>
      <c r="K267">
        <v>20</v>
      </c>
      <c r="L267" s="85">
        <v>0.05</v>
      </c>
      <c r="M267" s="82">
        <v>10</v>
      </c>
      <c r="N267" s="79">
        <v>2</v>
      </c>
      <c r="O267">
        <v>6.9770908769867903</v>
      </c>
      <c r="P267">
        <v>3.9030695130588127</v>
      </c>
      <c r="Q267">
        <v>6.1209557376870238</v>
      </c>
      <c r="R267">
        <v>3.976246375916688E-2</v>
      </c>
    </row>
    <row r="268" spans="10:18" x14ac:dyDescent="0.25">
      <c r="J268">
        <v>4</v>
      </c>
      <c r="K268">
        <v>20</v>
      </c>
      <c r="L268" s="85">
        <v>0.05</v>
      </c>
      <c r="M268" s="82">
        <v>10</v>
      </c>
      <c r="N268" s="79">
        <v>3</v>
      </c>
      <c r="O268">
        <v>8.3991952879987934</v>
      </c>
      <c r="P268">
        <v>3.7402736368646528</v>
      </c>
      <c r="Q268">
        <v>5.8329729628564468</v>
      </c>
      <c r="R268">
        <v>1.122716831395292E-2</v>
      </c>
    </row>
    <row r="269" spans="10:18" x14ac:dyDescent="0.25">
      <c r="J269">
        <v>4</v>
      </c>
      <c r="K269">
        <v>20</v>
      </c>
      <c r="L269" s="85">
        <v>0.05</v>
      </c>
      <c r="M269" s="82">
        <v>10</v>
      </c>
      <c r="N269" s="79">
        <v>4</v>
      </c>
      <c r="O269">
        <v>9.5743054179831812</v>
      </c>
      <c r="P269">
        <v>0.97284885239720698</v>
      </c>
      <c r="Q269">
        <v>1.519198529370162</v>
      </c>
      <c r="R269">
        <v>1.2336120177918329E-3</v>
      </c>
    </row>
    <row r="270" spans="10:18" x14ac:dyDescent="0.25">
      <c r="J270">
        <v>4</v>
      </c>
      <c r="K270">
        <v>20</v>
      </c>
      <c r="L270" s="85">
        <v>0.05</v>
      </c>
      <c r="M270" s="82">
        <v>15</v>
      </c>
      <c r="N270" s="79">
        <v>1</v>
      </c>
      <c r="O270">
        <v>-2.6207110276662666</v>
      </c>
      <c r="P270">
        <v>-1.0555997763344962</v>
      </c>
      <c r="Q270">
        <v>-1.7288116475644397</v>
      </c>
      <c r="R270">
        <v>-8.9844545105216084E-2</v>
      </c>
    </row>
    <row r="271" spans="10:18" x14ac:dyDescent="0.25">
      <c r="J271">
        <v>4</v>
      </c>
      <c r="K271">
        <v>20</v>
      </c>
      <c r="L271" s="85">
        <v>0.05</v>
      </c>
      <c r="M271" s="82">
        <v>15</v>
      </c>
      <c r="N271" s="79">
        <v>2</v>
      </c>
      <c r="O271">
        <v>4.2332589278236492</v>
      </c>
      <c r="P271">
        <v>3.030381811419498</v>
      </c>
      <c r="Q271">
        <v>4.7309646348790135</v>
      </c>
      <c r="R271">
        <v>3.0732914580977096E-2</v>
      </c>
    </row>
    <row r="272" spans="10:18" x14ac:dyDescent="0.25">
      <c r="J272">
        <v>4</v>
      </c>
      <c r="K272">
        <v>20</v>
      </c>
      <c r="L272" s="85">
        <v>0.05</v>
      </c>
      <c r="M272" s="82">
        <v>15</v>
      </c>
      <c r="N272" s="79">
        <v>3</v>
      </c>
      <c r="O272">
        <v>8.2955178642536911</v>
      </c>
      <c r="P272">
        <v>5.7790248057146965</v>
      </c>
      <c r="Q272">
        <v>8.9980771287964956</v>
      </c>
      <c r="R272">
        <v>1.7319285906214257E-2</v>
      </c>
    </row>
    <row r="273" spans="10:18" x14ac:dyDescent="0.25">
      <c r="J273">
        <v>4</v>
      </c>
      <c r="K273">
        <v>20</v>
      </c>
      <c r="L273" s="85">
        <v>0.05</v>
      </c>
      <c r="M273" s="82">
        <v>15</v>
      </c>
      <c r="N273" s="79">
        <v>4</v>
      </c>
      <c r="O273">
        <v>9.8711378689636895</v>
      </c>
      <c r="P273">
        <v>4.6128060137199345</v>
      </c>
      <c r="Q273">
        <v>7.1194290413512311</v>
      </c>
      <c r="R273">
        <v>5.7810832853216441E-3</v>
      </c>
    </row>
    <row r="274" spans="10:18" x14ac:dyDescent="0.25">
      <c r="J274">
        <v>4</v>
      </c>
      <c r="K274">
        <v>20</v>
      </c>
      <c r="L274" s="85">
        <v>0.1</v>
      </c>
      <c r="M274" s="82">
        <v>0</v>
      </c>
      <c r="N274" s="79">
        <v>1</v>
      </c>
      <c r="O274">
        <v>13.350270984576595</v>
      </c>
      <c r="P274">
        <v>3.252653020803812</v>
      </c>
      <c r="Q274">
        <v>5.1665250080514404</v>
      </c>
      <c r="R274">
        <v>0.2684989366985408</v>
      </c>
    </row>
    <row r="275" spans="10:18" x14ac:dyDescent="0.25">
      <c r="J275">
        <v>4</v>
      </c>
      <c r="K275">
        <v>20</v>
      </c>
      <c r="L275" s="85">
        <v>0.1</v>
      </c>
      <c r="M275" s="82">
        <v>0</v>
      </c>
      <c r="N275" s="79">
        <v>2</v>
      </c>
      <c r="O275">
        <v>14.058578633913683</v>
      </c>
      <c r="P275">
        <v>0.84819186309510985</v>
      </c>
      <c r="Q275">
        <v>1.3620386613695126</v>
      </c>
      <c r="R275">
        <v>8.8479667607847395E-3</v>
      </c>
    </row>
    <row r="276" spans="10:18" x14ac:dyDescent="0.25">
      <c r="J276">
        <v>4</v>
      </c>
      <c r="K276">
        <v>20</v>
      </c>
      <c r="L276" s="85">
        <v>0.1</v>
      </c>
      <c r="M276" s="82">
        <v>0</v>
      </c>
      <c r="N276" s="79">
        <v>3</v>
      </c>
      <c r="O276">
        <v>15.323087603777218</v>
      </c>
      <c r="P276">
        <v>-3.2413732573063196</v>
      </c>
      <c r="Q276">
        <v>-5.0495841182504044</v>
      </c>
      <c r="R276">
        <v>-9.7193200057793701E-3</v>
      </c>
    </row>
    <row r="277" spans="10:18" x14ac:dyDescent="0.25">
      <c r="J277">
        <v>4</v>
      </c>
      <c r="K277">
        <v>20</v>
      </c>
      <c r="L277" s="85">
        <v>0.1</v>
      </c>
      <c r="M277" s="82">
        <v>0</v>
      </c>
      <c r="N277" s="79">
        <v>4</v>
      </c>
      <c r="O277">
        <v>20.788525435896062</v>
      </c>
      <c r="P277">
        <v>-3.3955554056499455</v>
      </c>
      <c r="Q277">
        <v>-5.0781004351213053</v>
      </c>
      <c r="R277">
        <v>-4.1234938049319403E-3</v>
      </c>
    </row>
    <row r="278" spans="10:18" x14ac:dyDescent="0.25">
      <c r="J278">
        <v>4</v>
      </c>
      <c r="K278">
        <v>20</v>
      </c>
      <c r="L278" s="85">
        <v>0.1</v>
      </c>
      <c r="M278" s="82">
        <v>5</v>
      </c>
      <c r="N278" s="79">
        <v>1</v>
      </c>
      <c r="O278">
        <v>9.3649522875938249</v>
      </c>
      <c r="P278">
        <v>3.2241188335508304</v>
      </c>
      <c r="Q278">
        <v>5.0599450712706471</v>
      </c>
      <c r="R278">
        <v>0.26296008811957428</v>
      </c>
    </row>
    <row r="279" spans="10:18" x14ac:dyDescent="0.25">
      <c r="J279">
        <v>4</v>
      </c>
      <c r="K279">
        <v>20</v>
      </c>
      <c r="L279" s="85">
        <v>0.1</v>
      </c>
      <c r="M279" s="82">
        <v>5</v>
      </c>
      <c r="N279" s="79">
        <v>2</v>
      </c>
      <c r="O279">
        <v>14.721295709217898</v>
      </c>
      <c r="P279">
        <v>5.7648545631983614</v>
      </c>
      <c r="Q279">
        <v>9.0379656733841855</v>
      </c>
      <c r="R279">
        <v>5.871171071077403E-2</v>
      </c>
    </row>
    <row r="280" spans="10:18" x14ac:dyDescent="0.25">
      <c r="J280">
        <v>4</v>
      </c>
      <c r="K280">
        <v>20</v>
      </c>
      <c r="L280" s="85">
        <v>0.1</v>
      </c>
      <c r="M280" s="82">
        <v>5</v>
      </c>
      <c r="N280" s="79">
        <v>3</v>
      </c>
      <c r="O280">
        <v>15.667009447899996</v>
      </c>
      <c r="P280">
        <v>-3.2449771643589864E-2</v>
      </c>
      <c r="Q280">
        <v>-9.0188940055121458E-3</v>
      </c>
      <c r="R280">
        <v>-1.7359353737857858E-5</v>
      </c>
    </row>
    <row r="281" spans="10:18" x14ac:dyDescent="0.25">
      <c r="J281">
        <v>4</v>
      </c>
      <c r="K281">
        <v>20</v>
      </c>
      <c r="L281" s="85">
        <v>0.1</v>
      </c>
      <c r="M281" s="82">
        <v>5</v>
      </c>
      <c r="N281" s="79">
        <v>4</v>
      </c>
      <c r="O281">
        <v>19.618322956114458</v>
      </c>
      <c r="P281">
        <v>-1.9877006004088686</v>
      </c>
      <c r="Q281">
        <v>-3.2102905178632297</v>
      </c>
      <c r="R281">
        <v>-2.6068041055049675E-3</v>
      </c>
    </row>
    <row r="282" spans="10:18" x14ac:dyDescent="0.25">
      <c r="J282">
        <v>4</v>
      </c>
      <c r="K282">
        <v>20</v>
      </c>
      <c r="L282" s="85">
        <v>0.1</v>
      </c>
      <c r="M282" s="82">
        <v>10</v>
      </c>
      <c r="N282" s="79">
        <v>1</v>
      </c>
      <c r="O282">
        <v>1.6671803322755205</v>
      </c>
      <c r="P282">
        <v>0.58675995414222792</v>
      </c>
      <c r="Q282">
        <v>0.84132940116792054</v>
      </c>
      <c r="R282">
        <v>4.3723014845524502E-2</v>
      </c>
    </row>
    <row r="283" spans="10:18" x14ac:dyDescent="0.25">
      <c r="J283">
        <v>4</v>
      </c>
      <c r="K283">
        <v>20</v>
      </c>
      <c r="L283" s="85">
        <v>0.1</v>
      </c>
      <c r="M283" s="82">
        <v>10</v>
      </c>
      <c r="N283" s="79">
        <v>2</v>
      </c>
      <c r="O283">
        <v>13.954181753973581</v>
      </c>
      <c r="P283">
        <v>7.8061390261176253</v>
      </c>
      <c r="Q283">
        <v>12.241911475374048</v>
      </c>
      <c r="R283">
        <v>7.952492751833376E-2</v>
      </c>
    </row>
    <row r="284" spans="10:18" x14ac:dyDescent="0.25">
      <c r="J284">
        <v>4</v>
      </c>
      <c r="K284">
        <v>20</v>
      </c>
      <c r="L284" s="85">
        <v>0.1</v>
      </c>
      <c r="M284" s="82">
        <v>10</v>
      </c>
      <c r="N284" s="79">
        <v>3</v>
      </c>
      <c r="O284">
        <v>16.798390575997587</v>
      </c>
      <c r="P284">
        <v>7.4805472737293055</v>
      </c>
      <c r="Q284">
        <v>11.665945925712894</v>
      </c>
      <c r="R284">
        <v>2.245433662790584E-2</v>
      </c>
    </row>
    <row r="285" spans="10:18" x14ac:dyDescent="0.25">
      <c r="J285">
        <v>4</v>
      </c>
      <c r="K285">
        <v>20</v>
      </c>
      <c r="L285" s="85">
        <v>0.1</v>
      </c>
      <c r="M285" s="82">
        <v>10</v>
      </c>
      <c r="N285" s="79">
        <v>4</v>
      </c>
      <c r="O285">
        <v>19.148610835966362</v>
      </c>
      <c r="P285">
        <v>1.945697704794414</v>
      </c>
      <c r="Q285">
        <v>3.038397058740324</v>
      </c>
      <c r="R285">
        <v>2.4672240355836659E-3</v>
      </c>
    </row>
    <row r="286" spans="10:18" x14ac:dyDescent="0.25">
      <c r="J286">
        <v>4</v>
      </c>
      <c r="K286">
        <v>20</v>
      </c>
      <c r="L286" s="85">
        <v>0.1</v>
      </c>
      <c r="M286" s="82">
        <v>15</v>
      </c>
      <c r="N286" s="79">
        <v>1</v>
      </c>
      <c r="O286">
        <v>-5.2414220553325332</v>
      </c>
      <c r="P286">
        <v>-2.1111995526689924</v>
      </c>
      <c r="Q286">
        <v>-3.4576232951288794</v>
      </c>
      <c r="R286">
        <v>-0.17968909021043217</v>
      </c>
    </row>
    <row r="287" spans="10:18" x14ac:dyDescent="0.25">
      <c r="J287">
        <v>4</v>
      </c>
      <c r="K287">
        <v>20</v>
      </c>
      <c r="L287" s="85">
        <v>0.1</v>
      </c>
      <c r="M287" s="82">
        <v>15</v>
      </c>
      <c r="N287" s="79">
        <v>2</v>
      </c>
      <c r="O287">
        <v>8.4665178556472984</v>
      </c>
      <c r="P287">
        <v>6.0607636228389961</v>
      </c>
      <c r="Q287">
        <v>9.4619292697580271</v>
      </c>
      <c r="R287">
        <v>6.1465829161954193E-2</v>
      </c>
    </row>
    <row r="288" spans="10:18" x14ac:dyDescent="0.25">
      <c r="J288">
        <v>4</v>
      </c>
      <c r="K288">
        <v>20</v>
      </c>
      <c r="L288" s="85">
        <v>0.1</v>
      </c>
      <c r="M288" s="82">
        <v>15</v>
      </c>
      <c r="N288" s="79">
        <v>3</v>
      </c>
      <c r="O288">
        <v>16.591035728507382</v>
      </c>
      <c r="P288">
        <v>11.558049611429393</v>
      </c>
      <c r="Q288">
        <v>17.996154257592991</v>
      </c>
      <c r="R288">
        <v>3.4638571812428513E-2</v>
      </c>
    </row>
    <row r="289" spans="10:18" x14ac:dyDescent="0.25">
      <c r="J289">
        <v>4</v>
      </c>
      <c r="K289">
        <v>20</v>
      </c>
      <c r="L289" s="85">
        <v>0.1</v>
      </c>
      <c r="M289" s="82">
        <v>15</v>
      </c>
      <c r="N289" s="79">
        <v>4</v>
      </c>
      <c r="O289">
        <v>19.742275737927379</v>
      </c>
      <c r="P289">
        <v>9.225612027439869</v>
      </c>
      <c r="Q289">
        <v>14.238858082702462</v>
      </c>
      <c r="R289">
        <v>1.1562166570643288E-2</v>
      </c>
    </row>
    <row r="290" spans="10:18" x14ac:dyDescent="0.25">
      <c r="J290">
        <v>4</v>
      </c>
      <c r="K290">
        <v>20</v>
      </c>
      <c r="L290" s="85">
        <v>0.15</v>
      </c>
      <c r="M290" s="82">
        <v>0</v>
      </c>
      <c r="N290" s="79">
        <v>1</v>
      </c>
      <c r="O290">
        <v>20.025406476864891</v>
      </c>
      <c r="P290">
        <v>4.8789795312057178</v>
      </c>
      <c r="Q290">
        <v>7.7497875120771624</v>
      </c>
      <c r="R290">
        <v>0.40274840504781129</v>
      </c>
    </row>
    <row r="291" spans="10:18" x14ac:dyDescent="0.25">
      <c r="J291">
        <v>4</v>
      </c>
      <c r="K291">
        <v>20</v>
      </c>
      <c r="L291" s="85">
        <v>0.15</v>
      </c>
      <c r="M291" s="82">
        <v>0</v>
      </c>
      <c r="N291" s="79">
        <v>2</v>
      </c>
      <c r="O291">
        <v>21.087867950870525</v>
      </c>
      <c r="P291">
        <v>1.2722877946426638</v>
      </c>
      <c r="Q291">
        <v>2.0430579920542673</v>
      </c>
      <c r="R291">
        <v>1.3271950141177097E-2</v>
      </c>
    </row>
    <row r="292" spans="10:18" x14ac:dyDescent="0.25">
      <c r="J292">
        <v>4</v>
      </c>
      <c r="K292">
        <v>20</v>
      </c>
      <c r="L292" s="85">
        <v>0.15</v>
      </c>
      <c r="M292" s="82">
        <v>0</v>
      </c>
      <c r="N292" s="79">
        <v>3</v>
      </c>
      <c r="O292">
        <v>22.984631405665823</v>
      </c>
      <c r="P292">
        <v>-4.8620598859594795</v>
      </c>
      <c r="Q292">
        <v>-7.5743761773756049</v>
      </c>
      <c r="R292">
        <v>-1.4578980008669052E-2</v>
      </c>
    </row>
    <row r="293" spans="10:18" x14ac:dyDescent="0.25">
      <c r="J293">
        <v>4</v>
      </c>
      <c r="K293">
        <v>20</v>
      </c>
      <c r="L293" s="85">
        <v>0.15</v>
      </c>
      <c r="M293" s="82">
        <v>0</v>
      </c>
      <c r="N293" s="79">
        <v>4</v>
      </c>
      <c r="O293">
        <v>31.182788153844093</v>
      </c>
      <c r="P293">
        <v>-5.0933331084749174</v>
      </c>
      <c r="Q293">
        <v>-7.617150652681957</v>
      </c>
      <c r="R293">
        <v>-6.18524070739791E-3</v>
      </c>
    </row>
    <row r="294" spans="10:18" x14ac:dyDescent="0.25">
      <c r="J294">
        <v>4</v>
      </c>
      <c r="K294">
        <v>20</v>
      </c>
      <c r="L294" s="85">
        <v>0.15</v>
      </c>
      <c r="M294" s="82">
        <v>5</v>
      </c>
      <c r="N294" s="79">
        <v>1</v>
      </c>
      <c r="O294">
        <v>14.047428431390736</v>
      </c>
      <c r="P294">
        <v>4.8361782503262454</v>
      </c>
      <c r="Q294">
        <v>7.5899176069059706</v>
      </c>
      <c r="R294">
        <v>0.39444013217936141</v>
      </c>
    </row>
    <row r="295" spans="10:18" x14ac:dyDescent="0.25">
      <c r="J295">
        <v>4</v>
      </c>
      <c r="K295">
        <v>20</v>
      </c>
      <c r="L295" s="85">
        <v>0.15</v>
      </c>
      <c r="M295" s="82">
        <v>5</v>
      </c>
      <c r="N295" s="79">
        <v>2</v>
      </c>
      <c r="O295">
        <v>22.081943563826847</v>
      </c>
      <c r="P295">
        <v>8.6472818447975417</v>
      </c>
      <c r="Q295">
        <v>13.556948510076278</v>
      </c>
      <c r="R295">
        <v>8.8067566066161049E-2</v>
      </c>
    </row>
    <row r="296" spans="10:18" x14ac:dyDescent="0.25">
      <c r="J296">
        <v>4</v>
      </c>
      <c r="K296">
        <v>20</v>
      </c>
      <c r="L296" s="85">
        <v>0.15</v>
      </c>
      <c r="M296" s="82">
        <v>5</v>
      </c>
      <c r="N296" s="79">
        <v>3</v>
      </c>
      <c r="O296">
        <v>23.500514171849989</v>
      </c>
      <c r="P296">
        <v>-4.8674657465385129E-2</v>
      </c>
      <c r="Q296">
        <v>-1.3528341008268552E-2</v>
      </c>
      <c r="R296">
        <v>-2.6039030606787428E-5</v>
      </c>
    </row>
    <row r="297" spans="10:18" x14ac:dyDescent="0.25">
      <c r="J297">
        <v>4</v>
      </c>
      <c r="K297">
        <v>20</v>
      </c>
      <c r="L297" s="85">
        <v>0.15</v>
      </c>
      <c r="M297" s="82">
        <v>5</v>
      </c>
      <c r="N297" s="79">
        <v>4</v>
      </c>
      <c r="O297">
        <v>29.427484434171685</v>
      </c>
      <c r="P297">
        <v>-2.981550900613303</v>
      </c>
      <c r="Q297">
        <v>-4.8154357767948444</v>
      </c>
      <c r="R297">
        <v>-3.9102061582574508E-3</v>
      </c>
    </row>
    <row r="298" spans="10:18" x14ac:dyDescent="0.25">
      <c r="J298">
        <v>4</v>
      </c>
      <c r="K298">
        <v>20</v>
      </c>
      <c r="L298" s="85">
        <v>0.15</v>
      </c>
      <c r="M298" s="82">
        <v>10</v>
      </c>
      <c r="N298" s="79">
        <v>1</v>
      </c>
      <c r="O298">
        <v>2.5007704984132806</v>
      </c>
      <c r="P298">
        <v>0.88013993121334178</v>
      </c>
      <c r="Q298">
        <v>1.2619941017518803</v>
      </c>
      <c r="R298">
        <v>6.5584522268286732E-2</v>
      </c>
    </row>
    <row r="299" spans="10:18" x14ac:dyDescent="0.25">
      <c r="J299">
        <v>4</v>
      </c>
      <c r="K299">
        <v>20</v>
      </c>
      <c r="L299" s="85">
        <v>0.15</v>
      </c>
      <c r="M299" s="82">
        <v>10</v>
      </c>
      <c r="N299" s="79">
        <v>2</v>
      </c>
      <c r="O299">
        <v>20.931272630960368</v>
      </c>
      <c r="P299">
        <v>11.709208539176437</v>
      </c>
      <c r="Q299">
        <v>18.362867213061072</v>
      </c>
      <c r="R299">
        <v>0.11928739127750065</v>
      </c>
    </row>
    <row r="300" spans="10:18" x14ac:dyDescent="0.25">
      <c r="J300">
        <v>4</v>
      </c>
      <c r="K300">
        <v>20</v>
      </c>
      <c r="L300" s="85">
        <v>0.15</v>
      </c>
      <c r="M300" s="82">
        <v>10</v>
      </c>
      <c r="N300" s="79">
        <v>3</v>
      </c>
      <c r="O300">
        <v>25.197585863996377</v>
      </c>
      <c r="P300">
        <v>11.220820910593957</v>
      </c>
      <c r="Q300">
        <v>17.498918888569335</v>
      </c>
      <c r="R300">
        <v>3.3681504941858752E-2</v>
      </c>
    </row>
    <row r="301" spans="10:18" x14ac:dyDescent="0.25">
      <c r="J301">
        <v>4</v>
      </c>
      <c r="K301">
        <v>20</v>
      </c>
      <c r="L301" s="85">
        <v>0.15</v>
      </c>
      <c r="M301" s="82">
        <v>10</v>
      </c>
      <c r="N301" s="79">
        <v>4</v>
      </c>
      <c r="O301">
        <v>28.722916253949542</v>
      </c>
      <c r="P301">
        <v>2.9185465571916205</v>
      </c>
      <c r="Q301">
        <v>4.5575955881104857</v>
      </c>
      <c r="R301">
        <v>3.7008360533754983E-3</v>
      </c>
    </row>
    <row r="302" spans="10:18" x14ac:dyDescent="0.25">
      <c r="J302">
        <v>4</v>
      </c>
      <c r="K302">
        <v>20</v>
      </c>
      <c r="L302" s="85">
        <v>0.15</v>
      </c>
      <c r="M302" s="82">
        <v>15</v>
      </c>
      <c r="N302" s="79">
        <v>1</v>
      </c>
      <c r="O302">
        <v>-7.8621330829987999</v>
      </c>
      <c r="P302">
        <v>-3.1667993290034886</v>
      </c>
      <c r="Q302">
        <v>-5.1864349426933192</v>
      </c>
      <c r="R302">
        <v>-0.26953363531564822</v>
      </c>
    </row>
    <row r="303" spans="10:18" x14ac:dyDescent="0.25">
      <c r="J303">
        <v>4</v>
      </c>
      <c r="K303">
        <v>20</v>
      </c>
      <c r="L303" s="85">
        <v>0.15</v>
      </c>
      <c r="M303" s="82">
        <v>15</v>
      </c>
      <c r="N303" s="79">
        <v>2</v>
      </c>
      <c r="O303">
        <v>12.699776783470945</v>
      </c>
      <c r="P303">
        <v>9.0911454342584932</v>
      </c>
      <c r="Q303">
        <v>14.192893904637039</v>
      </c>
      <c r="R303">
        <v>9.2198743742931286E-2</v>
      </c>
    </row>
    <row r="304" spans="10:18" x14ac:dyDescent="0.25">
      <c r="J304">
        <v>4</v>
      </c>
      <c r="K304">
        <v>20</v>
      </c>
      <c r="L304" s="85">
        <v>0.15</v>
      </c>
      <c r="M304" s="82">
        <v>15</v>
      </c>
      <c r="N304" s="79">
        <v>3</v>
      </c>
      <c r="O304">
        <v>24.886553592761075</v>
      </c>
      <c r="P304">
        <v>17.337074417144088</v>
      </c>
      <c r="Q304">
        <v>26.994231386389487</v>
      </c>
      <c r="R304">
        <v>5.1957857718642773E-2</v>
      </c>
    </row>
    <row r="305" spans="10:18" x14ac:dyDescent="0.25">
      <c r="J305">
        <v>4</v>
      </c>
      <c r="K305">
        <v>20</v>
      </c>
      <c r="L305" s="85">
        <v>0.15</v>
      </c>
      <c r="M305" s="82">
        <v>15</v>
      </c>
      <c r="N305" s="79">
        <v>4</v>
      </c>
      <c r="O305">
        <v>29.613413606891061</v>
      </c>
      <c r="P305">
        <v>13.838418041159798</v>
      </c>
      <c r="Q305">
        <v>21.358287124053689</v>
      </c>
      <c r="R305">
        <v>1.7343249855964929E-2</v>
      </c>
    </row>
    <row r="306" spans="10:18" x14ac:dyDescent="0.25">
      <c r="J306">
        <v>4</v>
      </c>
      <c r="K306">
        <v>20</v>
      </c>
      <c r="L306" s="85">
        <v>0.2</v>
      </c>
      <c r="M306" s="82">
        <v>0</v>
      </c>
      <c r="N306" s="79">
        <v>1</v>
      </c>
      <c r="O306">
        <v>26.700541969153189</v>
      </c>
      <c r="P306">
        <v>6.505306041607624</v>
      </c>
      <c r="Q306">
        <v>10.333050016102881</v>
      </c>
      <c r="R306">
        <v>0.5369978733970816</v>
      </c>
    </row>
    <row r="307" spans="10:18" x14ac:dyDescent="0.25">
      <c r="J307">
        <v>4</v>
      </c>
      <c r="K307">
        <v>20</v>
      </c>
      <c r="L307" s="85">
        <v>0.2</v>
      </c>
      <c r="M307" s="82">
        <v>0</v>
      </c>
      <c r="N307" s="79">
        <v>2</v>
      </c>
      <c r="O307">
        <v>28.117157267827366</v>
      </c>
      <c r="P307">
        <v>1.6963837261902197</v>
      </c>
      <c r="Q307">
        <v>2.7240773227390251</v>
      </c>
      <c r="R307">
        <v>1.7695933521569479E-2</v>
      </c>
    </row>
    <row r="308" spans="10:18" x14ac:dyDescent="0.25">
      <c r="J308">
        <v>4</v>
      </c>
      <c r="K308">
        <v>20</v>
      </c>
      <c r="L308" s="85">
        <v>0.2</v>
      </c>
      <c r="M308" s="82">
        <v>0</v>
      </c>
      <c r="N308" s="79">
        <v>3</v>
      </c>
      <c r="O308">
        <v>30.646175207554435</v>
      </c>
      <c r="P308">
        <v>-6.4827465146126393</v>
      </c>
      <c r="Q308">
        <v>-10.099168236500809</v>
      </c>
      <c r="R308">
        <v>-1.943864001155874E-2</v>
      </c>
    </row>
    <row r="309" spans="10:18" x14ac:dyDescent="0.25">
      <c r="J309">
        <v>4</v>
      </c>
      <c r="K309">
        <v>20</v>
      </c>
      <c r="L309" s="85">
        <v>0.2</v>
      </c>
      <c r="M309" s="82">
        <v>0</v>
      </c>
      <c r="N309" s="79">
        <v>4</v>
      </c>
      <c r="O309">
        <v>41.577050871792125</v>
      </c>
      <c r="P309">
        <v>-6.791110811299891</v>
      </c>
      <c r="Q309">
        <v>-10.156200870242611</v>
      </c>
      <c r="R309">
        <v>-8.2469876098638806E-3</v>
      </c>
    </row>
    <row r="310" spans="10:18" x14ac:dyDescent="0.25">
      <c r="J310">
        <v>4</v>
      </c>
      <c r="K310">
        <v>20</v>
      </c>
      <c r="L310" s="85">
        <v>0.2</v>
      </c>
      <c r="M310" s="82">
        <v>5</v>
      </c>
      <c r="N310" s="79">
        <v>1</v>
      </c>
      <c r="O310">
        <v>18.72990457518765</v>
      </c>
      <c r="P310">
        <v>6.4482376671016608</v>
      </c>
      <c r="Q310">
        <v>10.119890142541294</v>
      </c>
      <c r="R310">
        <v>0.52592017623914855</v>
      </c>
    </row>
    <row r="311" spans="10:18" x14ac:dyDescent="0.25">
      <c r="J311">
        <v>4</v>
      </c>
      <c r="K311">
        <v>20</v>
      </c>
      <c r="L311" s="85">
        <v>0.2</v>
      </c>
      <c r="M311" s="82">
        <v>5</v>
      </c>
      <c r="N311" s="79">
        <v>2</v>
      </c>
      <c r="O311">
        <v>29.442591418435796</v>
      </c>
      <c r="P311">
        <v>11.529709126396723</v>
      </c>
      <c r="Q311">
        <v>18.075931346768371</v>
      </c>
      <c r="R311">
        <v>0.11742342142154806</v>
      </c>
    </row>
    <row r="312" spans="10:18" x14ac:dyDescent="0.25">
      <c r="J312">
        <v>4</v>
      </c>
      <c r="K312">
        <v>20</v>
      </c>
      <c r="L312" s="85">
        <v>0.2</v>
      </c>
      <c r="M312" s="82">
        <v>5</v>
      </c>
      <c r="N312" s="79">
        <v>3</v>
      </c>
      <c r="O312">
        <v>31.334018895799993</v>
      </c>
      <c r="P312">
        <v>-6.4899543287179728E-2</v>
      </c>
      <c r="Q312">
        <v>-1.8037788011024292E-2</v>
      </c>
      <c r="R312">
        <v>-3.4718707475715715E-5</v>
      </c>
    </row>
    <row r="313" spans="10:18" x14ac:dyDescent="0.25">
      <c r="J313">
        <v>4</v>
      </c>
      <c r="K313">
        <v>20</v>
      </c>
      <c r="L313" s="85">
        <v>0.2</v>
      </c>
      <c r="M313" s="82">
        <v>5</v>
      </c>
      <c r="N313" s="79">
        <v>4</v>
      </c>
      <c r="O313">
        <v>39.236645912228916</v>
      </c>
      <c r="P313">
        <v>-3.9754012008177373</v>
      </c>
      <c r="Q313">
        <v>-6.4205810357264594</v>
      </c>
      <c r="R313">
        <v>-5.213608211009935E-3</v>
      </c>
    </row>
    <row r="314" spans="10:18" x14ac:dyDescent="0.25">
      <c r="J314">
        <v>4</v>
      </c>
      <c r="K314">
        <v>20</v>
      </c>
      <c r="L314" s="85">
        <v>0.2</v>
      </c>
      <c r="M314" s="82">
        <v>10</v>
      </c>
      <c r="N314" s="79">
        <v>1</v>
      </c>
      <c r="O314">
        <v>3.3343606645510411</v>
      </c>
      <c r="P314">
        <v>1.1735199082844558</v>
      </c>
      <c r="Q314">
        <v>1.6826588023358411</v>
      </c>
      <c r="R314">
        <v>8.7446029691049004E-2</v>
      </c>
    </row>
    <row r="315" spans="10:18" x14ac:dyDescent="0.25">
      <c r="J315">
        <v>4</v>
      </c>
      <c r="K315">
        <v>20</v>
      </c>
      <c r="L315" s="85">
        <v>0.2</v>
      </c>
      <c r="M315" s="82">
        <v>10</v>
      </c>
      <c r="N315" s="79">
        <v>2</v>
      </c>
      <c r="O315">
        <v>27.908363507947161</v>
      </c>
      <c r="P315">
        <v>15.612278052235251</v>
      </c>
      <c r="Q315">
        <v>24.483822950748095</v>
      </c>
      <c r="R315">
        <v>0.15904985503666752</v>
      </c>
    </row>
    <row r="316" spans="10:18" x14ac:dyDescent="0.25">
      <c r="J316">
        <v>4</v>
      </c>
      <c r="K316">
        <v>20</v>
      </c>
      <c r="L316" s="85">
        <v>0.2</v>
      </c>
      <c r="M316" s="82">
        <v>10</v>
      </c>
      <c r="N316" s="79">
        <v>3</v>
      </c>
      <c r="O316">
        <v>33.596781151995174</v>
      </c>
      <c r="P316">
        <v>14.961094547458611</v>
      </c>
      <c r="Q316">
        <v>23.331891851425787</v>
      </c>
      <c r="R316">
        <v>4.4908673255811681E-2</v>
      </c>
    </row>
    <row r="317" spans="10:18" x14ac:dyDescent="0.25">
      <c r="J317">
        <v>4</v>
      </c>
      <c r="K317">
        <v>20</v>
      </c>
      <c r="L317" s="85">
        <v>0.2</v>
      </c>
      <c r="M317" s="82">
        <v>10</v>
      </c>
      <c r="N317" s="79">
        <v>4</v>
      </c>
      <c r="O317">
        <v>38.297221671932725</v>
      </c>
      <c r="P317">
        <v>3.8913954095888279</v>
      </c>
      <c r="Q317">
        <v>6.0767941174806479</v>
      </c>
      <c r="R317">
        <v>4.9344480711673317E-3</v>
      </c>
    </row>
    <row r="318" spans="10:18" x14ac:dyDescent="0.25">
      <c r="J318">
        <v>4</v>
      </c>
      <c r="K318">
        <v>20</v>
      </c>
      <c r="L318" s="85">
        <v>0.2</v>
      </c>
      <c r="M318" s="82">
        <v>15</v>
      </c>
      <c r="N318" s="79">
        <v>1</v>
      </c>
      <c r="O318">
        <v>-10.482844110665066</v>
      </c>
      <c r="P318">
        <v>-4.2223991053379848</v>
      </c>
      <c r="Q318">
        <v>-6.9152465902577589</v>
      </c>
      <c r="R318">
        <v>-0.35937818042086433</v>
      </c>
    </row>
    <row r="319" spans="10:18" x14ac:dyDescent="0.25">
      <c r="J319">
        <v>4</v>
      </c>
      <c r="K319">
        <v>20</v>
      </c>
      <c r="L319" s="85">
        <v>0.2</v>
      </c>
      <c r="M319" s="82">
        <v>15</v>
      </c>
      <c r="N319" s="79">
        <v>2</v>
      </c>
      <c r="O319">
        <v>16.933035711294597</v>
      </c>
      <c r="P319">
        <v>12.121527245677992</v>
      </c>
      <c r="Q319">
        <v>18.923858539516054</v>
      </c>
      <c r="R319">
        <v>0.12293165832390839</v>
      </c>
    </row>
    <row r="320" spans="10:18" x14ac:dyDescent="0.25">
      <c r="J320">
        <v>4</v>
      </c>
      <c r="K320">
        <v>20</v>
      </c>
      <c r="L320" s="85">
        <v>0.2</v>
      </c>
      <c r="M320" s="82">
        <v>15</v>
      </c>
      <c r="N320" s="79">
        <v>3</v>
      </c>
      <c r="O320">
        <v>33.182071457014764</v>
      </c>
      <c r="P320">
        <v>23.116099222858786</v>
      </c>
      <c r="Q320">
        <v>35.992308515185982</v>
      </c>
      <c r="R320">
        <v>6.9277143624857027E-2</v>
      </c>
    </row>
    <row r="321" spans="10:18" x14ac:dyDescent="0.25">
      <c r="J321">
        <v>4</v>
      </c>
      <c r="K321">
        <v>20</v>
      </c>
      <c r="L321" s="85">
        <v>0.2</v>
      </c>
      <c r="M321" s="82">
        <v>15</v>
      </c>
      <c r="N321" s="79">
        <v>4</v>
      </c>
      <c r="O321">
        <v>39.484551475854758</v>
      </c>
      <c r="P321">
        <v>18.451224054879738</v>
      </c>
      <c r="Q321">
        <v>28.477716165404924</v>
      </c>
      <c r="R321">
        <v>2.3124333141286577E-2</v>
      </c>
    </row>
    <row r="322" spans="10:18" x14ac:dyDescent="0.25">
      <c r="J322">
        <v>4</v>
      </c>
      <c r="K322">
        <v>30</v>
      </c>
      <c r="L322" s="85">
        <v>0.05</v>
      </c>
      <c r="M322" s="82">
        <v>0</v>
      </c>
      <c r="N322" s="79">
        <v>1</v>
      </c>
      <c r="O322">
        <v>12.872320565584705</v>
      </c>
      <c r="P322">
        <v>2.6896619682416318</v>
      </c>
      <c r="Q322">
        <v>6.3440220385961812</v>
      </c>
      <c r="R322">
        <v>0.32969223396783842</v>
      </c>
    </row>
    <row r="323" spans="10:18" x14ac:dyDescent="0.25">
      <c r="J323">
        <v>4</v>
      </c>
      <c r="K323">
        <v>30</v>
      </c>
      <c r="L323" s="85">
        <v>0.05</v>
      </c>
      <c r="M323" s="82">
        <v>0</v>
      </c>
      <c r="N323" s="79">
        <v>2</v>
      </c>
      <c r="O323">
        <v>15.614254323258452</v>
      </c>
      <c r="P323">
        <v>3.8071731223490639</v>
      </c>
      <c r="Q323">
        <v>8.9712189729570113</v>
      </c>
      <c r="R323">
        <v>5.8278116126771633E-2</v>
      </c>
    </row>
    <row r="324" spans="10:18" x14ac:dyDescent="0.25">
      <c r="J324">
        <v>4</v>
      </c>
      <c r="K324">
        <v>30</v>
      </c>
      <c r="L324" s="85">
        <v>0.05</v>
      </c>
      <c r="M324" s="82">
        <v>0</v>
      </c>
      <c r="N324" s="79">
        <v>3</v>
      </c>
      <c r="O324">
        <v>15.815900963152899</v>
      </c>
      <c r="P324">
        <v>0.95421584598199771</v>
      </c>
      <c r="Q324">
        <v>2.2984402410610509</v>
      </c>
      <c r="R324">
        <v>4.4239833803923663E-3</v>
      </c>
    </row>
    <row r="325" spans="10:18" x14ac:dyDescent="0.25">
      <c r="J325">
        <v>4</v>
      </c>
      <c r="K325">
        <v>30</v>
      </c>
      <c r="L325" s="85">
        <v>0.05</v>
      </c>
      <c r="M325" s="82">
        <v>0</v>
      </c>
      <c r="N325" s="79">
        <v>4</v>
      </c>
      <c r="O325">
        <v>15.875756115059973</v>
      </c>
      <c r="P325">
        <v>-3.5352749804532153</v>
      </c>
      <c r="Q325">
        <v>-8.2046871550286706</v>
      </c>
      <c r="R325">
        <v>-6.6623291696193514E-3</v>
      </c>
    </row>
    <row r="326" spans="10:18" x14ac:dyDescent="0.25">
      <c r="J326">
        <v>4</v>
      </c>
      <c r="K326">
        <v>30</v>
      </c>
      <c r="L326" s="85">
        <v>0.05</v>
      </c>
      <c r="M326" s="82">
        <v>5</v>
      </c>
      <c r="N326" s="79">
        <v>1</v>
      </c>
      <c r="O326">
        <v>4.8418375612896343</v>
      </c>
      <c r="P326">
        <v>1.0168292179244471</v>
      </c>
      <c r="Q326">
        <v>2.2489235417048059</v>
      </c>
      <c r="R326">
        <v>0.11687421985242519</v>
      </c>
    </row>
    <row r="327" spans="10:18" x14ac:dyDescent="0.25">
      <c r="J327">
        <v>4</v>
      </c>
      <c r="K327">
        <v>30</v>
      </c>
      <c r="L327" s="85">
        <v>0.05</v>
      </c>
      <c r="M327" s="82">
        <v>5</v>
      </c>
      <c r="N327" s="79">
        <v>2</v>
      </c>
      <c r="O327">
        <v>14.709636866574478</v>
      </c>
      <c r="P327">
        <v>5.8158792186555344</v>
      </c>
      <c r="Q327">
        <v>13.760186775329753</v>
      </c>
      <c r="R327">
        <v>8.9387826251488084E-2</v>
      </c>
    </row>
    <row r="328" spans="10:18" x14ac:dyDescent="0.25">
      <c r="J328">
        <v>4</v>
      </c>
      <c r="K328">
        <v>30</v>
      </c>
      <c r="L328" s="85">
        <v>0.05</v>
      </c>
      <c r="M328" s="82">
        <v>5</v>
      </c>
      <c r="N328" s="79">
        <v>3</v>
      </c>
      <c r="O328">
        <v>16.561457672870137</v>
      </c>
      <c r="P328">
        <v>6.4854613835981558</v>
      </c>
      <c r="Q328">
        <v>15.251567073835812</v>
      </c>
      <c r="R328">
        <v>2.9355855355387012E-2</v>
      </c>
    </row>
    <row r="329" spans="10:18" x14ac:dyDescent="0.25">
      <c r="J329">
        <v>4</v>
      </c>
      <c r="K329">
        <v>30</v>
      </c>
      <c r="L329" s="85">
        <v>0.05</v>
      </c>
      <c r="M329" s="82">
        <v>5</v>
      </c>
      <c r="N329" s="79">
        <v>4</v>
      </c>
      <c r="O329">
        <v>17.488457120752564</v>
      </c>
      <c r="P329">
        <v>2.5701693927396883</v>
      </c>
      <c r="Q329">
        <v>5.9868457957654595</v>
      </c>
      <c r="R329">
        <v>4.8614086832908399E-3</v>
      </c>
    </row>
    <row r="330" spans="10:18" x14ac:dyDescent="0.25">
      <c r="J330">
        <v>4</v>
      </c>
      <c r="K330">
        <v>30</v>
      </c>
      <c r="L330" s="85">
        <v>0.05</v>
      </c>
      <c r="M330" s="82">
        <v>10</v>
      </c>
      <c r="N330" s="79">
        <v>1</v>
      </c>
      <c r="O330">
        <v>-4.0884980257799066</v>
      </c>
      <c r="P330">
        <v>-1.2656877853099573</v>
      </c>
      <c r="Q330">
        <v>-3.1333337546495601</v>
      </c>
      <c r="R330">
        <v>-0.1628360997254418</v>
      </c>
    </row>
    <row r="331" spans="10:18" x14ac:dyDescent="0.25">
      <c r="J331">
        <v>4</v>
      </c>
      <c r="K331">
        <v>30</v>
      </c>
      <c r="L331" s="85">
        <v>0.05</v>
      </c>
      <c r="M331" s="82">
        <v>10</v>
      </c>
      <c r="N331" s="79">
        <v>2</v>
      </c>
      <c r="O331">
        <v>7.5997765799477266</v>
      </c>
      <c r="P331">
        <v>3.7147924682353031</v>
      </c>
      <c r="Q331">
        <v>8.6714968285938152</v>
      </c>
      <c r="R331">
        <v>5.6331085072506108E-2</v>
      </c>
    </row>
    <row r="332" spans="10:18" x14ac:dyDescent="0.25">
      <c r="J332">
        <v>4</v>
      </c>
      <c r="K332">
        <v>30</v>
      </c>
      <c r="L332" s="85">
        <v>0.05</v>
      </c>
      <c r="M332" s="82">
        <v>10</v>
      </c>
      <c r="N332" s="79">
        <v>3</v>
      </c>
      <c r="O332">
        <v>15.698454473220279</v>
      </c>
      <c r="P332">
        <v>8.7819064043823296</v>
      </c>
      <c r="Q332">
        <v>20.658225614693706</v>
      </c>
      <c r="R332">
        <v>3.976246375916688E-2</v>
      </c>
    </row>
    <row r="333" spans="10:18" x14ac:dyDescent="0.25">
      <c r="J333">
        <v>4</v>
      </c>
      <c r="K333">
        <v>30</v>
      </c>
      <c r="L333" s="85">
        <v>0.05</v>
      </c>
      <c r="M333" s="82">
        <v>10</v>
      </c>
      <c r="N333" s="79">
        <v>4</v>
      </c>
      <c r="O333">
        <v>17.965112876003563</v>
      </c>
      <c r="P333">
        <v>8.9104616471482299</v>
      </c>
      <c r="Q333">
        <v>20.816829256668179</v>
      </c>
      <c r="R333">
        <v>1.6903577937238397E-2</v>
      </c>
    </row>
    <row r="334" spans="10:18" x14ac:dyDescent="0.25">
      <c r="J334">
        <v>4</v>
      </c>
      <c r="K334">
        <v>30</v>
      </c>
      <c r="L334" s="85">
        <v>0.05</v>
      </c>
      <c r="M334" s="82">
        <v>15</v>
      </c>
      <c r="N334" s="79">
        <v>1</v>
      </c>
      <c r="O334">
        <v>-8.2585421990879517</v>
      </c>
      <c r="P334">
        <v>-2.7657450970039097</v>
      </c>
      <c r="Q334">
        <v>-6.6107473702434598</v>
      </c>
      <c r="R334">
        <v>-0.34355367232848805</v>
      </c>
    </row>
    <row r="335" spans="10:18" x14ac:dyDescent="0.25">
      <c r="J335">
        <v>4</v>
      </c>
      <c r="K335">
        <v>30</v>
      </c>
      <c r="L335" s="85">
        <v>0.05</v>
      </c>
      <c r="M335" s="82">
        <v>15</v>
      </c>
      <c r="N335" s="79">
        <v>2</v>
      </c>
      <c r="O335">
        <v>-0.92038698199817737</v>
      </c>
      <c r="P335">
        <v>-0.43819619223504824</v>
      </c>
      <c r="Q335">
        <v>-1.0951781148254924</v>
      </c>
      <c r="R335">
        <v>-7.1144085934914478E-3</v>
      </c>
    </row>
    <row r="336" spans="10:18" x14ac:dyDescent="0.25">
      <c r="J336">
        <v>4</v>
      </c>
      <c r="K336">
        <v>30</v>
      </c>
      <c r="L336" s="85">
        <v>0.05</v>
      </c>
      <c r="M336" s="82">
        <v>15</v>
      </c>
      <c r="N336" s="79">
        <v>3</v>
      </c>
      <c r="O336">
        <v>9.5248325876032087</v>
      </c>
      <c r="P336">
        <v>6.8183590756938708</v>
      </c>
      <c r="Q336">
        <v>15.967005642716675</v>
      </c>
      <c r="R336">
        <v>3.0732914580977107E-2</v>
      </c>
    </row>
    <row r="337" spans="10:18" x14ac:dyDescent="0.25">
      <c r="J337">
        <v>4</v>
      </c>
      <c r="K337">
        <v>30</v>
      </c>
      <c r="L337" s="85">
        <v>0.05</v>
      </c>
      <c r="M337" s="82">
        <v>15</v>
      </c>
      <c r="N337" s="79">
        <v>4</v>
      </c>
      <c r="O337">
        <v>16.238386568244263</v>
      </c>
      <c r="P337">
        <v>12.322300418958616</v>
      </c>
      <c r="Q337">
        <v>28.85889111751337</v>
      </c>
      <c r="R337">
        <v>2.343385292603594E-2</v>
      </c>
    </row>
    <row r="338" spans="10:18" x14ac:dyDescent="0.25">
      <c r="J338">
        <v>4</v>
      </c>
      <c r="K338">
        <v>30</v>
      </c>
      <c r="L338" s="85">
        <v>0.1</v>
      </c>
      <c r="M338" s="82">
        <v>0</v>
      </c>
      <c r="N338" s="79">
        <v>1</v>
      </c>
      <c r="O338">
        <v>25.744641131169409</v>
      </c>
      <c r="P338">
        <v>5.3793239364832637</v>
      </c>
      <c r="Q338">
        <v>12.688044077192362</v>
      </c>
      <c r="R338">
        <v>0.65938446793567684</v>
      </c>
    </row>
    <row r="339" spans="10:18" x14ac:dyDescent="0.25">
      <c r="J339">
        <v>4</v>
      </c>
      <c r="K339">
        <v>30</v>
      </c>
      <c r="L339" s="85">
        <v>0.1</v>
      </c>
      <c r="M339" s="82">
        <v>0</v>
      </c>
      <c r="N339" s="79">
        <v>2</v>
      </c>
      <c r="O339">
        <v>31.228508646516904</v>
      </c>
      <c r="P339">
        <v>7.6143462446981278</v>
      </c>
      <c r="Q339">
        <v>17.942437945914023</v>
      </c>
      <c r="R339">
        <v>0.11655623225354327</v>
      </c>
    </row>
    <row r="340" spans="10:18" x14ac:dyDescent="0.25">
      <c r="J340">
        <v>4</v>
      </c>
      <c r="K340">
        <v>30</v>
      </c>
      <c r="L340" s="85">
        <v>0.1</v>
      </c>
      <c r="M340" s="82">
        <v>0</v>
      </c>
      <c r="N340" s="79">
        <v>3</v>
      </c>
      <c r="O340">
        <v>31.631801926305798</v>
      </c>
      <c r="P340">
        <v>1.9084316919639954</v>
      </c>
      <c r="Q340">
        <v>4.5968804821221019</v>
      </c>
      <c r="R340">
        <v>8.8479667607847326E-3</v>
      </c>
    </row>
    <row r="341" spans="10:18" x14ac:dyDescent="0.25">
      <c r="J341">
        <v>4</v>
      </c>
      <c r="K341">
        <v>30</v>
      </c>
      <c r="L341" s="85">
        <v>0.1</v>
      </c>
      <c r="M341" s="82">
        <v>0</v>
      </c>
      <c r="N341" s="79">
        <v>4</v>
      </c>
      <c r="O341">
        <v>31.751512230119946</v>
      </c>
      <c r="P341">
        <v>-7.0705499609064306</v>
      </c>
      <c r="Q341">
        <v>-16.409374310057341</v>
      </c>
      <c r="R341">
        <v>-1.3324658339238703E-2</v>
      </c>
    </row>
    <row r="342" spans="10:18" x14ac:dyDescent="0.25">
      <c r="J342">
        <v>4</v>
      </c>
      <c r="K342">
        <v>30</v>
      </c>
      <c r="L342" s="85">
        <v>0.1</v>
      </c>
      <c r="M342" s="82">
        <v>5</v>
      </c>
      <c r="N342" s="79">
        <v>1</v>
      </c>
      <c r="O342">
        <v>9.6836751225792685</v>
      </c>
      <c r="P342">
        <v>2.0336584358488943</v>
      </c>
      <c r="Q342">
        <v>4.4978470834096118</v>
      </c>
      <c r="R342">
        <v>0.23374843970485037</v>
      </c>
    </row>
    <row r="343" spans="10:18" x14ac:dyDescent="0.25">
      <c r="J343">
        <v>4</v>
      </c>
      <c r="K343">
        <v>30</v>
      </c>
      <c r="L343" s="85">
        <v>0.1</v>
      </c>
      <c r="M343" s="82">
        <v>5</v>
      </c>
      <c r="N343" s="79">
        <v>2</v>
      </c>
      <c r="O343">
        <v>29.419273733148955</v>
      </c>
      <c r="P343">
        <v>11.631758437311069</v>
      </c>
      <c r="Q343">
        <v>27.520373550659507</v>
      </c>
      <c r="R343">
        <v>0.17877565250297617</v>
      </c>
    </row>
    <row r="344" spans="10:18" x14ac:dyDescent="0.25">
      <c r="J344">
        <v>4</v>
      </c>
      <c r="K344">
        <v>30</v>
      </c>
      <c r="L344" s="85">
        <v>0.1</v>
      </c>
      <c r="M344" s="82">
        <v>5</v>
      </c>
      <c r="N344" s="79">
        <v>3</v>
      </c>
      <c r="O344">
        <v>33.122915345740275</v>
      </c>
      <c r="P344">
        <v>12.970922767196312</v>
      </c>
      <c r="Q344">
        <v>30.503134147671624</v>
      </c>
      <c r="R344">
        <v>5.8711710710774023E-2</v>
      </c>
    </row>
    <row r="345" spans="10:18" x14ac:dyDescent="0.25">
      <c r="J345">
        <v>4</v>
      </c>
      <c r="K345">
        <v>30</v>
      </c>
      <c r="L345" s="85">
        <v>0.1</v>
      </c>
      <c r="M345" s="82">
        <v>5</v>
      </c>
      <c r="N345" s="79">
        <v>4</v>
      </c>
      <c r="O345">
        <v>34.976914241505128</v>
      </c>
      <c r="P345">
        <v>5.1403387854793765</v>
      </c>
      <c r="Q345">
        <v>11.973691591530919</v>
      </c>
      <c r="R345">
        <v>9.7228173665816799E-3</v>
      </c>
    </row>
    <row r="346" spans="10:18" x14ac:dyDescent="0.25">
      <c r="J346">
        <v>4</v>
      </c>
      <c r="K346">
        <v>30</v>
      </c>
      <c r="L346" s="85">
        <v>0.1</v>
      </c>
      <c r="M346" s="82">
        <v>10</v>
      </c>
      <c r="N346" s="79">
        <v>1</v>
      </c>
      <c r="O346">
        <v>-8.1769960515598132</v>
      </c>
      <c r="P346">
        <v>-2.5313755706199146</v>
      </c>
      <c r="Q346">
        <v>-6.2666675092991202</v>
      </c>
      <c r="R346">
        <v>-0.3256721994508836</v>
      </c>
    </row>
    <row r="347" spans="10:18" x14ac:dyDescent="0.25">
      <c r="J347">
        <v>4</v>
      </c>
      <c r="K347">
        <v>30</v>
      </c>
      <c r="L347" s="85">
        <v>0.1</v>
      </c>
      <c r="M347" s="82">
        <v>10</v>
      </c>
      <c r="N347" s="79">
        <v>2</v>
      </c>
      <c r="O347">
        <v>15.199553159895453</v>
      </c>
      <c r="P347">
        <v>7.4295849364706061</v>
      </c>
      <c r="Q347">
        <v>17.34299365718763</v>
      </c>
      <c r="R347">
        <v>0.11266217014501222</v>
      </c>
    </row>
    <row r="348" spans="10:18" x14ac:dyDescent="0.25">
      <c r="J348">
        <v>4</v>
      </c>
      <c r="K348">
        <v>30</v>
      </c>
      <c r="L348" s="85">
        <v>0.1</v>
      </c>
      <c r="M348" s="82">
        <v>10</v>
      </c>
      <c r="N348" s="79">
        <v>3</v>
      </c>
      <c r="O348">
        <v>31.396908946440558</v>
      </c>
      <c r="P348">
        <v>17.563812808764659</v>
      </c>
      <c r="Q348">
        <v>41.316451229387411</v>
      </c>
      <c r="R348">
        <v>7.952492751833376E-2</v>
      </c>
    </row>
    <row r="349" spans="10:18" x14ac:dyDescent="0.25">
      <c r="J349">
        <v>4</v>
      </c>
      <c r="K349">
        <v>30</v>
      </c>
      <c r="L349" s="85">
        <v>0.1</v>
      </c>
      <c r="M349" s="82">
        <v>10</v>
      </c>
      <c r="N349" s="79">
        <v>4</v>
      </c>
      <c r="O349">
        <v>35.930225752007125</v>
      </c>
      <c r="P349">
        <v>17.82092329429646</v>
      </c>
      <c r="Q349">
        <v>41.633658513336357</v>
      </c>
      <c r="R349">
        <v>3.3807155874476795E-2</v>
      </c>
    </row>
    <row r="350" spans="10:18" x14ac:dyDescent="0.25">
      <c r="J350">
        <v>4</v>
      </c>
      <c r="K350">
        <v>30</v>
      </c>
      <c r="L350" s="85">
        <v>0.1</v>
      </c>
      <c r="M350" s="82">
        <v>15</v>
      </c>
      <c r="N350" s="79">
        <v>1</v>
      </c>
      <c r="O350">
        <v>-16.517084398175903</v>
      </c>
      <c r="P350">
        <v>-5.5314901940078194</v>
      </c>
      <c r="Q350">
        <v>-13.22149474048692</v>
      </c>
      <c r="R350">
        <v>-0.68710734465697609</v>
      </c>
    </row>
    <row r="351" spans="10:18" x14ac:dyDescent="0.25">
      <c r="J351">
        <v>4</v>
      </c>
      <c r="K351">
        <v>30</v>
      </c>
      <c r="L351" s="85">
        <v>0.1</v>
      </c>
      <c r="M351" s="82">
        <v>15</v>
      </c>
      <c r="N351" s="79">
        <v>2</v>
      </c>
      <c r="O351">
        <v>-1.8407739639963547</v>
      </c>
      <c r="P351">
        <v>-0.87639238447009649</v>
      </c>
      <c r="Q351">
        <v>-2.1903562296509849</v>
      </c>
      <c r="R351">
        <v>-1.4228817186982896E-2</v>
      </c>
    </row>
    <row r="352" spans="10:18" x14ac:dyDescent="0.25">
      <c r="J352">
        <v>4</v>
      </c>
      <c r="K352">
        <v>30</v>
      </c>
      <c r="L352" s="85">
        <v>0.1</v>
      </c>
      <c r="M352" s="82">
        <v>15</v>
      </c>
      <c r="N352" s="79">
        <v>3</v>
      </c>
      <c r="O352">
        <v>19.049665175206417</v>
      </c>
      <c r="P352">
        <v>13.636718151387742</v>
      </c>
      <c r="Q352">
        <v>31.93401128543335</v>
      </c>
      <c r="R352">
        <v>6.1465829161954214E-2</v>
      </c>
    </row>
    <row r="353" spans="10:18" x14ac:dyDescent="0.25">
      <c r="J353">
        <v>4</v>
      </c>
      <c r="K353">
        <v>30</v>
      </c>
      <c r="L353" s="85">
        <v>0.1</v>
      </c>
      <c r="M353" s="82">
        <v>15</v>
      </c>
      <c r="N353" s="79">
        <v>4</v>
      </c>
      <c r="O353">
        <v>32.476773136488525</v>
      </c>
      <c r="P353">
        <v>24.644600837917231</v>
      </c>
      <c r="Q353">
        <v>57.717782235026739</v>
      </c>
      <c r="R353">
        <v>4.6867705852071881E-2</v>
      </c>
    </row>
    <row r="354" spans="10:18" x14ac:dyDescent="0.25">
      <c r="J354">
        <v>4</v>
      </c>
      <c r="K354">
        <v>30</v>
      </c>
      <c r="L354" s="85">
        <v>0.15</v>
      </c>
      <c r="M354" s="82">
        <v>0</v>
      </c>
      <c r="N354" s="79">
        <v>1</v>
      </c>
      <c r="O354">
        <v>38.616961696754103</v>
      </c>
      <c r="P354">
        <v>8.0689859047248937</v>
      </c>
      <c r="Q354">
        <v>19.032066115788542</v>
      </c>
      <c r="R354">
        <v>0.98907670190351515</v>
      </c>
    </row>
    <row r="355" spans="10:18" x14ac:dyDescent="0.25">
      <c r="J355">
        <v>4</v>
      </c>
      <c r="K355">
        <v>30</v>
      </c>
      <c r="L355" s="85">
        <v>0.15</v>
      </c>
      <c r="M355" s="82">
        <v>0</v>
      </c>
      <c r="N355" s="79">
        <v>2</v>
      </c>
      <c r="O355">
        <v>46.842762969775343</v>
      </c>
      <c r="P355">
        <v>11.421519367047189</v>
      </c>
      <c r="Q355">
        <v>26.913656918871027</v>
      </c>
      <c r="R355">
        <v>0.17483434838031486</v>
      </c>
    </row>
    <row r="356" spans="10:18" x14ac:dyDescent="0.25">
      <c r="J356">
        <v>4</v>
      </c>
      <c r="K356">
        <v>30</v>
      </c>
      <c r="L356" s="85">
        <v>0.15</v>
      </c>
      <c r="M356" s="82">
        <v>0</v>
      </c>
      <c r="N356" s="79">
        <v>3</v>
      </c>
      <c r="O356">
        <v>47.447702889458682</v>
      </c>
      <c r="P356">
        <v>2.862647537945993</v>
      </c>
      <c r="Q356">
        <v>6.8953207231831541</v>
      </c>
      <c r="R356">
        <v>1.3271950141177102E-2</v>
      </c>
    </row>
    <row r="357" spans="10:18" x14ac:dyDescent="0.25">
      <c r="J357">
        <v>4</v>
      </c>
      <c r="K357">
        <v>30</v>
      </c>
      <c r="L357" s="85">
        <v>0.15</v>
      </c>
      <c r="M357" s="82">
        <v>0</v>
      </c>
      <c r="N357" s="79">
        <v>4</v>
      </c>
      <c r="O357">
        <v>47.627268345179914</v>
      </c>
      <c r="P357">
        <v>-10.605824941359646</v>
      </c>
      <c r="Q357">
        <v>-24.61406146508601</v>
      </c>
      <c r="R357">
        <v>-1.9986987508858054E-2</v>
      </c>
    </row>
    <row r="358" spans="10:18" x14ac:dyDescent="0.25">
      <c r="J358">
        <v>4</v>
      </c>
      <c r="K358">
        <v>30</v>
      </c>
      <c r="L358" s="85">
        <v>0.15</v>
      </c>
      <c r="M358" s="82">
        <v>5</v>
      </c>
      <c r="N358" s="79">
        <v>1</v>
      </c>
      <c r="O358">
        <v>14.525512683868902</v>
      </c>
      <c r="P358">
        <v>3.0504876537733421</v>
      </c>
      <c r="Q358">
        <v>6.7467706251144177</v>
      </c>
      <c r="R358">
        <v>0.35062265955727556</v>
      </c>
    </row>
    <row r="359" spans="10:18" x14ac:dyDescent="0.25">
      <c r="J359">
        <v>4</v>
      </c>
      <c r="K359">
        <v>30</v>
      </c>
      <c r="L359" s="85">
        <v>0.15</v>
      </c>
      <c r="M359" s="82">
        <v>5</v>
      </c>
      <c r="N359" s="79">
        <v>2</v>
      </c>
      <c r="O359">
        <v>44.12891059972344</v>
      </c>
      <c r="P359">
        <v>17.447637655966602</v>
      </c>
      <c r="Q359">
        <v>41.280560325989256</v>
      </c>
      <c r="R359">
        <v>0.26816347875446422</v>
      </c>
    </row>
    <row r="360" spans="10:18" x14ac:dyDescent="0.25">
      <c r="J360">
        <v>4</v>
      </c>
      <c r="K360">
        <v>30</v>
      </c>
      <c r="L360" s="85">
        <v>0.15</v>
      </c>
      <c r="M360" s="82">
        <v>5</v>
      </c>
      <c r="N360" s="79">
        <v>3</v>
      </c>
      <c r="O360">
        <v>49.684373018610401</v>
      </c>
      <c r="P360">
        <v>19.45638415079447</v>
      </c>
      <c r="Q360">
        <v>45.754701221507432</v>
      </c>
      <c r="R360">
        <v>8.8067566066161035E-2</v>
      </c>
    </row>
    <row r="361" spans="10:18" x14ac:dyDescent="0.25">
      <c r="J361">
        <v>4</v>
      </c>
      <c r="K361">
        <v>30</v>
      </c>
      <c r="L361" s="85">
        <v>0.15</v>
      </c>
      <c r="M361" s="82">
        <v>5</v>
      </c>
      <c r="N361" s="79">
        <v>4</v>
      </c>
      <c r="O361">
        <v>52.465371362257684</v>
      </c>
      <c r="P361">
        <v>7.7105081782190616</v>
      </c>
      <c r="Q361">
        <v>17.960537387296377</v>
      </c>
      <c r="R361">
        <v>1.4584226049872518E-2</v>
      </c>
    </row>
    <row r="362" spans="10:18" x14ac:dyDescent="0.25">
      <c r="J362">
        <v>4</v>
      </c>
      <c r="K362">
        <v>30</v>
      </c>
      <c r="L362" s="85">
        <v>0.15</v>
      </c>
      <c r="M362" s="82">
        <v>10</v>
      </c>
      <c r="N362" s="79">
        <v>1</v>
      </c>
      <c r="O362">
        <v>-12.265494077339721</v>
      </c>
      <c r="P362">
        <v>-3.7970633559298723</v>
      </c>
      <c r="Q362">
        <v>-9.400001263948683</v>
      </c>
      <c r="R362">
        <v>-0.48850829917632554</v>
      </c>
    </row>
    <row r="363" spans="10:18" x14ac:dyDescent="0.25">
      <c r="J363">
        <v>4</v>
      </c>
      <c r="K363">
        <v>30</v>
      </c>
      <c r="L363" s="85">
        <v>0.15</v>
      </c>
      <c r="M363" s="82">
        <v>10</v>
      </c>
      <c r="N363" s="79">
        <v>2</v>
      </c>
      <c r="O363">
        <v>22.799329739843177</v>
      </c>
      <c r="P363">
        <v>11.14437740470591</v>
      </c>
      <c r="Q363">
        <v>26.014490485781437</v>
      </c>
      <c r="R363">
        <v>0.16899325521751826</v>
      </c>
    </row>
    <row r="364" spans="10:18" x14ac:dyDescent="0.25">
      <c r="J364">
        <v>4</v>
      </c>
      <c r="K364">
        <v>30</v>
      </c>
      <c r="L364" s="85">
        <v>0.15</v>
      </c>
      <c r="M364" s="82">
        <v>10</v>
      </c>
      <c r="N364" s="79">
        <v>3</v>
      </c>
      <c r="O364">
        <v>47.095363419660828</v>
      </c>
      <c r="P364">
        <v>26.345719213146985</v>
      </c>
      <c r="Q364">
        <v>61.974676844081117</v>
      </c>
      <c r="R364">
        <v>0.11928739127750065</v>
      </c>
    </row>
    <row r="365" spans="10:18" x14ac:dyDescent="0.25">
      <c r="J365">
        <v>4</v>
      </c>
      <c r="K365">
        <v>30</v>
      </c>
      <c r="L365" s="85">
        <v>0.15</v>
      </c>
      <c r="M365" s="82">
        <v>10</v>
      </c>
      <c r="N365" s="79">
        <v>4</v>
      </c>
      <c r="O365">
        <v>53.895338628010691</v>
      </c>
      <c r="P365">
        <v>26.731384941444688</v>
      </c>
      <c r="Q365">
        <v>62.450487770004528</v>
      </c>
      <c r="R365">
        <v>5.0710733811715189E-2</v>
      </c>
    </row>
    <row r="366" spans="10:18" x14ac:dyDescent="0.25">
      <c r="J366">
        <v>4</v>
      </c>
      <c r="K366">
        <v>30</v>
      </c>
      <c r="L366" s="85">
        <v>0.15</v>
      </c>
      <c r="M366" s="82">
        <v>15</v>
      </c>
      <c r="N366" s="79">
        <v>1</v>
      </c>
      <c r="O366">
        <v>-24.775626597263852</v>
      </c>
      <c r="P366">
        <v>-8.2972352910117273</v>
      </c>
      <c r="Q366">
        <v>-19.83224211073038</v>
      </c>
      <c r="R366">
        <v>-1.0306610169854642</v>
      </c>
    </row>
    <row r="367" spans="10:18" x14ac:dyDescent="0.25">
      <c r="J367">
        <v>4</v>
      </c>
      <c r="K367">
        <v>30</v>
      </c>
      <c r="L367" s="85">
        <v>0.15</v>
      </c>
      <c r="M367" s="82">
        <v>15</v>
      </c>
      <c r="N367" s="79">
        <v>2</v>
      </c>
      <c r="O367">
        <v>-2.7611609459945323</v>
      </c>
      <c r="P367">
        <v>-1.3145885767051437</v>
      </c>
      <c r="Q367">
        <v>-3.2855343444764773</v>
      </c>
      <c r="R367">
        <v>-2.1343225780474345E-2</v>
      </c>
    </row>
    <row r="368" spans="10:18" x14ac:dyDescent="0.25">
      <c r="J368">
        <v>4</v>
      </c>
      <c r="K368">
        <v>30</v>
      </c>
      <c r="L368" s="85">
        <v>0.15</v>
      </c>
      <c r="M368" s="82">
        <v>15</v>
      </c>
      <c r="N368" s="79">
        <v>3</v>
      </c>
      <c r="O368">
        <v>28.574497762809631</v>
      </c>
      <c r="P368">
        <v>20.45507722708161</v>
      </c>
      <c r="Q368">
        <v>47.901016928150014</v>
      </c>
      <c r="R368">
        <v>9.2198743742931299E-2</v>
      </c>
    </row>
    <row r="369" spans="10:18" x14ac:dyDescent="0.25">
      <c r="J369">
        <v>4</v>
      </c>
      <c r="K369">
        <v>30</v>
      </c>
      <c r="L369" s="85">
        <v>0.15</v>
      </c>
      <c r="M369" s="82">
        <v>15</v>
      </c>
      <c r="N369" s="79">
        <v>4</v>
      </c>
      <c r="O369">
        <v>48.715159704732791</v>
      </c>
      <c r="P369">
        <v>36.966901256875843</v>
      </c>
      <c r="Q369">
        <v>86.576673352540098</v>
      </c>
      <c r="R369">
        <v>7.0301558778107814E-2</v>
      </c>
    </row>
    <row r="370" spans="10:18" x14ac:dyDescent="0.25">
      <c r="J370">
        <v>4</v>
      </c>
      <c r="K370">
        <v>30</v>
      </c>
      <c r="L370" s="85">
        <v>0.2</v>
      </c>
      <c r="M370" s="82">
        <v>0</v>
      </c>
      <c r="N370" s="79">
        <v>1</v>
      </c>
      <c r="O370">
        <v>51.489282262338818</v>
      </c>
      <c r="P370">
        <v>10.758647872966527</v>
      </c>
      <c r="Q370">
        <v>25.376088154384725</v>
      </c>
      <c r="R370">
        <v>1.3187689358713537</v>
      </c>
    </row>
    <row r="371" spans="10:18" x14ac:dyDescent="0.25">
      <c r="J371">
        <v>4</v>
      </c>
      <c r="K371">
        <v>30</v>
      </c>
      <c r="L371" s="85">
        <v>0.2</v>
      </c>
      <c r="M371" s="82">
        <v>0</v>
      </c>
      <c r="N371" s="79">
        <v>2</v>
      </c>
      <c r="O371">
        <v>62.457017293033807</v>
      </c>
      <c r="P371">
        <v>15.228692489396256</v>
      </c>
      <c r="Q371">
        <v>35.884875891828045</v>
      </c>
      <c r="R371">
        <v>0.23311246450708653</v>
      </c>
    </row>
    <row r="372" spans="10:18" x14ac:dyDescent="0.25">
      <c r="J372">
        <v>4</v>
      </c>
      <c r="K372">
        <v>30</v>
      </c>
      <c r="L372" s="85">
        <v>0.2</v>
      </c>
      <c r="M372" s="82">
        <v>0</v>
      </c>
      <c r="N372" s="79">
        <v>3</v>
      </c>
      <c r="O372">
        <v>63.263603852611595</v>
      </c>
      <c r="P372">
        <v>3.8168633839279908</v>
      </c>
      <c r="Q372">
        <v>9.1937609642442037</v>
      </c>
      <c r="R372">
        <v>1.7695933521569465E-2</v>
      </c>
    </row>
    <row r="373" spans="10:18" x14ac:dyDescent="0.25">
      <c r="J373">
        <v>4</v>
      </c>
      <c r="K373">
        <v>30</v>
      </c>
      <c r="L373" s="85">
        <v>0.2</v>
      </c>
      <c r="M373" s="82">
        <v>0</v>
      </c>
      <c r="N373" s="79">
        <v>4</v>
      </c>
      <c r="O373">
        <v>63.503024460239892</v>
      </c>
      <c r="P373">
        <v>-14.141099921812861</v>
      </c>
      <c r="Q373">
        <v>-32.818748620114683</v>
      </c>
      <c r="R373">
        <v>-2.6649316678477405E-2</v>
      </c>
    </row>
    <row r="374" spans="10:18" x14ac:dyDescent="0.25">
      <c r="J374">
        <v>4</v>
      </c>
      <c r="K374">
        <v>30</v>
      </c>
      <c r="L374" s="85">
        <v>0.2</v>
      </c>
      <c r="M374" s="82">
        <v>5</v>
      </c>
      <c r="N374" s="79">
        <v>1</v>
      </c>
      <c r="O374">
        <v>19.367350245158537</v>
      </c>
      <c r="P374">
        <v>4.0673168716977885</v>
      </c>
      <c r="Q374">
        <v>8.9956941668192236</v>
      </c>
      <c r="R374">
        <v>0.46749687940970075</v>
      </c>
    </row>
    <row r="375" spans="10:18" x14ac:dyDescent="0.25">
      <c r="J375">
        <v>4</v>
      </c>
      <c r="K375">
        <v>30</v>
      </c>
      <c r="L375" s="85">
        <v>0.2</v>
      </c>
      <c r="M375" s="82">
        <v>5</v>
      </c>
      <c r="N375" s="79">
        <v>2</v>
      </c>
      <c r="O375">
        <v>58.838547466297911</v>
      </c>
      <c r="P375">
        <v>23.263516874622137</v>
      </c>
      <c r="Q375">
        <v>55.040747101319013</v>
      </c>
      <c r="R375">
        <v>0.35755130500595234</v>
      </c>
    </row>
    <row r="376" spans="10:18" x14ac:dyDescent="0.25">
      <c r="J376">
        <v>4</v>
      </c>
      <c r="K376">
        <v>30</v>
      </c>
      <c r="L376" s="85">
        <v>0.2</v>
      </c>
      <c r="M376" s="82">
        <v>5</v>
      </c>
      <c r="N376" s="79">
        <v>3</v>
      </c>
      <c r="O376">
        <v>66.245830691480549</v>
      </c>
      <c r="P376">
        <v>25.941845534392623</v>
      </c>
      <c r="Q376">
        <v>61.006268295343247</v>
      </c>
      <c r="R376">
        <v>0.11742342142154805</v>
      </c>
    </row>
    <row r="377" spans="10:18" x14ac:dyDescent="0.25">
      <c r="J377">
        <v>4</v>
      </c>
      <c r="K377">
        <v>30</v>
      </c>
      <c r="L377" s="85">
        <v>0.2</v>
      </c>
      <c r="M377" s="82">
        <v>5</v>
      </c>
      <c r="N377" s="79">
        <v>4</v>
      </c>
      <c r="O377">
        <v>69.953828483010255</v>
      </c>
      <c r="P377">
        <v>10.280677570958753</v>
      </c>
      <c r="Q377">
        <v>23.947383183061838</v>
      </c>
      <c r="R377">
        <v>1.944563473316336E-2</v>
      </c>
    </row>
    <row r="378" spans="10:18" x14ac:dyDescent="0.25">
      <c r="J378">
        <v>4</v>
      </c>
      <c r="K378">
        <v>30</v>
      </c>
      <c r="L378" s="85">
        <v>0.2</v>
      </c>
      <c r="M378" s="82">
        <v>10</v>
      </c>
      <c r="N378" s="79">
        <v>1</v>
      </c>
      <c r="O378">
        <v>-16.353992103119626</v>
      </c>
      <c r="P378">
        <v>-5.0627511412398292</v>
      </c>
      <c r="Q378">
        <v>-12.53333501859824</v>
      </c>
      <c r="R378">
        <v>-0.65134439890176721</v>
      </c>
    </row>
    <row r="379" spans="10:18" x14ac:dyDescent="0.25">
      <c r="J379">
        <v>4</v>
      </c>
      <c r="K379">
        <v>30</v>
      </c>
      <c r="L379" s="85">
        <v>0.2</v>
      </c>
      <c r="M379" s="82">
        <v>10</v>
      </c>
      <c r="N379" s="79">
        <v>2</v>
      </c>
      <c r="O379">
        <v>30.399106319790906</v>
      </c>
      <c r="P379">
        <v>14.859169872941212</v>
      </c>
      <c r="Q379">
        <v>34.685987314375261</v>
      </c>
      <c r="R379">
        <v>0.22532434029002443</v>
      </c>
    </row>
    <row r="380" spans="10:18" x14ac:dyDescent="0.25">
      <c r="J380">
        <v>4</v>
      </c>
      <c r="K380">
        <v>30</v>
      </c>
      <c r="L380" s="85">
        <v>0.2</v>
      </c>
      <c r="M380" s="82">
        <v>10</v>
      </c>
      <c r="N380" s="79">
        <v>3</v>
      </c>
      <c r="O380">
        <v>62.793817892881115</v>
      </c>
      <c r="P380">
        <v>35.127625617529318</v>
      </c>
      <c r="Q380">
        <v>82.632902458774822</v>
      </c>
      <c r="R380">
        <v>0.15904985503666752</v>
      </c>
    </row>
    <row r="381" spans="10:18" x14ac:dyDescent="0.25">
      <c r="J381">
        <v>4</v>
      </c>
      <c r="K381">
        <v>30</v>
      </c>
      <c r="L381" s="85">
        <v>0.2</v>
      </c>
      <c r="M381" s="82">
        <v>10</v>
      </c>
      <c r="N381" s="79">
        <v>4</v>
      </c>
      <c r="O381">
        <v>71.86045150401425</v>
      </c>
      <c r="P381">
        <v>35.641846588592919</v>
      </c>
      <c r="Q381">
        <v>83.267317026672714</v>
      </c>
      <c r="R381">
        <v>6.761431174895359E-2</v>
      </c>
    </row>
    <row r="382" spans="10:18" x14ac:dyDescent="0.25">
      <c r="J382">
        <v>4</v>
      </c>
      <c r="K382">
        <v>30</v>
      </c>
      <c r="L382" s="85">
        <v>0.2</v>
      </c>
      <c r="M382" s="82">
        <v>15</v>
      </c>
      <c r="N382" s="79">
        <v>1</v>
      </c>
      <c r="O382">
        <v>-33.034168796351807</v>
      </c>
      <c r="P382">
        <v>-11.062980388015639</v>
      </c>
      <c r="Q382">
        <v>-26.442989480973839</v>
      </c>
      <c r="R382">
        <v>-1.3742146893139522</v>
      </c>
    </row>
    <row r="383" spans="10:18" x14ac:dyDescent="0.25">
      <c r="J383">
        <v>4</v>
      </c>
      <c r="K383">
        <v>30</v>
      </c>
      <c r="L383" s="85">
        <v>0.2</v>
      </c>
      <c r="M383" s="82">
        <v>15</v>
      </c>
      <c r="N383" s="79">
        <v>2</v>
      </c>
      <c r="O383">
        <v>-3.6815479279927095</v>
      </c>
      <c r="P383">
        <v>-1.752784768940193</v>
      </c>
      <c r="Q383">
        <v>-4.3807124593019697</v>
      </c>
      <c r="R383">
        <v>-2.8457634373965791E-2</v>
      </c>
    </row>
    <row r="384" spans="10:18" x14ac:dyDescent="0.25">
      <c r="J384">
        <v>4</v>
      </c>
      <c r="K384">
        <v>30</v>
      </c>
      <c r="L384" s="85">
        <v>0.2</v>
      </c>
      <c r="M384" s="82">
        <v>15</v>
      </c>
      <c r="N384" s="79">
        <v>3</v>
      </c>
      <c r="O384">
        <v>38.099330350412835</v>
      </c>
      <c r="P384">
        <v>27.273436302775483</v>
      </c>
      <c r="Q384">
        <v>63.8680225708667</v>
      </c>
      <c r="R384">
        <v>0.12293165832390843</v>
      </c>
    </row>
    <row r="385" spans="10:18" x14ac:dyDescent="0.25">
      <c r="J385">
        <v>4</v>
      </c>
      <c r="K385">
        <v>30</v>
      </c>
      <c r="L385" s="85">
        <v>0.2</v>
      </c>
      <c r="M385" s="82">
        <v>15</v>
      </c>
      <c r="N385" s="79">
        <v>4</v>
      </c>
      <c r="O385">
        <v>64.95354627297705</v>
      </c>
      <c r="P385">
        <v>49.289201675834462</v>
      </c>
      <c r="Q385">
        <v>115.43556447005348</v>
      </c>
      <c r="R385">
        <v>9.3735411704143762E-2</v>
      </c>
    </row>
    <row r="386" spans="10:18" x14ac:dyDescent="0.25">
      <c r="J386">
        <v>4</v>
      </c>
      <c r="K386">
        <v>40</v>
      </c>
      <c r="L386" s="85">
        <v>0.05</v>
      </c>
      <c r="M386" s="82">
        <v>0</v>
      </c>
      <c r="N386" s="79">
        <v>1</v>
      </c>
      <c r="O386">
        <v>18.665608275462667</v>
      </c>
      <c r="P386">
        <v>2.6718525079347044</v>
      </c>
      <c r="Q386">
        <v>8.169546972116402</v>
      </c>
      <c r="R386">
        <v>0.42456286806000065</v>
      </c>
    </row>
    <row r="387" spans="10:18" x14ac:dyDescent="0.25">
      <c r="J387">
        <v>4</v>
      </c>
      <c r="K387">
        <v>40</v>
      </c>
      <c r="L387" s="85">
        <v>0.05</v>
      </c>
      <c r="M387" s="82">
        <v>0</v>
      </c>
      <c r="N387" s="79">
        <v>2</v>
      </c>
      <c r="O387">
        <v>26.700541969153189</v>
      </c>
      <c r="P387">
        <v>6.505306041607624</v>
      </c>
      <c r="Q387">
        <v>20.666100032205762</v>
      </c>
      <c r="R387">
        <v>0.1342494683492704</v>
      </c>
    </row>
    <row r="388" spans="10:18" x14ac:dyDescent="0.25">
      <c r="J388">
        <v>4</v>
      </c>
      <c r="K388">
        <v>40</v>
      </c>
      <c r="L388" s="85">
        <v>0.05</v>
      </c>
      <c r="M388" s="82">
        <v>0</v>
      </c>
      <c r="N388" s="79">
        <v>3</v>
      </c>
      <c r="O388">
        <v>28.13551749536752</v>
      </c>
      <c r="P388">
        <v>6.3642554001076999</v>
      </c>
      <c r="Q388">
        <v>20.036386346591694</v>
      </c>
      <c r="R388">
        <v>3.8565562252565744E-2</v>
      </c>
    </row>
    <row r="389" spans="10:18" x14ac:dyDescent="0.25">
      <c r="J389">
        <v>4</v>
      </c>
      <c r="K389">
        <v>40</v>
      </c>
      <c r="L389" s="85">
        <v>0.05</v>
      </c>
      <c r="M389" s="82">
        <v>0</v>
      </c>
      <c r="N389" s="79">
        <v>4</v>
      </c>
      <c r="O389">
        <v>28.117157267827366</v>
      </c>
      <c r="P389">
        <v>1.6963837261902197</v>
      </c>
      <c r="Q389">
        <v>5.4481546454780503</v>
      </c>
      <c r="R389">
        <v>4.4239833803923698E-3</v>
      </c>
    </row>
    <row r="390" spans="10:18" x14ac:dyDescent="0.25">
      <c r="J390">
        <v>4</v>
      </c>
      <c r="K390">
        <v>40</v>
      </c>
      <c r="L390" s="85">
        <v>0.05</v>
      </c>
      <c r="M390" s="82">
        <v>5</v>
      </c>
      <c r="N390" s="79">
        <v>1</v>
      </c>
      <c r="O390">
        <v>2.9115223364077183</v>
      </c>
      <c r="P390">
        <v>0.27603926420490887</v>
      </c>
      <c r="Q390">
        <v>0.60532140950219193</v>
      </c>
      <c r="R390">
        <v>3.145792472869461E-2</v>
      </c>
    </row>
    <row r="391" spans="10:18" x14ac:dyDescent="0.25">
      <c r="J391">
        <v>4</v>
      </c>
      <c r="K391">
        <v>40</v>
      </c>
      <c r="L391" s="85">
        <v>0.05</v>
      </c>
      <c r="M391" s="82">
        <v>5</v>
      </c>
      <c r="N391" s="79">
        <v>2</v>
      </c>
      <c r="O391">
        <v>18.72990457518765</v>
      </c>
      <c r="P391">
        <v>6.4482376671016608</v>
      </c>
      <c r="Q391">
        <v>20.239780285082588</v>
      </c>
      <c r="R391">
        <v>0.13148004405978714</v>
      </c>
    </row>
    <row r="392" spans="10:18" x14ac:dyDescent="0.25">
      <c r="J392">
        <v>4</v>
      </c>
      <c r="K392">
        <v>40</v>
      </c>
      <c r="L392" s="85">
        <v>0.05</v>
      </c>
      <c r="M392" s="82">
        <v>5</v>
      </c>
      <c r="N392" s="79">
        <v>3</v>
      </c>
      <c r="O392">
        <v>27.359503641713477</v>
      </c>
      <c r="P392">
        <v>11.166970523853916</v>
      </c>
      <c r="Q392">
        <v>35.079251442767855</v>
      </c>
      <c r="R392">
        <v>6.7519712980559407E-2</v>
      </c>
    </row>
    <row r="393" spans="10:18" x14ac:dyDescent="0.25">
      <c r="J393">
        <v>4</v>
      </c>
      <c r="K393">
        <v>40</v>
      </c>
      <c r="L393" s="85">
        <v>0.05</v>
      </c>
      <c r="M393" s="82">
        <v>5</v>
      </c>
      <c r="N393" s="79">
        <v>4</v>
      </c>
      <c r="O393">
        <v>29.442591418435796</v>
      </c>
      <c r="P393">
        <v>11.529709126396723</v>
      </c>
      <c r="Q393">
        <v>36.151862693536742</v>
      </c>
      <c r="R393">
        <v>2.9355855355387015E-2</v>
      </c>
    </row>
    <row r="394" spans="10:18" x14ac:dyDescent="0.25">
      <c r="J394">
        <v>4</v>
      </c>
      <c r="K394">
        <v>40</v>
      </c>
      <c r="L394" s="85">
        <v>0.05</v>
      </c>
      <c r="M394" s="82">
        <v>10</v>
      </c>
      <c r="N394" s="79">
        <v>1</v>
      </c>
      <c r="O394">
        <v>-13.267873234200163</v>
      </c>
      <c r="P394">
        <v>-2.964732862687097</v>
      </c>
      <c r="Q394">
        <v>-9.4644518958723047</v>
      </c>
      <c r="R394">
        <v>-0.49185773155380824</v>
      </c>
    </row>
    <row r="395" spans="10:18" x14ac:dyDescent="0.25">
      <c r="J395">
        <v>4</v>
      </c>
      <c r="K395">
        <v>40</v>
      </c>
      <c r="L395" s="85">
        <v>0.05</v>
      </c>
      <c r="M395" s="82">
        <v>10</v>
      </c>
      <c r="N395" s="79">
        <v>2</v>
      </c>
      <c r="O395">
        <v>3.3343606645510411</v>
      </c>
      <c r="P395">
        <v>1.1735199082844558</v>
      </c>
      <c r="Q395">
        <v>3.3653176046716822</v>
      </c>
      <c r="R395">
        <v>2.1861507422762251E-2</v>
      </c>
    </row>
    <row r="396" spans="10:18" x14ac:dyDescent="0.25">
      <c r="J396">
        <v>4</v>
      </c>
      <c r="K396">
        <v>40</v>
      </c>
      <c r="L396" s="85">
        <v>0.05</v>
      </c>
      <c r="M396" s="82">
        <v>10</v>
      </c>
      <c r="N396" s="79">
        <v>3</v>
      </c>
      <c r="O396">
        <v>17.323173976401847</v>
      </c>
      <c r="P396">
        <v>8.4363577612131628</v>
      </c>
      <c r="Q396">
        <v>26.587977001626825</v>
      </c>
      <c r="R396">
        <v>5.1175908893394281E-2</v>
      </c>
    </row>
    <row r="397" spans="10:18" x14ac:dyDescent="0.25">
      <c r="J397">
        <v>4</v>
      </c>
      <c r="K397">
        <v>40</v>
      </c>
      <c r="L397" s="85">
        <v>0.05</v>
      </c>
      <c r="M397" s="82">
        <v>10</v>
      </c>
      <c r="N397" s="79">
        <v>4</v>
      </c>
      <c r="O397">
        <v>27.908363507947161</v>
      </c>
      <c r="P397">
        <v>15.612278052235251</v>
      </c>
      <c r="Q397">
        <v>48.967645901496191</v>
      </c>
      <c r="R397">
        <v>3.976246375916688E-2</v>
      </c>
    </row>
    <row r="398" spans="10:18" x14ac:dyDescent="0.25">
      <c r="J398">
        <v>4</v>
      </c>
      <c r="K398">
        <v>40</v>
      </c>
      <c r="L398" s="85">
        <v>0.05</v>
      </c>
      <c r="M398" s="82">
        <v>15</v>
      </c>
      <c r="N398" s="79">
        <v>1</v>
      </c>
      <c r="O398">
        <v>-16.740803577392299</v>
      </c>
      <c r="P398">
        <v>-5.0641360604441514</v>
      </c>
      <c r="Q398">
        <v>-15.900346091008029</v>
      </c>
      <c r="R398">
        <v>-0.82632446604271792</v>
      </c>
    </row>
    <row r="399" spans="10:18" x14ac:dyDescent="0.25">
      <c r="J399">
        <v>4</v>
      </c>
      <c r="K399">
        <v>40</v>
      </c>
      <c r="L399" s="85">
        <v>0.05</v>
      </c>
      <c r="M399" s="82">
        <v>15</v>
      </c>
      <c r="N399" s="79">
        <v>2</v>
      </c>
      <c r="O399">
        <v>-10.482844110665066</v>
      </c>
      <c r="P399">
        <v>-4.2223991053379848</v>
      </c>
      <c r="Q399">
        <v>-13.830493180515518</v>
      </c>
      <c r="R399">
        <v>-8.9844545105216084E-2</v>
      </c>
    </row>
    <row r="400" spans="10:18" x14ac:dyDescent="0.25">
      <c r="J400">
        <v>4</v>
      </c>
      <c r="K400">
        <v>40</v>
      </c>
      <c r="L400" s="85">
        <v>0.05</v>
      </c>
      <c r="M400" s="82">
        <v>15</v>
      </c>
      <c r="N400" s="79">
        <v>3</v>
      </c>
      <c r="O400">
        <v>2.4373205952273702</v>
      </c>
      <c r="P400">
        <v>2.0063604105232722</v>
      </c>
      <c r="Q400">
        <v>6.0835610667813675</v>
      </c>
      <c r="R400">
        <v>1.1709494365891564E-2</v>
      </c>
    </row>
    <row r="401" spans="10:18" x14ac:dyDescent="0.25">
      <c r="J401">
        <v>4</v>
      </c>
      <c r="K401">
        <v>40</v>
      </c>
      <c r="L401" s="85">
        <v>0.05</v>
      </c>
      <c r="M401" s="82">
        <v>15</v>
      </c>
      <c r="N401" s="79">
        <v>4</v>
      </c>
      <c r="O401">
        <v>16.933035711294597</v>
      </c>
      <c r="P401">
        <v>12.121527245677992</v>
      </c>
      <c r="Q401">
        <v>37.847717079032108</v>
      </c>
      <c r="R401">
        <v>3.0732914580977096E-2</v>
      </c>
    </row>
    <row r="402" spans="10:18" x14ac:dyDescent="0.25">
      <c r="J402">
        <v>4</v>
      </c>
      <c r="K402">
        <v>40</v>
      </c>
      <c r="L402" s="85">
        <v>0.1</v>
      </c>
      <c r="M402" s="82">
        <v>0</v>
      </c>
      <c r="N402" s="79">
        <v>1</v>
      </c>
      <c r="O402">
        <v>37.331216550925333</v>
      </c>
      <c r="P402">
        <v>5.3437050158694088</v>
      </c>
      <c r="Q402">
        <v>16.339093944232804</v>
      </c>
      <c r="R402">
        <v>0.84912573612000131</v>
      </c>
    </row>
    <row r="403" spans="10:18" x14ac:dyDescent="0.25">
      <c r="J403">
        <v>4</v>
      </c>
      <c r="K403">
        <v>40</v>
      </c>
      <c r="L403" s="85">
        <v>0.1</v>
      </c>
      <c r="M403" s="82">
        <v>0</v>
      </c>
      <c r="N403" s="79">
        <v>2</v>
      </c>
      <c r="O403">
        <v>53.401083938306378</v>
      </c>
      <c r="P403">
        <v>13.010612083215248</v>
      </c>
      <c r="Q403">
        <v>41.332200064411523</v>
      </c>
      <c r="R403">
        <v>0.2684989366985408</v>
      </c>
    </row>
    <row r="404" spans="10:18" x14ac:dyDescent="0.25">
      <c r="J404">
        <v>4</v>
      </c>
      <c r="K404">
        <v>40</v>
      </c>
      <c r="L404" s="85">
        <v>0.1</v>
      </c>
      <c r="M404" s="82">
        <v>0</v>
      </c>
      <c r="N404" s="79">
        <v>3</v>
      </c>
      <c r="O404">
        <v>56.271034990735039</v>
      </c>
      <c r="P404">
        <v>12.7285108002154</v>
      </c>
      <c r="Q404">
        <v>40.072772693183389</v>
      </c>
      <c r="R404">
        <v>7.7131124505131488E-2</v>
      </c>
    </row>
    <row r="405" spans="10:18" x14ac:dyDescent="0.25">
      <c r="J405">
        <v>4</v>
      </c>
      <c r="K405">
        <v>40</v>
      </c>
      <c r="L405" s="85">
        <v>0.1</v>
      </c>
      <c r="M405" s="82">
        <v>0</v>
      </c>
      <c r="N405" s="79">
        <v>4</v>
      </c>
      <c r="O405">
        <v>56.234314535654732</v>
      </c>
      <c r="P405">
        <v>3.3927674523804394</v>
      </c>
      <c r="Q405">
        <v>10.896309290956101</v>
      </c>
      <c r="R405">
        <v>8.8479667607847395E-3</v>
      </c>
    </row>
    <row r="406" spans="10:18" x14ac:dyDescent="0.25">
      <c r="J406">
        <v>4</v>
      </c>
      <c r="K406">
        <v>40</v>
      </c>
      <c r="L406" s="85">
        <v>0.1</v>
      </c>
      <c r="M406" s="82">
        <v>5</v>
      </c>
      <c r="N406" s="79">
        <v>1</v>
      </c>
      <c r="O406">
        <v>5.8230446728154366</v>
      </c>
      <c r="P406">
        <v>0.55207852840981775</v>
      </c>
      <c r="Q406">
        <v>1.2106428190043839</v>
      </c>
      <c r="R406">
        <v>6.291584945738922E-2</v>
      </c>
    </row>
    <row r="407" spans="10:18" x14ac:dyDescent="0.25">
      <c r="J407">
        <v>4</v>
      </c>
      <c r="K407">
        <v>40</v>
      </c>
      <c r="L407" s="85">
        <v>0.1</v>
      </c>
      <c r="M407" s="82">
        <v>5</v>
      </c>
      <c r="N407" s="79">
        <v>2</v>
      </c>
      <c r="O407">
        <v>37.4598091503753</v>
      </c>
      <c r="P407">
        <v>12.896475334203322</v>
      </c>
      <c r="Q407">
        <v>40.479560570165177</v>
      </c>
      <c r="R407">
        <v>0.26296008811957428</v>
      </c>
    </row>
    <row r="408" spans="10:18" x14ac:dyDescent="0.25">
      <c r="J408">
        <v>4</v>
      </c>
      <c r="K408">
        <v>40</v>
      </c>
      <c r="L408" s="85">
        <v>0.1</v>
      </c>
      <c r="M408" s="82">
        <v>5</v>
      </c>
      <c r="N408" s="79">
        <v>3</v>
      </c>
      <c r="O408">
        <v>54.719007283426954</v>
      </c>
      <c r="P408">
        <v>22.333941047707832</v>
      </c>
      <c r="Q408">
        <v>70.158502885535711</v>
      </c>
      <c r="R408">
        <v>0.13503942596111881</v>
      </c>
    </row>
    <row r="409" spans="10:18" x14ac:dyDescent="0.25">
      <c r="J409">
        <v>4</v>
      </c>
      <c r="K409">
        <v>40</v>
      </c>
      <c r="L409" s="85">
        <v>0.1</v>
      </c>
      <c r="M409" s="82">
        <v>5</v>
      </c>
      <c r="N409" s="79">
        <v>4</v>
      </c>
      <c r="O409">
        <v>58.885182836871593</v>
      </c>
      <c r="P409">
        <v>23.059418252793446</v>
      </c>
      <c r="Q409">
        <v>72.303725387073484</v>
      </c>
      <c r="R409">
        <v>5.871171071077403E-2</v>
      </c>
    </row>
    <row r="410" spans="10:18" x14ac:dyDescent="0.25">
      <c r="J410">
        <v>4</v>
      </c>
      <c r="K410">
        <v>40</v>
      </c>
      <c r="L410" s="85">
        <v>0.1</v>
      </c>
      <c r="M410" s="82">
        <v>10</v>
      </c>
      <c r="N410" s="79">
        <v>1</v>
      </c>
      <c r="O410">
        <v>-26.535746468400326</v>
      </c>
      <c r="P410">
        <v>-5.929465725374194</v>
      </c>
      <c r="Q410">
        <v>-18.928903791744609</v>
      </c>
      <c r="R410">
        <v>-0.98371546310761648</v>
      </c>
    </row>
    <row r="411" spans="10:18" x14ac:dyDescent="0.25">
      <c r="J411">
        <v>4</v>
      </c>
      <c r="K411">
        <v>40</v>
      </c>
      <c r="L411" s="85">
        <v>0.1</v>
      </c>
      <c r="M411" s="82">
        <v>10</v>
      </c>
      <c r="N411" s="79">
        <v>2</v>
      </c>
      <c r="O411">
        <v>6.6687213291020822</v>
      </c>
      <c r="P411">
        <v>2.3470398165689117</v>
      </c>
      <c r="Q411">
        <v>6.7306352093433643</v>
      </c>
      <c r="R411">
        <v>4.3723014845524502E-2</v>
      </c>
    </row>
    <row r="412" spans="10:18" x14ac:dyDescent="0.25">
      <c r="J412">
        <v>4</v>
      </c>
      <c r="K412">
        <v>40</v>
      </c>
      <c r="L412" s="85">
        <v>0.1</v>
      </c>
      <c r="M412" s="82">
        <v>10</v>
      </c>
      <c r="N412" s="79">
        <v>3</v>
      </c>
      <c r="O412">
        <v>34.646347952803694</v>
      </c>
      <c r="P412">
        <v>16.872715522426326</v>
      </c>
      <c r="Q412">
        <v>53.175954003253651</v>
      </c>
      <c r="R412">
        <v>0.10235181778678856</v>
      </c>
    </row>
    <row r="413" spans="10:18" x14ac:dyDescent="0.25">
      <c r="J413">
        <v>4</v>
      </c>
      <c r="K413">
        <v>40</v>
      </c>
      <c r="L413" s="85">
        <v>0.1</v>
      </c>
      <c r="M413" s="82">
        <v>10</v>
      </c>
      <c r="N413" s="79">
        <v>4</v>
      </c>
      <c r="O413">
        <v>55.816727015894323</v>
      </c>
      <c r="P413">
        <v>31.224556104470501</v>
      </c>
      <c r="Q413">
        <v>97.935291802992381</v>
      </c>
      <c r="R413">
        <v>7.952492751833376E-2</v>
      </c>
    </row>
    <row r="414" spans="10:18" x14ac:dyDescent="0.25">
      <c r="J414">
        <v>4</v>
      </c>
      <c r="K414">
        <v>40</v>
      </c>
      <c r="L414" s="85">
        <v>0.1</v>
      </c>
      <c r="M414" s="82">
        <v>15</v>
      </c>
      <c r="N414" s="79">
        <v>1</v>
      </c>
      <c r="O414">
        <v>-33.481607154784598</v>
      </c>
      <c r="P414">
        <v>-10.128272120888303</v>
      </c>
      <c r="Q414">
        <v>-31.800692182016057</v>
      </c>
      <c r="R414">
        <v>-1.6526489320854358</v>
      </c>
    </row>
    <row r="415" spans="10:18" x14ac:dyDescent="0.25">
      <c r="J415">
        <v>4</v>
      </c>
      <c r="K415">
        <v>40</v>
      </c>
      <c r="L415" s="85">
        <v>0.1</v>
      </c>
      <c r="M415" s="82">
        <v>15</v>
      </c>
      <c r="N415" s="79">
        <v>2</v>
      </c>
      <c r="O415">
        <v>-20.965688221330133</v>
      </c>
      <c r="P415">
        <v>-8.4447982106759696</v>
      </c>
      <c r="Q415">
        <v>-27.660986361031036</v>
      </c>
      <c r="R415">
        <v>-0.17968909021043217</v>
      </c>
    </row>
    <row r="416" spans="10:18" x14ac:dyDescent="0.25">
      <c r="J416">
        <v>4</v>
      </c>
      <c r="K416">
        <v>40</v>
      </c>
      <c r="L416" s="85">
        <v>0.1</v>
      </c>
      <c r="M416" s="82">
        <v>15</v>
      </c>
      <c r="N416" s="79">
        <v>3</v>
      </c>
      <c r="O416">
        <v>4.8746411904547404</v>
      </c>
      <c r="P416">
        <v>4.0127208210465444</v>
      </c>
      <c r="Q416">
        <v>12.167122133562735</v>
      </c>
      <c r="R416">
        <v>2.3418988731783129E-2</v>
      </c>
    </row>
    <row r="417" spans="10:18" x14ac:dyDescent="0.25">
      <c r="J417">
        <v>4</v>
      </c>
      <c r="K417">
        <v>40</v>
      </c>
      <c r="L417" s="85">
        <v>0.1</v>
      </c>
      <c r="M417" s="82">
        <v>15</v>
      </c>
      <c r="N417" s="79">
        <v>4</v>
      </c>
      <c r="O417">
        <v>33.866071422589194</v>
      </c>
      <c r="P417">
        <v>24.243054491355984</v>
      </c>
      <c r="Q417">
        <v>75.695434158064216</v>
      </c>
      <c r="R417">
        <v>6.1465829161954193E-2</v>
      </c>
    </row>
    <row r="418" spans="10:18" x14ac:dyDescent="0.25">
      <c r="J418">
        <v>4</v>
      </c>
      <c r="K418">
        <v>40</v>
      </c>
      <c r="L418" s="85">
        <v>0.15</v>
      </c>
      <c r="M418" s="82">
        <v>0</v>
      </c>
      <c r="N418" s="79">
        <v>1</v>
      </c>
      <c r="O418">
        <v>55.996824826387993</v>
      </c>
      <c r="P418">
        <v>8.0155575238041123</v>
      </c>
      <c r="Q418">
        <v>24.508640916349201</v>
      </c>
      <c r="R418">
        <v>1.2736886041800017</v>
      </c>
    </row>
    <row r="419" spans="10:18" x14ac:dyDescent="0.25">
      <c r="J419">
        <v>4</v>
      </c>
      <c r="K419">
        <v>40</v>
      </c>
      <c r="L419" s="85">
        <v>0.15</v>
      </c>
      <c r="M419" s="82">
        <v>0</v>
      </c>
      <c r="N419" s="79">
        <v>2</v>
      </c>
      <c r="O419">
        <v>80.101625907459564</v>
      </c>
      <c r="P419">
        <v>19.515918124822871</v>
      </c>
      <c r="Q419">
        <v>61.998300096617299</v>
      </c>
      <c r="R419">
        <v>0.40274840504781129</v>
      </c>
    </row>
    <row r="420" spans="10:18" x14ac:dyDescent="0.25">
      <c r="J420">
        <v>4</v>
      </c>
      <c r="K420">
        <v>40</v>
      </c>
      <c r="L420" s="85">
        <v>0.15</v>
      </c>
      <c r="M420" s="82">
        <v>0</v>
      </c>
      <c r="N420" s="79">
        <v>3</v>
      </c>
      <c r="O420">
        <v>84.406552486102541</v>
      </c>
      <c r="P420">
        <v>19.092766200323101</v>
      </c>
      <c r="Q420">
        <v>60.109159039775079</v>
      </c>
      <c r="R420">
        <v>0.11569668675769723</v>
      </c>
    </row>
    <row r="421" spans="10:18" x14ac:dyDescent="0.25">
      <c r="J421">
        <v>4</v>
      </c>
      <c r="K421">
        <v>40</v>
      </c>
      <c r="L421" s="85">
        <v>0.15</v>
      </c>
      <c r="M421" s="82">
        <v>0</v>
      </c>
      <c r="N421" s="79">
        <v>4</v>
      </c>
      <c r="O421">
        <v>84.351471803482099</v>
      </c>
      <c r="P421">
        <v>5.0891511785706554</v>
      </c>
      <c r="Q421">
        <v>16.344463936434138</v>
      </c>
      <c r="R421">
        <v>1.3271950141177097E-2</v>
      </c>
    </row>
    <row r="422" spans="10:18" x14ac:dyDescent="0.25">
      <c r="J422">
        <v>4</v>
      </c>
      <c r="K422">
        <v>40</v>
      </c>
      <c r="L422" s="85">
        <v>0.15</v>
      </c>
      <c r="M422" s="82">
        <v>5</v>
      </c>
      <c r="N422" s="79">
        <v>1</v>
      </c>
      <c r="O422">
        <v>8.7345670092231522</v>
      </c>
      <c r="P422">
        <v>0.82811779261472673</v>
      </c>
      <c r="Q422">
        <v>1.8159642285065738</v>
      </c>
      <c r="R422">
        <v>9.4373774186083725E-2</v>
      </c>
    </row>
    <row r="423" spans="10:18" x14ac:dyDescent="0.25">
      <c r="J423">
        <v>4</v>
      </c>
      <c r="K423">
        <v>40</v>
      </c>
      <c r="L423" s="85">
        <v>0.15</v>
      </c>
      <c r="M423" s="82">
        <v>5</v>
      </c>
      <c r="N423" s="79">
        <v>2</v>
      </c>
      <c r="O423">
        <v>56.189713725562946</v>
      </c>
      <c r="P423">
        <v>19.344713001304982</v>
      </c>
      <c r="Q423">
        <v>60.719340855247765</v>
      </c>
      <c r="R423">
        <v>0.39444013217936141</v>
      </c>
    </row>
    <row r="424" spans="10:18" x14ac:dyDescent="0.25">
      <c r="J424">
        <v>4</v>
      </c>
      <c r="K424">
        <v>40</v>
      </c>
      <c r="L424" s="85">
        <v>0.15</v>
      </c>
      <c r="M424" s="82">
        <v>5</v>
      </c>
      <c r="N424" s="79">
        <v>3</v>
      </c>
      <c r="O424">
        <v>82.078510925140421</v>
      </c>
      <c r="P424">
        <v>33.500911571561744</v>
      </c>
      <c r="Q424">
        <v>105.23775432830354</v>
      </c>
      <c r="R424">
        <v>0.20255913894167818</v>
      </c>
    </row>
    <row r="425" spans="10:18" x14ac:dyDescent="0.25">
      <c r="J425">
        <v>4</v>
      </c>
      <c r="K425">
        <v>40</v>
      </c>
      <c r="L425" s="85">
        <v>0.15</v>
      </c>
      <c r="M425" s="82">
        <v>5</v>
      </c>
      <c r="N425" s="79">
        <v>4</v>
      </c>
      <c r="O425">
        <v>88.327774255307389</v>
      </c>
      <c r="P425">
        <v>34.589127379190167</v>
      </c>
      <c r="Q425">
        <v>108.45558808061023</v>
      </c>
      <c r="R425">
        <v>8.8067566066161049E-2</v>
      </c>
    </row>
    <row r="426" spans="10:18" x14ac:dyDescent="0.25">
      <c r="J426">
        <v>4</v>
      </c>
      <c r="K426">
        <v>40</v>
      </c>
      <c r="L426" s="85">
        <v>0.15</v>
      </c>
      <c r="M426" s="82">
        <v>10</v>
      </c>
      <c r="N426" s="79">
        <v>1</v>
      </c>
      <c r="O426">
        <v>-39.803619702600479</v>
      </c>
      <c r="P426">
        <v>-8.8941985880612897</v>
      </c>
      <c r="Q426">
        <v>-28.393355687616914</v>
      </c>
      <c r="R426">
        <v>-1.4755731946614248</v>
      </c>
    </row>
    <row r="427" spans="10:18" x14ac:dyDescent="0.25">
      <c r="J427">
        <v>4</v>
      </c>
      <c r="K427">
        <v>40</v>
      </c>
      <c r="L427" s="85">
        <v>0.15</v>
      </c>
      <c r="M427" s="82">
        <v>10</v>
      </c>
      <c r="N427" s="79">
        <v>2</v>
      </c>
      <c r="O427">
        <v>10.003081993653122</v>
      </c>
      <c r="P427">
        <v>3.5205597248533671</v>
      </c>
      <c r="Q427">
        <v>10.095952814015043</v>
      </c>
      <c r="R427">
        <v>6.5584522268286732E-2</v>
      </c>
    </row>
    <row r="428" spans="10:18" x14ac:dyDescent="0.25">
      <c r="J428">
        <v>4</v>
      </c>
      <c r="K428">
        <v>40</v>
      </c>
      <c r="L428" s="85">
        <v>0.15</v>
      </c>
      <c r="M428" s="82">
        <v>10</v>
      </c>
      <c r="N428" s="79">
        <v>3</v>
      </c>
      <c r="O428">
        <v>51.969521929205527</v>
      </c>
      <c r="P428">
        <v>25.309073283639481</v>
      </c>
      <c r="Q428">
        <v>79.763931004880462</v>
      </c>
      <c r="R428">
        <v>0.15352772668018283</v>
      </c>
    </row>
    <row r="429" spans="10:18" x14ac:dyDescent="0.25">
      <c r="J429">
        <v>4</v>
      </c>
      <c r="K429">
        <v>40</v>
      </c>
      <c r="L429" s="85">
        <v>0.15</v>
      </c>
      <c r="M429" s="82">
        <v>10</v>
      </c>
      <c r="N429" s="79">
        <v>4</v>
      </c>
      <c r="O429">
        <v>83.725090523841473</v>
      </c>
      <c r="P429">
        <v>46.836834156705748</v>
      </c>
      <c r="Q429">
        <v>146.90293770448858</v>
      </c>
      <c r="R429">
        <v>0.11928739127750065</v>
      </c>
    </row>
    <row r="430" spans="10:18" x14ac:dyDescent="0.25">
      <c r="J430">
        <v>4</v>
      </c>
      <c r="K430">
        <v>40</v>
      </c>
      <c r="L430" s="85">
        <v>0.15</v>
      </c>
      <c r="M430" s="82">
        <v>15</v>
      </c>
      <c r="N430" s="79">
        <v>1</v>
      </c>
      <c r="O430">
        <v>-50.22241073217689</v>
      </c>
      <c r="P430">
        <v>-15.192408181332455</v>
      </c>
      <c r="Q430">
        <v>-47.701038273024075</v>
      </c>
      <c r="R430">
        <v>-2.478973398128153</v>
      </c>
    </row>
    <row r="431" spans="10:18" x14ac:dyDescent="0.25">
      <c r="J431">
        <v>4</v>
      </c>
      <c r="K431">
        <v>40</v>
      </c>
      <c r="L431" s="85">
        <v>0.15</v>
      </c>
      <c r="M431" s="82">
        <v>15</v>
      </c>
      <c r="N431" s="79">
        <v>2</v>
      </c>
      <c r="O431">
        <v>-31.448532331995199</v>
      </c>
      <c r="P431">
        <v>-12.667197316013954</v>
      </c>
      <c r="Q431">
        <v>-41.491479541546553</v>
      </c>
      <c r="R431">
        <v>-0.26953363531564822</v>
      </c>
    </row>
    <row r="432" spans="10:18" x14ac:dyDescent="0.25">
      <c r="J432">
        <v>4</v>
      </c>
      <c r="K432">
        <v>40</v>
      </c>
      <c r="L432" s="85">
        <v>0.15</v>
      </c>
      <c r="M432" s="82">
        <v>15</v>
      </c>
      <c r="N432" s="79">
        <v>3</v>
      </c>
      <c r="O432">
        <v>7.3119617856821115</v>
      </c>
      <c r="P432">
        <v>6.0190812315698157</v>
      </c>
      <c r="Q432">
        <v>18.250683200344103</v>
      </c>
      <c r="R432">
        <v>3.5128483097674697E-2</v>
      </c>
    </row>
    <row r="433" spans="10:18" x14ac:dyDescent="0.25">
      <c r="J433">
        <v>4</v>
      </c>
      <c r="K433">
        <v>40</v>
      </c>
      <c r="L433" s="85">
        <v>0.15</v>
      </c>
      <c r="M433" s="82">
        <v>15</v>
      </c>
      <c r="N433" s="79">
        <v>4</v>
      </c>
      <c r="O433">
        <v>50.79910713388378</v>
      </c>
      <c r="P433">
        <v>36.364581737033973</v>
      </c>
      <c r="Q433">
        <v>113.54315123709631</v>
      </c>
      <c r="R433">
        <v>9.2198743742931286E-2</v>
      </c>
    </row>
    <row r="434" spans="10:18" x14ac:dyDescent="0.25">
      <c r="J434">
        <v>4</v>
      </c>
      <c r="K434">
        <v>40</v>
      </c>
      <c r="L434" s="85">
        <v>0.2</v>
      </c>
      <c r="M434" s="82">
        <v>0</v>
      </c>
      <c r="N434" s="79">
        <v>1</v>
      </c>
      <c r="O434">
        <v>74.662433101850667</v>
      </c>
      <c r="P434">
        <v>10.687410031738818</v>
      </c>
      <c r="Q434">
        <v>32.678187888465608</v>
      </c>
      <c r="R434">
        <v>1.6982514722400026</v>
      </c>
    </row>
    <row r="435" spans="10:18" x14ac:dyDescent="0.25">
      <c r="J435">
        <v>4</v>
      </c>
      <c r="K435">
        <v>40</v>
      </c>
      <c r="L435" s="85">
        <v>0.2</v>
      </c>
      <c r="M435" s="82">
        <v>0</v>
      </c>
      <c r="N435" s="79">
        <v>2</v>
      </c>
      <c r="O435">
        <v>106.80216787661276</v>
      </c>
      <c r="P435">
        <v>26.021224166430496</v>
      </c>
      <c r="Q435">
        <v>82.664400128823047</v>
      </c>
      <c r="R435">
        <v>0.5369978733970816</v>
      </c>
    </row>
    <row r="436" spans="10:18" x14ac:dyDescent="0.25">
      <c r="J436">
        <v>4</v>
      </c>
      <c r="K436">
        <v>40</v>
      </c>
      <c r="L436" s="85">
        <v>0.2</v>
      </c>
      <c r="M436" s="82">
        <v>0</v>
      </c>
      <c r="N436" s="79">
        <v>3</v>
      </c>
      <c r="O436">
        <v>112.54206998147008</v>
      </c>
      <c r="P436">
        <v>25.457021600430799</v>
      </c>
      <c r="Q436">
        <v>80.145545386366777</v>
      </c>
      <c r="R436">
        <v>0.15426224901026298</v>
      </c>
    </row>
    <row r="437" spans="10:18" x14ac:dyDescent="0.25">
      <c r="J437">
        <v>4</v>
      </c>
      <c r="K437">
        <v>40</v>
      </c>
      <c r="L437" s="85">
        <v>0.2</v>
      </c>
      <c r="M437" s="82">
        <v>0</v>
      </c>
      <c r="N437" s="79">
        <v>4</v>
      </c>
      <c r="O437">
        <v>112.46862907130946</v>
      </c>
      <c r="P437">
        <v>6.7855349047608788</v>
      </c>
      <c r="Q437">
        <v>21.792618581912201</v>
      </c>
      <c r="R437">
        <v>1.7695933521569479E-2</v>
      </c>
    </row>
    <row r="438" spans="10:18" x14ac:dyDescent="0.25">
      <c r="J438">
        <v>4</v>
      </c>
      <c r="K438">
        <v>40</v>
      </c>
      <c r="L438" s="85">
        <v>0.2</v>
      </c>
      <c r="M438" s="82">
        <v>5</v>
      </c>
      <c r="N438" s="79">
        <v>1</v>
      </c>
      <c r="O438">
        <v>11.646089345630873</v>
      </c>
      <c r="P438">
        <v>1.1041570568196355</v>
      </c>
      <c r="Q438">
        <v>2.4212856380087677</v>
      </c>
      <c r="R438">
        <v>0.12583169891477844</v>
      </c>
    </row>
    <row r="439" spans="10:18" x14ac:dyDescent="0.25">
      <c r="J439">
        <v>4</v>
      </c>
      <c r="K439">
        <v>40</v>
      </c>
      <c r="L439" s="85">
        <v>0.2</v>
      </c>
      <c r="M439" s="82">
        <v>5</v>
      </c>
      <c r="N439" s="79">
        <v>2</v>
      </c>
      <c r="O439">
        <v>74.919618300750599</v>
      </c>
      <c r="P439">
        <v>25.792950668406643</v>
      </c>
      <c r="Q439">
        <v>80.959121140330353</v>
      </c>
      <c r="R439">
        <v>0.52592017623914855</v>
      </c>
    </row>
    <row r="440" spans="10:18" x14ac:dyDescent="0.25">
      <c r="J440">
        <v>4</v>
      </c>
      <c r="K440">
        <v>40</v>
      </c>
      <c r="L440" s="85">
        <v>0.2</v>
      </c>
      <c r="M440" s="82">
        <v>5</v>
      </c>
      <c r="N440" s="79">
        <v>3</v>
      </c>
      <c r="O440">
        <v>109.43801456685391</v>
      </c>
      <c r="P440">
        <v>44.667882095415663</v>
      </c>
      <c r="Q440">
        <v>140.31700577107142</v>
      </c>
      <c r="R440">
        <v>0.27007885192223763</v>
      </c>
    </row>
    <row r="441" spans="10:18" x14ac:dyDescent="0.25">
      <c r="J441">
        <v>4</v>
      </c>
      <c r="K441">
        <v>40</v>
      </c>
      <c r="L441" s="85">
        <v>0.2</v>
      </c>
      <c r="M441" s="82">
        <v>5</v>
      </c>
      <c r="N441" s="79">
        <v>4</v>
      </c>
      <c r="O441">
        <v>117.77036567374319</v>
      </c>
      <c r="P441">
        <v>46.118836505586891</v>
      </c>
      <c r="Q441">
        <v>144.60745077414697</v>
      </c>
      <c r="R441">
        <v>0.11742342142154806</v>
      </c>
    </row>
    <row r="442" spans="10:18" x14ac:dyDescent="0.25">
      <c r="J442">
        <v>4</v>
      </c>
      <c r="K442">
        <v>40</v>
      </c>
      <c r="L442" s="85">
        <v>0.2</v>
      </c>
      <c r="M442" s="82">
        <v>10</v>
      </c>
      <c r="N442" s="79">
        <v>1</v>
      </c>
      <c r="O442">
        <v>-53.071492936800652</v>
      </c>
      <c r="P442">
        <v>-11.858931450748388</v>
      </c>
      <c r="Q442">
        <v>-37.857807583489219</v>
      </c>
      <c r="R442">
        <v>-1.967430926215233</v>
      </c>
    </row>
    <row r="443" spans="10:18" x14ac:dyDescent="0.25">
      <c r="J443">
        <v>4</v>
      </c>
      <c r="K443">
        <v>40</v>
      </c>
      <c r="L443" s="85">
        <v>0.2</v>
      </c>
      <c r="M443" s="82">
        <v>10</v>
      </c>
      <c r="N443" s="79">
        <v>2</v>
      </c>
      <c r="O443">
        <v>13.337442658204164</v>
      </c>
      <c r="P443">
        <v>4.6940796331378234</v>
      </c>
      <c r="Q443">
        <v>13.461270418686729</v>
      </c>
      <c r="R443">
        <v>8.7446029691049004E-2</v>
      </c>
    </row>
    <row r="444" spans="10:18" x14ac:dyDescent="0.25">
      <c r="J444">
        <v>4</v>
      </c>
      <c r="K444">
        <v>40</v>
      </c>
      <c r="L444" s="85">
        <v>0.2</v>
      </c>
      <c r="M444" s="82">
        <v>10</v>
      </c>
      <c r="N444" s="79">
        <v>3</v>
      </c>
      <c r="O444">
        <v>69.292695905607388</v>
      </c>
      <c r="P444">
        <v>33.745431044852651</v>
      </c>
      <c r="Q444">
        <v>106.3519080065073</v>
      </c>
      <c r="R444">
        <v>0.20470363557357713</v>
      </c>
    </row>
    <row r="445" spans="10:18" x14ac:dyDescent="0.25">
      <c r="J445">
        <v>4</v>
      </c>
      <c r="K445">
        <v>40</v>
      </c>
      <c r="L445" s="85">
        <v>0.2</v>
      </c>
      <c r="M445" s="82">
        <v>10</v>
      </c>
      <c r="N445" s="79">
        <v>4</v>
      </c>
      <c r="O445">
        <v>111.63345403178865</v>
      </c>
      <c r="P445">
        <v>62.449112208941003</v>
      </c>
      <c r="Q445">
        <v>195.87058360598476</v>
      </c>
      <c r="R445">
        <v>0.15904985503666752</v>
      </c>
    </row>
    <row r="446" spans="10:18" x14ac:dyDescent="0.25">
      <c r="J446">
        <v>4</v>
      </c>
      <c r="K446">
        <v>40</v>
      </c>
      <c r="L446" s="85">
        <v>0.2</v>
      </c>
      <c r="M446" s="82">
        <v>15</v>
      </c>
      <c r="N446" s="79">
        <v>1</v>
      </c>
      <c r="O446">
        <v>-66.963214309569196</v>
      </c>
      <c r="P446">
        <v>-20.256544241776606</v>
      </c>
      <c r="Q446">
        <v>-63.601384364032114</v>
      </c>
      <c r="R446">
        <v>-3.3052978641708717</v>
      </c>
    </row>
    <row r="447" spans="10:18" x14ac:dyDescent="0.25">
      <c r="J447">
        <v>4</v>
      </c>
      <c r="K447">
        <v>40</v>
      </c>
      <c r="L447" s="85">
        <v>0.2</v>
      </c>
      <c r="M447" s="82">
        <v>15</v>
      </c>
      <c r="N447" s="79">
        <v>2</v>
      </c>
      <c r="O447">
        <v>-41.931376442660266</v>
      </c>
      <c r="P447">
        <v>-16.889596421351939</v>
      </c>
      <c r="Q447">
        <v>-55.321972722062071</v>
      </c>
      <c r="R447">
        <v>-0.35937818042086433</v>
      </c>
    </row>
    <row r="448" spans="10:18" x14ac:dyDescent="0.25">
      <c r="J448">
        <v>4</v>
      </c>
      <c r="K448">
        <v>40</v>
      </c>
      <c r="L448" s="85">
        <v>0.2</v>
      </c>
      <c r="M448" s="82">
        <v>15</v>
      </c>
      <c r="N448" s="79">
        <v>3</v>
      </c>
      <c r="O448">
        <v>9.7492823809094808</v>
      </c>
      <c r="P448">
        <v>8.0254416420930887</v>
      </c>
      <c r="Q448">
        <v>24.33424426712547</v>
      </c>
      <c r="R448">
        <v>4.6837977463566258E-2</v>
      </c>
    </row>
    <row r="449" spans="10:18" x14ac:dyDescent="0.25">
      <c r="J449">
        <v>4</v>
      </c>
      <c r="K449">
        <v>40</v>
      </c>
      <c r="L449" s="85">
        <v>0.2</v>
      </c>
      <c r="M449" s="82">
        <v>15</v>
      </c>
      <c r="N449" s="79">
        <v>4</v>
      </c>
      <c r="O449">
        <v>67.732142845178387</v>
      </c>
      <c r="P449">
        <v>48.486108982711968</v>
      </c>
      <c r="Q449">
        <v>151.39086831612843</v>
      </c>
      <c r="R449">
        <v>0.12293165832390839</v>
      </c>
    </row>
    <row r="450" spans="10:18" x14ac:dyDescent="0.25">
      <c r="J450">
        <v>4</v>
      </c>
      <c r="K450">
        <v>50</v>
      </c>
      <c r="L450" s="85">
        <v>0.05</v>
      </c>
      <c r="M450" s="82">
        <v>0</v>
      </c>
      <c r="N450" s="79">
        <v>1</v>
      </c>
      <c r="O450">
        <v>27.369012886679634</v>
      </c>
      <c r="P450">
        <v>2.8719480198797425</v>
      </c>
      <c r="Q450">
        <v>10.889857049611209</v>
      </c>
      <c r="R450">
        <v>0.56593455641134605</v>
      </c>
    </row>
    <row r="451" spans="10:18" x14ac:dyDescent="0.25">
      <c r="J451">
        <v>4</v>
      </c>
      <c r="K451">
        <v>50</v>
      </c>
      <c r="L451" s="85">
        <v>0.05</v>
      </c>
      <c r="M451" s="82">
        <v>0</v>
      </c>
      <c r="N451" s="79">
        <v>2</v>
      </c>
      <c r="O451">
        <v>40.381779761204172</v>
      </c>
      <c r="P451">
        <v>8.990315305123767</v>
      </c>
      <c r="Q451">
        <v>35.412718362985672</v>
      </c>
      <c r="R451">
        <v>0.23004527248123682</v>
      </c>
    </row>
    <row r="452" spans="10:18" x14ac:dyDescent="0.25">
      <c r="J452">
        <v>4</v>
      </c>
      <c r="K452">
        <v>50</v>
      </c>
      <c r="L452" s="85">
        <v>0.05</v>
      </c>
      <c r="M452" s="82">
        <v>0</v>
      </c>
      <c r="N452" s="79">
        <v>3</v>
      </c>
      <c r="O452">
        <v>42.770750570037833</v>
      </c>
      <c r="P452">
        <v>10.736667843545925</v>
      </c>
      <c r="Q452">
        <v>42.388505893119671</v>
      </c>
      <c r="R452">
        <v>8.1588392963506354E-2</v>
      </c>
    </row>
    <row r="453" spans="10:18" x14ac:dyDescent="0.25">
      <c r="J453">
        <v>4</v>
      </c>
      <c r="K453">
        <v>50</v>
      </c>
      <c r="L453" s="85">
        <v>0.05</v>
      </c>
      <c r="M453" s="82">
        <v>0</v>
      </c>
      <c r="N453" s="79">
        <v>4</v>
      </c>
      <c r="O453">
        <v>44.488743096779402</v>
      </c>
      <c r="P453">
        <v>9.3976251108771223</v>
      </c>
      <c r="Q453">
        <v>36.902703902756457</v>
      </c>
      <c r="R453">
        <v>2.9965549691736062E-2</v>
      </c>
    </row>
    <row r="454" spans="10:18" x14ac:dyDescent="0.25">
      <c r="J454">
        <v>4</v>
      </c>
      <c r="K454">
        <v>50</v>
      </c>
      <c r="L454" s="85">
        <v>0.05</v>
      </c>
      <c r="M454" s="82">
        <v>5</v>
      </c>
      <c r="N454" s="79">
        <v>1</v>
      </c>
      <c r="O454">
        <v>-1.085649412000153</v>
      </c>
      <c r="P454">
        <v>-0.88658874053169046</v>
      </c>
      <c r="Q454">
        <v>-3.8751521772896664</v>
      </c>
      <c r="R454">
        <v>-0.20138763240782734</v>
      </c>
    </row>
    <row r="455" spans="10:18" x14ac:dyDescent="0.25">
      <c r="J455">
        <v>4</v>
      </c>
      <c r="K455">
        <v>50</v>
      </c>
      <c r="L455" s="85">
        <v>0.05</v>
      </c>
      <c r="M455" s="82">
        <v>5</v>
      </c>
      <c r="N455" s="79">
        <v>2</v>
      </c>
      <c r="O455">
        <v>22.06141972367044</v>
      </c>
      <c r="P455">
        <v>5.6001111285759393</v>
      </c>
      <c r="Q455">
        <v>21.575824091374329</v>
      </c>
      <c r="R455">
        <v>0.14015914511932351</v>
      </c>
    </row>
    <row r="456" spans="10:18" x14ac:dyDescent="0.25">
      <c r="J456">
        <v>4</v>
      </c>
      <c r="K456">
        <v>50</v>
      </c>
      <c r="L456" s="85">
        <v>0.05</v>
      </c>
      <c r="M456" s="82">
        <v>5</v>
      </c>
      <c r="N456" s="79">
        <v>3</v>
      </c>
      <c r="O456">
        <v>34.598141329719148</v>
      </c>
      <c r="P456">
        <v>12.750699457793873</v>
      </c>
      <c r="Q456">
        <v>50.410368859150672</v>
      </c>
      <c r="R456">
        <v>9.7028684952617739E-2</v>
      </c>
    </row>
    <row r="457" spans="10:18" x14ac:dyDescent="0.25">
      <c r="J457">
        <v>4</v>
      </c>
      <c r="K457">
        <v>50</v>
      </c>
      <c r="L457" s="85">
        <v>0.05</v>
      </c>
      <c r="M457" s="82">
        <v>5</v>
      </c>
      <c r="N457" s="79">
        <v>4</v>
      </c>
      <c r="O457">
        <v>43.567878602553634</v>
      </c>
      <c r="P457">
        <v>17.202621597745718</v>
      </c>
      <c r="Q457">
        <v>67.307931112931541</v>
      </c>
      <c r="R457">
        <v>5.4655050744448125E-2</v>
      </c>
    </row>
    <row r="458" spans="10:18" x14ac:dyDescent="0.25">
      <c r="J458">
        <v>4</v>
      </c>
      <c r="K458">
        <v>50</v>
      </c>
      <c r="L458" s="85">
        <v>0.05</v>
      </c>
      <c r="M458" s="82">
        <v>10</v>
      </c>
      <c r="N458" s="79">
        <v>1</v>
      </c>
      <c r="O458">
        <v>-24.357304966749791</v>
      </c>
      <c r="P458">
        <v>-4.6180869478562503</v>
      </c>
      <c r="Q458">
        <v>-18.241260898232646</v>
      </c>
      <c r="R458">
        <v>-0.94797937638616581</v>
      </c>
    </row>
    <row r="459" spans="10:18" x14ac:dyDescent="0.25">
      <c r="J459">
        <v>4</v>
      </c>
      <c r="K459">
        <v>50</v>
      </c>
      <c r="L459" s="85">
        <v>0.05</v>
      </c>
      <c r="M459" s="82">
        <v>10</v>
      </c>
      <c r="N459" s="79">
        <v>2</v>
      </c>
      <c r="O459">
        <v>-5.1089608068621306</v>
      </c>
      <c r="P459">
        <v>-1.6935568613250829</v>
      </c>
      <c r="Q459">
        <v>-7.4895695376590563</v>
      </c>
      <c r="R459">
        <v>-4.8653143410160006E-2</v>
      </c>
    </row>
    <row r="460" spans="10:18" x14ac:dyDescent="0.25">
      <c r="J460">
        <v>4</v>
      </c>
      <c r="K460">
        <v>50</v>
      </c>
      <c r="L460" s="85">
        <v>0.05</v>
      </c>
      <c r="M460" s="82">
        <v>10</v>
      </c>
      <c r="N460" s="79">
        <v>3</v>
      </c>
      <c r="O460">
        <v>16.979451641676569</v>
      </c>
      <c r="P460">
        <v>7.1645752465372512</v>
      </c>
      <c r="Q460">
        <v>27.950154969351793</v>
      </c>
      <c r="R460">
        <v>5.3797796807943651E-2</v>
      </c>
    </row>
    <row r="461" spans="10:18" x14ac:dyDescent="0.25">
      <c r="J461">
        <v>4</v>
      </c>
      <c r="K461">
        <v>50</v>
      </c>
      <c r="L461" s="85">
        <v>0.05</v>
      </c>
      <c r="M461" s="82">
        <v>10</v>
      </c>
      <c r="N461" s="79">
        <v>4</v>
      </c>
      <c r="O461">
        <v>31.15409487012915</v>
      </c>
      <c r="P461">
        <v>16.876044842890852</v>
      </c>
      <c r="Q461">
        <v>66.375148726849034</v>
      </c>
      <c r="R461">
        <v>5.3897617440498716E-2</v>
      </c>
    </row>
    <row r="462" spans="10:18" x14ac:dyDescent="0.25">
      <c r="J462">
        <v>4</v>
      </c>
      <c r="K462">
        <v>50</v>
      </c>
      <c r="L462" s="85">
        <v>0.05</v>
      </c>
      <c r="M462" s="82">
        <v>15</v>
      </c>
      <c r="N462" s="79">
        <v>1</v>
      </c>
      <c r="O462">
        <v>-28.95349876279419</v>
      </c>
      <c r="P462">
        <v>-8.2276257364391245</v>
      </c>
      <c r="Q462">
        <v>-31.991687209501251</v>
      </c>
      <c r="R462">
        <v>-1.6625747452218409</v>
      </c>
    </row>
    <row r="463" spans="10:18" x14ac:dyDescent="0.25">
      <c r="J463">
        <v>4</v>
      </c>
      <c r="K463">
        <v>50</v>
      </c>
      <c r="L463" s="85">
        <v>0.05</v>
      </c>
      <c r="M463" s="82">
        <v>15</v>
      </c>
      <c r="N463" s="79">
        <v>2</v>
      </c>
      <c r="O463">
        <v>-19.969427192248911</v>
      </c>
      <c r="P463">
        <v>-7.210622134885285</v>
      </c>
      <c r="Q463">
        <v>-29.215609830681377</v>
      </c>
      <c r="R463">
        <v>-0.18978811102029033</v>
      </c>
    </row>
    <row r="464" spans="10:18" x14ac:dyDescent="0.25">
      <c r="J464">
        <v>4</v>
      </c>
      <c r="K464">
        <v>50</v>
      </c>
      <c r="L464" s="85">
        <v>0.05</v>
      </c>
      <c r="M464" s="82">
        <v>15</v>
      </c>
      <c r="N464" s="79">
        <v>3</v>
      </c>
      <c r="O464">
        <v>-9.0773233429674782</v>
      </c>
      <c r="P464">
        <v>-3.2827202499024613</v>
      </c>
      <c r="Q464">
        <v>-14.076220211009407</v>
      </c>
      <c r="R464">
        <v>-2.7093575529943334E-2</v>
      </c>
    </row>
    <row r="465" spans="10:18" x14ac:dyDescent="0.25">
      <c r="J465">
        <v>4</v>
      </c>
      <c r="K465">
        <v>50</v>
      </c>
      <c r="L465" s="85">
        <v>0.05</v>
      </c>
      <c r="M465" s="82">
        <v>15</v>
      </c>
      <c r="N465" s="79">
        <v>4</v>
      </c>
      <c r="O465">
        <v>10.179171301904507</v>
      </c>
      <c r="P465">
        <v>6.3922722641876621</v>
      </c>
      <c r="Q465">
        <v>24.479201311146674</v>
      </c>
      <c r="R465">
        <v>1.9877479038829589E-2</v>
      </c>
    </row>
    <row r="466" spans="10:18" x14ac:dyDescent="0.25">
      <c r="J466">
        <v>4</v>
      </c>
      <c r="K466">
        <v>50</v>
      </c>
      <c r="L466" s="85">
        <v>0.1</v>
      </c>
      <c r="M466" s="82">
        <v>0</v>
      </c>
      <c r="N466" s="79">
        <v>1</v>
      </c>
      <c r="O466">
        <v>54.738025773359269</v>
      </c>
      <c r="P466">
        <v>5.7438960397594849</v>
      </c>
      <c r="Q466">
        <v>21.779714099222417</v>
      </c>
      <c r="R466">
        <v>1.1318691128226921</v>
      </c>
    </row>
    <row r="467" spans="10:18" x14ac:dyDescent="0.25">
      <c r="J467">
        <v>4</v>
      </c>
      <c r="K467">
        <v>50</v>
      </c>
      <c r="L467" s="85">
        <v>0.1</v>
      </c>
      <c r="M467" s="82">
        <v>0</v>
      </c>
      <c r="N467" s="79">
        <v>2</v>
      </c>
      <c r="O467">
        <v>80.763559522408343</v>
      </c>
      <c r="P467">
        <v>17.980630610247534</v>
      </c>
      <c r="Q467">
        <v>70.825436725971343</v>
      </c>
      <c r="R467">
        <v>0.46009054496247365</v>
      </c>
    </row>
    <row r="468" spans="10:18" x14ac:dyDescent="0.25">
      <c r="J468">
        <v>4</v>
      </c>
      <c r="K468">
        <v>50</v>
      </c>
      <c r="L468" s="85">
        <v>0.1</v>
      </c>
      <c r="M468" s="82">
        <v>0</v>
      </c>
      <c r="N468" s="79">
        <v>3</v>
      </c>
      <c r="O468">
        <v>85.541501140075667</v>
      </c>
      <c r="P468">
        <v>21.473335687091851</v>
      </c>
      <c r="Q468">
        <v>84.777011786239342</v>
      </c>
      <c r="R468">
        <v>0.16317678592701271</v>
      </c>
    </row>
    <row r="469" spans="10:18" x14ac:dyDescent="0.25">
      <c r="J469">
        <v>4</v>
      </c>
      <c r="K469">
        <v>50</v>
      </c>
      <c r="L469" s="85">
        <v>0.1</v>
      </c>
      <c r="M469" s="82">
        <v>0</v>
      </c>
      <c r="N469" s="79">
        <v>4</v>
      </c>
      <c r="O469">
        <v>88.977486193558804</v>
      </c>
      <c r="P469">
        <v>18.795250221754245</v>
      </c>
      <c r="Q469">
        <v>73.805407805512914</v>
      </c>
      <c r="R469">
        <v>5.9931099383472124E-2</v>
      </c>
    </row>
    <row r="470" spans="10:18" x14ac:dyDescent="0.25">
      <c r="J470">
        <v>4</v>
      </c>
      <c r="K470">
        <v>50</v>
      </c>
      <c r="L470" s="85">
        <v>0.1</v>
      </c>
      <c r="M470" s="82">
        <v>5</v>
      </c>
      <c r="N470" s="79">
        <v>1</v>
      </c>
      <c r="O470">
        <v>-2.1712988240003059</v>
      </c>
      <c r="P470">
        <v>-1.7731774810633809</v>
      </c>
      <c r="Q470">
        <v>-7.7503043545793329</v>
      </c>
      <c r="R470">
        <v>-0.40277526481565468</v>
      </c>
    </row>
    <row r="471" spans="10:18" x14ac:dyDescent="0.25">
      <c r="J471">
        <v>4</v>
      </c>
      <c r="K471">
        <v>50</v>
      </c>
      <c r="L471" s="85">
        <v>0.1</v>
      </c>
      <c r="M471" s="82">
        <v>5</v>
      </c>
      <c r="N471" s="79">
        <v>2</v>
      </c>
      <c r="O471">
        <v>44.12283944734088</v>
      </c>
      <c r="P471">
        <v>11.200222257151879</v>
      </c>
      <c r="Q471">
        <v>43.151648182748659</v>
      </c>
      <c r="R471">
        <v>0.28031829023864702</v>
      </c>
    </row>
    <row r="472" spans="10:18" x14ac:dyDescent="0.25">
      <c r="J472">
        <v>4</v>
      </c>
      <c r="K472">
        <v>50</v>
      </c>
      <c r="L472" s="85">
        <v>0.1</v>
      </c>
      <c r="M472" s="82">
        <v>5</v>
      </c>
      <c r="N472" s="79">
        <v>3</v>
      </c>
      <c r="O472">
        <v>69.196282659438296</v>
      </c>
      <c r="P472">
        <v>25.501398915587746</v>
      </c>
      <c r="Q472">
        <v>100.82073771830134</v>
      </c>
      <c r="R472">
        <v>0.19405736990523548</v>
      </c>
    </row>
    <row r="473" spans="10:18" x14ac:dyDescent="0.25">
      <c r="J473">
        <v>4</v>
      </c>
      <c r="K473">
        <v>50</v>
      </c>
      <c r="L473" s="85">
        <v>0.1</v>
      </c>
      <c r="M473" s="82">
        <v>5</v>
      </c>
      <c r="N473" s="79">
        <v>4</v>
      </c>
      <c r="O473">
        <v>87.135757205107268</v>
      </c>
      <c r="P473">
        <v>34.405243195491437</v>
      </c>
      <c r="Q473">
        <v>134.61586222586308</v>
      </c>
      <c r="R473">
        <v>0.10931010148889625</v>
      </c>
    </row>
    <row r="474" spans="10:18" x14ac:dyDescent="0.25">
      <c r="J474">
        <v>4</v>
      </c>
      <c r="K474">
        <v>50</v>
      </c>
      <c r="L474" s="85">
        <v>0.1</v>
      </c>
      <c r="M474" s="82">
        <v>10</v>
      </c>
      <c r="N474" s="79">
        <v>1</v>
      </c>
      <c r="O474">
        <v>-48.714609933499581</v>
      </c>
      <c r="P474">
        <v>-9.2361738957125006</v>
      </c>
      <c r="Q474">
        <v>-36.482521796465292</v>
      </c>
      <c r="R474">
        <v>-1.8959587527723316</v>
      </c>
    </row>
    <row r="475" spans="10:18" x14ac:dyDescent="0.25">
      <c r="J475">
        <v>4</v>
      </c>
      <c r="K475">
        <v>50</v>
      </c>
      <c r="L475" s="85">
        <v>0.1</v>
      </c>
      <c r="M475" s="82">
        <v>10</v>
      </c>
      <c r="N475" s="79">
        <v>2</v>
      </c>
      <c r="O475">
        <v>-10.217921613724261</v>
      </c>
      <c r="P475">
        <v>-3.3871137226501657</v>
      </c>
      <c r="Q475">
        <v>-14.979139075318113</v>
      </c>
      <c r="R475">
        <v>-9.7306286820320012E-2</v>
      </c>
    </row>
    <row r="476" spans="10:18" x14ac:dyDescent="0.25">
      <c r="J476">
        <v>4</v>
      </c>
      <c r="K476">
        <v>50</v>
      </c>
      <c r="L476" s="85">
        <v>0.1</v>
      </c>
      <c r="M476" s="82">
        <v>10</v>
      </c>
      <c r="N476" s="79">
        <v>3</v>
      </c>
      <c r="O476">
        <v>33.958903283353138</v>
      </c>
      <c r="P476">
        <v>14.329150493074502</v>
      </c>
      <c r="Q476">
        <v>55.900309938703586</v>
      </c>
      <c r="R476">
        <v>0.1075955936158873</v>
      </c>
    </row>
    <row r="477" spans="10:18" x14ac:dyDescent="0.25">
      <c r="J477">
        <v>4</v>
      </c>
      <c r="K477">
        <v>50</v>
      </c>
      <c r="L477" s="85">
        <v>0.1</v>
      </c>
      <c r="M477" s="82">
        <v>10</v>
      </c>
      <c r="N477" s="79">
        <v>4</v>
      </c>
      <c r="O477">
        <v>62.3081897402583</v>
      </c>
      <c r="P477">
        <v>33.752089685781705</v>
      </c>
      <c r="Q477">
        <v>132.75029745369807</v>
      </c>
      <c r="R477">
        <v>0.10779523488099743</v>
      </c>
    </row>
    <row r="478" spans="10:18" x14ac:dyDescent="0.25">
      <c r="J478">
        <v>4</v>
      </c>
      <c r="K478">
        <v>50</v>
      </c>
      <c r="L478" s="85">
        <v>0.1</v>
      </c>
      <c r="M478" s="82">
        <v>15</v>
      </c>
      <c r="N478" s="79">
        <v>1</v>
      </c>
      <c r="O478">
        <v>-57.90699752558838</v>
      </c>
      <c r="P478">
        <v>-16.455251472878249</v>
      </c>
      <c r="Q478">
        <v>-63.983374419002502</v>
      </c>
      <c r="R478">
        <v>-3.3251494904436818</v>
      </c>
    </row>
    <row r="479" spans="10:18" x14ac:dyDescent="0.25">
      <c r="J479">
        <v>4</v>
      </c>
      <c r="K479">
        <v>50</v>
      </c>
      <c r="L479" s="85">
        <v>0.1</v>
      </c>
      <c r="M479" s="82">
        <v>15</v>
      </c>
      <c r="N479" s="79">
        <v>2</v>
      </c>
      <c r="O479">
        <v>-39.938854384497823</v>
      </c>
      <c r="P479">
        <v>-14.42124426977057</v>
      </c>
      <c r="Q479">
        <v>-58.431219661362753</v>
      </c>
      <c r="R479">
        <v>-0.37957622204058067</v>
      </c>
    </row>
    <row r="480" spans="10:18" x14ac:dyDescent="0.25">
      <c r="J480">
        <v>4</v>
      </c>
      <c r="K480">
        <v>50</v>
      </c>
      <c r="L480" s="85">
        <v>0.1</v>
      </c>
      <c r="M480" s="82">
        <v>15</v>
      </c>
      <c r="N480" s="79">
        <v>3</v>
      </c>
      <c r="O480">
        <v>-18.154646685934956</v>
      </c>
      <c r="P480">
        <v>-6.5654404998049225</v>
      </c>
      <c r="Q480">
        <v>-28.152440422018813</v>
      </c>
      <c r="R480">
        <v>-5.4187151059886668E-2</v>
      </c>
    </row>
    <row r="481" spans="10:18" x14ac:dyDescent="0.25">
      <c r="J481">
        <v>4</v>
      </c>
      <c r="K481">
        <v>50</v>
      </c>
      <c r="L481" s="85">
        <v>0.1</v>
      </c>
      <c r="M481" s="82">
        <v>15</v>
      </c>
      <c r="N481" s="79">
        <v>4</v>
      </c>
      <c r="O481">
        <v>20.358342603809014</v>
      </c>
      <c r="P481">
        <v>12.784544528375324</v>
      </c>
      <c r="Q481">
        <v>48.958402622293349</v>
      </c>
      <c r="R481">
        <v>3.9754958077659178E-2</v>
      </c>
    </row>
    <row r="482" spans="10:18" x14ac:dyDescent="0.25">
      <c r="J482">
        <v>4</v>
      </c>
      <c r="K482">
        <v>50</v>
      </c>
      <c r="L482" s="85">
        <v>0.15</v>
      </c>
      <c r="M482" s="82">
        <v>0</v>
      </c>
      <c r="N482" s="79">
        <v>1</v>
      </c>
      <c r="O482">
        <v>82.10703866003891</v>
      </c>
      <c r="P482">
        <v>8.6158440596392261</v>
      </c>
      <c r="Q482">
        <v>32.669571148833619</v>
      </c>
      <c r="R482">
        <v>1.6978036692340379</v>
      </c>
    </row>
    <row r="483" spans="10:18" x14ac:dyDescent="0.25">
      <c r="J483">
        <v>4</v>
      </c>
      <c r="K483">
        <v>50</v>
      </c>
      <c r="L483" s="85">
        <v>0.15</v>
      </c>
      <c r="M483" s="82">
        <v>0</v>
      </c>
      <c r="N483" s="79">
        <v>2</v>
      </c>
      <c r="O483">
        <v>121.14533928361251</v>
      </c>
      <c r="P483">
        <v>26.970945915371299</v>
      </c>
      <c r="Q483">
        <v>106.238155088957</v>
      </c>
      <c r="R483">
        <v>0.69013581744371033</v>
      </c>
    </row>
    <row r="484" spans="10:18" x14ac:dyDescent="0.25">
      <c r="J484">
        <v>4</v>
      </c>
      <c r="K484">
        <v>50</v>
      </c>
      <c r="L484" s="85">
        <v>0.15</v>
      </c>
      <c r="M484" s="82">
        <v>0</v>
      </c>
      <c r="N484" s="79">
        <v>3</v>
      </c>
      <c r="O484">
        <v>128.31225171011349</v>
      </c>
      <c r="P484">
        <v>32.210003530637771</v>
      </c>
      <c r="Q484">
        <v>127.16551767935901</v>
      </c>
      <c r="R484">
        <v>0.24476517889051908</v>
      </c>
    </row>
    <row r="485" spans="10:18" x14ac:dyDescent="0.25">
      <c r="J485">
        <v>4</v>
      </c>
      <c r="K485">
        <v>50</v>
      </c>
      <c r="L485" s="85">
        <v>0.15</v>
      </c>
      <c r="M485" s="82">
        <v>0</v>
      </c>
      <c r="N485" s="79">
        <v>4</v>
      </c>
      <c r="O485">
        <v>133.46622929033819</v>
      </c>
      <c r="P485">
        <v>28.192875332631367</v>
      </c>
      <c r="Q485">
        <v>110.70811170826937</v>
      </c>
      <c r="R485">
        <v>8.9896649075208196E-2</v>
      </c>
    </row>
    <row r="486" spans="10:18" x14ac:dyDescent="0.25">
      <c r="J486">
        <v>4</v>
      </c>
      <c r="K486">
        <v>50</v>
      </c>
      <c r="L486" s="85">
        <v>0.15</v>
      </c>
      <c r="M486" s="82">
        <v>5</v>
      </c>
      <c r="N486" s="79">
        <v>1</v>
      </c>
      <c r="O486">
        <v>-3.2569482360004569</v>
      </c>
      <c r="P486">
        <v>-2.6597662215950706</v>
      </c>
      <c r="Q486">
        <v>-11.625456531868997</v>
      </c>
      <c r="R486">
        <v>-0.60416289722348193</v>
      </c>
    </row>
    <row r="487" spans="10:18" x14ac:dyDescent="0.25">
      <c r="J487">
        <v>4</v>
      </c>
      <c r="K487">
        <v>50</v>
      </c>
      <c r="L487" s="85">
        <v>0.15</v>
      </c>
      <c r="M487" s="82">
        <v>5</v>
      </c>
      <c r="N487" s="79">
        <v>2</v>
      </c>
      <c r="O487">
        <v>66.184259171011291</v>
      </c>
      <c r="P487">
        <v>16.800333385727814</v>
      </c>
      <c r="Q487">
        <v>64.727472274122974</v>
      </c>
      <c r="R487">
        <v>0.42047743535797044</v>
      </c>
    </row>
    <row r="488" spans="10:18" x14ac:dyDescent="0.25">
      <c r="J488">
        <v>4</v>
      </c>
      <c r="K488">
        <v>50</v>
      </c>
      <c r="L488" s="85">
        <v>0.15</v>
      </c>
      <c r="M488" s="82">
        <v>5</v>
      </c>
      <c r="N488" s="79">
        <v>3</v>
      </c>
      <c r="O488">
        <v>103.79442398915742</v>
      </c>
      <c r="P488">
        <v>38.252098373381607</v>
      </c>
      <c r="Q488">
        <v>151.23110657745204</v>
      </c>
      <c r="R488">
        <v>0.29108605485785327</v>
      </c>
    </row>
    <row r="489" spans="10:18" x14ac:dyDescent="0.25">
      <c r="J489">
        <v>4</v>
      </c>
      <c r="K489">
        <v>50</v>
      </c>
      <c r="L489" s="85">
        <v>0.15</v>
      </c>
      <c r="M489" s="82">
        <v>5</v>
      </c>
      <c r="N489" s="79">
        <v>4</v>
      </c>
      <c r="O489">
        <v>130.70363580766087</v>
      </c>
      <c r="P489">
        <v>51.607864793237155</v>
      </c>
      <c r="Q489">
        <v>201.92379333879458</v>
      </c>
      <c r="R489">
        <v>0.16396515223334435</v>
      </c>
    </row>
    <row r="490" spans="10:18" x14ac:dyDescent="0.25">
      <c r="J490">
        <v>4</v>
      </c>
      <c r="K490">
        <v>50</v>
      </c>
      <c r="L490" s="85">
        <v>0.15</v>
      </c>
      <c r="M490" s="82">
        <v>10</v>
      </c>
      <c r="N490" s="79">
        <v>1</v>
      </c>
      <c r="O490">
        <v>-73.071914900249354</v>
      </c>
      <c r="P490">
        <v>-13.854260843568753</v>
      </c>
      <c r="Q490">
        <v>-54.723782694697938</v>
      </c>
      <c r="R490">
        <v>-2.8439381291584973</v>
      </c>
    </row>
    <row r="491" spans="10:18" x14ac:dyDescent="0.25">
      <c r="J491">
        <v>4</v>
      </c>
      <c r="K491">
        <v>50</v>
      </c>
      <c r="L491" s="85">
        <v>0.15</v>
      </c>
      <c r="M491" s="82">
        <v>10</v>
      </c>
      <c r="N491" s="79">
        <v>2</v>
      </c>
      <c r="O491">
        <v>-15.326882420586395</v>
      </c>
      <c r="P491">
        <v>-5.08067058397525</v>
      </c>
      <c r="Q491">
        <v>-22.468708612977167</v>
      </c>
      <c r="R491">
        <v>-0.14595943023048</v>
      </c>
    </row>
    <row r="492" spans="10:18" x14ac:dyDescent="0.25">
      <c r="J492">
        <v>4</v>
      </c>
      <c r="K492">
        <v>50</v>
      </c>
      <c r="L492" s="85">
        <v>0.15</v>
      </c>
      <c r="M492" s="82">
        <v>10</v>
      </c>
      <c r="N492" s="79">
        <v>3</v>
      </c>
      <c r="O492">
        <v>50.938354925029714</v>
      </c>
      <c r="P492">
        <v>21.493725739611754</v>
      </c>
      <c r="Q492">
        <v>83.850464908055386</v>
      </c>
      <c r="R492">
        <v>0.16139339042383097</v>
      </c>
    </row>
    <row r="493" spans="10:18" x14ac:dyDescent="0.25">
      <c r="J493">
        <v>4</v>
      </c>
      <c r="K493">
        <v>50</v>
      </c>
      <c r="L493" s="85">
        <v>0.15</v>
      </c>
      <c r="M493" s="82">
        <v>10</v>
      </c>
      <c r="N493" s="79">
        <v>4</v>
      </c>
      <c r="O493">
        <v>93.462284610387428</v>
      </c>
      <c r="P493">
        <v>50.628134528672547</v>
      </c>
      <c r="Q493">
        <v>199.12544618054704</v>
      </c>
      <c r="R493">
        <v>0.16169285232149611</v>
      </c>
    </row>
    <row r="494" spans="10:18" x14ac:dyDescent="0.25">
      <c r="J494">
        <v>4</v>
      </c>
      <c r="K494">
        <v>50</v>
      </c>
      <c r="L494" s="85">
        <v>0.15</v>
      </c>
      <c r="M494" s="82">
        <v>15</v>
      </c>
      <c r="N494" s="79">
        <v>1</v>
      </c>
      <c r="O494">
        <v>-86.860496288382564</v>
      </c>
      <c r="P494">
        <v>-24.682877209317375</v>
      </c>
      <c r="Q494">
        <v>-95.975061628503738</v>
      </c>
      <c r="R494">
        <v>-4.9877242356655218</v>
      </c>
    </row>
    <row r="495" spans="10:18" x14ac:dyDescent="0.25">
      <c r="J495">
        <v>4</v>
      </c>
      <c r="K495">
        <v>50</v>
      </c>
      <c r="L495" s="85">
        <v>0.15</v>
      </c>
      <c r="M495" s="82">
        <v>15</v>
      </c>
      <c r="N495" s="79">
        <v>2</v>
      </c>
      <c r="O495">
        <v>-59.908281576746731</v>
      </c>
      <c r="P495">
        <v>-21.631866404655852</v>
      </c>
      <c r="Q495">
        <v>-87.646829492044105</v>
      </c>
      <c r="R495">
        <v>-0.56936433306087086</v>
      </c>
    </row>
    <row r="496" spans="10:18" x14ac:dyDescent="0.25">
      <c r="J496">
        <v>4</v>
      </c>
      <c r="K496">
        <v>50</v>
      </c>
      <c r="L496" s="85">
        <v>0.15</v>
      </c>
      <c r="M496" s="82">
        <v>15</v>
      </c>
      <c r="N496" s="79">
        <v>3</v>
      </c>
      <c r="O496">
        <v>-27.231970028902431</v>
      </c>
      <c r="P496">
        <v>-9.8481607497073842</v>
      </c>
      <c r="Q496">
        <v>-42.228660633028213</v>
      </c>
      <c r="R496">
        <v>-8.1280726589829988E-2</v>
      </c>
    </row>
    <row r="497" spans="10:18" x14ac:dyDescent="0.25">
      <c r="J497">
        <v>4</v>
      </c>
      <c r="K497">
        <v>50</v>
      </c>
      <c r="L497" s="85">
        <v>0.15</v>
      </c>
      <c r="M497" s="82">
        <v>15</v>
      </c>
      <c r="N497" s="79">
        <v>4</v>
      </c>
      <c r="O497">
        <v>30.537513905713521</v>
      </c>
      <c r="P497">
        <v>19.176816792562981</v>
      </c>
      <c r="Q497">
        <v>73.437603933440016</v>
      </c>
      <c r="R497">
        <v>5.9632437116488753E-2</v>
      </c>
    </row>
    <row r="498" spans="10:18" x14ac:dyDescent="0.25">
      <c r="J498">
        <v>4</v>
      </c>
      <c r="K498">
        <v>50</v>
      </c>
      <c r="L498" s="85">
        <v>0.2</v>
      </c>
      <c r="M498" s="82">
        <v>0</v>
      </c>
      <c r="N498" s="79">
        <v>1</v>
      </c>
      <c r="O498">
        <v>109.47605154671854</v>
      </c>
      <c r="P498">
        <v>11.48779207951897</v>
      </c>
      <c r="Q498">
        <v>43.559428198444834</v>
      </c>
      <c r="R498">
        <v>2.2637382256453842</v>
      </c>
    </row>
    <row r="499" spans="10:18" x14ac:dyDescent="0.25">
      <c r="J499">
        <v>4</v>
      </c>
      <c r="K499">
        <v>50</v>
      </c>
      <c r="L499" s="85">
        <v>0.2</v>
      </c>
      <c r="M499" s="82">
        <v>0</v>
      </c>
      <c r="N499" s="79">
        <v>2</v>
      </c>
      <c r="O499">
        <v>161.52711904481669</v>
      </c>
      <c r="P499">
        <v>35.961261220495068</v>
      </c>
      <c r="Q499">
        <v>141.65087345194269</v>
      </c>
      <c r="R499">
        <v>0.92018108992494729</v>
      </c>
    </row>
    <row r="500" spans="10:18" x14ac:dyDescent="0.25">
      <c r="J500">
        <v>4</v>
      </c>
      <c r="K500">
        <v>50</v>
      </c>
      <c r="L500" s="85">
        <v>0.2</v>
      </c>
      <c r="M500" s="82">
        <v>0</v>
      </c>
      <c r="N500" s="79">
        <v>3</v>
      </c>
      <c r="O500">
        <v>171.08300228015133</v>
      </c>
      <c r="P500">
        <v>42.946671374183701</v>
      </c>
      <c r="Q500">
        <v>169.55402357247868</v>
      </c>
      <c r="R500">
        <v>0.32635357185402541</v>
      </c>
    </row>
    <row r="501" spans="10:18" x14ac:dyDescent="0.25">
      <c r="J501">
        <v>4</v>
      </c>
      <c r="K501">
        <v>50</v>
      </c>
      <c r="L501" s="85">
        <v>0.2</v>
      </c>
      <c r="M501" s="82">
        <v>0</v>
      </c>
      <c r="N501" s="79">
        <v>4</v>
      </c>
      <c r="O501">
        <v>177.95497238711761</v>
      </c>
      <c r="P501">
        <v>37.590500443508489</v>
      </c>
      <c r="Q501">
        <v>147.61081561102583</v>
      </c>
      <c r="R501">
        <v>0.11986219876694425</v>
      </c>
    </row>
    <row r="502" spans="10:18" x14ac:dyDescent="0.25">
      <c r="J502">
        <v>4</v>
      </c>
      <c r="K502">
        <v>50</v>
      </c>
      <c r="L502" s="85">
        <v>0.2</v>
      </c>
      <c r="M502" s="82">
        <v>5</v>
      </c>
      <c r="N502" s="79">
        <v>1</v>
      </c>
      <c r="O502">
        <v>-4.3425976480006119</v>
      </c>
      <c r="P502">
        <v>-3.5463549621267618</v>
      </c>
      <c r="Q502">
        <v>-15.500608709158666</v>
      </c>
      <c r="R502">
        <v>-0.80555052963130935</v>
      </c>
    </row>
    <row r="503" spans="10:18" x14ac:dyDescent="0.25">
      <c r="J503">
        <v>4</v>
      </c>
      <c r="K503">
        <v>50</v>
      </c>
      <c r="L503" s="85">
        <v>0.2</v>
      </c>
      <c r="M503" s="82">
        <v>5</v>
      </c>
      <c r="N503" s="79">
        <v>2</v>
      </c>
      <c r="O503">
        <v>88.24567889468176</v>
      </c>
      <c r="P503">
        <v>22.400444514303757</v>
      </c>
      <c r="Q503">
        <v>86.303296365497317</v>
      </c>
      <c r="R503">
        <v>0.56063658047729403</v>
      </c>
    </row>
    <row r="504" spans="10:18" x14ac:dyDescent="0.25">
      <c r="J504">
        <v>4</v>
      </c>
      <c r="K504">
        <v>50</v>
      </c>
      <c r="L504" s="85">
        <v>0.2</v>
      </c>
      <c r="M504" s="82">
        <v>5</v>
      </c>
      <c r="N504" s="79">
        <v>3</v>
      </c>
      <c r="O504">
        <v>138.39256531887659</v>
      </c>
      <c r="P504">
        <v>51.002797831175492</v>
      </c>
      <c r="Q504">
        <v>201.64147543660269</v>
      </c>
      <c r="R504">
        <v>0.38811473981047095</v>
      </c>
    </row>
    <row r="505" spans="10:18" x14ac:dyDescent="0.25">
      <c r="J505">
        <v>4</v>
      </c>
      <c r="K505">
        <v>50</v>
      </c>
      <c r="L505" s="85">
        <v>0.2</v>
      </c>
      <c r="M505" s="82">
        <v>5</v>
      </c>
      <c r="N505" s="79">
        <v>4</v>
      </c>
      <c r="O505">
        <v>174.27151441021454</v>
      </c>
      <c r="P505">
        <v>68.810486390982874</v>
      </c>
      <c r="Q505">
        <v>269.23172445172617</v>
      </c>
      <c r="R505">
        <v>0.2186202029777925</v>
      </c>
    </row>
    <row r="506" spans="10:18" x14ac:dyDescent="0.25">
      <c r="J506">
        <v>4</v>
      </c>
      <c r="K506">
        <v>50</v>
      </c>
      <c r="L506" s="85">
        <v>0.2</v>
      </c>
      <c r="M506" s="82">
        <v>10</v>
      </c>
      <c r="N506" s="79">
        <v>1</v>
      </c>
      <c r="O506">
        <v>-97.429219866999162</v>
      </c>
      <c r="P506">
        <v>-18.472347791425001</v>
      </c>
      <c r="Q506">
        <v>-72.965043592930584</v>
      </c>
      <c r="R506">
        <v>-3.7919175055446632</v>
      </c>
    </row>
    <row r="507" spans="10:18" x14ac:dyDescent="0.25">
      <c r="J507">
        <v>4</v>
      </c>
      <c r="K507">
        <v>50</v>
      </c>
      <c r="L507" s="85">
        <v>0.2</v>
      </c>
      <c r="M507" s="82">
        <v>10</v>
      </c>
      <c r="N507" s="79">
        <v>2</v>
      </c>
      <c r="O507">
        <v>-20.435843227448522</v>
      </c>
      <c r="P507">
        <v>-6.7742274453003315</v>
      </c>
      <c r="Q507">
        <v>-29.958278150636225</v>
      </c>
      <c r="R507">
        <v>-0.19461257364064002</v>
      </c>
    </row>
    <row r="508" spans="10:18" x14ac:dyDescent="0.25">
      <c r="J508">
        <v>4</v>
      </c>
      <c r="K508">
        <v>50</v>
      </c>
      <c r="L508" s="85">
        <v>0.2</v>
      </c>
      <c r="M508" s="82">
        <v>10</v>
      </c>
      <c r="N508" s="79">
        <v>3</v>
      </c>
      <c r="O508">
        <v>67.917806566706275</v>
      </c>
      <c r="P508">
        <v>28.658300986149005</v>
      </c>
      <c r="Q508">
        <v>111.80061987740717</v>
      </c>
      <c r="R508">
        <v>0.21519118723177461</v>
      </c>
    </row>
    <row r="509" spans="10:18" x14ac:dyDescent="0.25">
      <c r="J509">
        <v>4</v>
      </c>
      <c r="K509">
        <v>50</v>
      </c>
      <c r="L509" s="85">
        <v>0.2</v>
      </c>
      <c r="M509" s="82">
        <v>10</v>
      </c>
      <c r="N509" s="79">
        <v>4</v>
      </c>
      <c r="O509">
        <v>124.6163794805166</v>
      </c>
      <c r="P509">
        <v>67.50417937156341</v>
      </c>
      <c r="Q509">
        <v>265.50059490739613</v>
      </c>
      <c r="R509">
        <v>0.21559046976199486</v>
      </c>
    </row>
    <row r="510" spans="10:18" x14ac:dyDescent="0.25">
      <c r="J510">
        <v>4</v>
      </c>
      <c r="K510">
        <v>50</v>
      </c>
      <c r="L510" s="85">
        <v>0.2</v>
      </c>
      <c r="M510" s="82">
        <v>15</v>
      </c>
      <c r="N510" s="79">
        <v>1</v>
      </c>
      <c r="O510">
        <v>-115.81399505117676</v>
      </c>
      <c r="P510">
        <v>-32.910502945756498</v>
      </c>
      <c r="Q510">
        <v>-127.966748838005</v>
      </c>
      <c r="R510">
        <v>-6.6502989808873636</v>
      </c>
    </row>
    <row r="511" spans="10:18" x14ac:dyDescent="0.25">
      <c r="J511">
        <v>4</v>
      </c>
      <c r="K511">
        <v>50</v>
      </c>
      <c r="L511" s="85">
        <v>0.2</v>
      </c>
      <c r="M511" s="82">
        <v>15</v>
      </c>
      <c r="N511" s="79">
        <v>2</v>
      </c>
      <c r="O511">
        <v>-79.877708768995646</v>
      </c>
      <c r="P511">
        <v>-28.84248853954114</v>
      </c>
      <c r="Q511">
        <v>-116.86243932272551</v>
      </c>
      <c r="R511">
        <v>-0.75915244408116134</v>
      </c>
    </row>
    <row r="512" spans="10:18" x14ac:dyDescent="0.25">
      <c r="J512">
        <v>4</v>
      </c>
      <c r="K512">
        <v>50</v>
      </c>
      <c r="L512" s="85">
        <v>0.2</v>
      </c>
      <c r="M512" s="82">
        <v>15</v>
      </c>
      <c r="N512" s="79">
        <v>3</v>
      </c>
      <c r="O512">
        <v>-36.309293371869913</v>
      </c>
      <c r="P512">
        <v>-13.130880999609845</v>
      </c>
      <c r="Q512">
        <v>-56.304880844037626</v>
      </c>
      <c r="R512">
        <v>-0.10837430211977334</v>
      </c>
    </row>
    <row r="513" spans="10:18" x14ac:dyDescent="0.25">
      <c r="J513">
        <v>4</v>
      </c>
      <c r="K513">
        <v>50</v>
      </c>
      <c r="L513" s="85">
        <v>0.2</v>
      </c>
      <c r="M513" s="82">
        <v>15</v>
      </c>
      <c r="N513" s="79">
        <v>4</v>
      </c>
      <c r="O513">
        <v>40.716685207618028</v>
      </c>
      <c r="P513">
        <v>25.569089056750649</v>
      </c>
      <c r="Q513">
        <v>97.916805244586698</v>
      </c>
      <c r="R513">
        <v>7.9509916155318355E-2</v>
      </c>
    </row>
    <row r="514" spans="10:18" x14ac:dyDescent="0.25">
      <c r="J514">
        <v>5</v>
      </c>
      <c r="K514">
        <v>20</v>
      </c>
      <c r="L514" s="85">
        <v>0.05</v>
      </c>
      <c r="M514" s="82">
        <v>0</v>
      </c>
      <c r="N514" s="79">
        <v>1</v>
      </c>
      <c r="O514">
        <v>8.3439193653603709</v>
      </c>
      <c r="P514">
        <v>2.0329081380023823</v>
      </c>
      <c r="Q514">
        <v>2.5832625040257202</v>
      </c>
      <c r="R514">
        <v>0.1342494683492704</v>
      </c>
    </row>
    <row r="515" spans="10:18" x14ac:dyDescent="0.25">
      <c r="J515">
        <v>5</v>
      </c>
      <c r="K515">
        <v>20</v>
      </c>
      <c r="L515" s="85">
        <v>0.05</v>
      </c>
      <c r="M515" s="82">
        <v>0</v>
      </c>
      <c r="N515" s="79">
        <v>2</v>
      </c>
      <c r="O515">
        <v>8.786611646196052</v>
      </c>
      <c r="P515">
        <v>0.53011991443444362</v>
      </c>
      <c r="Q515">
        <v>0.68101933068475629</v>
      </c>
      <c r="R515">
        <v>4.4239833803923698E-3</v>
      </c>
    </row>
    <row r="516" spans="10:18" x14ac:dyDescent="0.25">
      <c r="J516">
        <v>5</v>
      </c>
      <c r="K516">
        <v>20</v>
      </c>
      <c r="L516" s="85">
        <v>0.05</v>
      </c>
      <c r="M516" s="82">
        <v>0</v>
      </c>
      <c r="N516" s="79">
        <v>3</v>
      </c>
      <c r="O516">
        <v>9.5769297523607619</v>
      </c>
      <c r="P516">
        <v>-2.02585828581645</v>
      </c>
      <c r="Q516">
        <v>-2.5247920591252022</v>
      </c>
      <c r="R516">
        <v>-4.859660002889685E-3</v>
      </c>
    </row>
    <row r="517" spans="10:18" x14ac:dyDescent="0.25">
      <c r="J517">
        <v>5</v>
      </c>
      <c r="K517">
        <v>20</v>
      </c>
      <c r="L517" s="85">
        <v>0.05</v>
      </c>
      <c r="M517" s="82">
        <v>0</v>
      </c>
      <c r="N517" s="79">
        <v>4</v>
      </c>
      <c r="O517">
        <v>12.992828397435039</v>
      </c>
      <c r="P517">
        <v>-2.1222221285312157</v>
      </c>
      <c r="Q517">
        <v>-2.5390502175606526</v>
      </c>
      <c r="R517">
        <v>-2.0617469024659702E-3</v>
      </c>
    </row>
    <row r="518" spans="10:18" x14ac:dyDescent="0.25">
      <c r="J518">
        <v>5</v>
      </c>
      <c r="K518">
        <v>20</v>
      </c>
      <c r="L518" s="85">
        <v>0.05</v>
      </c>
      <c r="M518" s="82">
        <v>5</v>
      </c>
      <c r="N518" s="79">
        <v>1</v>
      </c>
      <c r="O518">
        <v>5.8530951797461404</v>
      </c>
      <c r="P518">
        <v>2.0150742709692691</v>
      </c>
      <c r="Q518">
        <v>2.5299725356353235</v>
      </c>
      <c r="R518">
        <v>0.13148004405978714</v>
      </c>
    </row>
    <row r="519" spans="10:18" x14ac:dyDescent="0.25">
      <c r="J519">
        <v>5</v>
      </c>
      <c r="K519">
        <v>20</v>
      </c>
      <c r="L519" s="85">
        <v>0.05</v>
      </c>
      <c r="M519" s="82">
        <v>5</v>
      </c>
      <c r="N519" s="79">
        <v>2</v>
      </c>
      <c r="O519">
        <v>9.2008098182611864</v>
      </c>
      <c r="P519">
        <v>3.603034101998976</v>
      </c>
      <c r="Q519">
        <v>4.5189828366920928</v>
      </c>
      <c r="R519">
        <v>2.9355855355387015E-2</v>
      </c>
    </row>
    <row r="520" spans="10:18" x14ac:dyDescent="0.25">
      <c r="J520">
        <v>5</v>
      </c>
      <c r="K520">
        <v>20</v>
      </c>
      <c r="L520" s="85">
        <v>0.05</v>
      </c>
      <c r="M520" s="82">
        <v>5</v>
      </c>
      <c r="N520" s="79">
        <v>3</v>
      </c>
      <c r="O520">
        <v>9.7918809049374982</v>
      </c>
      <c r="P520">
        <v>-2.0281107277243665E-2</v>
      </c>
      <c r="Q520">
        <v>-4.5094470027560729E-3</v>
      </c>
      <c r="R520">
        <v>-8.6796768689289288E-6</v>
      </c>
    </row>
    <row r="521" spans="10:18" x14ac:dyDescent="0.25">
      <c r="J521">
        <v>5</v>
      </c>
      <c r="K521">
        <v>20</v>
      </c>
      <c r="L521" s="85">
        <v>0.05</v>
      </c>
      <c r="M521" s="82">
        <v>5</v>
      </c>
      <c r="N521" s="79">
        <v>4</v>
      </c>
      <c r="O521">
        <v>12.261451847571536</v>
      </c>
      <c r="P521">
        <v>-1.2423128752555428</v>
      </c>
      <c r="Q521">
        <v>-1.6051452589316149</v>
      </c>
      <c r="R521">
        <v>-1.3034020527524838E-3</v>
      </c>
    </row>
    <row r="522" spans="10:18" x14ac:dyDescent="0.25">
      <c r="J522">
        <v>5</v>
      </c>
      <c r="K522">
        <v>20</v>
      </c>
      <c r="L522" s="85">
        <v>0.05</v>
      </c>
      <c r="M522" s="82">
        <v>10</v>
      </c>
      <c r="N522" s="79">
        <v>1</v>
      </c>
      <c r="O522">
        <v>1.0419877076722004</v>
      </c>
      <c r="P522">
        <v>0.36672497133889248</v>
      </c>
      <c r="Q522">
        <v>0.42066470058396027</v>
      </c>
      <c r="R522">
        <v>2.1861507422762251E-2</v>
      </c>
    </row>
    <row r="523" spans="10:18" x14ac:dyDescent="0.25">
      <c r="J523">
        <v>5</v>
      </c>
      <c r="K523">
        <v>20</v>
      </c>
      <c r="L523" s="85">
        <v>0.05</v>
      </c>
      <c r="M523" s="82">
        <v>10</v>
      </c>
      <c r="N523" s="79">
        <v>2</v>
      </c>
      <c r="O523">
        <v>8.7213635962334877</v>
      </c>
      <c r="P523">
        <v>4.8788368913235161</v>
      </c>
      <c r="Q523">
        <v>6.1209557376870238</v>
      </c>
      <c r="R523">
        <v>3.976246375916688E-2</v>
      </c>
    </row>
    <row r="524" spans="10:18" x14ac:dyDescent="0.25">
      <c r="J524">
        <v>5</v>
      </c>
      <c r="K524">
        <v>20</v>
      </c>
      <c r="L524" s="85">
        <v>0.05</v>
      </c>
      <c r="M524" s="82">
        <v>10</v>
      </c>
      <c r="N524" s="79">
        <v>3</v>
      </c>
      <c r="O524">
        <v>10.498994109998492</v>
      </c>
      <c r="P524">
        <v>4.6753420460808162</v>
      </c>
      <c r="Q524">
        <v>5.8329729628564468</v>
      </c>
      <c r="R524">
        <v>1.122716831395292E-2</v>
      </c>
    </row>
    <row r="525" spans="10:18" x14ac:dyDescent="0.25">
      <c r="J525">
        <v>5</v>
      </c>
      <c r="K525">
        <v>20</v>
      </c>
      <c r="L525" s="85">
        <v>0.05</v>
      </c>
      <c r="M525" s="82">
        <v>10</v>
      </c>
      <c r="N525" s="79">
        <v>4</v>
      </c>
      <c r="O525">
        <v>11.967881772478977</v>
      </c>
      <c r="P525">
        <v>1.2160610654965087</v>
      </c>
      <c r="Q525">
        <v>1.519198529370162</v>
      </c>
      <c r="R525">
        <v>1.2336120177918329E-3</v>
      </c>
    </row>
    <row r="526" spans="10:18" x14ac:dyDescent="0.25">
      <c r="J526">
        <v>5</v>
      </c>
      <c r="K526">
        <v>20</v>
      </c>
      <c r="L526" s="85">
        <v>0.05</v>
      </c>
      <c r="M526" s="82">
        <v>15</v>
      </c>
      <c r="N526" s="79">
        <v>1</v>
      </c>
      <c r="O526">
        <v>-3.2758887845828335</v>
      </c>
      <c r="P526">
        <v>-1.3194997204181202</v>
      </c>
      <c r="Q526">
        <v>-1.7288116475644397</v>
      </c>
      <c r="R526">
        <v>-8.9844545105216084E-2</v>
      </c>
    </row>
    <row r="527" spans="10:18" x14ac:dyDescent="0.25">
      <c r="J527">
        <v>5</v>
      </c>
      <c r="K527">
        <v>20</v>
      </c>
      <c r="L527" s="85">
        <v>0.05</v>
      </c>
      <c r="M527" s="82">
        <v>15</v>
      </c>
      <c r="N527" s="79">
        <v>2</v>
      </c>
      <c r="O527">
        <v>5.2915736597795613</v>
      </c>
      <c r="P527">
        <v>3.7879772642743728</v>
      </c>
      <c r="Q527">
        <v>4.7309646348790135</v>
      </c>
      <c r="R527">
        <v>3.0732914580977096E-2</v>
      </c>
    </row>
    <row r="528" spans="10:18" x14ac:dyDescent="0.25">
      <c r="J528">
        <v>5</v>
      </c>
      <c r="K528">
        <v>20</v>
      </c>
      <c r="L528" s="85">
        <v>0.05</v>
      </c>
      <c r="M528" s="82">
        <v>15</v>
      </c>
      <c r="N528" s="79">
        <v>3</v>
      </c>
      <c r="O528">
        <v>10.369397330317113</v>
      </c>
      <c r="P528">
        <v>7.223781007143371</v>
      </c>
      <c r="Q528">
        <v>8.9980771287964956</v>
      </c>
      <c r="R528">
        <v>1.7319285906214257E-2</v>
      </c>
    </row>
    <row r="529" spans="10:18" x14ac:dyDescent="0.25">
      <c r="J529">
        <v>5</v>
      </c>
      <c r="K529">
        <v>20</v>
      </c>
      <c r="L529" s="85">
        <v>0.05</v>
      </c>
      <c r="M529" s="82">
        <v>15</v>
      </c>
      <c r="N529" s="79">
        <v>4</v>
      </c>
      <c r="O529">
        <v>12.338922336204611</v>
      </c>
      <c r="P529">
        <v>5.7660075171499177</v>
      </c>
      <c r="Q529">
        <v>7.1194290413512311</v>
      </c>
      <c r="R529">
        <v>5.7810832853216441E-3</v>
      </c>
    </row>
    <row r="530" spans="10:18" x14ac:dyDescent="0.25">
      <c r="J530">
        <v>5</v>
      </c>
      <c r="K530">
        <v>20</v>
      </c>
      <c r="L530" s="85">
        <v>0.1</v>
      </c>
      <c r="M530" s="82">
        <v>0</v>
      </c>
      <c r="N530" s="79">
        <v>1</v>
      </c>
      <c r="O530">
        <v>16.687838730720742</v>
      </c>
      <c r="P530">
        <v>4.0658162760047647</v>
      </c>
      <c r="Q530">
        <v>5.1665250080514404</v>
      </c>
      <c r="R530">
        <v>0.2684989366985408</v>
      </c>
    </row>
    <row r="531" spans="10:18" x14ac:dyDescent="0.25">
      <c r="J531">
        <v>5</v>
      </c>
      <c r="K531">
        <v>20</v>
      </c>
      <c r="L531" s="85">
        <v>0.1</v>
      </c>
      <c r="M531" s="82">
        <v>0</v>
      </c>
      <c r="N531" s="79">
        <v>2</v>
      </c>
      <c r="O531">
        <v>17.573223292392104</v>
      </c>
      <c r="P531">
        <v>1.0602398288688872</v>
      </c>
      <c r="Q531">
        <v>1.3620386613695126</v>
      </c>
      <c r="R531">
        <v>8.8479667607847395E-3</v>
      </c>
    </row>
    <row r="532" spans="10:18" x14ac:dyDescent="0.25">
      <c r="J532">
        <v>5</v>
      </c>
      <c r="K532">
        <v>20</v>
      </c>
      <c r="L532" s="85">
        <v>0.1</v>
      </c>
      <c r="M532" s="82">
        <v>0</v>
      </c>
      <c r="N532" s="79">
        <v>3</v>
      </c>
      <c r="O532">
        <v>19.153859504721524</v>
      </c>
      <c r="P532">
        <v>-4.0517165716329</v>
      </c>
      <c r="Q532">
        <v>-5.0495841182504044</v>
      </c>
      <c r="R532">
        <v>-9.7193200057793701E-3</v>
      </c>
    </row>
    <row r="533" spans="10:18" x14ac:dyDescent="0.25">
      <c r="J533">
        <v>5</v>
      </c>
      <c r="K533">
        <v>20</v>
      </c>
      <c r="L533" s="85">
        <v>0.1</v>
      </c>
      <c r="M533" s="82">
        <v>0</v>
      </c>
      <c r="N533" s="79">
        <v>4</v>
      </c>
      <c r="O533">
        <v>25.985656794870078</v>
      </c>
      <c r="P533">
        <v>-4.2444442570624314</v>
      </c>
      <c r="Q533">
        <v>-5.0781004351213053</v>
      </c>
      <c r="R533">
        <v>-4.1234938049319403E-3</v>
      </c>
    </row>
    <row r="534" spans="10:18" x14ac:dyDescent="0.25">
      <c r="J534">
        <v>5</v>
      </c>
      <c r="K534">
        <v>20</v>
      </c>
      <c r="L534" s="85">
        <v>0.1</v>
      </c>
      <c r="M534" s="82">
        <v>5</v>
      </c>
      <c r="N534" s="79">
        <v>1</v>
      </c>
      <c r="O534">
        <v>11.706190359492281</v>
      </c>
      <c r="P534">
        <v>4.0301485419385381</v>
      </c>
      <c r="Q534">
        <v>5.0599450712706471</v>
      </c>
      <c r="R534">
        <v>0.26296008811957428</v>
      </c>
    </row>
    <row r="535" spans="10:18" x14ac:dyDescent="0.25">
      <c r="J535">
        <v>5</v>
      </c>
      <c r="K535">
        <v>20</v>
      </c>
      <c r="L535" s="85">
        <v>0.1</v>
      </c>
      <c r="M535" s="82">
        <v>5</v>
      </c>
      <c r="N535" s="79">
        <v>2</v>
      </c>
      <c r="O535">
        <v>18.401619636522373</v>
      </c>
      <c r="P535">
        <v>7.206068203997952</v>
      </c>
      <c r="Q535">
        <v>9.0379656733841855</v>
      </c>
      <c r="R535">
        <v>5.871171071077403E-2</v>
      </c>
    </row>
    <row r="536" spans="10:18" x14ac:dyDescent="0.25">
      <c r="J536">
        <v>5</v>
      </c>
      <c r="K536">
        <v>20</v>
      </c>
      <c r="L536" s="85">
        <v>0.1</v>
      </c>
      <c r="M536" s="82">
        <v>5</v>
      </c>
      <c r="N536" s="79">
        <v>3</v>
      </c>
      <c r="O536">
        <v>19.583761809874996</v>
      </c>
      <c r="P536">
        <v>-4.056221455448733E-2</v>
      </c>
      <c r="Q536">
        <v>-9.0188940055121458E-3</v>
      </c>
      <c r="R536">
        <v>-1.7359353737857858E-5</v>
      </c>
    </row>
    <row r="537" spans="10:18" x14ac:dyDescent="0.25">
      <c r="J537">
        <v>5</v>
      </c>
      <c r="K537">
        <v>20</v>
      </c>
      <c r="L537" s="85">
        <v>0.1</v>
      </c>
      <c r="M537" s="82">
        <v>5</v>
      </c>
      <c r="N537" s="79">
        <v>4</v>
      </c>
      <c r="O537">
        <v>24.522903695143071</v>
      </c>
      <c r="P537">
        <v>-2.4846257505110856</v>
      </c>
      <c r="Q537">
        <v>-3.2102905178632297</v>
      </c>
      <c r="R537">
        <v>-2.6068041055049675E-3</v>
      </c>
    </row>
    <row r="538" spans="10:18" x14ac:dyDescent="0.25">
      <c r="J538">
        <v>5</v>
      </c>
      <c r="K538">
        <v>20</v>
      </c>
      <c r="L538" s="85">
        <v>0.1</v>
      </c>
      <c r="M538" s="82">
        <v>10</v>
      </c>
      <c r="N538" s="79">
        <v>1</v>
      </c>
      <c r="O538">
        <v>2.0839754153444008</v>
      </c>
      <c r="P538">
        <v>0.73344994267778496</v>
      </c>
      <c r="Q538">
        <v>0.84132940116792054</v>
      </c>
      <c r="R538">
        <v>4.3723014845524502E-2</v>
      </c>
    </row>
    <row r="539" spans="10:18" x14ac:dyDescent="0.25">
      <c r="J539">
        <v>5</v>
      </c>
      <c r="K539">
        <v>20</v>
      </c>
      <c r="L539" s="85">
        <v>0.1</v>
      </c>
      <c r="M539" s="82">
        <v>10</v>
      </c>
      <c r="N539" s="79">
        <v>2</v>
      </c>
      <c r="O539">
        <v>17.442727192466975</v>
      </c>
      <c r="P539">
        <v>9.7576737826470321</v>
      </c>
      <c r="Q539">
        <v>12.241911475374048</v>
      </c>
      <c r="R539">
        <v>7.952492751833376E-2</v>
      </c>
    </row>
    <row r="540" spans="10:18" x14ac:dyDescent="0.25">
      <c r="J540">
        <v>5</v>
      </c>
      <c r="K540">
        <v>20</v>
      </c>
      <c r="L540" s="85">
        <v>0.1</v>
      </c>
      <c r="M540" s="82">
        <v>10</v>
      </c>
      <c r="N540" s="79">
        <v>3</v>
      </c>
      <c r="O540">
        <v>20.997988219996984</v>
      </c>
      <c r="P540">
        <v>9.3506840921616323</v>
      </c>
      <c r="Q540">
        <v>11.665945925712894</v>
      </c>
      <c r="R540">
        <v>2.245433662790584E-2</v>
      </c>
    </row>
    <row r="541" spans="10:18" x14ac:dyDescent="0.25">
      <c r="J541">
        <v>5</v>
      </c>
      <c r="K541">
        <v>20</v>
      </c>
      <c r="L541" s="85">
        <v>0.1</v>
      </c>
      <c r="M541" s="82">
        <v>10</v>
      </c>
      <c r="N541" s="79">
        <v>4</v>
      </c>
      <c r="O541">
        <v>23.935763544957954</v>
      </c>
      <c r="P541">
        <v>2.4321221309930174</v>
      </c>
      <c r="Q541">
        <v>3.038397058740324</v>
      </c>
      <c r="R541">
        <v>2.4672240355836659E-3</v>
      </c>
    </row>
    <row r="542" spans="10:18" x14ac:dyDescent="0.25">
      <c r="J542">
        <v>5</v>
      </c>
      <c r="K542">
        <v>20</v>
      </c>
      <c r="L542" s="85">
        <v>0.1</v>
      </c>
      <c r="M542" s="82">
        <v>15</v>
      </c>
      <c r="N542" s="79">
        <v>1</v>
      </c>
      <c r="O542">
        <v>-6.551777569165667</v>
      </c>
      <c r="P542">
        <v>-2.6389994408362405</v>
      </c>
      <c r="Q542">
        <v>-3.4576232951288794</v>
      </c>
      <c r="R542">
        <v>-0.17968909021043217</v>
      </c>
    </row>
    <row r="543" spans="10:18" x14ac:dyDescent="0.25">
      <c r="J543">
        <v>5</v>
      </c>
      <c r="K543">
        <v>20</v>
      </c>
      <c r="L543" s="85">
        <v>0.1</v>
      </c>
      <c r="M543" s="82">
        <v>15</v>
      </c>
      <c r="N543" s="79">
        <v>2</v>
      </c>
      <c r="O543">
        <v>10.583147319559123</v>
      </c>
      <c r="P543">
        <v>7.5759545285487455</v>
      </c>
      <c r="Q543">
        <v>9.4619292697580271</v>
      </c>
      <c r="R543">
        <v>6.1465829161954193E-2</v>
      </c>
    </row>
    <row r="544" spans="10:18" x14ac:dyDescent="0.25">
      <c r="J544">
        <v>5</v>
      </c>
      <c r="K544">
        <v>20</v>
      </c>
      <c r="L544" s="85">
        <v>0.1</v>
      </c>
      <c r="M544" s="82">
        <v>15</v>
      </c>
      <c r="N544" s="79">
        <v>3</v>
      </c>
      <c r="O544">
        <v>20.738794660634227</v>
      </c>
      <c r="P544">
        <v>14.447562014286742</v>
      </c>
      <c r="Q544">
        <v>17.996154257592991</v>
      </c>
      <c r="R544">
        <v>3.4638571812428513E-2</v>
      </c>
    </row>
    <row r="545" spans="10:18" x14ac:dyDescent="0.25">
      <c r="J545">
        <v>5</v>
      </c>
      <c r="K545">
        <v>20</v>
      </c>
      <c r="L545" s="85">
        <v>0.1</v>
      </c>
      <c r="M545" s="82">
        <v>15</v>
      </c>
      <c r="N545" s="79">
        <v>4</v>
      </c>
      <c r="O545">
        <v>24.677844672409222</v>
      </c>
      <c r="P545">
        <v>11.532015034299835</v>
      </c>
      <c r="Q545">
        <v>14.238858082702462</v>
      </c>
      <c r="R545">
        <v>1.1562166570643288E-2</v>
      </c>
    </row>
    <row r="546" spans="10:18" x14ac:dyDescent="0.25">
      <c r="J546">
        <v>5</v>
      </c>
      <c r="K546">
        <v>20</v>
      </c>
      <c r="L546" s="85">
        <v>0.15</v>
      </c>
      <c r="M546" s="82">
        <v>0</v>
      </c>
      <c r="N546" s="79">
        <v>1</v>
      </c>
      <c r="O546">
        <v>25.031758096081113</v>
      </c>
      <c r="P546">
        <v>6.0987244140071475</v>
      </c>
      <c r="Q546">
        <v>7.7497875120771624</v>
      </c>
      <c r="R546">
        <v>0.40274840504781129</v>
      </c>
    </row>
    <row r="547" spans="10:18" x14ac:dyDescent="0.25">
      <c r="J547">
        <v>5</v>
      </c>
      <c r="K547">
        <v>20</v>
      </c>
      <c r="L547" s="85">
        <v>0.15</v>
      </c>
      <c r="M547" s="82">
        <v>0</v>
      </c>
      <c r="N547" s="79">
        <v>2</v>
      </c>
      <c r="O547">
        <v>26.359834938588158</v>
      </c>
      <c r="P547">
        <v>1.5903597433033299</v>
      </c>
      <c r="Q547">
        <v>2.0430579920542673</v>
      </c>
      <c r="R547">
        <v>1.3271950141177097E-2</v>
      </c>
    </row>
    <row r="548" spans="10:18" x14ac:dyDescent="0.25">
      <c r="J548">
        <v>5</v>
      </c>
      <c r="K548">
        <v>20</v>
      </c>
      <c r="L548" s="85">
        <v>0.15</v>
      </c>
      <c r="M548" s="82">
        <v>0</v>
      </c>
      <c r="N548" s="79">
        <v>3</v>
      </c>
      <c r="O548">
        <v>28.730789257082279</v>
      </c>
      <c r="P548">
        <v>-6.0775748574493491</v>
      </c>
      <c r="Q548">
        <v>-7.5743761773756049</v>
      </c>
      <c r="R548">
        <v>-1.4578980008669052E-2</v>
      </c>
    </row>
    <row r="549" spans="10:18" x14ac:dyDescent="0.25">
      <c r="J549">
        <v>5</v>
      </c>
      <c r="K549">
        <v>20</v>
      </c>
      <c r="L549" s="85">
        <v>0.15</v>
      </c>
      <c r="M549" s="82">
        <v>0</v>
      </c>
      <c r="N549" s="79">
        <v>4</v>
      </c>
      <c r="O549">
        <v>38.978485192305115</v>
      </c>
      <c r="P549">
        <v>-6.3666663855936463</v>
      </c>
      <c r="Q549">
        <v>-7.617150652681957</v>
      </c>
      <c r="R549">
        <v>-6.18524070739791E-3</v>
      </c>
    </row>
    <row r="550" spans="10:18" x14ac:dyDescent="0.25">
      <c r="J550">
        <v>5</v>
      </c>
      <c r="K550">
        <v>20</v>
      </c>
      <c r="L550" s="85">
        <v>0.15</v>
      </c>
      <c r="M550" s="82">
        <v>5</v>
      </c>
      <c r="N550" s="79">
        <v>1</v>
      </c>
      <c r="O550">
        <v>17.55928553923842</v>
      </c>
      <c r="P550">
        <v>6.0452228129078067</v>
      </c>
      <c r="Q550">
        <v>7.5899176069059706</v>
      </c>
      <c r="R550">
        <v>0.39444013217936141</v>
      </c>
    </row>
    <row r="551" spans="10:18" x14ac:dyDescent="0.25">
      <c r="J551">
        <v>5</v>
      </c>
      <c r="K551">
        <v>20</v>
      </c>
      <c r="L551" s="85">
        <v>0.15</v>
      </c>
      <c r="M551" s="82">
        <v>5</v>
      </c>
      <c r="N551" s="79">
        <v>2</v>
      </c>
      <c r="O551">
        <v>27.602429454783561</v>
      </c>
      <c r="P551">
        <v>10.809102305996927</v>
      </c>
      <c r="Q551">
        <v>13.556948510076278</v>
      </c>
      <c r="R551">
        <v>8.8067566066161049E-2</v>
      </c>
    </row>
    <row r="552" spans="10:18" x14ac:dyDescent="0.25">
      <c r="J552">
        <v>5</v>
      </c>
      <c r="K552">
        <v>20</v>
      </c>
      <c r="L552" s="85">
        <v>0.15</v>
      </c>
      <c r="M552" s="82">
        <v>5</v>
      </c>
      <c r="N552" s="79">
        <v>3</v>
      </c>
      <c r="O552">
        <v>29.375642714812486</v>
      </c>
      <c r="P552">
        <v>-6.0843321831731412E-2</v>
      </c>
      <c r="Q552">
        <v>-1.3528341008268552E-2</v>
      </c>
      <c r="R552">
        <v>-2.6039030606787428E-5</v>
      </c>
    </row>
    <row r="553" spans="10:18" x14ac:dyDescent="0.25">
      <c r="J553">
        <v>5</v>
      </c>
      <c r="K553">
        <v>20</v>
      </c>
      <c r="L553" s="85">
        <v>0.15</v>
      </c>
      <c r="M553" s="82">
        <v>5</v>
      </c>
      <c r="N553" s="79">
        <v>4</v>
      </c>
      <c r="O553">
        <v>36.784355542714607</v>
      </c>
      <c r="P553">
        <v>-3.7269386257666288</v>
      </c>
      <c r="Q553">
        <v>-4.8154357767948444</v>
      </c>
      <c r="R553">
        <v>-3.9102061582574508E-3</v>
      </c>
    </row>
    <row r="554" spans="10:18" x14ac:dyDescent="0.25">
      <c r="J554">
        <v>5</v>
      </c>
      <c r="K554">
        <v>20</v>
      </c>
      <c r="L554" s="85">
        <v>0.15</v>
      </c>
      <c r="M554" s="82">
        <v>10</v>
      </c>
      <c r="N554" s="79">
        <v>1</v>
      </c>
      <c r="O554">
        <v>3.125963123016601</v>
      </c>
      <c r="P554">
        <v>1.1001749140166772</v>
      </c>
      <c r="Q554">
        <v>1.2619941017518803</v>
      </c>
      <c r="R554">
        <v>6.5584522268286732E-2</v>
      </c>
    </row>
    <row r="555" spans="10:18" x14ac:dyDescent="0.25">
      <c r="J555">
        <v>5</v>
      </c>
      <c r="K555">
        <v>20</v>
      </c>
      <c r="L555" s="85">
        <v>0.15</v>
      </c>
      <c r="M555" s="82">
        <v>10</v>
      </c>
      <c r="N555" s="79">
        <v>2</v>
      </c>
      <c r="O555">
        <v>26.164090788700459</v>
      </c>
      <c r="P555">
        <v>14.636510673970546</v>
      </c>
      <c r="Q555">
        <v>18.362867213061072</v>
      </c>
      <c r="R555">
        <v>0.11928739127750065</v>
      </c>
    </row>
    <row r="556" spans="10:18" x14ac:dyDescent="0.25">
      <c r="J556">
        <v>5</v>
      </c>
      <c r="K556">
        <v>20</v>
      </c>
      <c r="L556" s="85">
        <v>0.15</v>
      </c>
      <c r="M556" s="82">
        <v>10</v>
      </c>
      <c r="N556" s="79">
        <v>3</v>
      </c>
      <c r="O556">
        <v>31.496982329995472</v>
      </c>
      <c r="P556">
        <v>14.026026138242447</v>
      </c>
      <c r="Q556">
        <v>17.498918888569335</v>
      </c>
      <c r="R556">
        <v>3.3681504941858752E-2</v>
      </c>
    </row>
    <row r="557" spans="10:18" x14ac:dyDescent="0.25">
      <c r="J557">
        <v>5</v>
      </c>
      <c r="K557">
        <v>20</v>
      </c>
      <c r="L557" s="85">
        <v>0.15</v>
      </c>
      <c r="M557" s="82">
        <v>10</v>
      </c>
      <c r="N557" s="79">
        <v>4</v>
      </c>
      <c r="O557">
        <v>35.903645317436926</v>
      </c>
      <c r="P557">
        <v>3.6481831964895255</v>
      </c>
      <c r="Q557">
        <v>4.5575955881104857</v>
      </c>
      <c r="R557">
        <v>3.7008360533754983E-3</v>
      </c>
    </row>
    <row r="558" spans="10:18" x14ac:dyDescent="0.25">
      <c r="J558">
        <v>5</v>
      </c>
      <c r="K558">
        <v>20</v>
      </c>
      <c r="L558" s="85">
        <v>0.15</v>
      </c>
      <c r="M558" s="82">
        <v>15</v>
      </c>
      <c r="N558" s="79">
        <v>1</v>
      </c>
      <c r="O558">
        <v>-9.8276663537484996</v>
      </c>
      <c r="P558">
        <v>-3.9584991612543607</v>
      </c>
      <c r="Q558">
        <v>-5.1864349426933192</v>
      </c>
      <c r="R558">
        <v>-0.26953363531564822</v>
      </c>
    </row>
    <row r="559" spans="10:18" x14ac:dyDescent="0.25">
      <c r="J559">
        <v>5</v>
      </c>
      <c r="K559">
        <v>20</v>
      </c>
      <c r="L559" s="85">
        <v>0.15</v>
      </c>
      <c r="M559" s="82">
        <v>15</v>
      </c>
      <c r="N559" s="79">
        <v>2</v>
      </c>
      <c r="O559">
        <v>15.874720979338681</v>
      </c>
      <c r="P559">
        <v>11.363931792823116</v>
      </c>
      <c r="Q559">
        <v>14.192893904637039</v>
      </c>
      <c r="R559">
        <v>9.2198743742931286E-2</v>
      </c>
    </row>
    <row r="560" spans="10:18" x14ac:dyDescent="0.25">
      <c r="J560">
        <v>5</v>
      </c>
      <c r="K560">
        <v>20</v>
      </c>
      <c r="L560" s="85">
        <v>0.15</v>
      </c>
      <c r="M560" s="82">
        <v>15</v>
      </c>
      <c r="N560" s="79">
        <v>3</v>
      </c>
      <c r="O560">
        <v>31.108191990951344</v>
      </c>
      <c r="P560">
        <v>21.671343021430111</v>
      </c>
      <c r="Q560">
        <v>26.994231386389487</v>
      </c>
      <c r="R560">
        <v>5.1957857718642773E-2</v>
      </c>
    </row>
    <row r="561" spans="10:18" x14ac:dyDescent="0.25">
      <c r="J561">
        <v>5</v>
      </c>
      <c r="K561">
        <v>20</v>
      </c>
      <c r="L561" s="85">
        <v>0.15</v>
      </c>
      <c r="M561" s="82">
        <v>15</v>
      </c>
      <c r="N561" s="79">
        <v>4</v>
      </c>
      <c r="O561">
        <v>37.016767008613826</v>
      </c>
      <c r="P561">
        <v>17.298022551449748</v>
      </c>
      <c r="Q561">
        <v>21.358287124053689</v>
      </c>
      <c r="R561">
        <v>1.7343249855964929E-2</v>
      </c>
    </row>
    <row r="562" spans="10:18" x14ac:dyDescent="0.25">
      <c r="J562">
        <v>5</v>
      </c>
      <c r="K562">
        <v>20</v>
      </c>
      <c r="L562" s="85">
        <v>0.2</v>
      </c>
      <c r="M562" s="82">
        <v>0</v>
      </c>
      <c r="N562" s="79">
        <v>1</v>
      </c>
      <c r="O562">
        <v>33.375677461441484</v>
      </c>
      <c r="P562">
        <v>8.1316325520095294</v>
      </c>
      <c r="Q562">
        <v>10.333050016102881</v>
      </c>
      <c r="R562">
        <v>0.5369978733970816</v>
      </c>
    </row>
    <row r="563" spans="10:18" x14ac:dyDescent="0.25">
      <c r="J563">
        <v>5</v>
      </c>
      <c r="K563">
        <v>20</v>
      </c>
      <c r="L563" s="85">
        <v>0.2</v>
      </c>
      <c r="M563" s="82">
        <v>0</v>
      </c>
      <c r="N563" s="79">
        <v>2</v>
      </c>
      <c r="O563">
        <v>35.146446584784208</v>
      </c>
      <c r="P563">
        <v>2.1204796577377745</v>
      </c>
      <c r="Q563">
        <v>2.7240773227390251</v>
      </c>
      <c r="R563">
        <v>1.7695933521569479E-2</v>
      </c>
    </row>
    <row r="564" spans="10:18" x14ac:dyDescent="0.25">
      <c r="J564">
        <v>5</v>
      </c>
      <c r="K564">
        <v>20</v>
      </c>
      <c r="L564" s="85">
        <v>0.2</v>
      </c>
      <c r="M564" s="82">
        <v>0</v>
      </c>
      <c r="N564" s="79">
        <v>3</v>
      </c>
      <c r="O564">
        <v>38.307719009443048</v>
      </c>
      <c r="P564">
        <v>-8.1034331432658</v>
      </c>
      <c r="Q564">
        <v>-10.099168236500809</v>
      </c>
      <c r="R564">
        <v>-1.943864001155874E-2</v>
      </c>
    </row>
    <row r="565" spans="10:18" x14ac:dyDescent="0.25">
      <c r="J565">
        <v>5</v>
      </c>
      <c r="K565">
        <v>20</v>
      </c>
      <c r="L565" s="85">
        <v>0.2</v>
      </c>
      <c r="M565" s="82">
        <v>0</v>
      </c>
      <c r="N565" s="79">
        <v>4</v>
      </c>
      <c r="O565">
        <v>51.971313589740156</v>
      </c>
      <c r="P565">
        <v>-8.4888885141248629</v>
      </c>
      <c r="Q565">
        <v>-10.156200870242611</v>
      </c>
      <c r="R565">
        <v>-8.2469876098638806E-3</v>
      </c>
    </row>
    <row r="566" spans="10:18" x14ac:dyDescent="0.25">
      <c r="J566">
        <v>5</v>
      </c>
      <c r="K566">
        <v>20</v>
      </c>
      <c r="L566" s="85">
        <v>0.2</v>
      </c>
      <c r="M566" s="82">
        <v>5</v>
      </c>
      <c r="N566" s="79">
        <v>1</v>
      </c>
      <c r="O566">
        <v>23.412380718984561</v>
      </c>
      <c r="P566">
        <v>8.0602970838770762</v>
      </c>
      <c r="Q566">
        <v>10.119890142541294</v>
      </c>
      <c r="R566">
        <v>0.52592017623914855</v>
      </c>
    </row>
    <row r="567" spans="10:18" x14ac:dyDescent="0.25">
      <c r="J567">
        <v>5</v>
      </c>
      <c r="K567">
        <v>20</v>
      </c>
      <c r="L567" s="85">
        <v>0.2</v>
      </c>
      <c r="M567" s="82">
        <v>5</v>
      </c>
      <c r="N567" s="79">
        <v>2</v>
      </c>
      <c r="O567">
        <v>36.803239273044746</v>
      </c>
      <c r="P567">
        <v>14.412136407995904</v>
      </c>
      <c r="Q567">
        <v>18.075931346768371</v>
      </c>
      <c r="R567">
        <v>0.11742342142154806</v>
      </c>
    </row>
    <row r="568" spans="10:18" x14ac:dyDescent="0.25">
      <c r="J568">
        <v>5</v>
      </c>
      <c r="K568">
        <v>20</v>
      </c>
      <c r="L568" s="85">
        <v>0.2</v>
      </c>
      <c r="M568" s="82">
        <v>5</v>
      </c>
      <c r="N568" s="79">
        <v>3</v>
      </c>
      <c r="O568">
        <v>39.167523619749993</v>
      </c>
      <c r="P568">
        <v>-8.1124429108974661E-2</v>
      </c>
      <c r="Q568">
        <v>-1.8037788011024292E-2</v>
      </c>
      <c r="R568">
        <v>-3.4718707475715715E-5</v>
      </c>
    </row>
    <row r="569" spans="10:18" x14ac:dyDescent="0.25">
      <c r="J569">
        <v>5</v>
      </c>
      <c r="K569">
        <v>20</v>
      </c>
      <c r="L569" s="85">
        <v>0.2</v>
      </c>
      <c r="M569" s="82">
        <v>5</v>
      </c>
      <c r="N569" s="79">
        <v>4</v>
      </c>
      <c r="O569">
        <v>49.045807390286143</v>
      </c>
      <c r="P569">
        <v>-4.9692515010221712</v>
      </c>
      <c r="Q569">
        <v>-6.4205810357264594</v>
      </c>
      <c r="R569">
        <v>-5.213608211009935E-3</v>
      </c>
    </row>
    <row r="570" spans="10:18" x14ac:dyDescent="0.25">
      <c r="J570">
        <v>5</v>
      </c>
      <c r="K570">
        <v>20</v>
      </c>
      <c r="L570" s="85">
        <v>0.2</v>
      </c>
      <c r="M570" s="82">
        <v>10</v>
      </c>
      <c r="N570" s="79">
        <v>1</v>
      </c>
      <c r="O570">
        <v>4.1679508306888016</v>
      </c>
      <c r="P570">
        <v>1.4668998853555699</v>
      </c>
      <c r="Q570">
        <v>1.6826588023358411</v>
      </c>
      <c r="R570">
        <v>8.7446029691049004E-2</v>
      </c>
    </row>
    <row r="571" spans="10:18" x14ac:dyDescent="0.25">
      <c r="J571">
        <v>5</v>
      </c>
      <c r="K571">
        <v>20</v>
      </c>
      <c r="L571" s="85">
        <v>0.2</v>
      </c>
      <c r="M571" s="82">
        <v>10</v>
      </c>
      <c r="N571" s="79">
        <v>2</v>
      </c>
      <c r="O571">
        <v>34.885454384933951</v>
      </c>
      <c r="P571">
        <v>19.515347565294064</v>
      </c>
      <c r="Q571">
        <v>24.483822950748095</v>
      </c>
      <c r="R571">
        <v>0.15904985503666752</v>
      </c>
    </row>
    <row r="572" spans="10:18" x14ac:dyDescent="0.25">
      <c r="J572">
        <v>5</v>
      </c>
      <c r="K572">
        <v>20</v>
      </c>
      <c r="L572" s="85">
        <v>0.2</v>
      </c>
      <c r="M572" s="82">
        <v>10</v>
      </c>
      <c r="N572" s="79">
        <v>3</v>
      </c>
      <c r="O572">
        <v>41.995976439993967</v>
      </c>
      <c r="P572">
        <v>18.701368184323265</v>
      </c>
      <c r="Q572">
        <v>23.331891851425787</v>
      </c>
      <c r="R572">
        <v>4.4908673255811681E-2</v>
      </c>
    </row>
    <row r="573" spans="10:18" x14ac:dyDescent="0.25">
      <c r="J573">
        <v>5</v>
      </c>
      <c r="K573">
        <v>20</v>
      </c>
      <c r="L573" s="85">
        <v>0.2</v>
      </c>
      <c r="M573" s="82">
        <v>10</v>
      </c>
      <c r="N573" s="79">
        <v>4</v>
      </c>
      <c r="O573">
        <v>47.871527089915908</v>
      </c>
      <c r="P573">
        <v>4.8642442619860349</v>
      </c>
      <c r="Q573">
        <v>6.0767941174806479</v>
      </c>
      <c r="R573">
        <v>4.9344480711673317E-3</v>
      </c>
    </row>
    <row r="574" spans="10:18" x14ac:dyDescent="0.25">
      <c r="J574">
        <v>5</v>
      </c>
      <c r="K574">
        <v>20</v>
      </c>
      <c r="L574" s="85">
        <v>0.2</v>
      </c>
      <c r="M574" s="82">
        <v>15</v>
      </c>
      <c r="N574" s="79">
        <v>1</v>
      </c>
      <c r="O574">
        <v>-13.103555138331334</v>
      </c>
      <c r="P574">
        <v>-5.277998881672481</v>
      </c>
      <c r="Q574">
        <v>-6.9152465902577589</v>
      </c>
      <c r="R574">
        <v>-0.35937818042086433</v>
      </c>
    </row>
    <row r="575" spans="10:18" x14ac:dyDescent="0.25">
      <c r="J575">
        <v>5</v>
      </c>
      <c r="K575">
        <v>20</v>
      </c>
      <c r="L575" s="85">
        <v>0.2</v>
      </c>
      <c r="M575" s="82">
        <v>15</v>
      </c>
      <c r="N575" s="79">
        <v>2</v>
      </c>
      <c r="O575">
        <v>21.166294639118245</v>
      </c>
      <c r="P575">
        <v>15.151909057097491</v>
      </c>
      <c r="Q575">
        <v>18.923858539516054</v>
      </c>
      <c r="R575">
        <v>0.12293165832390839</v>
      </c>
    </row>
    <row r="576" spans="10:18" x14ac:dyDescent="0.25">
      <c r="J576">
        <v>5</v>
      </c>
      <c r="K576">
        <v>20</v>
      </c>
      <c r="L576" s="85">
        <v>0.2</v>
      </c>
      <c r="M576" s="82">
        <v>15</v>
      </c>
      <c r="N576" s="79">
        <v>3</v>
      </c>
      <c r="O576">
        <v>41.477589321268454</v>
      </c>
      <c r="P576">
        <v>28.895124028573484</v>
      </c>
      <c r="Q576">
        <v>35.992308515185982</v>
      </c>
      <c r="R576">
        <v>6.9277143624857027E-2</v>
      </c>
    </row>
    <row r="577" spans="10:18" x14ac:dyDescent="0.25">
      <c r="J577">
        <v>5</v>
      </c>
      <c r="K577">
        <v>20</v>
      </c>
      <c r="L577" s="85">
        <v>0.2</v>
      </c>
      <c r="M577" s="82">
        <v>15</v>
      </c>
      <c r="N577" s="79">
        <v>4</v>
      </c>
      <c r="O577">
        <v>49.355689344818444</v>
      </c>
      <c r="P577">
        <v>23.064030068599671</v>
      </c>
      <c r="Q577">
        <v>28.477716165404924</v>
      </c>
      <c r="R577">
        <v>2.3124333141286577E-2</v>
      </c>
    </row>
    <row r="578" spans="10:18" x14ac:dyDescent="0.25">
      <c r="J578">
        <v>5</v>
      </c>
      <c r="K578">
        <v>30</v>
      </c>
      <c r="L578" s="85">
        <v>0.05</v>
      </c>
      <c r="M578" s="82">
        <v>0</v>
      </c>
      <c r="N578" s="79">
        <v>1</v>
      </c>
      <c r="O578">
        <v>16.09040070698088</v>
      </c>
      <c r="P578">
        <v>3.3620774603020398</v>
      </c>
      <c r="Q578">
        <v>6.3440220385961812</v>
      </c>
      <c r="R578">
        <v>0.32969223396783842</v>
      </c>
    </row>
    <row r="579" spans="10:18" x14ac:dyDescent="0.25">
      <c r="J579">
        <v>5</v>
      </c>
      <c r="K579">
        <v>30</v>
      </c>
      <c r="L579" s="85">
        <v>0.05</v>
      </c>
      <c r="M579" s="82">
        <v>0</v>
      </c>
      <c r="N579" s="79">
        <v>2</v>
      </c>
      <c r="O579">
        <v>19.517817904073066</v>
      </c>
      <c r="P579">
        <v>4.7589664029363297</v>
      </c>
      <c r="Q579">
        <v>8.9712189729570113</v>
      </c>
      <c r="R579">
        <v>5.8278116126771633E-2</v>
      </c>
    </row>
    <row r="580" spans="10:18" x14ac:dyDescent="0.25">
      <c r="J580">
        <v>5</v>
      </c>
      <c r="K580">
        <v>30</v>
      </c>
      <c r="L580" s="85">
        <v>0.05</v>
      </c>
      <c r="M580" s="82">
        <v>0</v>
      </c>
      <c r="N580" s="79">
        <v>3</v>
      </c>
      <c r="O580">
        <v>19.769876203941124</v>
      </c>
      <c r="P580">
        <v>1.1927698074774971</v>
      </c>
      <c r="Q580">
        <v>2.2984402410610509</v>
      </c>
      <c r="R580">
        <v>4.4239833803923663E-3</v>
      </c>
    </row>
    <row r="581" spans="10:18" x14ac:dyDescent="0.25">
      <c r="J581">
        <v>5</v>
      </c>
      <c r="K581">
        <v>30</v>
      </c>
      <c r="L581" s="85">
        <v>0.05</v>
      </c>
      <c r="M581" s="82">
        <v>0</v>
      </c>
      <c r="N581" s="79">
        <v>4</v>
      </c>
      <c r="O581">
        <v>19.844695143824968</v>
      </c>
      <c r="P581">
        <v>-4.419093725566519</v>
      </c>
      <c r="Q581">
        <v>-8.2046871550286706</v>
      </c>
      <c r="R581">
        <v>-6.6623291696193514E-3</v>
      </c>
    </row>
    <row r="582" spans="10:18" x14ac:dyDescent="0.25">
      <c r="J582">
        <v>5</v>
      </c>
      <c r="K582">
        <v>30</v>
      </c>
      <c r="L582" s="85">
        <v>0.05</v>
      </c>
      <c r="M582" s="82">
        <v>5</v>
      </c>
      <c r="N582" s="79">
        <v>1</v>
      </c>
      <c r="O582">
        <v>6.0522969516120426</v>
      </c>
      <c r="P582">
        <v>1.2710365224055589</v>
      </c>
      <c r="Q582">
        <v>2.2489235417048059</v>
      </c>
      <c r="R582">
        <v>0.11687421985242519</v>
      </c>
    </row>
    <row r="583" spans="10:18" x14ac:dyDescent="0.25">
      <c r="J583">
        <v>5</v>
      </c>
      <c r="K583">
        <v>30</v>
      </c>
      <c r="L583" s="85">
        <v>0.05</v>
      </c>
      <c r="M583" s="82">
        <v>5</v>
      </c>
      <c r="N583" s="79">
        <v>2</v>
      </c>
      <c r="O583">
        <v>18.387046083218095</v>
      </c>
      <c r="P583">
        <v>7.2698490233194182</v>
      </c>
      <c r="Q583">
        <v>13.760186775329753</v>
      </c>
      <c r="R583">
        <v>8.9387826251488084E-2</v>
      </c>
    </row>
    <row r="584" spans="10:18" x14ac:dyDescent="0.25">
      <c r="J584">
        <v>5</v>
      </c>
      <c r="K584">
        <v>30</v>
      </c>
      <c r="L584" s="85">
        <v>0.05</v>
      </c>
      <c r="M584" s="82">
        <v>5</v>
      </c>
      <c r="N584" s="79">
        <v>3</v>
      </c>
      <c r="O584">
        <v>20.701822091087671</v>
      </c>
      <c r="P584">
        <v>8.1068267294976941</v>
      </c>
      <c r="Q584">
        <v>15.251567073835812</v>
      </c>
      <c r="R584">
        <v>2.9355855355387012E-2</v>
      </c>
    </row>
    <row r="585" spans="10:18" x14ac:dyDescent="0.25">
      <c r="J585">
        <v>5</v>
      </c>
      <c r="K585">
        <v>30</v>
      </c>
      <c r="L585" s="85">
        <v>0.05</v>
      </c>
      <c r="M585" s="82">
        <v>5</v>
      </c>
      <c r="N585" s="79">
        <v>4</v>
      </c>
      <c r="O585">
        <v>21.860571400940707</v>
      </c>
      <c r="P585">
        <v>3.2127117409246102</v>
      </c>
      <c r="Q585">
        <v>5.9868457957654595</v>
      </c>
      <c r="R585">
        <v>4.8614086832908399E-3</v>
      </c>
    </row>
    <row r="586" spans="10:18" x14ac:dyDescent="0.25">
      <c r="J586">
        <v>5</v>
      </c>
      <c r="K586">
        <v>30</v>
      </c>
      <c r="L586" s="85">
        <v>0.05</v>
      </c>
      <c r="M586" s="82">
        <v>10</v>
      </c>
      <c r="N586" s="79">
        <v>1</v>
      </c>
      <c r="O586">
        <v>-5.1106225322248831</v>
      </c>
      <c r="P586">
        <v>-1.5821097316374466</v>
      </c>
      <c r="Q586">
        <v>-3.1333337546495601</v>
      </c>
      <c r="R586">
        <v>-0.1628360997254418</v>
      </c>
    </row>
    <row r="587" spans="10:18" x14ac:dyDescent="0.25">
      <c r="J587">
        <v>5</v>
      </c>
      <c r="K587">
        <v>30</v>
      </c>
      <c r="L587" s="85">
        <v>0.05</v>
      </c>
      <c r="M587" s="82">
        <v>10</v>
      </c>
      <c r="N587" s="79">
        <v>2</v>
      </c>
      <c r="O587">
        <v>9.499720724934658</v>
      </c>
      <c r="P587">
        <v>4.6434905852941286</v>
      </c>
      <c r="Q587">
        <v>8.6714968285938152</v>
      </c>
      <c r="R587">
        <v>5.6331085072506108E-2</v>
      </c>
    </row>
    <row r="588" spans="10:18" x14ac:dyDescent="0.25">
      <c r="J588">
        <v>5</v>
      </c>
      <c r="K588">
        <v>30</v>
      </c>
      <c r="L588" s="85">
        <v>0.05</v>
      </c>
      <c r="M588" s="82">
        <v>10</v>
      </c>
      <c r="N588" s="79">
        <v>3</v>
      </c>
      <c r="O588">
        <v>19.623068091525347</v>
      </c>
      <c r="P588">
        <v>10.977383005477911</v>
      </c>
      <c r="Q588">
        <v>20.658225614693706</v>
      </c>
      <c r="R588">
        <v>3.976246375916688E-2</v>
      </c>
    </row>
    <row r="589" spans="10:18" x14ac:dyDescent="0.25">
      <c r="J589">
        <v>5</v>
      </c>
      <c r="K589">
        <v>30</v>
      </c>
      <c r="L589" s="85">
        <v>0.05</v>
      </c>
      <c r="M589" s="82">
        <v>10</v>
      </c>
      <c r="N589" s="79">
        <v>4</v>
      </c>
      <c r="O589">
        <v>22.456391095004452</v>
      </c>
      <c r="P589">
        <v>11.138077058935288</v>
      </c>
      <c r="Q589">
        <v>20.816829256668179</v>
      </c>
      <c r="R589">
        <v>1.6903577937238397E-2</v>
      </c>
    </row>
    <row r="590" spans="10:18" x14ac:dyDescent="0.25">
      <c r="J590">
        <v>5</v>
      </c>
      <c r="K590">
        <v>30</v>
      </c>
      <c r="L590" s="85">
        <v>0.05</v>
      </c>
      <c r="M590" s="82">
        <v>15</v>
      </c>
      <c r="N590" s="79">
        <v>1</v>
      </c>
      <c r="O590">
        <v>-10.323177748859941</v>
      </c>
      <c r="P590">
        <v>-3.4571813712548871</v>
      </c>
      <c r="Q590">
        <v>-6.6107473702434598</v>
      </c>
      <c r="R590">
        <v>-0.34355367232848805</v>
      </c>
    </row>
    <row r="591" spans="10:18" x14ac:dyDescent="0.25">
      <c r="J591">
        <v>5</v>
      </c>
      <c r="K591">
        <v>30</v>
      </c>
      <c r="L591" s="85">
        <v>0.05</v>
      </c>
      <c r="M591" s="82">
        <v>15</v>
      </c>
      <c r="N591" s="79">
        <v>2</v>
      </c>
      <c r="O591">
        <v>-1.1504837274977218</v>
      </c>
      <c r="P591">
        <v>-0.54774524029381033</v>
      </c>
      <c r="Q591">
        <v>-1.0951781148254924</v>
      </c>
      <c r="R591">
        <v>-7.1144085934914478E-3</v>
      </c>
    </row>
    <row r="592" spans="10:18" x14ac:dyDescent="0.25">
      <c r="J592">
        <v>5</v>
      </c>
      <c r="K592">
        <v>30</v>
      </c>
      <c r="L592" s="85">
        <v>0.05</v>
      </c>
      <c r="M592" s="82">
        <v>15</v>
      </c>
      <c r="N592" s="79">
        <v>3</v>
      </c>
      <c r="O592">
        <v>11.90604073450401</v>
      </c>
      <c r="P592">
        <v>8.5229488446173391</v>
      </c>
      <c r="Q592">
        <v>15.967005642716675</v>
      </c>
      <c r="R592">
        <v>3.0732914580977107E-2</v>
      </c>
    </row>
    <row r="593" spans="10:18" x14ac:dyDescent="0.25">
      <c r="J593">
        <v>5</v>
      </c>
      <c r="K593">
        <v>30</v>
      </c>
      <c r="L593" s="85">
        <v>0.05</v>
      </c>
      <c r="M593" s="82">
        <v>15</v>
      </c>
      <c r="N593" s="79">
        <v>4</v>
      </c>
      <c r="O593">
        <v>20.297983210305329</v>
      </c>
      <c r="P593">
        <v>15.40287552369827</v>
      </c>
      <c r="Q593">
        <v>28.85889111751337</v>
      </c>
      <c r="R593">
        <v>2.343385292603594E-2</v>
      </c>
    </row>
    <row r="594" spans="10:18" x14ac:dyDescent="0.25">
      <c r="J594">
        <v>5</v>
      </c>
      <c r="K594">
        <v>30</v>
      </c>
      <c r="L594" s="85">
        <v>0.1</v>
      </c>
      <c r="M594" s="82">
        <v>0</v>
      </c>
      <c r="N594" s="79">
        <v>1</v>
      </c>
      <c r="O594">
        <v>32.18080141396176</v>
      </c>
      <c r="P594">
        <v>6.7241549206040796</v>
      </c>
      <c r="Q594">
        <v>12.688044077192362</v>
      </c>
      <c r="R594">
        <v>0.65938446793567684</v>
      </c>
    </row>
    <row r="595" spans="10:18" x14ac:dyDescent="0.25">
      <c r="J595">
        <v>5</v>
      </c>
      <c r="K595">
        <v>30</v>
      </c>
      <c r="L595" s="85">
        <v>0.1</v>
      </c>
      <c r="M595" s="82">
        <v>0</v>
      </c>
      <c r="N595" s="79">
        <v>2</v>
      </c>
      <c r="O595">
        <v>39.035635808146132</v>
      </c>
      <c r="P595">
        <v>9.5179328058726593</v>
      </c>
      <c r="Q595">
        <v>17.942437945914023</v>
      </c>
      <c r="R595">
        <v>0.11655623225354327</v>
      </c>
    </row>
    <row r="596" spans="10:18" x14ac:dyDescent="0.25">
      <c r="J596">
        <v>5</v>
      </c>
      <c r="K596">
        <v>30</v>
      </c>
      <c r="L596" s="85">
        <v>0.1</v>
      </c>
      <c r="M596" s="82">
        <v>0</v>
      </c>
      <c r="N596" s="79">
        <v>3</v>
      </c>
      <c r="O596">
        <v>39.539752407882247</v>
      </c>
      <c r="P596">
        <v>2.3855396149549941</v>
      </c>
      <c r="Q596">
        <v>4.5968804821221019</v>
      </c>
      <c r="R596">
        <v>8.8479667607847326E-3</v>
      </c>
    </row>
    <row r="597" spans="10:18" x14ac:dyDescent="0.25">
      <c r="J597">
        <v>5</v>
      </c>
      <c r="K597">
        <v>30</v>
      </c>
      <c r="L597" s="85">
        <v>0.1</v>
      </c>
      <c r="M597" s="82">
        <v>0</v>
      </c>
      <c r="N597" s="79">
        <v>4</v>
      </c>
      <c r="O597">
        <v>39.689390287649935</v>
      </c>
      <c r="P597">
        <v>-8.8381874511330381</v>
      </c>
      <c r="Q597">
        <v>-16.409374310057341</v>
      </c>
      <c r="R597">
        <v>-1.3324658339238703E-2</v>
      </c>
    </row>
    <row r="598" spans="10:18" x14ac:dyDescent="0.25">
      <c r="J598">
        <v>5</v>
      </c>
      <c r="K598">
        <v>30</v>
      </c>
      <c r="L598" s="85">
        <v>0.1</v>
      </c>
      <c r="M598" s="82">
        <v>5</v>
      </c>
      <c r="N598" s="79">
        <v>1</v>
      </c>
      <c r="O598">
        <v>12.104593903224085</v>
      </c>
      <c r="P598">
        <v>2.5420730448111177</v>
      </c>
      <c r="Q598">
        <v>4.4978470834096118</v>
      </c>
      <c r="R598">
        <v>0.23374843970485037</v>
      </c>
    </row>
    <row r="599" spans="10:18" x14ac:dyDescent="0.25">
      <c r="J599">
        <v>5</v>
      </c>
      <c r="K599">
        <v>30</v>
      </c>
      <c r="L599" s="85">
        <v>0.1</v>
      </c>
      <c r="M599" s="82">
        <v>5</v>
      </c>
      <c r="N599" s="79">
        <v>2</v>
      </c>
      <c r="O599">
        <v>36.774092166436191</v>
      </c>
      <c r="P599">
        <v>14.539698046638836</v>
      </c>
      <c r="Q599">
        <v>27.520373550659507</v>
      </c>
      <c r="R599">
        <v>0.17877565250297617</v>
      </c>
    </row>
    <row r="600" spans="10:18" x14ac:dyDescent="0.25">
      <c r="J600">
        <v>5</v>
      </c>
      <c r="K600">
        <v>30</v>
      </c>
      <c r="L600" s="85">
        <v>0.1</v>
      </c>
      <c r="M600" s="82">
        <v>5</v>
      </c>
      <c r="N600" s="79">
        <v>3</v>
      </c>
      <c r="O600">
        <v>41.403644182175341</v>
      </c>
      <c r="P600">
        <v>16.213653458995388</v>
      </c>
      <c r="Q600">
        <v>30.503134147671624</v>
      </c>
      <c r="R600">
        <v>5.8711710710774023E-2</v>
      </c>
    </row>
    <row r="601" spans="10:18" x14ac:dyDescent="0.25">
      <c r="J601">
        <v>5</v>
      </c>
      <c r="K601">
        <v>30</v>
      </c>
      <c r="L601" s="85">
        <v>0.1</v>
      </c>
      <c r="M601" s="82">
        <v>5</v>
      </c>
      <c r="N601" s="79">
        <v>4</v>
      </c>
      <c r="O601">
        <v>43.721142801881413</v>
      </c>
      <c r="P601">
        <v>6.4254234818492204</v>
      </c>
      <c r="Q601">
        <v>11.973691591530919</v>
      </c>
      <c r="R601">
        <v>9.7228173665816799E-3</v>
      </c>
    </row>
    <row r="602" spans="10:18" x14ac:dyDescent="0.25">
      <c r="J602">
        <v>5</v>
      </c>
      <c r="K602">
        <v>30</v>
      </c>
      <c r="L602" s="85">
        <v>0.1</v>
      </c>
      <c r="M602" s="82">
        <v>10</v>
      </c>
      <c r="N602" s="79">
        <v>1</v>
      </c>
      <c r="O602">
        <v>-10.221245064449766</v>
      </c>
      <c r="P602">
        <v>-3.1642194632748932</v>
      </c>
      <c r="Q602">
        <v>-6.2666675092991202</v>
      </c>
      <c r="R602">
        <v>-0.3256721994508836</v>
      </c>
    </row>
    <row r="603" spans="10:18" x14ac:dyDescent="0.25">
      <c r="J603">
        <v>5</v>
      </c>
      <c r="K603">
        <v>30</v>
      </c>
      <c r="L603" s="85">
        <v>0.1</v>
      </c>
      <c r="M603" s="82">
        <v>10</v>
      </c>
      <c r="N603" s="79">
        <v>2</v>
      </c>
      <c r="O603">
        <v>18.999441449869316</v>
      </c>
      <c r="P603">
        <v>9.2869811705882572</v>
      </c>
      <c r="Q603">
        <v>17.34299365718763</v>
      </c>
      <c r="R603">
        <v>0.11266217014501222</v>
      </c>
    </row>
    <row r="604" spans="10:18" x14ac:dyDescent="0.25">
      <c r="J604">
        <v>5</v>
      </c>
      <c r="K604">
        <v>30</v>
      </c>
      <c r="L604" s="85">
        <v>0.1</v>
      </c>
      <c r="M604" s="82">
        <v>10</v>
      </c>
      <c r="N604" s="79">
        <v>3</v>
      </c>
      <c r="O604">
        <v>39.246136183050695</v>
      </c>
      <c r="P604">
        <v>21.954766010955822</v>
      </c>
      <c r="Q604">
        <v>41.316451229387411</v>
      </c>
      <c r="R604">
        <v>7.952492751833376E-2</v>
      </c>
    </row>
    <row r="605" spans="10:18" x14ac:dyDescent="0.25">
      <c r="J605">
        <v>5</v>
      </c>
      <c r="K605">
        <v>30</v>
      </c>
      <c r="L605" s="85">
        <v>0.1</v>
      </c>
      <c r="M605" s="82">
        <v>10</v>
      </c>
      <c r="N605" s="79">
        <v>4</v>
      </c>
      <c r="O605">
        <v>44.912782190008905</v>
      </c>
      <c r="P605">
        <v>22.276154117870576</v>
      </c>
      <c r="Q605">
        <v>41.633658513336357</v>
      </c>
      <c r="R605">
        <v>3.3807155874476795E-2</v>
      </c>
    </row>
    <row r="606" spans="10:18" x14ac:dyDescent="0.25">
      <c r="J606">
        <v>5</v>
      </c>
      <c r="K606">
        <v>30</v>
      </c>
      <c r="L606" s="85">
        <v>0.1</v>
      </c>
      <c r="M606" s="82">
        <v>15</v>
      </c>
      <c r="N606" s="79">
        <v>1</v>
      </c>
      <c r="O606">
        <v>-20.646355497719881</v>
      </c>
      <c r="P606">
        <v>-6.9143627425097742</v>
      </c>
      <c r="Q606">
        <v>-13.22149474048692</v>
      </c>
      <c r="R606">
        <v>-0.68710734465697609</v>
      </c>
    </row>
    <row r="607" spans="10:18" x14ac:dyDescent="0.25">
      <c r="J607">
        <v>5</v>
      </c>
      <c r="K607">
        <v>30</v>
      </c>
      <c r="L607" s="85">
        <v>0.1</v>
      </c>
      <c r="M607" s="82">
        <v>15</v>
      </c>
      <c r="N607" s="79">
        <v>2</v>
      </c>
      <c r="O607">
        <v>-2.3009674549954435</v>
      </c>
      <c r="P607">
        <v>-1.0954904805876207</v>
      </c>
      <c r="Q607">
        <v>-2.1903562296509849</v>
      </c>
      <c r="R607">
        <v>-1.4228817186982896E-2</v>
      </c>
    </row>
    <row r="608" spans="10:18" x14ac:dyDescent="0.25">
      <c r="J608">
        <v>5</v>
      </c>
      <c r="K608">
        <v>30</v>
      </c>
      <c r="L608" s="85">
        <v>0.1</v>
      </c>
      <c r="M608" s="82">
        <v>15</v>
      </c>
      <c r="N608" s="79">
        <v>3</v>
      </c>
      <c r="O608">
        <v>23.812081469008021</v>
      </c>
      <c r="P608">
        <v>17.045897689234678</v>
      </c>
      <c r="Q608">
        <v>31.93401128543335</v>
      </c>
      <c r="R608">
        <v>6.1465829161954214E-2</v>
      </c>
    </row>
    <row r="609" spans="10:18" x14ac:dyDescent="0.25">
      <c r="J609">
        <v>5</v>
      </c>
      <c r="K609">
        <v>30</v>
      </c>
      <c r="L609" s="85">
        <v>0.1</v>
      </c>
      <c r="M609" s="82">
        <v>15</v>
      </c>
      <c r="N609" s="79">
        <v>4</v>
      </c>
      <c r="O609">
        <v>40.595966420610658</v>
      </c>
      <c r="P609">
        <v>30.805751047396541</v>
      </c>
      <c r="Q609">
        <v>57.717782235026739</v>
      </c>
      <c r="R609">
        <v>4.6867705852071881E-2</v>
      </c>
    </row>
    <row r="610" spans="10:18" x14ac:dyDescent="0.25">
      <c r="J610">
        <v>5</v>
      </c>
      <c r="K610">
        <v>30</v>
      </c>
      <c r="L610" s="85">
        <v>0.15</v>
      </c>
      <c r="M610" s="82">
        <v>0</v>
      </c>
      <c r="N610" s="79">
        <v>1</v>
      </c>
      <c r="O610">
        <v>48.271202120942633</v>
      </c>
      <c r="P610">
        <v>10.086232380906118</v>
      </c>
      <c r="Q610">
        <v>19.032066115788542</v>
      </c>
      <c r="R610">
        <v>0.98907670190351515</v>
      </c>
    </row>
    <row r="611" spans="10:18" x14ac:dyDescent="0.25">
      <c r="J611">
        <v>5</v>
      </c>
      <c r="K611">
        <v>30</v>
      </c>
      <c r="L611" s="85">
        <v>0.15</v>
      </c>
      <c r="M611" s="82">
        <v>0</v>
      </c>
      <c r="N611" s="79">
        <v>2</v>
      </c>
      <c r="O611">
        <v>58.553453712219181</v>
      </c>
      <c r="P611">
        <v>14.276899208808986</v>
      </c>
      <c r="Q611">
        <v>26.913656918871027</v>
      </c>
      <c r="R611">
        <v>0.17483434838031486</v>
      </c>
    </row>
    <row r="612" spans="10:18" x14ac:dyDescent="0.25">
      <c r="J612">
        <v>5</v>
      </c>
      <c r="K612">
        <v>30</v>
      </c>
      <c r="L612" s="85">
        <v>0.15</v>
      </c>
      <c r="M612" s="82">
        <v>0</v>
      </c>
      <c r="N612" s="79">
        <v>3</v>
      </c>
      <c r="O612">
        <v>59.309628611823356</v>
      </c>
      <c r="P612">
        <v>3.5783094224324912</v>
      </c>
      <c r="Q612">
        <v>6.8953207231831541</v>
      </c>
      <c r="R612">
        <v>1.3271950141177102E-2</v>
      </c>
    </row>
    <row r="613" spans="10:18" x14ac:dyDescent="0.25">
      <c r="J613">
        <v>5</v>
      </c>
      <c r="K613">
        <v>30</v>
      </c>
      <c r="L613" s="85">
        <v>0.15</v>
      </c>
      <c r="M613" s="82">
        <v>0</v>
      </c>
      <c r="N613" s="79">
        <v>4</v>
      </c>
      <c r="O613">
        <v>59.534085431474892</v>
      </c>
      <c r="P613">
        <v>-13.257281176699557</v>
      </c>
      <c r="Q613">
        <v>-24.61406146508601</v>
      </c>
      <c r="R613">
        <v>-1.9986987508858054E-2</v>
      </c>
    </row>
    <row r="614" spans="10:18" x14ac:dyDescent="0.25">
      <c r="J614">
        <v>5</v>
      </c>
      <c r="K614">
        <v>30</v>
      </c>
      <c r="L614" s="85">
        <v>0.15</v>
      </c>
      <c r="M614" s="82">
        <v>5</v>
      </c>
      <c r="N614" s="79">
        <v>1</v>
      </c>
      <c r="O614">
        <v>18.156890854836128</v>
      </c>
      <c r="P614">
        <v>3.8131095672166775</v>
      </c>
      <c r="Q614">
        <v>6.7467706251144177</v>
      </c>
      <c r="R614">
        <v>0.35062265955727556</v>
      </c>
    </row>
    <row r="615" spans="10:18" x14ac:dyDescent="0.25">
      <c r="J615">
        <v>5</v>
      </c>
      <c r="K615">
        <v>30</v>
      </c>
      <c r="L615" s="85">
        <v>0.15</v>
      </c>
      <c r="M615" s="82">
        <v>5</v>
      </c>
      <c r="N615" s="79">
        <v>2</v>
      </c>
      <c r="O615">
        <v>55.1611382496543</v>
      </c>
      <c r="P615">
        <v>21.809547069958253</v>
      </c>
      <c r="Q615">
        <v>41.280560325989256</v>
      </c>
      <c r="R615">
        <v>0.26816347875446422</v>
      </c>
    </row>
    <row r="616" spans="10:18" x14ac:dyDescent="0.25">
      <c r="J616">
        <v>5</v>
      </c>
      <c r="K616">
        <v>30</v>
      </c>
      <c r="L616" s="85">
        <v>0.15</v>
      </c>
      <c r="M616" s="82">
        <v>5</v>
      </c>
      <c r="N616" s="79">
        <v>3</v>
      </c>
      <c r="O616">
        <v>62.105466273263005</v>
      </c>
      <c r="P616">
        <v>24.320480188493086</v>
      </c>
      <c r="Q616">
        <v>45.754701221507432</v>
      </c>
      <c r="R616">
        <v>8.8067566066161035E-2</v>
      </c>
    </row>
    <row r="617" spans="10:18" x14ac:dyDescent="0.25">
      <c r="J617">
        <v>5</v>
      </c>
      <c r="K617">
        <v>30</v>
      </c>
      <c r="L617" s="85">
        <v>0.15</v>
      </c>
      <c r="M617" s="82">
        <v>5</v>
      </c>
      <c r="N617" s="79">
        <v>4</v>
      </c>
      <c r="O617">
        <v>65.581714202822099</v>
      </c>
      <c r="P617">
        <v>9.6381352227738262</v>
      </c>
      <c r="Q617">
        <v>17.960537387296377</v>
      </c>
      <c r="R617">
        <v>1.4584226049872518E-2</v>
      </c>
    </row>
    <row r="618" spans="10:18" x14ac:dyDescent="0.25">
      <c r="J618">
        <v>5</v>
      </c>
      <c r="K618">
        <v>30</v>
      </c>
      <c r="L618" s="85">
        <v>0.15</v>
      </c>
      <c r="M618" s="82">
        <v>10</v>
      </c>
      <c r="N618" s="79">
        <v>1</v>
      </c>
      <c r="O618">
        <v>-15.331867596674652</v>
      </c>
      <c r="P618">
        <v>-4.7463291949123407</v>
      </c>
      <c r="Q618">
        <v>-9.400001263948683</v>
      </c>
      <c r="R618">
        <v>-0.48850829917632554</v>
      </c>
    </row>
    <row r="619" spans="10:18" x14ac:dyDescent="0.25">
      <c r="J619">
        <v>5</v>
      </c>
      <c r="K619">
        <v>30</v>
      </c>
      <c r="L619" s="85">
        <v>0.15</v>
      </c>
      <c r="M619" s="82">
        <v>10</v>
      </c>
      <c r="N619" s="79">
        <v>2</v>
      </c>
      <c r="O619">
        <v>28.499162174803971</v>
      </c>
      <c r="P619">
        <v>13.930471755882387</v>
      </c>
      <c r="Q619">
        <v>26.014490485781437</v>
      </c>
      <c r="R619">
        <v>0.16899325521751826</v>
      </c>
    </row>
    <row r="620" spans="10:18" x14ac:dyDescent="0.25">
      <c r="J620">
        <v>5</v>
      </c>
      <c r="K620">
        <v>30</v>
      </c>
      <c r="L620" s="85">
        <v>0.15</v>
      </c>
      <c r="M620" s="82">
        <v>10</v>
      </c>
      <c r="N620" s="79">
        <v>3</v>
      </c>
      <c r="O620">
        <v>58.869204274576035</v>
      </c>
      <c r="P620">
        <v>32.932149016433733</v>
      </c>
      <c r="Q620">
        <v>61.974676844081117</v>
      </c>
      <c r="R620">
        <v>0.11928739127750065</v>
      </c>
    </row>
    <row r="621" spans="10:18" x14ac:dyDescent="0.25">
      <c r="J621">
        <v>5</v>
      </c>
      <c r="K621">
        <v>30</v>
      </c>
      <c r="L621" s="85">
        <v>0.15</v>
      </c>
      <c r="M621" s="82">
        <v>10</v>
      </c>
      <c r="N621" s="79">
        <v>4</v>
      </c>
      <c r="O621">
        <v>67.36917328501336</v>
      </c>
      <c r="P621">
        <v>33.414231176805856</v>
      </c>
      <c r="Q621">
        <v>62.450487770004528</v>
      </c>
      <c r="R621">
        <v>5.0710733811715189E-2</v>
      </c>
    </row>
    <row r="622" spans="10:18" x14ac:dyDescent="0.25">
      <c r="J622">
        <v>5</v>
      </c>
      <c r="K622">
        <v>30</v>
      </c>
      <c r="L622" s="85">
        <v>0.15</v>
      </c>
      <c r="M622" s="82">
        <v>15</v>
      </c>
      <c r="N622" s="79">
        <v>1</v>
      </c>
      <c r="O622">
        <v>-30.969533246579815</v>
      </c>
      <c r="P622">
        <v>-10.37154411376466</v>
      </c>
      <c r="Q622">
        <v>-19.83224211073038</v>
      </c>
      <c r="R622">
        <v>-1.0306610169854642</v>
      </c>
    </row>
    <row r="623" spans="10:18" x14ac:dyDescent="0.25">
      <c r="J623">
        <v>5</v>
      </c>
      <c r="K623">
        <v>30</v>
      </c>
      <c r="L623" s="85">
        <v>0.15</v>
      </c>
      <c r="M623" s="82">
        <v>15</v>
      </c>
      <c r="N623" s="79">
        <v>2</v>
      </c>
      <c r="O623">
        <v>-3.4514511824931655</v>
      </c>
      <c r="P623">
        <v>-1.6432357208814297</v>
      </c>
      <c r="Q623">
        <v>-3.2855343444764773</v>
      </c>
      <c r="R623">
        <v>-2.1343225780474345E-2</v>
      </c>
    </row>
    <row r="624" spans="10:18" x14ac:dyDescent="0.25">
      <c r="J624">
        <v>5</v>
      </c>
      <c r="K624">
        <v>30</v>
      </c>
      <c r="L624" s="85">
        <v>0.15</v>
      </c>
      <c r="M624" s="82">
        <v>15</v>
      </c>
      <c r="N624" s="79">
        <v>3</v>
      </c>
      <c r="O624">
        <v>35.718122203512038</v>
      </c>
      <c r="P624">
        <v>25.56884653385201</v>
      </c>
      <c r="Q624">
        <v>47.901016928150014</v>
      </c>
      <c r="R624">
        <v>9.2198743742931299E-2</v>
      </c>
    </row>
    <row r="625" spans="10:18" x14ac:dyDescent="0.25">
      <c r="J625">
        <v>5</v>
      </c>
      <c r="K625">
        <v>30</v>
      </c>
      <c r="L625" s="85">
        <v>0.15</v>
      </c>
      <c r="M625" s="82">
        <v>15</v>
      </c>
      <c r="N625" s="79">
        <v>4</v>
      </c>
      <c r="O625">
        <v>60.893949630915991</v>
      </c>
      <c r="P625">
        <v>46.208626571094804</v>
      </c>
      <c r="Q625">
        <v>86.576673352540098</v>
      </c>
      <c r="R625">
        <v>7.0301558778107814E-2</v>
      </c>
    </row>
    <row r="626" spans="10:18" x14ac:dyDescent="0.25">
      <c r="J626">
        <v>5</v>
      </c>
      <c r="K626">
        <v>30</v>
      </c>
      <c r="L626" s="85">
        <v>0.2</v>
      </c>
      <c r="M626" s="82">
        <v>0</v>
      </c>
      <c r="N626" s="79">
        <v>1</v>
      </c>
      <c r="O626">
        <v>64.361602827923519</v>
      </c>
      <c r="P626">
        <v>13.448309841208159</v>
      </c>
      <c r="Q626">
        <v>25.376088154384725</v>
      </c>
      <c r="R626">
        <v>1.3187689358713537</v>
      </c>
    </row>
    <row r="627" spans="10:18" x14ac:dyDescent="0.25">
      <c r="J627">
        <v>5</v>
      </c>
      <c r="K627">
        <v>30</v>
      </c>
      <c r="L627" s="85">
        <v>0.2</v>
      </c>
      <c r="M627" s="82">
        <v>0</v>
      </c>
      <c r="N627" s="79">
        <v>2</v>
      </c>
      <c r="O627">
        <v>78.071271616292265</v>
      </c>
      <c r="P627">
        <v>19.035865611745319</v>
      </c>
      <c r="Q627">
        <v>35.884875891828045</v>
      </c>
      <c r="R627">
        <v>0.23311246450708653</v>
      </c>
    </row>
    <row r="628" spans="10:18" x14ac:dyDescent="0.25">
      <c r="J628">
        <v>5</v>
      </c>
      <c r="K628">
        <v>30</v>
      </c>
      <c r="L628" s="85">
        <v>0.2</v>
      </c>
      <c r="M628" s="82">
        <v>0</v>
      </c>
      <c r="N628" s="79">
        <v>3</v>
      </c>
      <c r="O628">
        <v>79.079504815764494</v>
      </c>
      <c r="P628">
        <v>4.7710792299099882</v>
      </c>
      <c r="Q628">
        <v>9.1937609642442037</v>
      </c>
      <c r="R628">
        <v>1.7695933521569465E-2</v>
      </c>
    </row>
    <row r="629" spans="10:18" x14ac:dyDescent="0.25">
      <c r="J629">
        <v>5</v>
      </c>
      <c r="K629">
        <v>30</v>
      </c>
      <c r="L629" s="85">
        <v>0.2</v>
      </c>
      <c r="M629" s="82">
        <v>0</v>
      </c>
      <c r="N629" s="79">
        <v>4</v>
      </c>
      <c r="O629">
        <v>79.378780575299871</v>
      </c>
      <c r="P629">
        <v>-17.676374902266076</v>
      </c>
      <c r="Q629">
        <v>-32.818748620114683</v>
      </c>
      <c r="R629">
        <v>-2.6649316678477405E-2</v>
      </c>
    </row>
    <row r="630" spans="10:18" x14ac:dyDescent="0.25">
      <c r="J630">
        <v>5</v>
      </c>
      <c r="K630">
        <v>30</v>
      </c>
      <c r="L630" s="85">
        <v>0.2</v>
      </c>
      <c r="M630" s="82">
        <v>5</v>
      </c>
      <c r="N630" s="79">
        <v>1</v>
      </c>
      <c r="O630">
        <v>24.20918780644817</v>
      </c>
      <c r="P630">
        <v>5.0841460896222355</v>
      </c>
      <c r="Q630">
        <v>8.9956941668192236</v>
      </c>
      <c r="R630">
        <v>0.46749687940970075</v>
      </c>
    </row>
    <row r="631" spans="10:18" x14ac:dyDescent="0.25">
      <c r="J631">
        <v>5</v>
      </c>
      <c r="K631">
        <v>30</v>
      </c>
      <c r="L631" s="85">
        <v>0.2</v>
      </c>
      <c r="M631" s="82">
        <v>5</v>
      </c>
      <c r="N631" s="79">
        <v>2</v>
      </c>
      <c r="O631">
        <v>73.548184332872381</v>
      </c>
      <c r="P631">
        <v>29.079396093277673</v>
      </c>
      <c r="Q631">
        <v>55.040747101319013</v>
      </c>
      <c r="R631">
        <v>0.35755130500595234</v>
      </c>
    </row>
    <row r="632" spans="10:18" x14ac:dyDescent="0.25">
      <c r="J632">
        <v>5</v>
      </c>
      <c r="K632">
        <v>30</v>
      </c>
      <c r="L632" s="85">
        <v>0.2</v>
      </c>
      <c r="M632" s="82">
        <v>5</v>
      </c>
      <c r="N632" s="79">
        <v>3</v>
      </c>
      <c r="O632">
        <v>82.807288364350683</v>
      </c>
      <c r="P632">
        <v>32.427306917990776</v>
      </c>
      <c r="Q632">
        <v>61.006268295343247</v>
      </c>
      <c r="R632">
        <v>0.11742342142154805</v>
      </c>
    </row>
    <row r="633" spans="10:18" x14ac:dyDescent="0.25">
      <c r="J633">
        <v>5</v>
      </c>
      <c r="K633">
        <v>30</v>
      </c>
      <c r="L633" s="85">
        <v>0.2</v>
      </c>
      <c r="M633" s="82">
        <v>5</v>
      </c>
      <c r="N633" s="79">
        <v>4</v>
      </c>
      <c r="O633">
        <v>87.442285603762826</v>
      </c>
      <c r="P633">
        <v>12.850846963698441</v>
      </c>
      <c r="Q633">
        <v>23.947383183061838</v>
      </c>
      <c r="R633">
        <v>1.944563473316336E-2</v>
      </c>
    </row>
    <row r="634" spans="10:18" x14ac:dyDescent="0.25">
      <c r="J634">
        <v>5</v>
      </c>
      <c r="K634">
        <v>30</v>
      </c>
      <c r="L634" s="85">
        <v>0.2</v>
      </c>
      <c r="M634" s="82">
        <v>10</v>
      </c>
      <c r="N634" s="79">
        <v>1</v>
      </c>
      <c r="O634">
        <v>-20.442490128899532</v>
      </c>
      <c r="P634">
        <v>-6.3284389265497865</v>
      </c>
      <c r="Q634">
        <v>-12.53333501859824</v>
      </c>
      <c r="R634">
        <v>-0.65134439890176721</v>
      </c>
    </row>
    <row r="635" spans="10:18" x14ac:dyDescent="0.25">
      <c r="J635">
        <v>5</v>
      </c>
      <c r="K635">
        <v>30</v>
      </c>
      <c r="L635" s="85">
        <v>0.2</v>
      </c>
      <c r="M635" s="82">
        <v>10</v>
      </c>
      <c r="N635" s="79">
        <v>2</v>
      </c>
      <c r="O635">
        <v>37.998882899738632</v>
      </c>
      <c r="P635">
        <v>18.573962341176514</v>
      </c>
      <c r="Q635">
        <v>34.685987314375261</v>
      </c>
      <c r="R635">
        <v>0.22532434029002443</v>
      </c>
    </row>
    <row r="636" spans="10:18" x14ac:dyDescent="0.25">
      <c r="J636">
        <v>5</v>
      </c>
      <c r="K636">
        <v>30</v>
      </c>
      <c r="L636" s="85">
        <v>0.2</v>
      </c>
      <c r="M636" s="82">
        <v>10</v>
      </c>
      <c r="N636" s="79">
        <v>3</v>
      </c>
      <c r="O636">
        <v>78.492272366101389</v>
      </c>
      <c r="P636">
        <v>43.909532021911645</v>
      </c>
      <c r="Q636">
        <v>82.632902458774822</v>
      </c>
      <c r="R636">
        <v>0.15904985503666752</v>
      </c>
    </row>
    <row r="637" spans="10:18" x14ac:dyDescent="0.25">
      <c r="J637">
        <v>5</v>
      </c>
      <c r="K637">
        <v>30</v>
      </c>
      <c r="L637" s="85">
        <v>0.2</v>
      </c>
      <c r="M637" s="82">
        <v>10</v>
      </c>
      <c r="N637" s="79">
        <v>4</v>
      </c>
      <c r="O637">
        <v>89.825564380017809</v>
      </c>
      <c r="P637">
        <v>44.552308235741151</v>
      </c>
      <c r="Q637">
        <v>83.267317026672714</v>
      </c>
      <c r="R637">
        <v>6.761431174895359E-2</v>
      </c>
    </row>
    <row r="638" spans="10:18" x14ac:dyDescent="0.25">
      <c r="J638">
        <v>5</v>
      </c>
      <c r="K638">
        <v>30</v>
      </c>
      <c r="L638" s="85">
        <v>0.2</v>
      </c>
      <c r="M638" s="82">
        <v>15</v>
      </c>
      <c r="N638" s="79">
        <v>1</v>
      </c>
      <c r="O638">
        <v>-41.292710995439762</v>
      </c>
      <c r="P638">
        <v>-13.828725485019548</v>
      </c>
      <c r="Q638">
        <v>-26.442989480973839</v>
      </c>
      <c r="R638">
        <v>-1.3742146893139522</v>
      </c>
    </row>
    <row r="639" spans="10:18" x14ac:dyDescent="0.25">
      <c r="J639">
        <v>5</v>
      </c>
      <c r="K639">
        <v>30</v>
      </c>
      <c r="L639" s="85">
        <v>0.2</v>
      </c>
      <c r="M639" s="82">
        <v>15</v>
      </c>
      <c r="N639" s="79">
        <v>2</v>
      </c>
      <c r="O639">
        <v>-4.6019349099908871</v>
      </c>
      <c r="P639">
        <v>-2.1909809611752413</v>
      </c>
      <c r="Q639">
        <v>-4.3807124593019697</v>
      </c>
      <c r="R639">
        <v>-2.8457634373965791E-2</v>
      </c>
    </row>
    <row r="640" spans="10:18" x14ac:dyDescent="0.25">
      <c r="J640">
        <v>5</v>
      </c>
      <c r="K640">
        <v>30</v>
      </c>
      <c r="L640" s="85">
        <v>0.2</v>
      </c>
      <c r="M640" s="82">
        <v>15</v>
      </c>
      <c r="N640" s="79">
        <v>3</v>
      </c>
      <c r="O640">
        <v>47.624162938016042</v>
      </c>
      <c r="P640">
        <v>34.091795378469357</v>
      </c>
      <c r="Q640">
        <v>63.8680225708667</v>
      </c>
      <c r="R640">
        <v>0.12293165832390843</v>
      </c>
    </row>
    <row r="641" spans="10:18" x14ac:dyDescent="0.25">
      <c r="J641">
        <v>5</v>
      </c>
      <c r="K641">
        <v>30</v>
      </c>
      <c r="L641" s="85">
        <v>0.2</v>
      </c>
      <c r="M641" s="82">
        <v>15</v>
      </c>
      <c r="N641" s="79">
        <v>4</v>
      </c>
      <c r="O641">
        <v>81.191932841221316</v>
      </c>
      <c r="P641">
        <v>61.611502094793082</v>
      </c>
      <c r="Q641">
        <v>115.43556447005348</v>
      </c>
      <c r="R641">
        <v>9.3735411704143762E-2</v>
      </c>
    </row>
    <row r="642" spans="10:18" x14ac:dyDescent="0.25">
      <c r="J642">
        <v>5</v>
      </c>
      <c r="K642">
        <v>40</v>
      </c>
      <c r="L642" s="85">
        <v>0.05</v>
      </c>
      <c r="M642" s="82">
        <v>0</v>
      </c>
      <c r="N642" s="79">
        <v>1</v>
      </c>
      <c r="O642">
        <v>23.332010344328332</v>
      </c>
      <c r="P642">
        <v>3.3398156349183807</v>
      </c>
      <c r="Q642">
        <v>8.169546972116402</v>
      </c>
      <c r="R642">
        <v>0.42456286806000065</v>
      </c>
    </row>
    <row r="643" spans="10:18" x14ac:dyDescent="0.25">
      <c r="J643">
        <v>5</v>
      </c>
      <c r="K643">
        <v>40</v>
      </c>
      <c r="L643" s="85">
        <v>0.05</v>
      </c>
      <c r="M643" s="82">
        <v>0</v>
      </c>
      <c r="N643" s="79">
        <v>2</v>
      </c>
      <c r="O643">
        <v>33.375677461441484</v>
      </c>
      <c r="P643">
        <v>8.1316325520095294</v>
      </c>
      <c r="Q643">
        <v>20.666100032205762</v>
      </c>
      <c r="R643">
        <v>0.1342494683492704</v>
      </c>
    </row>
    <row r="644" spans="10:18" x14ac:dyDescent="0.25">
      <c r="J644">
        <v>5</v>
      </c>
      <c r="K644">
        <v>40</v>
      </c>
      <c r="L644" s="85">
        <v>0.05</v>
      </c>
      <c r="M644" s="82">
        <v>0</v>
      </c>
      <c r="N644" s="79">
        <v>3</v>
      </c>
      <c r="O644">
        <v>35.1693968692094</v>
      </c>
      <c r="P644">
        <v>7.9553192501346253</v>
      </c>
      <c r="Q644">
        <v>20.036386346591694</v>
      </c>
      <c r="R644">
        <v>3.8565562252565744E-2</v>
      </c>
    </row>
    <row r="645" spans="10:18" x14ac:dyDescent="0.25">
      <c r="J645">
        <v>5</v>
      </c>
      <c r="K645">
        <v>40</v>
      </c>
      <c r="L645" s="85">
        <v>0.05</v>
      </c>
      <c r="M645" s="82">
        <v>0</v>
      </c>
      <c r="N645" s="79">
        <v>4</v>
      </c>
      <c r="O645">
        <v>35.146446584784208</v>
      </c>
      <c r="P645">
        <v>2.1204796577377745</v>
      </c>
      <c r="Q645">
        <v>5.4481546454780503</v>
      </c>
      <c r="R645">
        <v>4.4239833803923698E-3</v>
      </c>
    </row>
    <row r="646" spans="10:18" x14ac:dyDescent="0.25">
      <c r="J646">
        <v>5</v>
      </c>
      <c r="K646">
        <v>40</v>
      </c>
      <c r="L646" s="85">
        <v>0.05</v>
      </c>
      <c r="M646" s="82">
        <v>5</v>
      </c>
      <c r="N646" s="79">
        <v>1</v>
      </c>
      <c r="O646">
        <v>3.6394029205096476</v>
      </c>
      <c r="P646">
        <v>0.34504908025613612</v>
      </c>
      <c r="Q646">
        <v>0.60532140950219193</v>
      </c>
      <c r="R646">
        <v>3.145792472869461E-2</v>
      </c>
    </row>
    <row r="647" spans="10:18" x14ac:dyDescent="0.25">
      <c r="J647">
        <v>5</v>
      </c>
      <c r="K647">
        <v>40</v>
      </c>
      <c r="L647" s="85">
        <v>0.05</v>
      </c>
      <c r="M647" s="82">
        <v>5</v>
      </c>
      <c r="N647" s="79">
        <v>2</v>
      </c>
      <c r="O647">
        <v>23.412380718984561</v>
      </c>
      <c r="P647">
        <v>8.0602970838770762</v>
      </c>
      <c r="Q647">
        <v>20.239780285082588</v>
      </c>
      <c r="R647">
        <v>0.13148004405978714</v>
      </c>
    </row>
    <row r="648" spans="10:18" x14ac:dyDescent="0.25">
      <c r="J648">
        <v>5</v>
      </c>
      <c r="K648">
        <v>40</v>
      </c>
      <c r="L648" s="85">
        <v>0.05</v>
      </c>
      <c r="M648" s="82">
        <v>5</v>
      </c>
      <c r="N648" s="79">
        <v>3</v>
      </c>
      <c r="O648">
        <v>34.199379552141849</v>
      </c>
      <c r="P648">
        <v>13.958713154817396</v>
      </c>
      <c r="Q648">
        <v>35.079251442767855</v>
      </c>
      <c r="R648">
        <v>6.7519712980559407E-2</v>
      </c>
    </row>
    <row r="649" spans="10:18" x14ac:dyDescent="0.25">
      <c r="J649">
        <v>5</v>
      </c>
      <c r="K649">
        <v>40</v>
      </c>
      <c r="L649" s="85">
        <v>0.05</v>
      </c>
      <c r="M649" s="82">
        <v>5</v>
      </c>
      <c r="N649" s="79">
        <v>4</v>
      </c>
      <c r="O649">
        <v>36.803239273044746</v>
      </c>
      <c r="P649">
        <v>14.412136407995904</v>
      </c>
      <c r="Q649">
        <v>36.151862693536742</v>
      </c>
      <c r="R649">
        <v>2.9355855355387015E-2</v>
      </c>
    </row>
    <row r="650" spans="10:18" x14ac:dyDescent="0.25">
      <c r="J650">
        <v>5</v>
      </c>
      <c r="K650">
        <v>40</v>
      </c>
      <c r="L650" s="85">
        <v>0.05</v>
      </c>
      <c r="M650" s="82">
        <v>10</v>
      </c>
      <c r="N650" s="79">
        <v>1</v>
      </c>
      <c r="O650">
        <v>-16.584841542750205</v>
      </c>
      <c r="P650">
        <v>-3.7059160783588712</v>
      </c>
      <c r="Q650">
        <v>-9.4644518958723047</v>
      </c>
      <c r="R650">
        <v>-0.49185773155380824</v>
      </c>
    </row>
    <row r="651" spans="10:18" x14ac:dyDescent="0.25">
      <c r="J651">
        <v>5</v>
      </c>
      <c r="K651">
        <v>40</v>
      </c>
      <c r="L651" s="85">
        <v>0.05</v>
      </c>
      <c r="M651" s="82">
        <v>10</v>
      </c>
      <c r="N651" s="79">
        <v>2</v>
      </c>
      <c r="O651">
        <v>4.1679508306888016</v>
      </c>
      <c r="P651">
        <v>1.4668998853555699</v>
      </c>
      <c r="Q651">
        <v>3.3653176046716822</v>
      </c>
      <c r="R651">
        <v>2.1861507422762251E-2</v>
      </c>
    </row>
    <row r="652" spans="10:18" x14ac:dyDescent="0.25">
      <c r="J652">
        <v>5</v>
      </c>
      <c r="K652">
        <v>40</v>
      </c>
      <c r="L652" s="85">
        <v>0.05</v>
      </c>
      <c r="M652" s="82">
        <v>10</v>
      </c>
      <c r="N652" s="79">
        <v>3</v>
      </c>
      <c r="O652">
        <v>21.653967470502309</v>
      </c>
      <c r="P652">
        <v>10.545447201516453</v>
      </c>
      <c r="Q652">
        <v>26.587977001626825</v>
      </c>
      <c r="R652">
        <v>5.1175908893394281E-2</v>
      </c>
    </row>
    <row r="653" spans="10:18" x14ac:dyDescent="0.25">
      <c r="J653">
        <v>5</v>
      </c>
      <c r="K653">
        <v>40</v>
      </c>
      <c r="L653" s="85">
        <v>0.05</v>
      </c>
      <c r="M653" s="82">
        <v>10</v>
      </c>
      <c r="N653" s="79">
        <v>4</v>
      </c>
      <c r="O653">
        <v>34.885454384933951</v>
      </c>
      <c r="P653">
        <v>19.515347565294064</v>
      </c>
      <c r="Q653">
        <v>48.967645901496191</v>
      </c>
      <c r="R653">
        <v>3.976246375916688E-2</v>
      </c>
    </row>
    <row r="654" spans="10:18" x14ac:dyDescent="0.25">
      <c r="J654">
        <v>5</v>
      </c>
      <c r="K654">
        <v>40</v>
      </c>
      <c r="L654" s="85">
        <v>0.05</v>
      </c>
      <c r="M654" s="82">
        <v>15</v>
      </c>
      <c r="N654" s="79">
        <v>1</v>
      </c>
      <c r="O654">
        <v>-20.926004471740374</v>
      </c>
      <c r="P654">
        <v>-6.3301700755551895</v>
      </c>
      <c r="Q654">
        <v>-15.900346091008029</v>
      </c>
      <c r="R654">
        <v>-0.82632446604271792</v>
      </c>
    </row>
    <row r="655" spans="10:18" x14ac:dyDescent="0.25">
      <c r="J655">
        <v>5</v>
      </c>
      <c r="K655">
        <v>40</v>
      </c>
      <c r="L655" s="85">
        <v>0.05</v>
      </c>
      <c r="M655" s="82">
        <v>15</v>
      </c>
      <c r="N655" s="79">
        <v>2</v>
      </c>
      <c r="O655">
        <v>-13.103555138331334</v>
      </c>
      <c r="P655">
        <v>-5.277998881672481</v>
      </c>
      <c r="Q655">
        <v>-13.830493180515518</v>
      </c>
      <c r="R655">
        <v>-8.9844545105216084E-2</v>
      </c>
    </row>
    <row r="656" spans="10:18" x14ac:dyDescent="0.25">
      <c r="J656">
        <v>5</v>
      </c>
      <c r="K656">
        <v>40</v>
      </c>
      <c r="L656" s="85">
        <v>0.05</v>
      </c>
      <c r="M656" s="82">
        <v>15</v>
      </c>
      <c r="N656" s="79">
        <v>3</v>
      </c>
      <c r="O656">
        <v>3.0466507440342125</v>
      </c>
      <c r="P656">
        <v>2.50795051315409</v>
      </c>
      <c r="Q656">
        <v>6.0835610667813675</v>
      </c>
      <c r="R656">
        <v>1.1709494365891564E-2</v>
      </c>
    </row>
    <row r="657" spans="10:18" x14ac:dyDescent="0.25">
      <c r="J657">
        <v>5</v>
      </c>
      <c r="K657">
        <v>40</v>
      </c>
      <c r="L657" s="85">
        <v>0.05</v>
      </c>
      <c r="M657" s="82">
        <v>15</v>
      </c>
      <c r="N657" s="79">
        <v>4</v>
      </c>
      <c r="O657">
        <v>21.166294639118245</v>
      </c>
      <c r="P657">
        <v>15.151909057097491</v>
      </c>
      <c r="Q657">
        <v>37.847717079032108</v>
      </c>
      <c r="R657">
        <v>3.0732914580977096E-2</v>
      </c>
    </row>
    <row r="658" spans="10:18" x14ac:dyDescent="0.25">
      <c r="J658">
        <v>5</v>
      </c>
      <c r="K658">
        <v>40</v>
      </c>
      <c r="L658" s="85">
        <v>0.1</v>
      </c>
      <c r="M658" s="82">
        <v>0</v>
      </c>
      <c r="N658" s="79">
        <v>1</v>
      </c>
      <c r="O658">
        <v>46.664020688656663</v>
      </c>
      <c r="P658">
        <v>6.6796312698367615</v>
      </c>
      <c r="Q658">
        <v>16.339093944232804</v>
      </c>
      <c r="R658">
        <v>0.84912573612000131</v>
      </c>
    </row>
    <row r="659" spans="10:18" x14ac:dyDescent="0.25">
      <c r="J659">
        <v>5</v>
      </c>
      <c r="K659">
        <v>40</v>
      </c>
      <c r="L659" s="85">
        <v>0.1</v>
      </c>
      <c r="M659" s="82">
        <v>0</v>
      </c>
      <c r="N659" s="79">
        <v>2</v>
      </c>
      <c r="O659">
        <v>66.751354922882967</v>
      </c>
      <c r="P659">
        <v>16.263265104019059</v>
      </c>
      <c r="Q659">
        <v>41.332200064411523</v>
      </c>
      <c r="R659">
        <v>0.2684989366985408</v>
      </c>
    </row>
    <row r="660" spans="10:18" x14ac:dyDescent="0.25">
      <c r="J660">
        <v>5</v>
      </c>
      <c r="K660">
        <v>40</v>
      </c>
      <c r="L660" s="85">
        <v>0.1</v>
      </c>
      <c r="M660" s="82">
        <v>0</v>
      </c>
      <c r="N660" s="79">
        <v>3</v>
      </c>
      <c r="O660">
        <v>70.338793738418801</v>
      </c>
      <c r="P660">
        <v>15.910638500269251</v>
      </c>
      <c r="Q660">
        <v>40.072772693183389</v>
      </c>
      <c r="R660">
        <v>7.7131124505131488E-2</v>
      </c>
    </row>
    <row r="661" spans="10:18" x14ac:dyDescent="0.25">
      <c r="J661">
        <v>5</v>
      </c>
      <c r="K661">
        <v>40</v>
      </c>
      <c r="L661" s="85">
        <v>0.1</v>
      </c>
      <c r="M661" s="82">
        <v>0</v>
      </c>
      <c r="N661" s="79">
        <v>4</v>
      </c>
      <c r="O661">
        <v>70.292893169568416</v>
      </c>
      <c r="P661">
        <v>4.2409593154755489</v>
      </c>
      <c r="Q661">
        <v>10.896309290956101</v>
      </c>
      <c r="R661">
        <v>8.8479667607847395E-3</v>
      </c>
    </row>
    <row r="662" spans="10:18" x14ac:dyDescent="0.25">
      <c r="J662">
        <v>5</v>
      </c>
      <c r="K662">
        <v>40</v>
      </c>
      <c r="L662" s="85">
        <v>0.1</v>
      </c>
      <c r="M662" s="82">
        <v>5</v>
      </c>
      <c r="N662" s="79">
        <v>1</v>
      </c>
      <c r="O662">
        <v>7.2788058410192953</v>
      </c>
      <c r="P662">
        <v>0.69009816051227224</v>
      </c>
      <c r="Q662">
        <v>1.2106428190043839</v>
      </c>
      <c r="R662">
        <v>6.291584945738922E-2</v>
      </c>
    </row>
    <row r="663" spans="10:18" x14ac:dyDescent="0.25">
      <c r="J663">
        <v>5</v>
      </c>
      <c r="K663">
        <v>40</v>
      </c>
      <c r="L663" s="85">
        <v>0.1</v>
      </c>
      <c r="M663" s="82">
        <v>5</v>
      </c>
      <c r="N663" s="79">
        <v>2</v>
      </c>
      <c r="O663">
        <v>46.824761437969123</v>
      </c>
      <c r="P663">
        <v>16.120594167754152</v>
      </c>
      <c r="Q663">
        <v>40.479560570165177</v>
      </c>
      <c r="R663">
        <v>0.26296008811957428</v>
      </c>
    </row>
    <row r="664" spans="10:18" x14ac:dyDescent="0.25">
      <c r="J664">
        <v>5</v>
      </c>
      <c r="K664">
        <v>40</v>
      </c>
      <c r="L664" s="85">
        <v>0.1</v>
      </c>
      <c r="M664" s="82">
        <v>5</v>
      </c>
      <c r="N664" s="79">
        <v>3</v>
      </c>
      <c r="O664">
        <v>68.398759104283698</v>
      </c>
      <c r="P664">
        <v>27.917426309634791</v>
      </c>
      <c r="Q664">
        <v>70.158502885535711</v>
      </c>
      <c r="R664">
        <v>0.13503942596111881</v>
      </c>
    </row>
    <row r="665" spans="10:18" x14ac:dyDescent="0.25">
      <c r="J665">
        <v>5</v>
      </c>
      <c r="K665">
        <v>40</v>
      </c>
      <c r="L665" s="85">
        <v>0.1</v>
      </c>
      <c r="M665" s="82">
        <v>5</v>
      </c>
      <c r="N665" s="79">
        <v>4</v>
      </c>
      <c r="O665">
        <v>73.606478546089491</v>
      </c>
      <c r="P665">
        <v>28.824272815991808</v>
      </c>
      <c r="Q665">
        <v>72.303725387073484</v>
      </c>
      <c r="R665">
        <v>5.871171071077403E-2</v>
      </c>
    </row>
    <row r="666" spans="10:18" x14ac:dyDescent="0.25">
      <c r="J666">
        <v>5</v>
      </c>
      <c r="K666">
        <v>40</v>
      </c>
      <c r="L666" s="85">
        <v>0.1</v>
      </c>
      <c r="M666" s="82">
        <v>10</v>
      </c>
      <c r="N666" s="79">
        <v>1</v>
      </c>
      <c r="O666">
        <v>-33.169683085500409</v>
      </c>
      <c r="P666">
        <v>-7.4118321567177423</v>
      </c>
      <c r="Q666">
        <v>-18.928903791744609</v>
      </c>
      <c r="R666">
        <v>-0.98371546310761648</v>
      </c>
    </row>
    <row r="667" spans="10:18" x14ac:dyDescent="0.25">
      <c r="J667">
        <v>5</v>
      </c>
      <c r="K667">
        <v>40</v>
      </c>
      <c r="L667" s="85">
        <v>0.1</v>
      </c>
      <c r="M667" s="82">
        <v>10</v>
      </c>
      <c r="N667" s="79">
        <v>2</v>
      </c>
      <c r="O667">
        <v>8.3359016613776031</v>
      </c>
      <c r="P667">
        <v>2.9337997707111398</v>
      </c>
      <c r="Q667">
        <v>6.7306352093433643</v>
      </c>
      <c r="R667">
        <v>4.3723014845524502E-2</v>
      </c>
    </row>
    <row r="668" spans="10:18" x14ac:dyDescent="0.25">
      <c r="J668">
        <v>5</v>
      </c>
      <c r="K668">
        <v>40</v>
      </c>
      <c r="L668" s="85">
        <v>0.1</v>
      </c>
      <c r="M668" s="82">
        <v>10</v>
      </c>
      <c r="N668" s="79">
        <v>3</v>
      </c>
      <c r="O668">
        <v>43.307934941004618</v>
      </c>
      <c r="P668">
        <v>21.090894403032905</v>
      </c>
      <c r="Q668">
        <v>53.175954003253651</v>
      </c>
      <c r="R668">
        <v>0.10235181778678856</v>
      </c>
    </row>
    <row r="669" spans="10:18" x14ac:dyDescent="0.25">
      <c r="J669">
        <v>5</v>
      </c>
      <c r="K669">
        <v>40</v>
      </c>
      <c r="L669" s="85">
        <v>0.1</v>
      </c>
      <c r="M669" s="82">
        <v>10</v>
      </c>
      <c r="N669" s="79">
        <v>4</v>
      </c>
      <c r="O669">
        <v>69.770908769867901</v>
      </c>
      <c r="P669">
        <v>39.030695130588128</v>
      </c>
      <c r="Q669">
        <v>97.935291802992381</v>
      </c>
      <c r="R669">
        <v>7.952492751833376E-2</v>
      </c>
    </row>
    <row r="670" spans="10:18" x14ac:dyDescent="0.25">
      <c r="J670">
        <v>5</v>
      </c>
      <c r="K670">
        <v>40</v>
      </c>
      <c r="L670" s="85">
        <v>0.1</v>
      </c>
      <c r="M670" s="82">
        <v>15</v>
      </c>
      <c r="N670" s="79">
        <v>1</v>
      </c>
      <c r="O670">
        <v>-41.852008943480747</v>
      </c>
      <c r="P670">
        <v>-12.660340151110379</v>
      </c>
      <c r="Q670">
        <v>-31.800692182016057</v>
      </c>
      <c r="R670">
        <v>-1.6526489320854358</v>
      </c>
    </row>
    <row r="671" spans="10:18" x14ac:dyDescent="0.25">
      <c r="J671">
        <v>5</v>
      </c>
      <c r="K671">
        <v>40</v>
      </c>
      <c r="L671" s="85">
        <v>0.1</v>
      </c>
      <c r="M671" s="82">
        <v>15</v>
      </c>
      <c r="N671" s="79">
        <v>2</v>
      </c>
      <c r="O671">
        <v>-26.207110276662668</v>
      </c>
      <c r="P671">
        <v>-10.555997763344962</v>
      </c>
      <c r="Q671">
        <v>-27.660986361031036</v>
      </c>
      <c r="R671">
        <v>-0.17968909021043217</v>
      </c>
    </row>
    <row r="672" spans="10:18" x14ac:dyDescent="0.25">
      <c r="J672">
        <v>5</v>
      </c>
      <c r="K672">
        <v>40</v>
      </c>
      <c r="L672" s="85">
        <v>0.1</v>
      </c>
      <c r="M672" s="82">
        <v>15</v>
      </c>
      <c r="N672" s="79">
        <v>3</v>
      </c>
      <c r="O672">
        <v>6.0933014880684251</v>
      </c>
      <c r="P672">
        <v>5.01590102630818</v>
      </c>
      <c r="Q672">
        <v>12.167122133562735</v>
      </c>
      <c r="R672">
        <v>2.3418988731783129E-2</v>
      </c>
    </row>
    <row r="673" spans="10:18" x14ac:dyDescent="0.25">
      <c r="J673">
        <v>5</v>
      </c>
      <c r="K673">
        <v>40</v>
      </c>
      <c r="L673" s="85">
        <v>0.1</v>
      </c>
      <c r="M673" s="82">
        <v>15</v>
      </c>
      <c r="N673" s="79">
        <v>4</v>
      </c>
      <c r="O673">
        <v>42.33258927823649</v>
      </c>
      <c r="P673">
        <v>30.303818114194982</v>
      </c>
      <c r="Q673">
        <v>75.695434158064216</v>
      </c>
      <c r="R673">
        <v>6.1465829161954193E-2</v>
      </c>
    </row>
    <row r="674" spans="10:18" x14ac:dyDescent="0.25">
      <c r="J674">
        <v>5</v>
      </c>
      <c r="K674">
        <v>40</v>
      </c>
      <c r="L674" s="85">
        <v>0.15</v>
      </c>
      <c r="M674" s="82">
        <v>0</v>
      </c>
      <c r="N674" s="79">
        <v>1</v>
      </c>
      <c r="O674">
        <v>69.996031032984988</v>
      </c>
      <c r="P674">
        <v>10.01944690475514</v>
      </c>
      <c r="Q674">
        <v>24.508640916349201</v>
      </c>
      <c r="R674">
        <v>1.2736886041800017</v>
      </c>
    </row>
    <row r="675" spans="10:18" x14ac:dyDescent="0.25">
      <c r="J675">
        <v>5</v>
      </c>
      <c r="K675">
        <v>40</v>
      </c>
      <c r="L675" s="85">
        <v>0.15</v>
      </c>
      <c r="M675" s="82">
        <v>0</v>
      </c>
      <c r="N675" s="79">
        <v>2</v>
      </c>
      <c r="O675">
        <v>100.12703238432445</v>
      </c>
      <c r="P675">
        <v>24.39489765602859</v>
      </c>
      <c r="Q675">
        <v>61.998300096617299</v>
      </c>
      <c r="R675">
        <v>0.40274840504781129</v>
      </c>
    </row>
    <row r="676" spans="10:18" x14ac:dyDescent="0.25">
      <c r="J676">
        <v>5</v>
      </c>
      <c r="K676">
        <v>40</v>
      </c>
      <c r="L676" s="85">
        <v>0.15</v>
      </c>
      <c r="M676" s="82">
        <v>0</v>
      </c>
      <c r="N676" s="79">
        <v>3</v>
      </c>
      <c r="O676">
        <v>105.50819060762818</v>
      </c>
      <c r="P676">
        <v>23.865957750403876</v>
      </c>
      <c r="Q676">
        <v>60.109159039775079</v>
      </c>
      <c r="R676">
        <v>0.11569668675769723</v>
      </c>
    </row>
    <row r="677" spans="10:18" x14ac:dyDescent="0.25">
      <c r="J677">
        <v>5</v>
      </c>
      <c r="K677">
        <v>40</v>
      </c>
      <c r="L677" s="85">
        <v>0.15</v>
      </c>
      <c r="M677" s="82">
        <v>0</v>
      </c>
      <c r="N677" s="79">
        <v>4</v>
      </c>
      <c r="O677">
        <v>105.43933975435263</v>
      </c>
      <c r="P677">
        <v>6.3614389732133194</v>
      </c>
      <c r="Q677">
        <v>16.344463936434138</v>
      </c>
      <c r="R677">
        <v>1.3271950141177097E-2</v>
      </c>
    </row>
    <row r="678" spans="10:18" x14ac:dyDescent="0.25">
      <c r="J678">
        <v>5</v>
      </c>
      <c r="K678">
        <v>40</v>
      </c>
      <c r="L678" s="85">
        <v>0.15</v>
      </c>
      <c r="M678" s="82">
        <v>5</v>
      </c>
      <c r="N678" s="79">
        <v>1</v>
      </c>
      <c r="O678">
        <v>10.918208761528941</v>
      </c>
      <c r="P678">
        <v>1.0351472407684084</v>
      </c>
      <c r="Q678">
        <v>1.8159642285065738</v>
      </c>
      <c r="R678">
        <v>9.4373774186083725E-2</v>
      </c>
    </row>
    <row r="679" spans="10:18" x14ac:dyDescent="0.25">
      <c r="J679">
        <v>5</v>
      </c>
      <c r="K679">
        <v>40</v>
      </c>
      <c r="L679" s="85">
        <v>0.15</v>
      </c>
      <c r="M679" s="82">
        <v>5</v>
      </c>
      <c r="N679" s="79">
        <v>2</v>
      </c>
      <c r="O679">
        <v>70.237142156953681</v>
      </c>
      <c r="P679">
        <v>24.180891251631227</v>
      </c>
      <c r="Q679">
        <v>60.719340855247765</v>
      </c>
      <c r="R679">
        <v>0.39444013217936141</v>
      </c>
    </row>
    <row r="680" spans="10:18" x14ac:dyDescent="0.25">
      <c r="J680">
        <v>5</v>
      </c>
      <c r="K680">
        <v>40</v>
      </c>
      <c r="L680" s="85">
        <v>0.15</v>
      </c>
      <c r="M680" s="82">
        <v>5</v>
      </c>
      <c r="N680" s="79">
        <v>3</v>
      </c>
      <c r="O680">
        <v>102.59813865642553</v>
      </c>
      <c r="P680">
        <v>41.87613946445218</v>
      </c>
      <c r="Q680">
        <v>105.23775432830354</v>
      </c>
      <c r="R680">
        <v>0.20255913894167818</v>
      </c>
    </row>
    <row r="681" spans="10:18" x14ac:dyDescent="0.25">
      <c r="J681">
        <v>5</v>
      </c>
      <c r="K681">
        <v>40</v>
      </c>
      <c r="L681" s="85">
        <v>0.15</v>
      </c>
      <c r="M681" s="82">
        <v>5</v>
      </c>
      <c r="N681" s="79">
        <v>4</v>
      </c>
      <c r="O681">
        <v>110.40971781913424</v>
      </c>
      <c r="P681">
        <v>43.236409223987707</v>
      </c>
      <c r="Q681">
        <v>108.45558808061023</v>
      </c>
      <c r="R681">
        <v>8.8067566066161049E-2</v>
      </c>
    </row>
    <row r="682" spans="10:18" x14ac:dyDescent="0.25">
      <c r="J682">
        <v>5</v>
      </c>
      <c r="K682">
        <v>40</v>
      </c>
      <c r="L682" s="85">
        <v>0.15</v>
      </c>
      <c r="M682" s="82">
        <v>10</v>
      </c>
      <c r="N682" s="79">
        <v>1</v>
      </c>
      <c r="O682">
        <v>-49.7545246282506</v>
      </c>
      <c r="P682">
        <v>-11.117748235076611</v>
      </c>
      <c r="Q682">
        <v>-28.393355687616914</v>
      </c>
      <c r="R682">
        <v>-1.4755731946614248</v>
      </c>
    </row>
    <row r="683" spans="10:18" x14ac:dyDescent="0.25">
      <c r="J683">
        <v>5</v>
      </c>
      <c r="K683">
        <v>40</v>
      </c>
      <c r="L683" s="85">
        <v>0.15</v>
      </c>
      <c r="M683" s="82">
        <v>10</v>
      </c>
      <c r="N683" s="79">
        <v>2</v>
      </c>
      <c r="O683">
        <v>12.503852492066404</v>
      </c>
      <c r="P683">
        <v>4.4006996560667089</v>
      </c>
      <c r="Q683">
        <v>10.095952814015043</v>
      </c>
      <c r="R683">
        <v>6.5584522268286732E-2</v>
      </c>
    </row>
    <row r="684" spans="10:18" x14ac:dyDescent="0.25">
      <c r="J684">
        <v>5</v>
      </c>
      <c r="K684">
        <v>40</v>
      </c>
      <c r="L684" s="85">
        <v>0.15</v>
      </c>
      <c r="M684" s="82">
        <v>10</v>
      </c>
      <c r="N684" s="79">
        <v>3</v>
      </c>
      <c r="O684">
        <v>64.961902411506912</v>
      </c>
      <c r="P684">
        <v>31.636341604549351</v>
      </c>
      <c r="Q684">
        <v>79.763931004880462</v>
      </c>
      <c r="R684">
        <v>0.15352772668018283</v>
      </c>
    </row>
    <row r="685" spans="10:18" x14ac:dyDescent="0.25">
      <c r="J685">
        <v>5</v>
      </c>
      <c r="K685">
        <v>40</v>
      </c>
      <c r="L685" s="85">
        <v>0.15</v>
      </c>
      <c r="M685" s="82">
        <v>10</v>
      </c>
      <c r="N685" s="79">
        <v>4</v>
      </c>
      <c r="O685">
        <v>104.65636315480184</v>
      </c>
      <c r="P685">
        <v>58.546042695882186</v>
      </c>
      <c r="Q685">
        <v>146.90293770448858</v>
      </c>
      <c r="R685">
        <v>0.11928739127750065</v>
      </c>
    </row>
    <row r="686" spans="10:18" x14ac:dyDescent="0.25">
      <c r="J686">
        <v>5</v>
      </c>
      <c r="K686">
        <v>40</v>
      </c>
      <c r="L686" s="85">
        <v>0.15</v>
      </c>
      <c r="M686" s="82">
        <v>15</v>
      </c>
      <c r="N686" s="79">
        <v>1</v>
      </c>
      <c r="O686">
        <v>-62.77801341522111</v>
      </c>
      <c r="P686">
        <v>-18.99051022666557</v>
      </c>
      <c r="Q686">
        <v>-47.701038273024075</v>
      </c>
      <c r="R686">
        <v>-2.478973398128153</v>
      </c>
    </row>
    <row r="687" spans="10:18" x14ac:dyDescent="0.25">
      <c r="J687">
        <v>5</v>
      </c>
      <c r="K687">
        <v>40</v>
      </c>
      <c r="L687" s="85">
        <v>0.15</v>
      </c>
      <c r="M687" s="82">
        <v>15</v>
      </c>
      <c r="N687" s="79">
        <v>2</v>
      </c>
      <c r="O687">
        <v>-39.310665414993998</v>
      </c>
      <c r="P687">
        <v>-15.833996645017443</v>
      </c>
      <c r="Q687">
        <v>-41.491479541546553</v>
      </c>
      <c r="R687">
        <v>-0.26953363531564822</v>
      </c>
    </row>
    <row r="688" spans="10:18" x14ac:dyDescent="0.25">
      <c r="J688">
        <v>5</v>
      </c>
      <c r="K688">
        <v>40</v>
      </c>
      <c r="L688" s="85">
        <v>0.15</v>
      </c>
      <c r="M688" s="82">
        <v>15</v>
      </c>
      <c r="N688" s="79">
        <v>3</v>
      </c>
      <c r="O688">
        <v>9.1399522321026403</v>
      </c>
      <c r="P688">
        <v>7.5238515394622691</v>
      </c>
      <c r="Q688">
        <v>18.250683200344103</v>
      </c>
      <c r="R688">
        <v>3.5128483097674697E-2</v>
      </c>
    </row>
    <row r="689" spans="10:18" x14ac:dyDescent="0.25">
      <c r="J689">
        <v>5</v>
      </c>
      <c r="K689">
        <v>40</v>
      </c>
      <c r="L689" s="85">
        <v>0.15</v>
      </c>
      <c r="M689" s="82">
        <v>15</v>
      </c>
      <c r="N689" s="79">
        <v>4</v>
      </c>
      <c r="O689">
        <v>63.498883917354725</v>
      </c>
      <c r="P689">
        <v>45.455727171292466</v>
      </c>
      <c r="Q689">
        <v>113.54315123709631</v>
      </c>
      <c r="R689">
        <v>9.2198743742931286E-2</v>
      </c>
    </row>
    <row r="690" spans="10:18" x14ac:dyDescent="0.25">
      <c r="J690">
        <v>5</v>
      </c>
      <c r="K690">
        <v>40</v>
      </c>
      <c r="L690" s="85">
        <v>0.2</v>
      </c>
      <c r="M690" s="82">
        <v>0</v>
      </c>
      <c r="N690" s="79">
        <v>1</v>
      </c>
      <c r="O690">
        <v>93.328041377313326</v>
      </c>
      <c r="P690">
        <v>13.359262539673523</v>
      </c>
      <c r="Q690">
        <v>32.678187888465608</v>
      </c>
      <c r="R690">
        <v>1.6982514722400026</v>
      </c>
    </row>
    <row r="691" spans="10:18" x14ac:dyDescent="0.25">
      <c r="J691">
        <v>5</v>
      </c>
      <c r="K691">
        <v>40</v>
      </c>
      <c r="L691" s="85">
        <v>0.2</v>
      </c>
      <c r="M691" s="82">
        <v>0</v>
      </c>
      <c r="N691" s="79">
        <v>2</v>
      </c>
      <c r="O691">
        <v>133.50270984576593</v>
      </c>
      <c r="P691">
        <v>32.526530208038118</v>
      </c>
      <c r="Q691">
        <v>82.664400128823047</v>
      </c>
      <c r="R691">
        <v>0.5369978733970816</v>
      </c>
    </row>
    <row r="692" spans="10:18" x14ac:dyDescent="0.25">
      <c r="J692">
        <v>5</v>
      </c>
      <c r="K692">
        <v>40</v>
      </c>
      <c r="L692" s="85">
        <v>0.2</v>
      </c>
      <c r="M692" s="82">
        <v>0</v>
      </c>
      <c r="N692" s="79">
        <v>3</v>
      </c>
      <c r="O692">
        <v>140.6775874768376</v>
      </c>
      <c r="P692">
        <v>31.821277000538501</v>
      </c>
      <c r="Q692">
        <v>80.145545386366777</v>
      </c>
      <c r="R692">
        <v>0.15426224901026298</v>
      </c>
    </row>
    <row r="693" spans="10:18" x14ac:dyDescent="0.25">
      <c r="J693">
        <v>5</v>
      </c>
      <c r="K693">
        <v>40</v>
      </c>
      <c r="L693" s="85">
        <v>0.2</v>
      </c>
      <c r="M693" s="82">
        <v>0</v>
      </c>
      <c r="N693" s="79">
        <v>4</v>
      </c>
      <c r="O693">
        <v>140.58578633913683</v>
      </c>
      <c r="P693">
        <v>8.4819186309510979</v>
      </c>
      <c r="Q693">
        <v>21.792618581912201</v>
      </c>
      <c r="R693">
        <v>1.7695933521569479E-2</v>
      </c>
    </row>
    <row r="694" spans="10:18" x14ac:dyDescent="0.25">
      <c r="J694">
        <v>5</v>
      </c>
      <c r="K694">
        <v>40</v>
      </c>
      <c r="L694" s="85">
        <v>0.2</v>
      </c>
      <c r="M694" s="82">
        <v>5</v>
      </c>
      <c r="N694" s="79">
        <v>1</v>
      </c>
      <c r="O694">
        <v>14.557611682038591</v>
      </c>
      <c r="P694">
        <v>1.3801963210245445</v>
      </c>
      <c r="Q694">
        <v>2.4212856380087677</v>
      </c>
      <c r="R694">
        <v>0.12583169891477844</v>
      </c>
    </row>
    <row r="695" spans="10:18" x14ac:dyDescent="0.25">
      <c r="J695">
        <v>5</v>
      </c>
      <c r="K695">
        <v>40</v>
      </c>
      <c r="L695" s="85">
        <v>0.2</v>
      </c>
      <c r="M695" s="82">
        <v>5</v>
      </c>
      <c r="N695" s="79">
        <v>2</v>
      </c>
      <c r="O695">
        <v>93.649522875938246</v>
      </c>
      <c r="P695">
        <v>32.241188335508305</v>
      </c>
      <c r="Q695">
        <v>80.959121140330353</v>
      </c>
      <c r="R695">
        <v>0.52592017623914855</v>
      </c>
    </row>
    <row r="696" spans="10:18" x14ac:dyDescent="0.25">
      <c r="J696">
        <v>5</v>
      </c>
      <c r="K696">
        <v>40</v>
      </c>
      <c r="L696" s="85">
        <v>0.2</v>
      </c>
      <c r="M696" s="82">
        <v>5</v>
      </c>
      <c r="N696" s="79">
        <v>3</v>
      </c>
      <c r="O696">
        <v>136.7975182085674</v>
      </c>
      <c r="P696">
        <v>55.834852619269583</v>
      </c>
      <c r="Q696">
        <v>140.31700577107142</v>
      </c>
      <c r="R696">
        <v>0.27007885192223763</v>
      </c>
    </row>
    <row r="697" spans="10:18" x14ac:dyDescent="0.25">
      <c r="J697">
        <v>5</v>
      </c>
      <c r="K697">
        <v>40</v>
      </c>
      <c r="L697" s="85">
        <v>0.2</v>
      </c>
      <c r="M697" s="82">
        <v>5</v>
      </c>
      <c r="N697" s="79">
        <v>4</v>
      </c>
      <c r="O697">
        <v>147.21295709217898</v>
      </c>
      <c r="P697">
        <v>57.648545631983616</v>
      </c>
      <c r="Q697">
        <v>144.60745077414697</v>
      </c>
      <c r="R697">
        <v>0.11742342142154806</v>
      </c>
    </row>
    <row r="698" spans="10:18" x14ac:dyDescent="0.25">
      <c r="J698">
        <v>5</v>
      </c>
      <c r="K698">
        <v>40</v>
      </c>
      <c r="L698" s="85">
        <v>0.2</v>
      </c>
      <c r="M698" s="82">
        <v>10</v>
      </c>
      <c r="N698" s="79">
        <v>1</v>
      </c>
      <c r="O698">
        <v>-66.339366171000819</v>
      </c>
      <c r="P698">
        <v>-14.823664313435485</v>
      </c>
      <c r="Q698">
        <v>-37.857807583489219</v>
      </c>
      <c r="R698">
        <v>-1.967430926215233</v>
      </c>
    </row>
    <row r="699" spans="10:18" x14ac:dyDescent="0.25">
      <c r="J699">
        <v>5</v>
      </c>
      <c r="K699">
        <v>40</v>
      </c>
      <c r="L699" s="85">
        <v>0.2</v>
      </c>
      <c r="M699" s="82">
        <v>10</v>
      </c>
      <c r="N699" s="79">
        <v>2</v>
      </c>
      <c r="O699">
        <v>16.671803322755206</v>
      </c>
      <c r="P699">
        <v>5.8675995414222797</v>
      </c>
      <c r="Q699">
        <v>13.461270418686729</v>
      </c>
      <c r="R699">
        <v>8.7446029691049004E-2</v>
      </c>
    </row>
    <row r="700" spans="10:18" x14ac:dyDescent="0.25">
      <c r="J700">
        <v>5</v>
      </c>
      <c r="K700">
        <v>40</v>
      </c>
      <c r="L700" s="85">
        <v>0.2</v>
      </c>
      <c r="M700" s="82">
        <v>10</v>
      </c>
      <c r="N700" s="79">
        <v>3</v>
      </c>
      <c r="O700">
        <v>86.615869882009235</v>
      </c>
      <c r="P700">
        <v>42.181788806065811</v>
      </c>
      <c r="Q700">
        <v>106.3519080065073</v>
      </c>
      <c r="R700">
        <v>0.20470363557357713</v>
      </c>
    </row>
    <row r="701" spans="10:18" x14ac:dyDescent="0.25">
      <c r="J701">
        <v>5</v>
      </c>
      <c r="K701">
        <v>40</v>
      </c>
      <c r="L701" s="85">
        <v>0.2</v>
      </c>
      <c r="M701" s="82">
        <v>10</v>
      </c>
      <c r="N701" s="79">
        <v>4</v>
      </c>
      <c r="O701">
        <v>139.5418175397358</v>
      </c>
      <c r="P701">
        <v>78.061390261176257</v>
      </c>
      <c r="Q701">
        <v>195.87058360598476</v>
      </c>
      <c r="R701">
        <v>0.15904985503666752</v>
      </c>
    </row>
    <row r="702" spans="10:18" x14ac:dyDescent="0.25">
      <c r="J702">
        <v>5</v>
      </c>
      <c r="K702">
        <v>40</v>
      </c>
      <c r="L702" s="85">
        <v>0.2</v>
      </c>
      <c r="M702" s="82">
        <v>15</v>
      </c>
      <c r="N702" s="79">
        <v>1</v>
      </c>
      <c r="O702">
        <v>-83.704017886961495</v>
      </c>
      <c r="P702">
        <v>-25.320680302220758</v>
      </c>
      <c r="Q702">
        <v>-63.601384364032114</v>
      </c>
      <c r="R702">
        <v>-3.3052978641708717</v>
      </c>
    </row>
    <row r="703" spans="10:18" x14ac:dyDescent="0.25">
      <c r="J703">
        <v>5</v>
      </c>
      <c r="K703">
        <v>40</v>
      </c>
      <c r="L703" s="85">
        <v>0.2</v>
      </c>
      <c r="M703" s="82">
        <v>15</v>
      </c>
      <c r="N703" s="79">
        <v>2</v>
      </c>
      <c r="O703">
        <v>-52.414220553325336</v>
      </c>
      <c r="P703">
        <v>-21.111995526689924</v>
      </c>
      <c r="Q703">
        <v>-55.321972722062071</v>
      </c>
      <c r="R703">
        <v>-0.35937818042086433</v>
      </c>
    </row>
    <row r="704" spans="10:18" x14ac:dyDescent="0.25">
      <c r="J704">
        <v>5</v>
      </c>
      <c r="K704">
        <v>40</v>
      </c>
      <c r="L704" s="85">
        <v>0.2</v>
      </c>
      <c r="M704" s="82">
        <v>15</v>
      </c>
      <c r="N704" s="79">
        <v>3</v>
      </c>
      <c r="O704">
        <v>12.18660297613685</v>
      </c>
      <c r="P704">
        <v>10.03180205261636</v>
      </c>
      <c r="Q704">
        <v>24.33424426712547</v>
      </c>
      <c r="R704">
        <v>4.6837977463566258E-2</v>
      </c>
    </row>
    <row r="705" spans="10:18" x14ac:dyDescent="0.25">
      <c r="J705">
        <v>5</v>
      </c>
      <c r="K705">
        <v>40</v>
      </c>
      <c r="L705" s="85">
        <v>0.2</v>
      </c>
      <c r="M705" s="82">
        <v>15</v>
      </c>
      <c r="N705" s="79">
        <v>4</v>
      </c>
      <c r="O705">
        <v>84.665178556472981</v>
      </c>
      <c r="P705">
        <v>60.607636228389964</v>
      </c>
      <c r="Q705">
        <v>151.39086831612843</v>
      </c>
      <c r="R705">
        <v>0.12293165832390839</v>
      </c>
    </row>
    <row r="706" spans="10:18" x14ac:dyDescent="0.25">
      <c r="J706">
        <v>5</v>
      </c>
      <c r="K706">
        <v>50</v>
      </c>
      <c r="L706" s="85">
        <v>0.05</v>
      </c>
      <c r="M706" s="82">
        <v>0</v>
      </c>
      <c r="N706" s="79">
        <v>1</v>
      </c>
      <c r="O706">
        <v>34.211266108349541</v>
      </c>
      <c r="P706">
        <v>3.589935024849678</v>
      </c>
      <c r="Q706">
        <v>10.889857049611209</v>
      </c>
      <c r="R706">
        <v>0.56593455641134605</v>
      </c>
    </row>
    <row r="707" spans="10:18" x14ac:dyDescent="0.25">
      <c r="J707">
        <v>5</v>
      </c>
      <c r="K707">
        <v>50</v>
      </c>
      <c r="L707" s="85">
        <v>0.05</v>
      </c>
      <c r="M707" s="82">
        <v>0</v>
      </c>
      <c r="N707" s="79">
        <v>2</v>
      </c>
      <c r="O707">
        <v>50.477224701505214</v>
      </c>
      <c r="P707">
        <v>11.237894131404708</v>
      </c>
      <c r="Q707">
        <v>35.412718362985672</v>
      </c>
      <c r="R707">
        <v>0.23004527248123682</v>
      </c>
    </row>
    <row r="708" spans="10:18" x14ac:dyDescent="0.25">
      <c r="J708">
        <v>5</v>
      </c>
      <c r="K708">
        <v>50</v>
      </c>
      <c r="L708" s="85">
        <v>0.05</v>
      </c>
      <c r="M708" s="82">
        <v>0</v>
      </c>
      <c r="N708" s="79">
        <v>3</v>
      </c>
      <c r="O708">
        <v>53.463438212547288</v>
      </c>
      <c r="P708">
        <v>13.420834804432406</v>
      </c>
      <c r="Q708">
        <v>42.388505893119671</v>
      </c>
      <c r="R708">
        <v>8.1588392963506354E-2</v>
      </c>
    </row>
    <row r="709" spans="10:18" x14ac:dyDescent="0.25">
      <c r="J709">
        <v>5</v>
      </c>
      <c r="K709">
        <v>50</v>
      </c>
      <c r="L709" s="85">
        <v>0.05</v>
      </c>
      <c r="M709" s="82">
        <v>0</v>
      </c>
      <c r="N709" s="79">
        <v>4</v>
      </c>
      <c r="O709">
        <v>55.610928870974249</v>
      </c>
      <c r="P709">
        <v>11.747031388596403</v>
      </c>
      <c r="Q709">
        <v>36.902703902756457</v>
      </c>
      <c r="R709">
        <v>2.9965549691736062E-2</v>
      </c>
    </row>
    <row r="710" spans="10:18" x14ac:dyDescent="0.25">
      <c r="J710">
        <v>5</v>
      </c>
      <c r="K710">
        <v>50</v>
      </c>
      <c r="L710" s="85">
        <v>0.05</v>
      </c>
      <c r="M710" s="82">
        <v>5</v>
      </c>
      <c r="N710" s="79">
        <v>1</v>
      </c>
      <c r="O710">
        <v>-1.3570617650001913</v>
      </c>
      <c r="P710">
        <v>-1.108235925664613</v>
      </c>
      <c r="Q710">
        <v>-3.8751521772896664</v>
      </c>
      <c r="R710">
        <v>-0.20138763240782734</v>
      </c>
    </row>
    <row r="711" spans="10:18" x14ac:dyDescent="0.25">
      <c r="J711">
        <v>5</v>
      </c>
      <c r="K711">
        <v>50</v>
      </c>
      <c r="L711" s="85">
        <v>0.05</v>
      </c>
      <c r="M711" s="82">
        <v>5</v>
      </c>
      <c r="N711" s="79">
        <v>2</v>
      </c>
      <c r="O711">
        <v>27.57677465458805</v>
      </c>
      <c r="P711">
        <v>7.0001389107199241</v>
      </c>
      <c r="Q711">
        <v>21.575824091374329</v>
      </c>
      <c r="R711">
        <v>0.14015914511932351</v>
      </c>
    </row>
    <row r="712" spans="10:18" x14ac:dyDescent="0.25">
      <c r="J712">
        <v>5</v>
      </c>
      <c r="K712">
        <v>50</v>
      </c>
      <c r="L712" s="85">
        <v>0.05</v>
      </c>
      <c r="M712" s="82">
        <v>5</v>
      </c>
      <c r="N712" s="79">
        <v>3</v>
      </c>
      <c r="O712">
        <v>43.247676662148933</v>
      </c>
      <c r="P712">
        <v>15.938374322242341</v>
      </c>
      <c r="Q712">
        <v>50.410368859150672</v>
      </c>
      <c r="R712">
        <v>9.7028684952617739E-2</v>
      </c>
    </row>
    <row r="713" spans="10:18" x14ac:dyDescent="0.25">
      <c r="J713">
        <v>5</v>
      </c>
      <c r="K713">
        <v>50</v>
      </c>
      <c r="L713" s="85">
        <v>0.05</v>
      </c>
      <c r="M713" s="82">
        <v>5</v>
      </c>
      <c r="N713" s="79">
        <v>4</v>
      </c>
      <c r="O713">
        <v>54.459848253192042</v>
      </c>
      <c r="P713">
        <v>21.503276997182148</v>
      </c>
      <c r="Q713">
        <v>67.307931112931541</v>
      </c>
      <c r="R713">
        <v>5.4655050744448125E-2</v>
      </c>
    </row>
    <row r="714" spans="10:18" x14ac:dyDescent="0.25">
      <c r="J714">
        <v>5</v>
      </c>
      <c r="K714">
        <v>50</v>
      </c>
      <c r="L714" s="85">
        <v>0.05</v>
      </c>
      <c r="M714" s="82">
        <v>10</v>
      </c>
      <c r="N714" s="79">
        <v>1</v>
      </c>
      <c r="O714">
        <v>-30.446631208437239</v>
      </c>
      <c r="P714">
        <v>-5.7726086848203124</v>
      </c>
      <c r="Q714">
        <v>-18.241260898232646</v>
      </c>
      <c r="R714">
        <v>-0.94797937638616581</v>
      </c>
    </row>
    <row r="715" spans="10:18" x14ac:dyDescent="0.25">
      <c r="J715">
        <v>5</v>
      </c>
      <c r="K715">
        <v>50</v>
      </c>
      <c r="L715" s="85">
        <v>0.05</v>
      </c>
      <c r="M715" s="82">
        <v>10</v>
      </c>
      <c r="N715" s="79">
        <v>2</v>
      </c>
      <c r="O715">
        <v>-6.3862010085776628</v>
      </c>
      <c r="P715">
        <v>-2.1169460766563537</v>
      </c>
      <c r="Q715">
        <v>-7.4895695376590563</v>
      </c>
      <c r="R715">
        <v>-4.8653143410160006E-2</v>
      </c>
    </row>
    <row r="716" spans="10:18" x14ac:dyDescent="0.25">
      <c r="J716">
        <v>5</v>
      </c>
      <c r="K716">
        <v>50</v>
      </c>
      <c r="L716" s="85">
        <v>0.05</v>
      </c>
      <c r="M716" s="82">
        <v>10</v>
      </c>
      <c r="N716" s="79">
        <v>3</v>
      </c>
      <c r="O716">
        <v>21.224314552095713</v>
      </c>
      <c r="P716">
        <v>8.9557190581715638</v>
      </c>
      <c r="Q716">
        <v>27.950154969351793</v>
      </c>
      <c r="R716">
        <v>5.3797796807943651E-2</v>
      </c>
    </row>
    <row r="717" spans="10:18" x14ac:dyDescent="0.25">
      <c r="J717">
        <v>5</v>
      </c>
      <c r="K717">
        <v>50</v>
      </c>
      <c r="L717" s="85">
        <v>0.05</v>
      </c>
      <c r="M717" s="82">
        <v>10</v>
      </c>
      <c r="N717" s="79">
        <v>4</v>
      </c>
      <c r="O717">
        <v>38.942618587661435</v>
      </c>
      <c r="P717">
        <v>21.095056053613565</v>
      </c>
      <c r="Q717">
        <v>66.375148726849034</v>
      </c>
      <c r="R717">
        <v>5.3897617440498716E-2</v>
      </c>
    </row>
    <row r="718" spans="10:18" x14ac:dyDescent="0.25">
      <c r="J718">
        <v>5</v>
      </c>
      <c r="K718">
        <v>50</v>
      </c>
      <c r="L718" s="85">
        <v>0.05</v>
      </c>
      <c r="M718" s="82">
        <v>15</v>
      </c>
      <c r="N718" s="79">
        <v>1</v>
      </c>
      <c r="O718">
        <v>-36.19187345349274</v>
      </c>
      <c r="P718">
        <v>-10.284532170548905</v>
      </c>
      <c r="Q718">
        <v>-31.991687209501251</v>
      </c>
      <c r="R718">
        <v>-1.6625747452218409</v>
      </c>
    </row>
    <row r="719" spans="10:18" x14ac:dyDescent="0.25">
      <c r="J719">
        <v>5</v>
      </c>
      <c r="K719">
        <v>50</v>
      </c>
      <c r="L719" s="85">
        <v>0.05</v>
      </c>
      <c r="M719" s="82">
        <v>15</v>
      </c>
      <c r="N719" s="79">
        <v>2</v>
      </c>
      <c r="O719">
        <v>-24.96178399031114</v>
      </c>
      <c r="P719">
        <v>-9.013277668606607</v>
      </c>
      <c r="Q719">
        <v>-29.215609830681377</v>
      </c>
      <c r="R719">
        <v>-0.18978811102029033</v>
      </c>
    </row>
    <row r="720" spans="10:18" x14ac:dyDescent="0.25">
      <c r="J720">
        <v>5</v>
      </c>
      <c r="K720">
        <v>50</v>
      </c>
      <c r="L720" s="85">
        <v>0.05</v>
      </c>
      <c r="M720" s="82">
        <v>15</v>
      </c>
      <c r="N720" s="79">
        <v>3</v>
      </c>
      <c r="O720">
        <v>-11.346654178709347</v>
      </c>
      <c r="P720">
        <v>-4.1034003123780769</v>
      </c>
      <c r="Q720">
        <v>-14.076220211009407</v>
      </c>
      <c r="R720">
        <v>-2.7093575529943334E-2</v>
      </c>
    </row>
    <row r="721" spans="10:18" x14ac:dyDescent="0.25">
      <c r="J721">
        <v>5</v>
      </c>
      <c r="K721">
        <v>50</v>
      </c>
      <c r="L721" s="85">
        <v>0.05</v>
      </c>
      <c r="M721" s="82">
        <v>15</v>
      </c>
      <c r="N721" s="79">
        <v>4</v>
      </c>
      <c r="O721">
        <v>12.723964127380633</v>
      </c>
      <c r="P721">
        <v>7.9903403302345772</v>
      </c>
      <c r="Q721">
        <v>24.479201311146674</v>
      </c>
      <c r="R721">
        <v>1.9877479038829589E-2</v>
      </c>
    </row>
    <row r="722" spans="10:18" x14ac:dyDescent="0.25">
      <c r="J722">
        <v>5</v>
      </c>
      <c r="K722">
        <v>50</v>
      </c>
      <c r="L722" s="85">
        <v>0.1</v>
      </c>
      <c r="M722" s="82">
        <v>0</v>
      </c>
      <c r="N722" s="79">
        <v>1</v>
      </c>
      <c r="O722">
        <v>68.422532216699082</v>
      </c>
      <c r="P722">
        <v>7.1798700496993559</v>
      </c>
      <c r="Q722">
        <v>21.779714099222417</v>
      </c>
      <c r="R722">
        <v>1.1318691128226921</v>
      </c>
    </row>
    <row r="723" spans="10:18" x14ac:dyDescent="0.25">
      <c r="J723">
        <v>5</v>
      </c>
      <c r="K723">
        <v>50</v>
      </c>
      <c r="L723" s="85">
        <v>0.1</v>
      </c>
      <c r="M723" s="82">
        <v>0</v>
      </c>
      <c r="N723" s="79">
        <v>2</v>
      </c>
      <c r="O723">
        <v>100.95444940301043</v>
      </c>
      <c r="P723">
        <v>22.475788262809417</v>
      </c>
      <c r="Q723">
        <v>70.825436725971343</v>
      </c>
      <c r="R723">
        <v>0.46009054496247365</v>
      </c>
    </row>
    <row r="724" spans="10:18" x14ac:dyDescent="0.25">
      <c r="J724">
        <v>5</v>
      </c>
      <c r="K724">
        <v>50</v>
      </c>
      <c r="L724" s="85">
        <v>0.1</v>
      </c>
      <c r="M724" s="82">
        <v>0</v>
      </c>
      <c r="N724" s="79">
        <v>3</v>
      </c>
      <c r="O724">
        <v>106.92687642509458</v>
      </c>
      <c r="P724">
        <v>26.841669608864812</v>
      </c>
      <c r="Q724">
        <v>84.777011786239342</v>
      </c>
      <c r="R724">
        <v>0.16317678592701271</v>
      </c>
    </row>
    <row r="725" spans="10:18" x14ac:dyDescent="0.25">
      <c r="J725">
        <v>5</v>
      </c>
      <c r="K725">
        <v>50</v>
      </c>
      <c r="L725" s="85">
        <v>0.1</v>
      </c>
      <c r="M725" s="82">
        <v>0</v>
      </c>
      <c r="N725" s="79">
        <v>4</v>
      </c>
      <c r="O725">
        <v>111.2218577419485</v>
      </c>
      <c r="P725">
        <v>23.494062777192806</v>
      </c>
      <c r="Q725">
        <v>73.805407805512914</v>
      </c>
      <c r="R725">
        <v>5.9931099383472124E-2</v>
      </c>
    </row>
    <row r="726" spans="10:18" x14ac:dyDescent="0.25">
      <c r="J726">
        <v>5</v>
      </c>
      <c r="K726">
        <v>50</v>
      </c>
      <c r="L726" s="85">
        <v>0.1</v>
      </c>
      <c r="M726" s="82">
        <v>5</v>
      </c>
      <c r="N726" s="79">
        <v>1</v>
      </c>
      <c r="O726">
        <v>-2.7141235300003825</v>
      </c>
      <c r="P726">
        <v>-2.2164718513292261</v>
      </c>
      <c r="Q726">
        <v>-7.7503043545793329</v>
      </c>
      <c r="R726">
        <v>-0.40277526481565468</v>
      </c>
    </row>
    <row r="727" spans="10:18" x14ac:dyDescent="0.25">
      <c r="J727">
        <v>5</v>
      </c>
      <c r="K727">
        <v>50</v>
      </c>
      <c r="L727" s="85">
        <v>0.1</v>
      </c>
      <c r="M727" s="82">
        <v>5</v>
      </c>
      <c r="N727" s="79">
        <v>2</v>
      </c>
      <c r="O727">
        <v>55.1535493091761</v>
      </c>
      <c r="P727">
        <v>14.000277821439848</v>
      </c>
      <c r="Q727">
        <v>43.151648182748659</v>
      </c>
      <c r="R727">
        <v>0.28031829023864702</v>
      </c>
    </row>
    <row r="728" spans="10:18" x14ac:dyDescent="0.25">
      <c r="J728">
        <v>5</v>
      </c>
      <c r="K728">
        <v>50</v>
      </c>
      <c r="L728" s="85">
        <v>0.1</v>
      </c>
      <c r="M728" s="82">
        <v>5</v>
      </c>
      <c r="N728" s="79">
        <v>3</v>
      </c>
      <c r="O728">
        <v>86.495353324297866</v>
      </c>
      <c r="P728">
        <v>31.876748644484682</v>
      </c>
      <c r="Q728">
        <v>100.82073771830134</v>
      </c>
      <c r="R728">
        <v>0.19405736990523548</v>
      </c>
    </row>
    <row r="729" spans="10:18" x14ac:dyDescent="0.25">
      <c r="J729">
        <v>5</v>
      </c>
      <c r="K729">
        <v>50</v>
      </c>
      <c r="L729" s="85">
        <v>0.1</v>
      </c>
      <c r="M729" s="82">
        <v>5</v>
      </c>
      <c r="N729" s="79">
        <v>4</v>
      </c>
      <c r="O729">
        <v>108.91969650638408</v>
      </c>
      <c r="P729">
        <v>43.006553994364296</v>
      </c>
      <c r="Q729">
        <v>134.61586222586308</v>
      </c>
      <c r="R729">
        <v>0.10931010148889625</v>
      </c>
    </row>
    <row r="730" spans="10:18" x14ac:dyDescent="0.25">
      <c r="J730">
        <v>5</v>
      </c>
      <c r="K730">
        <v>50</v>
      </c>
      <c r="L730" s="85">
        <v>0.1</v>
      </c>
      <c r="M730" s="82">
        <v>10</v>
      </c>
      <c r="N730" s="79">
        <v>1</v>
      </c>
      <c r="O730">
        <v>-60.893262416874478</v>
      </c>
      <c r="P730">
        <v>-11.545217369640625</v>
      </c>
      <c r="Q730">
        <v>-36.482521796465292</v>
      </c>
      <c r="R730">
        <v>-1.8959587527723316</v>
      </c>
    </row>
    <row r="731" spans="10:18" x14ac:dyDescent="0.25">
      <c r="J731">
        <v>5</v>
      </c>
      <c r="K731">
        <v>50</v>
      </c>
      <c r="L731" s="85">
        <v>0.1</v>
      </c>
      <c r="M731" s="82">
        <v>10</v>
      </c>
      <c r="N731" s="79">
        <v>2</v>
      </c>
      <c r="O731">
        <v>-12.772402017155326</v>
      </c>
      <c r="P731">
        <v>-4.2338921533127074</v>
      </c>
      <c r="Q731">
        <v>-14.979139075318113</v>
      </c>
      <c r="R731">
        <v>-9.7306286820320012E-2</v>
      </c>
    </row>
    <row r="732" spans="10:18" x14ac:dyDescent="0.25">
      <c r="J732">
        <v>5</v>
      </c>
      <c r="K732">
        <v>50</v>
      </c>
      <c r="L732" s="85">
        <v>0.1</v>
      </c>
      <c r="M732" s="82">
        <v>10</v>
      </c>
      <c r="N732" s="79">
        <v>3</v>
      </c>
      <c r="O732">
        <v>42.448629104191426</v>
      </c>
      <c r="P732">
        <v>17.911438116343128</v>
      </c>
      <c r="Q732">
        <v>55.900309938703586</v>
      </c>
      <c r="R732">
        <v>0.1075955936158873</v>
      </c>
    </row>
    <row r="733" spans="10:18" x14ac:dyDescent="0.25">
      <c r="J733">
        <v>5</v>
      </c>
      <c r="K733">
        <v>50</v>
      </c>
      <c r="L733" s="85">
        <v>0.1</v>
      </c>
      <c r="M733" s="82">
        <v>10</v>
      </c>
      <c r="N733" s="79">
        <v>4</v>
      </c>
      <c r="O733">
        <v>77.885237175322871</v>
      </c>
      <c r="P733">
        <v>42.190112107227129</v>
      </c>
      <c r="Q733">
        <v>132.75029745369807</v>
      </c>
      <c r="R733">
        <v>0.10779523488099743</v>
      </c>
    </row>
    <row r="734" spans="10:18" x14ac:dyDescent="0.25">
      <c r="J734">
        <v>5</v>
      </c>
      <c r="K734">
        <v>50</v>
      </c>
      <c r="L734" s="85">
        <v>0.1</v>
      </c>
      <c r="M734" s="82">
        <v>15</v>
      </c>
      <c r="N734" s="79">
        <v>1</v>
      </c>
      <c r="O734">
        <v>-72.383746906985479</v>
      </c>
      <c r="P734">
        <v>-20.56906434109781</v>
      </c>
      <c r="Q734">
        <v>-63.983374419002502</v>
      </c>
      <c r="R734">
        <v>-3.3251494904436818</v>
      </c>
    </row>
    <row r="735" spans="10:18" x14ac:dyDescent="0.25">
      <c r="J735">
        <v>5</v>
      </c>
      <c r="K735">
        <v>50</v>
      </c>
      <c r="L735" s="85">
        <v>0.1</v>
      </c>
      <c r="M735" s="82">
        <v>15</v>
      </c>
      <c r="N735" s="79">
        <v>2</v>
      </c>
      <c r="O735">
        <v>-49.923567980622281</v>
      </c>
      <c r="P735">
        <v>-18.026555337213214</v>
      </c>
      <c r="Q735">
        <v>-58.431219661362753</v>
      </c>
      <c r="R735">
        <v>-0.37957622204058067</v>
      </c>
    </row>
    <row r="736" spans="10:18" x14ac:dyDescent="0.25">
      <c r="J736">
        <v>5</v>
      </c>
      <c r="K736">
        <v>50</v>
      </c>
      <c r="L736" s="85">
        <v>0.1</v>
      </c>
      <c r="M736" s="82">
        <v>15</v>
      </c>
      <c r="N736" s="79">
        <v>3</v>
      </c>
      <c r="O736">
        <v>-22.693308357418694</v>
      </c>
      <c r="P736">
        <v>-8.2068006247561538</v>
      </c>
      <c r="Q736">
        <v>-28.152440422018813</v>
      </c>
      <c r="R736">
        <v>-5.4187151059886668E-2</v>
      </c>
    </row>
    <row r="737" spans="10:18" x14ac:dyDescent="0.25">
      <c r="J737">
        <v>5</v>
      </c>
      <c r="K737">
        <v>50</v>
      </c>
      <c r="L737" s="85">
        <v>0.1</v>
      </c>
      <c r="M737" s="82">
        <v>15</v>
      </c>
      <c r="N737" s="79">
        <v>4</v>
      </c>
      <c r="O737">
        <v>25.447928254761266</v>
      </c>
      <c r="P737">
        <v>15.980680660469154</v>
      </c>
      <c r="Q737">
        <v>48.958402622293349</v>
      </c>
      <c r="R737">
        <v>3.9754958077659178E-2</v>
      </c>
    </row>
    <row r="738" spans="10:18" x14ac:dyDescent="0.25">
      <c r="J738">
        <v>5</v>
      </c>
      <c r="K738">
        <v>50</v>
      </c>
      <c r="L738" s="85">
        <v>0.15</v>
      </c>
      <c r="M738" s="82">
        <v>0</v>
      </c>
      <c r="N738" s="79">
        <v>1</v>
      </c>
      <c r="O738">
        <v>102.63379832504864</v>
      </c>
      <c r="P738">
        <v>10.769805074549033</v>
      </c>
      <c r="Q738">
        <v>32.669571148833619</v>
      </c>
      <c r="R738">
        <v>1.6978036692340379</v>
      </c>
    </row>
    <row r="739" spans="10:18" x14ac:dyDescent="0.25">
      <c r="J739">
        <v>5</v>
      </c>
      <c r="K739">
        <v>50</v>
      </c>
      <c r="L739" s="85">
        <v>0.15</v>
      </c>
      <c r="M739" s="82">
        <v>0</v>
      </c>
      <c r="N739" s="79">
        <v>2</v>
      </c>
      <c r="O739">
        <v>151.43167410451565</v>
      </c>
      <c r="P739">
        <v>33.713682394214125</v>
      </c>
      <c r="Q739">
        <v>106.238155088957</v>
      </c>
      <c r="R739">
        <v>0.69013581744371033</v>
      </c>
    </row>
    <row r="740" spans="10:18" x14ac:dyDescent="0.25">
      <c r="J740">
        <v>5</v>
      </c>
      <c r="K740">
        <v>50</v>
      </c>
      <c r="L740" s="85">
        <v>0.15</v>
      </c>
      <c r="M740" s="82">
        <v>0</v>
      </c>
      <c r="N740" s="79">
        <v>3</v>
      </c>
      <c r="O740">
        <v>160.39031463764186</v>
      </c>
      <c r="P740">
        <v>40.262504413297215</v>
      </c>
      <c r="Q740">
        <v>127.16551767935901</v>
      </c>
      <c r="R740">
        <v>0.24476517889051908</v>
      </c>
    </row>
    <row r="741" spans="10:18" x14ac:dyDescent="0.25">
      <c r="J741">
        <v>5</v>
      </c>
      <c r="K741">
        <v>50</v>
      </c>
      <c r="L741" s="85">
        <v>0.15</v>
      </c>
      <c r="M741" s="82">
        <v>0</v>
      </c>
      <c r="N741" s="79">
        <v>4</v>
      </c>
      <c r="O741">
        <v>166.83278661292275</v>
      </c>
      <c r="P741">
        <v>35.241094165789207</v>
      </c>
      <c r="Q741">
        <v>110.70811170826937</v>
      </c>
      <c r="R741">
        <v>8.9896649075208196E-2</v>
      </c>
    </row>
    <row r="742" spans="10:18" x14ac:dyDescent="0.25">
      <c r="J742">
        <v>5</v>
      </c>
      <c r="K742">
        <v>50</v>
      </c>
      <c r="L742" s="85">
        <v>0.15</v>
      </c>
      <c r="M742" s="82">
        <v>5</v>
      </c>
      <c r="N742" s="79">
        <v>1</v>
      </c>
      <c r="O742">
        <v>-4.0711852950005714</v>
      </c>
      <c r="P742">
        <v>-3.3247077769938382</v>
      </c>
      <c r="Q742">
        <v>-11.625456531868997</v>
      </c>
      <c r="R742">
        <v>-0.60416289722348193</v>
      </c>
    </row>
    <row r="743" spans="10:18" x14ac:dyDescent="0.25">
      <c r="J743">
        <v>5</v>
      </c>
      <c r="K743">
        <v>50</v>
      </c>
      <c r="L743" s="85">
        <v>0.15</v>
      </c>
      <c r="M743" s="82">
        <v>5</v>
      </c>
      <c r="N743" s="79">
        <v>2</v>
      </c>
      <c r="O743">
        <v>82.730323963764107</v>
      </c>
      <c r="P743">
        <v>21.000416732159767</v>
      </c>
      <c r="Q743">
        <v>64.727472274122974</v>
      </c>
      <c r="R743">
        <v>0.42047743535797044</v>
      </c>
    </row>
    <row r="744" spans="10:18" x14ac:dyDescent="0.25">
      <c r="J744">
        <v>5</v>
      </c>
      <c r="K744">
        <v>50</v>
      </c>
      <c r="L744" s="85">
        <v>0.15</v>
      </c>
      <c r="M744" s="82">
        <v>5</v>
      </c>
      <c r="N744" s="79">
        <v>3</v>
      </c>
      <c r="O744">
        <v>129.74302998644677</v>
      </c>
      <c r="P744">
        <v>47.81512296672701</v>
      </c>
      <c r="Q744">
        <v>151.23110657745204</v>
      </c>
      <c r="R744">
        <v>0.29108605485785327</v>
      </c>
    </row>
    <row r="745" spans="10:18" x14ac:dyDescent="0.25">
      <c r="J745">
        <v>5</v>
      </c>
      <c r="K745">
        <v>50</v>
      </c>
      <c r="L745" s="85">
        <v>0.15</v>
      </c>
      <c r="M745" s="82">
        <v>5</v>
      </c>
      <c r="N745" s="79">
        <v>4</v>
      </c>
      <c r="O745">
        <v>163.37954475957611</v>
      </c>
      <c r="P745">
        <v>64.509830991546437</v>
      </c>
      <c r="Q745">
        <v>201.92379333879458</v>
      </c>
      <c r="R745">
        <v>0.16396515223334435</v>
      </c>
    </row>
    <row r="746" spans="10:18" x14ac:dyDescent="0.25">
      <c r="J746">
        <v>5</v>
      </c>
      <c r="K746">
        <v>50</v>
      </c>
      <c r="L746" s="85">
        <v>0.15</v>
      </c>
      <c r="M746" s="82">
        <v>10</v>
      </c>
      <c r="N746" s="79">
        <v>1</v>
      </c>
      <c r="O746">
        <v>-91.339893625311689</v>
      </c>
      <c r="P746">
        <v>-17.317826054460941</v>
      </c>
      <c r="Q746">
        <v>-54.723782694697938</v>
      </c>
      <c r="R746">
        <v>-2.8439381291584973</v>
      </c>
    </row>
    <row r="747" spans="10:18" x14ac:dyDescent="0.25">
      <c r="J747">
        <v>5</v>
      </c>
      <c r="K747">
        <v>50</v>
      </c>
      <c r="L747" s="85">
        <v>0.15</v>
      </c>
      <c r="M747" s="82">
        <v>10</v>
      </c>
      <c r="N747" s="79">
        <v>2</v>
      </c>
      <c r="O747">
        <v>-19.158603025732994</v>
      </c>
      <c r="P747">
        <v>-6.350838229969062</v>
      </c>
      <c r="Q747">
        <v>-22.468708612977167</v>
      </c>
      <c r="R747">
        <v>-0.14595943023048</v>
      </c>
    </row>
    <row r="748" spans="10:18" x14ac:dyDescent="0.25">
      <c r="J748">
        <v>5</v>
      </c>
      <c r="K748">
        <v>50</v>
      </c>
      <c r="L748" s="85">
        <v>0.15</v>
      </c>
      <c r="M748" s="82">
        <v>10</v>
      </c>
      <c r="N748" s="79">
        <v>3</v>
      </c>
      <c r="O748">
        <v>63.672943656287146</v>
      </c>
      <c r="P748">
        <v>26.867157174514695</v>
      </c>
      <c r="Q748">
        <v>83.850464908055386</v>
      </c>
      <c r="R748">
        <v>0.16139339042383097</v>
      </c>
    </row>
    <row r="749" spans="10:18" x14ac:dyDescent="0.25">
      <c r="J749">
        <v>5</v>
      </c>
      <c r="K749">
        <v>50</v>
      </c>
      <c r="L749" s="85">
        <v>0.15</v>
      </c>
      <c r="M749" s="82">
        <v>10</v>
      </c>
      <c r="N749" s="79">
        <v>4</v>
      </c>
      <c r="O749">
        <v>116.82785576298429</v>
      </c>
      <c r="P749">
        <v>63.285168160840684</v>
      </c>
      <c r="Q749">
        <v>199.12544618054704</v>
      </c>
      <c r="R749">
        <v>0.16169285232149611</v>
      </c>
    </row>
    <row r="750" spans="10:18" x14ac:dyDescent="0.25">
      <c r="J750">
        <v>5</v>
      </c>
      <c r="K750">
        <v>50</v>
      </c>
      <c r="L750" s="85">
        <v>0.15</v>
      </c>
      <c r="M750" s="82">
        <v>15</v>
      </c>
      <c r="N750" s="79">
        <v>1</v>
      </c>
      <c r="O750">
        <v>-108.57562036047821</v>
      </c>
      <c r="P750">
        <v>-30.853596511646721</v>
      </c>
      <c r="Q750">
        <v>-95.975061628503738</v>
      </c>
      <c r="R750">
        <v>-4.9877242356655218</v>
      </c>
    </row>
    <row r="751" spans="10:18" x14ac:dyDescent="0.25">
      <c r="J751">
        <v>5</v>
      </c>
      <c r="K751">
        <v>50</v>
      </c>
      <c r="L751" s="85">
        <v>0.15</v>
      </c>
      <c r="M751" s="82">
        <v>15</v>
      </c>
      <c r="N751" s="79">
        <v>2</v>
      </c>
      <c r="O751">
        <v>-74.885351970933414</v>
      </c>
      <c r="P751">
        <v>-27.039833005819816</v>
      </c>
      <c r="Q751">
        <v>-87.646829492044105</v>
      </c>
      <c r="R751">
        <v>-0.56936433306087086</v>
      </c>
    </row>
    <row r="752" spans="10:18" x14ac:dyDescent="0.25">
      <c r="J752">
        <v>5</v>
      </c>
      <c r="K752">
        <v>50</v>
      </c>
      <c r="L752" s="85">
        <v>0.15</v>
      </c>
      <c r="M752" s="82">
        <v>15</v>
      </c>
      <c r="N752" s="79">
        <v>3</v>
      </c>
      <c r="O752">
        <v>-34.039962536128037</v>
      </c>
      <c r="P752">
        <v>-12.31020093713423</v>
      </c>
      <c r="Q752">
        <v>-42.228660633028213</v>
      </c>
      <c r="R752">
        <v>-8.1280726589829988E-2</v>
      </c>
    </row>
    <row r="753" spans="10:18" x14ac:dyDescent="0.25">
      <c r="J753">
        <v>5</v>
      </c>
      <c r="K753">
        <v>50</v>
      </c>
      <c r="L753" s="85">
        <v>0.15</v>
      </c>
      <c r="M753" s="82">
        <v>15</v>
      </c>
      <c r="N753" s="79">
        <v>4</v>
      </c>
      <c r="O753">
        <v>38.171892382141898</v>
      </c>
      <c r="P753">
        <v>23.971020990703728</v>
      </c>
      <c r="Q753">
        <v>73.437603933440016</v>
      </c>
      <c r="R753">
        <v>5.9632437116488753E-2</v>
      </c>
    </row>
    <row r="754" spans="10:18" x14ac:dyDescent="0.25">
      <c r="J754">
        <v>5</v>
      </c>
      <c r="K754">
        <v>50</v>
      </c>
      <c r="L754" s="85">
        <v>0.2</v>
      </c>
      <c r="M754" s="82">
        <v>0</v>
      </c>
      <c r="N754" s="79">
        <v>1</v>
      </c>
      <c r="O754">
        <v>136.84506443339816</v>
      </c>
      <c r="P754">
        <v>14.359740099398712</v>
      </c>
      <c r="Q754">
        <v>43.559428198444834</v>
      </c>
      <c r="R754">
        <v>2.2637382256453842</v>
      </c>
    </row>
    <row r="755" spans="10:18" x14ac:dyDescent="0.25">
      <c r="J755">
        <v>5</v>
      </c>
      <c r="K755">
        <v>50</v>
      </c>
      <c r="L755" s="85">
        <v>0.2</v>
      </c>
      <c r="M755" s="82">
        <v>0</v>
      </c>
      <c r="N755" s="79">
        <v>2</v>
      </c>
      <c r="O755">
        <v>201.90889880602086</v>
      </c>
      <c r="P755">
        <v>44.951576525618833</v>
      </c>
      <c r="Q755">
        <v>141.65087345194269</v>
      </c>
      <c r="R755">
        <v>0.92018108992494729</v>
      </c>
    </row>
    <row r="756" spans="10:18" x14ac:dyDescent="0.25">
      <c r="J756">
        <v>5</v>
      </c>
      <c r="K756">
        <v>50</v>
      </c>
      <c r="L756" s="85">
        <v>0.2</v>
      </c>
      <c r="M756" s="82">
        <v>0</v>
      </c>
      <c r="N756" s="79">
        <v>3</v>
      </c>
      <c r="O756">
        <v>213.85375285018915</v>
      </c>
      <c r="P756">
        <v>53.683339217729625</v>
      </c>
      <c r="Q756">
        <v>169.55402357247868</v>
      </c>
      <c r="R756">
        <v>0.32635357185402541</v>
      </c>
    </row>
    <row r="757" spans="10:18" x14ac:dyDescent="0.25">
      <c r="J757">
        <v>5</v>
      </c>
      <c r="K757">
        <v>50</v>
      </c>
      <c r="L757" s="85">
        <v>0.2</v>
      </c>
      <c r="M757" s="82">
        <v>0</v>
      </c>
      <c r="N757" s="79">
        <v>4</v>
      </c>
      <c r="O757">
        <v>222.44371548389699</v>
      </c>
      <c r="P757">
        <v>46.988125554385611</v>
      </c>
      <c r="Q757">
        <v>147.61081561102583</v>
      </c>
      <c r="R757">
        <v>0.11986219876694425</v>
      </c>
    </row>
    <row r="758" spans="10:18" x14ac:dyDescent="0.25">
      <c r="J758">
        <v>5</v>
      </c>
      <c r="K758">
        <v>50</v>
      </c>
      <c r="L758" s="85">
        <v>0.2</v>
      </c>
      <c r="M758" s="82">
        <v>5</v>
      </c>
      <c r="N758" s="79">
        <v>1</v>
      </c>
      <c r="O758">
        <v>-5.4282470600007651</v>
      </c>
      <c r="P758">
        <v>-4.4329437026584522</v>
      </c>
      <c r="Q758">
        <v>-15.500608709158666</v>
      </c>
      <c r="R758">
        <v>-0.80555052963130935</v>
      </c>
    </row>
    <row r="759" spans="10:18" x14ac:dyDescent="0.25">
      <c r="J759">
        <v>5</v>
      </c>
      <c r="K759">
        <v>50</v>
      </c>
      <c r="L759" s="85">
        <v>0.2</v>
      </c>
      <c r="M759" s="82">
        <v>5</v>
      </c>
      <c r="N759" s="79">
        <v>2</v>
      </c>
      <c r="O759">
        <v>110.3070986183522</v>
      </c>
      <c r="P759">
        <v>28.000555642879696</v>
      </c>
      <c r="Q759">
        <v>86.303296365497317</v>
      </c>
      <c r="R759">
        <v>0.56063658047729403</v>
      </c>
    </row>
    <row r="760" spans="10:18" x14ac:dyDescent="0.25">
      <c r="J760">
        <v>5</v>
      </c>
      <c r="K760">
        <v>50</v>
      </c>
      <c r="L760" s="85">
        <v>0.2</v>
      </c>
      <c r="M760" s="82">
        <v>5</v>
      </c>
      <c r="N760" s="79">
        <v>3</v>
      </c>
      <c r="O760">
        <v>172.99070664859573</v>
      </c>
      <c r="P760">
        <v>63.753497288969363</v>
      </c>
      <c r="Q760">
        <v>201.64147543660269</v>
      </c>
      <c r="R760">
        <v>0.38811473981047095</v>
      </c>
    </row>
    <row r="761" spans="10:18" x14ac:dyDescent="0.25">
      <c r="J761">
        <v>5</v>
      </c>
      <c r="K761">
        <v>50</v>
      </c>
      <c r="L761" s="85">
        <v>0.2</v>
      </c>
      <c r="M761" s="82">
        <v>5</v>
      </c>
      <c r="N761" s="79">
        <v>4</v>
      </c>
      <c r="O761">
        <v>217.83939301276817</v>
      </c>
      <c r="P761">
        <v>86.013107988728592</v>
      </c>
      <c r="Q761">
        <v>269.23172445172617</v>
      </c>
      <c r="R761">
        <v>0.2186202029777925</v>
      </c>
    </row>
    <row r="762" spans="10:18" x14ac:dyDescent="0.25">
      <c r="J762">
        <v>5</v>
      </c>
      <c r="K762">
        <v>50</v>
      </c>
      <c r="L762" s="85">
        <v>0.2</v>
      </c>
      <c r="M762" s="82">
        <v>10</v>
      </c>
      <c r="N762" s="79">
        <v>1</v>
      </c>
      <c r="O762">
        <v>-121.78652483374896</v>
      </c>
      <c r="P762">
        <v>-23.09043473928125</v>
      </c>
      <c r="Q762">
        <v>-72.965043592930584</v>
      </c>
      <c r="R762">
        <v>-3.7919175055446632</v>
      </c>
    </row>
    <row r="763" spans="10:18" x14ac:dyDescent="0.25">
      <c r="J763">
        <v>5</v>
      </c>
      <c r="K763">
        <v>50</v>
      </c>
      <c r="L763" s="85">
        <v>0.2</v>
      </c>
      <c r="M763" s="82">
        <v>10</v>
      </c>
      <c r="N763" s="79">
        <v>2</v>
      </c>
      <c r="O763">
        <v>-25.544804034310651</v>
      </c>
      <c r="P763">
        <v>-8.4677843066254148</v>
      </c>
      <c r="Q763">
        <v>-29.958278150636225</v>
      </c>
      <c r="R763">
        <v>-0.19461257364064002</v>
      </c>
    </row>
    <row r="764" spans="10:18" x14ac:dyDescent="0.25">
      <c r="J764">
        <v>5</v>
      </c>
      <c r="K764">
        <v>50</v>
      </c>
      <c r="L764" s="85">
        <v>0.2</v>
      </c>
      <c r="M764" s="82">
        <v>10</v>
      </c>
      <c r="N764" s="79">
        <v>3</v>
      </c>
      <c r="O764">
        <v>84.897258208382851</v>
      </c>
      <c r="P764">
        <v>35.822876232686255</v>
      </c>
      <c r="Q764">
        <v>111.80061987740717</v>
      </c>
      <c r="R764">
        <v>0.21519118723177461</v>
      </c>
    </row>
    <row r="765" spans="10:18" x14ac:dyDescent="0.25">
      <c r="J765">
        <v>5</v>
      </c>
      <c r="K765">
        <v>50</v>
      </c>
      <c r="L765" s="85">
        <v>0.2</v>
      </c>
      <c r="M765" s="82">
        <v>10</v>
      </c>
      <c r="N765" s="79">
        <v>4</v>
      </c>
      <c r="O765">
        <v>155.77047435064574</v>
      </c>
      <c r="P765">
        <v>84.380224214454259</v>
      </c>
      <c r="Q765">
        <v>265.50059490739613</v>
      </c>
      <c r="R765">
        <v>0.21559046976199486</v>
      </c>
    </row>
    <row r="766" spans="10:18" x14ac:dyDescent="0.25">
      <c r="J766">
        <v>5</v>
      </c>
      <c r="K766">
        <v>50</v>
      </c>
      <c r="L766" s="85">
        <v>0.2</v>
      </c>
      <c r="M766" s="82">
        <v>15</v>
      </c>
      <c r="N766" s="79">
        <v>1</v>
      </c>
      <c r="O766">
        <v>-144.76749381397096</v>
      </c>
      <c r="P766">
        <v>-41.138128682195621</v>
      </c>
      <c r="Q766">
        <v>-127.966748838005</v>
      </c>
      <c r="R766">
        <v>-6.6502989808873636</v>
      </c>
    </row>
    <row r="767" spans="10:18" x14ac:dyDescent="0.25">
      <c r="J767">
        <v>5</v>
      </c>
      <c r="K767">
        <v>50</v>
      </c>
      <c r="L767" s="85">
        <v>0.2</v>
      </c>
      <c r="M767" s="82">
        <v>15</v>
      </c>
      <c r="N767" s="79">
        <v>2</v>
      </c>
      <c r="O767">
        <v>-99.847135961244561</v>
      </c>
      <c r="P767">
        <v>-36.053110674426428</v>
      </c>
      <c r="Q767">
        <v>-116.86243932272551</v>
      </c>
      <c r="R767">
        <v>-0.75915244408116134</v>
      </c>
    </row>
    <row r="768" spans="10:18" x14ac:dyDescent="0.25">
      <c r="J768">
        <v>5</v>
      </c>
      <c r="K768">
        <v>50</v>
      </c>
      <c r="L768" s="85">
        <v>0.2</v>
      </c>
      <c r="M768" s="82">
        <v>15</v>
      </c>
      <c r="N768" s="79">
        <v>3</v>
      </c>
      <c r="O768">
        <v>-45.386616714837388</v>
      </c>
      <c r="P768">
        <v>-16.413601249512308</v>
      </c>
      <c r="Q768">
        <v>-56.304880844037626</v>
      </c>
      <c r="R768">
        <v>-0.10837430211977334</v>
      </c>
    </row>
    <row r="769" spans="10:18" x14ac:dyDescent="0.25">
      <c r="J769">
        <v>5</v>
      </c>
      <c r="K769">
        <v>50</v>
      </c>
      <c r="L769" s="85">
        <v>0.2</v>
      </c>
      <c r="M769" s="82">
        <v>15</v>
      </c>
      <c r="N769" s="79">
        <v>4</v>
      </c>
      <c r="O769">
        <v>50.895856509522531</v>
      </c>
      <c r="P769">
        <v>31.961361320938309</v>
      </c>
      <c r="Q769">
        <v>97.916805244586698</v>
      </c>
      <c r="R769">
        <v>7.9509916155318355E-2</v>
      </c>
    </row>
    <row r="770" spans="10:18" x14ac:dyDescent="0.25">
      <c r="J770">
        <v>6</v>
      </c>
      <c r="K770">
        <v>20</v>
      </c>
      <c r="L770" s="85">
        <v>0.05</v>
      </c>
      <c r="M770" s="82">
        <v>0</v>
      </c>
      <c r="N770" s="79">
        <v>1</v>
      </c>
      <c r="O770">
        <v>10.012703238432445</v>
      </c>
      <c r="P770">
        <v>2.4394897656028589</v>
      </c>
      <c r="Q770">
        <v>2.5832625040257202</v>
      </c>
      <c r="R770">
        <v>0.1342494683492704</v>
      </c>
    </row>
    <row r="771" spans="10:18" x14ac:dyDescent="0.25">
      <c r="J771">
        <v>6</v>
      </c>
      <c r="K771">
        <v>20</v>
      </c>
      <c r="L771" s="85">
        <v>0.05</v>
      </c>
      <c r="M771" s="82">
        <v>0</v>
      </c>
      <c r="N771" s="79">
        <v>2</v>
      </c>
      <c r="O771">
        <v>10.543933975435262</v>
      </c>
      <c r="P771">
        <v>0.63614389732133236</v>
      </c>
      <c r="Q771">
        <v>0.68101933068475629</v>
      </c>
      <c r="R771">
        <v>4.4239833803923698E-3</v>
      </c>
    </row>
    <row r="772" spans="10:18" x14ac:dyDescent="0.25">
      <c r="J772">
        <v>6</v>
      </c>
      <c r="K772">
        <v>20</v>
      </c>
      <c r="L772" s="85">
        <v>0.05</v>
      </c>
      <c r="M772" s="82">
        <v>0</v>
      </c>
      <c r="N772" s="79">
        <v>3</v>
      </c>
      <c r="O772">
        <v>11.492315702832913</v>
      </c>
      <c r="P772">
        <v>-2.4310299429797397</v>
      </c>
      <c r="Q772">
        <v>-2.5247920591252022</v>
      </c>
      <c r="R772">
        <v>-4.859660002889685E-3</v>
      </c>
    </row>
    <row r="773" spans="10:18" x14ac:dyDescent="0.25">
      <c r="J773">
        <v>6</v>
      </c>
      <c r="K773">
        <v>20</v>
      </c>
      <c r="L773" s="85">
        <v>0.05</v>
      </c>
      <c r="M773" s="82">
        <v>0</v>
      </c>
      <c r="N773" s="79">
        <v>4</v>
      </c>
      <c r="O773">
        <v>15.591394076922047</v>
      </c>
      <c r="P773">
        <v>-2.5466665542374591</v>
      </c>
      <c r="Q773">
        <v>-2.5390502175606526</v>
      </c>
      <c r="R773">
        <v>-2.0617469024659702E-3</v>
      </c>
    </row>
    <row r="774" spans="10:18" x14ac:dyDescent="0.25">
      <c r="J774">
        <v>6</v>
      </c>
      <c r="K774">
        <v>20</v>
      </c>
      <c r="L774" s="85">
        <v>0.05</v>
      </c>
      <c r="M774" s="82">
        <v>5</v>
      </c>
      <c r="N774" s="79">
        <v>1</v>
      </c>
      <c r="O774">
        <v>7.0237142156953691</v>
      </c>
      <c r="P774">
        <v>2.4180891251631227</v>
      </c>
      <c r="Q774">
        <v>2.5299725356353235</v>
      </c>
      <c r="R774">
        <v>0.13148004405978714</v>
      </c>
    </row>
    <row r="775" spans="10:18" x14ac:dyDescent="0.25">
      <c r="J775">
        <v>6</v>
      </c>
      <c r="K775">
        <v>20</v>
      </c>
      <c r="L775" s="85">
        <v>0.05</v>
      </c>
      <c r="M775" s="82">
        <v>5</v>
      </c>
      <c r="N775" s="79">
        <v>2</v>
      </c>
      <c r="O775">
        <v>11.040971781913424</v>
      </c>
      <c r="P775">
        <v>4.3236409223987708</v>
      </c>
      <c r="Q775">
        <v>4.5189828366920928</v>
      </c>
      <c r="R775">
        <v>2.9355855355387015E-2</v>
      </c>
    </row>
    <row r="776" spans="10:18" x14ac:dyDescent="0.25">
      <c r="J776">
        <v>6</v>
      </c>
      <c r="K776">
        <v>20</v>
      </c>
      <c r="L776" s="85">
        <v>0.05</v>
      </c>
      <c r="M776" s="82">
        <v>5</v>
      </c>
      <c r="N776" s="79">
        <v>3</v>
      </c>
      <c r="O776">
        <v>11.750257085924996</v>
      </c>
      <c r="P776">
        <v>-2.4337328732692398E-2</v>
      </c>
      <c r="Q776">
        <v>-4.5094470027560729E-3</v>
      </c>
      <c r="R776">
        <v>-8.6796768689289288E-6</v>
      </c>
    </row>
    <row r="777" spans="10:18" x14ac:dyDescent="0.25">
      <c r="J777">
        <v>6</v>
      </c>
      <c r="K777">
        <v>20</v>
      </c>
      <c r="L777" s="85">
        <v>0.05</v>
      </c>
      <c r="M777" s="82">
        <v>5</v>
      </c>
      <c r="N777" s="79">
        <v>4</v>
      </c>
      <c r="O777">
        <v>14.713742217085844</v>
      </c>
      <c r="P777">
        <v>-1.4907754503066515</v>
      </c>
      <c r="Q777">
        <v>-1.6051452589316149</v>
      </c>
      <c r="R777">
        <v>-1.3034020527524838E-3</v>
      </c>
    </row>
    <row r="778" spans="10:18" x14ac:dyDescent="0.25">
      <c r="J778">
        <v>6</v>
      </c>
      <c r="K778">
        <v>20</v>
      </c>
      <c r="L778" s="85">
        <v>0.05</v>
      </c>
      <c r="M778" s="82">
        <v>10</v>
      </c>
      <c r="N778" s="79">
        <v>1</v>
      </c>
      <c r="O778">
        <v>1.2503852492066403</v>
      </c>
      <c r="P778">
        <v>0.44006996560667094</v>
      </c>
      <c r="Q778">
        <v>0.42066470058396027</v>
      </c>
      <c r="R778">
        <v>2.1861507422762251E-2</v>
      </c>
    </row>
    <row r="779" spans="10:18" x14ac:dyDescent="0.25">
      <c r="J779">
        <v>6</v>
      </c>
      <c r="K779">
        <v>20</v>
      </c>
      <c r="L779" s="85">
        <v>0.05</v>
      </c>
      <c r="M779" s="82">
        <v>10</v>
      </c>
      <c r="N779" s="79">
        <v>2</v>
      </c>
      <c r="O779">
        <v>10.465636315480186</v>
      </c>
      <c r="P779">
        <v>5.8546042695882186</v>
      </c>
      <c r="Q779">
        <v>6.1209557376870238</v>
      </c>
      <c r="R779">
        <v>3.976246375916688E-2</v>
      </c>
    </row>
    <row r="780" spans="10:18" x14ac:dyDescent="0.25">
      <c r="J780">
        <v>6</v>
      </c>
      <c r="K780">
        <v>20</v>
      </c>
      <c r="L780" s="85">
        <v>0.05</v>
      </c>
      <c r="M780" s="82">
        <v>10</v>
      </c>
      <c r="N780" s="79">
        <v>3</v>
      </c>
      <c r="O780">
        <v>12.59879293199819</v>
      </c>
      <c r="P780">
        <v>5.6104104552969787</v>
      </c>
      <c r="Q780">
        <v>5.8329729628564468</v>
      </c>
      <c r="R780">
        <v>1.122716831395292E-2</v>
      </c>
    </row>
    <row r="781" spans="10:18" x14ac:dyDescent="0.25">
      <c r="J781">
        <v>6</v>
      </c>
      <c r="K781">
        <v>20</v>
      </c>
      <c r="L781" s="85">
        <v>0.05</v>
      </c>
      <c r="M781" s="82">
        <v>10</v>
      </c>
      <c r="N781" s="79">
        <v>4</v>
      </c>
      <c r="O781">
        <v>14.361458126974771</v>
      </c>
      <c r="P781">
        <v>1.4592732785958105</v>
      </c>
      <c r="Q781">
        <v>1.519198529370162</v>
      </c>
      <c r="R781">
        <v>1.2336120177918329E-3</v>
      </c>
    </row>
    <row r="782" spans="10:18" x14ac:dyDescent="0.25">
      <c r="J782">
        <v>6</v>
      </c>
      <c r="K782">
        <v>20</v>
      </c>
      <c r="L782" s="85">
        <v>0.05</v>
      </c>
      <c r="M782" s="82">
        <v>15</v>
      </c>
      <c r="N782" s="79">
        <v>1</v>
      </c>
      <c r="O782">
        <v>-3.9310665414993999</v>
      </c>
      <c r="P782">
        <v>-1.5833996645017443</v>
      </c>
      <c r="Q782">
        <v>-1.7288116475644397</v>
      </c>
      <c r="R782">
        <v>-8.9844545105216084E-2</v>
      </c>
    </row>
    <row r="783" spans="10:18" x14ac:dyDescent="0.25">
      <c r="J783">
        <v>6</v>
      </c>
      <c r="K783">
        <v>20</v>
      </c>
      <c r="L783" s="85">
        <v>0.05</v>
      </c>
      <c r="M783" s="82">
        <v>15</v>
      </c>
      <c r="N783" s="79">
        <v>2</v>
      </c>
      <c r="O783">
        <v>6.3498883917354743</v>
      </c>
      <c r="P783">
        <v>4.5455727171292466</v>
      </c>
      <c r="Q783">
        <v>4.7309646348790135</v>
      </c>
      <c r="R783">
        <v>3.0732914580977096E-2</v>
      </c>
    </row>
    <row r="784" spans="10:18" x14ac:dyDescent="0.25">
      <c r="J784">
        <v>6</v>
      </c>
      <c r="K784">
        <v>20</v>
      </c>
      <c r="L784" s="85">
        <v>0.05</v>
      </c>
      <c r="M784" s="82">
        <v>15</v>
      </c>
      <c r="N784" s="79">
        <v>3</v>
      </c>
      <c r="O784">
        <v>12.443276796380538</v>
      </c>
      <c r="P784">
        <v>8.6685372085720438</v>
      </c>
      <c r="Q784">
        <v>8.9980771287964956</v>
      </c>
      <c r="R784">
        <v>1.7319285906214257E-2</v>
      </c>
    </row>
    <row r="785" spans="10:18" x14ac:dyDescent="0.25">
      <c r="J785">
        <v>6</v>
      </c>
      <c r="K785">
        <v>20</v>
      </c>
      <c r="L785" s="85">
        <v>0.05</v>
      </c>
      <c r="M785" s="82">
        <v>15</v>
      </c>
      <c r="N785" s="79">
        <v>4</v>
      </c>
      <c r="O785">
        <v>14.806706803445534</v>
      </c>
      <c r="P785">
        <v>6.9192090205799017</v>
      </c>
      <c r="Q785">
        <v>7.1194290413512311</v>
      </c>
      <c r="R785">
        <v>5.7810832853216441E-3</v>
      </c>
    </row>
    <row r="786" spans="10:18" x14ac:dyDescent="0.25">
      <c r="J786">
        <v>6</v>
      </c>
      <c r="K786">
        <v>20</v>
      </c>
      <c r="L786" s="85">
        <v>0.1</v>
      </c>
      <c r="M786" s="82">
        <v>0</v>
      </c>
      <c r="N786" s="79">
        <v>1</v>
      </c>
      <c r="O786">
        <v>20.025406476864891</v>
      </c>
      <c r="P786">
        <v>4.8789795312057178</v>
      </c>
      <c r="Q786">
        <v>5.1665250080514404</v>
      </c>
      <c r="R786">
        <v>0.2684989366985408</v>
      </c>
    </row>
    <row r="787" spans="10:18" x14ac:dyDescent="0.25">
      <c r="J787">
        <v>6</v>
      </c>
      <c r="K787">
        <v>20</v>
      </c>
      <c r="L787" s="85">
        <v>0.1</v>
      </c>
      <c r="M787" s="82">
        <v>0</v>
      </c>
      <c r="N787" s="79">
        <v>2</v>
      </c>
      <c r="O787">
        <v>21.087867950870525</v>
      </c>
      <c r="P787">
        <v>1.2722877946426647</v>
      </c>
      <c r="Q787">
        <v>1.3620386613695126</v>
      </c>
      <c r="R787">
        <v>8.8479667607847395E-3</v>
      </c>
    </row>
    <row r="788" spans="10:18" x14ac:dyDescent="0.25">
      <c r="J788">
        <v>6</v>
      </c>
      <c r="K788">
        <v>20</v>
      </c>
      <c r="L788" s="85">
        <v>0.1</v>
      </c>
      <c r="M788" s="82">
        <v>0</v>
      </c>
      <c r="N788" s="79">
        <v>3</v>
      </c>
      <c r="O788">
        <v>22.984631405665827</v>
      </c>
      <c r="P788">
        <v>-4.8620598859594795</v>
      </c>
      <c r="Q788">
        <v>-5.0495841182504044</v>
      </c>
      <c r="R788">
        <v>-9.7193200057793701E-3</v>
      </c>
    </row>
    <row r="789" spans="10:18" x14ac:dyDescent="0.25">
      <c r="J789">
        <v>6</v>
      </c>
      <c r="K789">
        <v>20</v>
      </c>
      <c r="L789" s="85">
        <v>0.1</v>
      </c>
      <c r="M789" s="82">
        <v>0</v>
      </c>
      <c r="N789" s="79">
        <v>4</v>
      </c>
      <c r="O789">
        <v>31.182788153844093</v>
      </c>
      <c r="P789">
        <v>-5.0933331084749183</v>
      </c>
      <c r="Q789">
        <v>-5.0781004351213053</v>
      </c>
      <c r="R789">
        <v>-4.1234938049319403E-3</v>
      </c>
    </row>
    <row r="790" spans="10:18" x14ac:dyDescent="0.25">
      <c r="J790">
        <v>6</v>
      </c>
      <c r="K790">
        <v>20</v>
      </c>
      <c r="L790" s="85">
        <v>0.1</v>
      </c>
      <c r="M790" s="82">
        <v>5</v>
      </c>
      <c r="N790" s="79">
        <v>1</v>
      </c>
      <c r="O790">
        <v>14.047428431390738</v>
      </c>
      <c r="P790">
        <v>4.8361782503262454</v>
      </c>
      <c r="Q790">
        <v>5.0599450712706471</v>
      </c>
      <c r="R790">
        <v>0.26296008811957428</v>
      </c>
    </row>
    <row r="791" spans="10:18" x14ac:dyDescent="0.25">
      <c r="J791">
        <v>6</v>
      </c>
      <c r="K791">
        <v>20</v>
      </c>
      <c r="L791" s="85">
        <v>0.1</v>
      </c>
      <c r="M791" s="82">
        <v>5</v>
      </c>
      <c r="N791" s="79">
        <v>2</v>
      </c>
      <c r="O791">
        <v>22.081943563826847</v>
      </c>
      <c r="P791">
        <v>8.6472818447975417</v>
      </c>
      <c r="Q791">
        <v>9.0379656733841855</v>
      </c>
      <c r="R791">
        <v>5.871171071077403E-2</v>
      </c>
    </row>
    <row r="792" spans="10:18" x14ac:dyDescent="0.25">
      <c r="J792">
        <v>6</v>
      </c>
      <c r="K792">
        <v>20</v>
      </c>
      <c r="L792" s="85">
        <v>0.1</v>
      </c>
      <c r="M792" s="82">
        <v>5</v>
      </c>
      <c r="N792" s="79">
        <v>3</v>
      </c>
      <c r="O792">
        <v>23.500514171849993</v>
      </c>
      <c r="P792">
        <v>-4.8674657465384796E-2</v>
      </c>
      <c r="Q792">
        <v>-9.0188940055121458E-3</v>
      </c>
      <c r="R792">
        <v>-1.7359353737857858E-5</v>
      </c>
    </row>
    <row r="793" spans="10:18" x14ac:dyDescent="0.25">
      <c r="J793">
        <v>6</v>
      </c>
      <c r="K793">
        <v>20</v>
      </c>
      <c r="L793" s="85">
        <v>0.1</v>
      </c>
      <c r="M793" s="82">
        <v>5</v>
      </c>
      <c r="N793" s="79">
        <v>4</v>
      </c>
      <c r="O793">
        <v>29.427484434171689</v>
      </c>
      <c r="P793">
        <v>-2.981550900613303</v>
      </c>
      <c r="Q793">
        <v>-3.2102905178632297</v>
      </c>
      <c r="R793">
        <v>-2.6068041055049675E-3</v>
      </c>
    </row>
    <row r="794" spans="10:18" x14ac:dyDescent="0.25">
      <c r="J794">
        <v>6</v>
      </c>
      <c r="K794">
        <v>20</v>
      </c>
      <c r="L794" s="85">
        <v>0.1</v>
      </c>
      <c r="M794" s="82">
        <v>10</v>
      </c>
      <c r="N794" s="79">
        <v>1</v>
      </c>
      <c r="O794">
        <v>2.5007704984132806</v>
      </c>
      <c r="P794">
        <v>0.88013993121334189</v>
      </c>
      <c r="Q794">
        <v>0.84132940116792054</v>
      </c>
      <c r="R794">
        <v>4.3723014845524502E-2</v>
      </c>
    </row>
    <row r="795" spans="10:18" x14ac:dyDescent="0.25">
      <c r="J795">
        <v>6</v>
      </c>
      <c r="K795">
        <v>20</v>
      </c>
      <c r="L795" s="85">
        <v>0.1</v>
      </c>
      <c r="M795" s="82">
        <v>10</v>
      </c>
      <c r="N795" s="79">
        <v>2</v>
      </c>
      <c r="O795">
        <v>20.931272630960372</v>
      </c>
      <c r="P795">
        <v>11.709208539176437</v>
      </c>
      <c r="Q795">
        <v>12.241911475374048</v>
      </c>
      <c r="R795">
        <v>7.952492751833376E-2</v>
      </c>
    </row>
    <row r="796" spans="10:18" x14ac:dyDescent="0.25">
      <c r="J796">
        <v>6</v>
      </c>
      <c r="K796">
        <v>20</v>
      </c>
      <c r="L796" s="85">
        <v>0.1</v>
      </c>
      <c r="M796" s="82">
        <v>10</v>
      </c>
      <c r="N796" s="79">
        <v>3</v>
      </c>
      <c r="O796">
        <v>25.19758586399638</v>
      </c>
      <c r="P796">
        <v>11.220820910593957</v>
      </c>
      <c r="Q796">
        <v>11.665945925712894</v>
      </c>
      <c r="R796">
        <v>2.245433662790584E-2</v>
      </c>
    </row>
    <row r="797" spans="10:18" x14ac:dyDescent="0.25">
      <c r="J797">
        <v>6</v>
      </c>
      <c r="K797">
        <v>20</v>
      </c>
      <c r="L797" s="85">
        <v>0.1</v>
      </c>
      <c r="M797" s="82">
        <v>10</v>
      </c>
      <c r="N797" s="79">
        <v>4</v>
      </c>
      <c r="O797">
        <v>28.722916253949542</v>
      </c>
      <c r="P797">
        <v>2.9185465571916209</v>
      </c>
      <c r="Q797">
        <v>3.038397058740324</v>
      </c>
      <c r="R797">
        <v>2.4672240355836659E-3</v>
      </c>
    </row>
    <row r="798" spans="10:18" x14ac:dyDescent="0.25">
      <c r="J798">
        <v>6</v>
      </c>
      <c r="K798">
        <v>20</v>
      </c>
      <c r="L798" s="85">
        <v>0.1</v>
      </c>
      <c r="M798" s="82">
        <v>15</v>
      </c>
      <c r="N798" s="79">
        <v>1</v>
      </c>
      <c r="O798">
        <v>-7.8621330829987999</v>
      </c>
      <c r="P798">
        <v>-3.1667993290034886</v>
      </c>
      <c r="Q798">
        <v>-3.4576232951288794</v>
      </c>
      <c r="R798">
        <v>-0.17968909021043217</v>
      </c>
    </row>
    <row r="799" spans="10:18" x14ac:dyDescent="0.25">
      <c r="J799">
        <v>6</v>
      </c>
      <c r="K799">
        <v>20</v>
      </c>
      <c r="L799" s="85">
        <v>0.1</v>
      </c>
      <c r="M799" s="82">
        <v>15</v>
      </c>
      <c r="N799" s="79">
        <v>2</v>
      </c>
      <c r="O799">
        <v>12.699776783470949</v>
      </c>
      <c r="P799">
        <v>9.0911454342584932</v>
      </c>
      <c r="Q799">
        <v>9.4619292697580271</v>
      </c>
      <c r="R799">
        <v>6.1465829161954193E-2</v>
      </c>
    </row>
    <row r="800" spans="10:18" x14ac:dyDescent="0.25">
      <c r="J800">
        <v>6</v>
      </c>
      <c r="K800">
        <v>20</v>
      </c>
      <c r="L800" s="85">
        <v>0.1</v>
      </c>
      <c r="M800" s="82">
        <v>15</v>
      </c>
      <c r="N800" s="79">
        <v>3</v>
      </c>
      <c r="O800">
        <v>24.886553592761075</v>
      </c>
      <c r="P800">
        <v>17.337074417144088</v>
      </c>
      <c r="Q800">
        <v>17.996154257592991</v>
      </c>
      <c r="R800">
        <v>3.4638571812428513E-2</v>
      </c>
    </row>
    <row r="801" spans="10:18" x14ac:dyDescent="0.25">
      <c r="J801">
        <v>6</v>
      </c>
      <c r="K801">
        <v>20</v>
      </c>
      <c r="L801" s="85">
        <v>0.1</v>
      </c>
      <c r="M801" s="82">
        <v>15</v>
      </c>
      <c r="N801" s="79">
        <v>4</v>
      </c>
      <c r="O801">
        <v>29.613413606891068</v>
      </c>
      <c r="P801">
        <v>13.838418041159803</v>
      </c>
      <c r="Q801">
        <v>14.238858082702462</v>
      </c>
      <c r="R801">
        <v>1.1562166570643288E-2</v>
      </c>
    </row>
    <row r="802" spans="10:18" x14ac:dyDescent="0.25">
      <c r="J802">
        <v>6</v>
      </c>
      <c r="K802">
        <v>20</v>
      </c>
      <c r="L802" s="85">
        <v>0.15</v>
      </c>
      <c r="M802" s="82">
        <v>0</v>
      </c>
      <c r="N802" s="79">
        <v>1</v>
      </c>
      <c r="O802">
        <v>30.038109715297338</v>
      </c>
      <c r="P802">
        <v>7.3184692968085763</v>
      </c>
      <c r="Q802">
        <v>7.7497875120771624</v>
      </c>
      <c r="R802">
        <v>0.40274840504781129</v>
      </c>
    </row>
    <row r="803" spans="10:18" x14ac:dyDescent="0.25">
      <c r="J803">
        <v>6</v>
      </c>
      <c r="K803">
        <v>20</v>
      </c>
      <c r="L803" s="85">
        <v>0.15</v>
      </c>
      <c r="M803" s="82">
        <v>0</v>
      </c>
      <c r="N803" s="79">
        <v>2</v>
      </c>
      <c r="O803">
        <v>31.631801926305787</v>
      </c>
      <c r="P803">
        <v>1.9084316919639956</v>
      </c>
      <c r="Q803">
        <v>2.0430579920542673</v>
      </c>
      <c r="R803">
        <v>1.3271950141177097E-2</v>
      </c>
    </row>
    <row r="804" spans="10:18" x14ac:dyDescent="0.25">
      <c r="J804">
        <v>6</v>
      </c>
      <c r="K804">
        <v>20</v>
      </c>
      <c r="L804" s="85">
        <v>0.15</v>
      </c>
      <c r="M804" s="82">
        <v>0</v>
      </c>
      <c r="N804" s="79">
        <v>3</v>
      </c>
      <c r="O804">
        <v>34.476947108498734</v>
      </c>
      <c r="P804">
        <v>-7.2930898289392196</v>
      </c>
      <c r="Q804">
        <v>-7.5743761773756049</v>
      </c>
      <c r="R804">
        <v>-1.4578980008669052E-2</v>
      </c>
    </row>
    <row r="805" spans="10:18" x14ac:dyDescent="0.25">
      <c r="J805">
        <v>6</v>
      </c>
      <c r="K805">
        <v>20</v>
      </c>
      <c r="L805" s="85">
        <v>0.15</v>
      </c>
      <c r="M805" s="82">
        <v>0</v>
      </c>
      <c r="N805" s="79">
        <v>4</v>
      </c>
      <c r="O805">
        <v>46.774182230766144</v>
      </c>
      <c r="P805">
        <v>-7.6399996627123761</v>
      </c>
      <c r="Q805">
        <v>-7.617150652681957</v>
      </c>
      <c r="R805">
        <v>-6.18524070739791E-3</v>
      </c>
    </row>
    <row r="806" spans="10:18" x14ac:dyDescent="0.25">
      <c r="J806">
        <v>6</v>
      </c>
      <c r="K806">
        <v>20</v>
      </c>
      <c r="L806" s="85">
        <v>0.15</v>
      </c>
      <c r="M806" s="82">
        <v>5</v>
      </c>
      <c r="N806" s="79">
        <v>1</v>
      </c>
      <c r="O806">
        <v>21.071142647086106</v>
      </c>
      <c r="P806">
        <v>7.2542673754893681</v>
      </c>
      <c r="Q806">
        <v>7.5899176069059706</v>
      </c>
      <c r="R806">
        <v>0.39444013217936141</v>
      </c>
    </row>
    <row r="807" spans="10:18" x14ac:dyDescent="0.25">
      <c r="J807">
        <v>6</v>
      </c>
      <c r="K807">
        <v>20</v>
      </c>
      <c r="L807" s="85">
        <v>0.15</v>
      </c>
      <c r="M807" s="82">
        <v>5</v>
      </c>
      <c r="N807" s="79">
        <v>2</v>
      </c>
      <c r="O807">
        <v>33.122915345740267</v>
      </c>
      <c r="P807">
        <v>12.970922767196313</v>
      </c>
      <c r="Q807">
        <v>13.556948510076278</v>
      </c>
      <c r="R807">
        <v>8.8067566066161049E-2</v>
      </c>
    </row>
    <row r="808" spans="10:18" x14ac:dyDescent="0.25">
      <c r="J808">
        <v>6</v>
      </c>
      <c r="K808">
        <v>20</v>
      </c>
      <c r="L808" s="85">
        <v>0.15</v>
      </c>
      <c r="M808" s="82">
        <v>5</v>
      </c>
      <c r="N808" s="79">
        <v>3</v>
      </c>
      <c r="O808">
        <v>35.250771257774986</v>
      </c>
      <c r="P808">
        <v>-7.3011986198077694E-2</v>
      </c>
      <c r="Q808">
        <v>-1.3528341008268552E-2</v>
      </c>
      <c r="R808">
        <v>-2.6039030606787428E-5</v>
      </c>
    </row>
    <row r="809" spans="10:18" x14ac:dyDescent="0.25">
      <c r="J809">
        <v>6</v>
      </c>
      <c r="K809">
        <v>20</v>
      </c>
      <c r="L809" s="85">
        <v>0.15</v>
      </c>
      <c r="M809" s="82">
        <v>5</v>
      </c>
      <c r="N809" s="79">
        <v>4</v>
      </c>
      <c r="O809">
        <v>44.141226651257526</v>
      </c>
      <c r="P809">
        <v>-4.4723263509199542</v>
      </c>
      <c r="Q809">
        <v>-4.8154357767948444</v>
      </c>
      <c r="R809">
        <v>-3.9102061582574508E-3</v>
      </c>
    </row>
    <row r="810" spans="10:18" x14ac:dyDescent="0.25">
      <c r="J810">
        <v>6</v>
      </c>
      <c r="K810">
        <v>20</v>
      </c>
      <c r="L810" s="85">
        <v>0.15</v>
      </c>
      <c r="M810" s="82">
        <v>10</v>
      </c>
      <c r="N810" s="79">
        <v>1</v>
      </c>
      <c r="O810">
        <v>3.7511557476199209</v>
      </c>
      <c r="P810">
        <v>1.3202098968200127</v>
      </c>
      <c r="Q810">
        <v>1.2619941017518803</v>
      </c>
      <c r="R810">
        <v>6.5584522268286732E-2</v>
      </c>
    </row>
    <row r="811" spans="10:18" x14ac:dyDescent="0.25">
      <c r="J811">
        <v>6</v>
      </c>
      <c r="K811">
        <v>20</v>
      </c>
      <c r="L811" s="85">
        <v>0.15</v>
      </c>
      <c r="M811" s="82">
        <v>10</v>
      </c>
      <c r="N811" s="79">
        <v>2</v>
      </c>
      <c r="O811">
        <v>31.396908946440554</v>
      </c>
      <c r="P811">
        <v>17.563812808764656</v>
      </c>
      <c r="Q811">
        <v>18.362867213061072</v>
      </c>
      <c r="R811">
        <v>0.11928739127750065</v>
      </c>
    </row>
    <row r="812" spans="10:18" x14ac:dyDescent="0.25">
      <c r="J812">
        <v>6</v>
      </c>
      <c r="K812">
        <v>20</v>
      </c>
      <c r="L812" s="85">
        <v>0.15</v>
      </c>
      <c r="M812" s="82">
        <v>10</v>
      </c>
      <c r="N812" s="79">
        <v>3</v>
      </c>
      <c r="O812">
        <v>37.796378795994563</v>
      </c>
      <c r="P812">
        <v>16.831231365890936</v>
      </c>
      <c r="Q812">
        <v>17.498918888569335</v>
      </c>
      <c r="R812">
        <v>3.3681504941858752E-2</v>
      </c>
    </row>
    <row r="813" spans="10:18" x14ac:dyDescent="0.25">
      <c r="J813">
        <v>6</v>
      </c>
      <c r="K813">
        <v>20</v>
      </c>
      <c r="L813" s="85">
        <v>0.15</v>
      </c>
      <c r="M813" s="82">
        <v>10</v>
      </c>
      <c r="N813" s="79">
        <v>4</v>
      </c>
      <c r="O813">
        <v>43.084374380924316</v>
      </c>
      <c r="P813">
        <v>4.3778198357874309</v>
      </c>
      <c r="Q813">
        <v>4.5575955881104857</v>
      </c>
      <c r="R813">
        <v>3.7008360533754983E-3</v>
      </c>
    </row>
    <row r="814" spans="10:18" x14ac:dyDescent="0.25">
      <c r="J814">
        <v>6</v>
      </c>
      <c r="K814">
        <v>20</v>
      </c>
      <c r="L814" s="85">
        <v>0.15</v>
      </c>
      <c r="M814" s="82">
        <v>15</v>
      </c>
      <c r="N814" s="79">
        <v>1</v>
      </c>
      <c r="O814">
        <v>-11.7931996244982</v>
      </c>
      <c r="P814">
        <v>-4.7501989935052329</v>
      </c>
      <c r="Q814">
        <v>-5.1864349426933192</v>
      </c>
      <c r="R814">
        <v>-0.26953363531564822</v>
      </c>
    </row>
    <row r="815" spans="10:18" x14ac:dyDescent="0.25">
      <c r="J815">
        <v>6</v>
      </c>
      <c r="K815">
        <v>20</v>
      </c>
      <c r="L815" s="85">
        <v>0.15</v>
      </c>
      <c r="M815" s="82">
        <v>15</v>
      </c>
      <c r="N815" s="79">
        <v>2</v>
      </c>
      <c r="O815">
        <v>19.049665175206417</v>
      </c>
      <c r="P815">
        <v>13.63671815138774</v>
      </c>
      <c r="Q815">
        <v>14.192893904637039</v>
      </c>
      <c r="R815">
        <v>9.2198743742931286E-2</v>
      </c>
    </row>
    <row r="816" spans="10:18" x14ac:dyDescent="0.25">
      <c r="J816">
        <v>6</v>
      </c>
      <c r="K816">
        <v>20</v>
      </c>
      <c r="L816" s="85">
        <v>0.15</v>
      </c>
      <c r="M816" s="82">
        <v>15</v>
      </c>
      <c r="N816" s="79">
        <v>3</v>
      </c>
      <c r="O816">
        <v>37.329830389141613</v>
      </c>
      <c r="P816">
        <v>26.005611625716131</v>
      </c>
      <c r="Q816">
        <v>26.994231386389487</v>
      </c>
      <c r="R816">
        <v>5.1957857718642773E-2</v>
      </c>
    </row>
    <row r="817" spans="10:18" x14ac:dyDescent="0.25">
      <c r="J817">
        <v>6</v>
      </c>
      <c r="K817">
        <v>20</v>
      </c>
      <c r="L817" s="85">
        <v>0.15</v>
      </c>
      <c r="M817" s="82">
        <v>15</v>
      </c>
      <c r="N817" s="79">
        <v>4</v>
      </c>
      <c r="O817">
        <v>44.420120410336594</v>
      </c>
      <c r="P817">
        <v>20.757627061739697</v>
      </c>
      <c r="Q817">
        <v>21.358287124053689</v>
      </c>
      <c r="R817">
        <v>1.7343249855964929E-2</v>
      </c>
    </row>
    <row r="818" spans="10:18" x14ac:dyDescent="0.25">
      <c r="J818">
        <v>6</v>
      </c>
      <c r="K818">
        <v>20</v>
      </c>
      <c r="L818" s="85">
        <v>0.2</v>
      </c>
      <c r="M818" s="82">
        <v>0</v>
      </c>
      <c r="N818" s="79">
        <v>1</v>
      </c>
      <c r="O818">
        <v>40.050812953729782</v>
      </c>
      <c r="P818">
        <v>9.7579590624114356</v>
      </c>
      <c r="Q818">
        <v>10.333050016102881</v>
      </c>
      <c r="R818">
        <v>0.5369978733970816</v>
      </c>
    </row>
    <row r="819" spans="10:18" x14ac:dyDescent="0.25">
      <c r="J819">
        <v>6</v>
      </c>
      <c r="K819">
        <v>20</v>
      </c>
      <c r="L819" s="85">
        <v>0.2</v>
      </c>
      <c r="M819" s="82">
        <v>0</v>
      </c>
      <c r="N819" s="79">
        <v>2</v>
      </c>
      <c r="O819">
        <v>42.175735901741049</v>
      </c>
      <c r="P819">
        <v>2.5445755892853295</v>
      </c>
      <c r="Q819">
        <v>2.7240773227390251</v>
      </c>
      <c r="R819">
        <v>1.7695933521569479E-2</v>
      </c>
    </row>
    <row r="820" spans="10:18" x14ac:dyDescent="0.25">
      <c r="J820">
        <v>6</v>
      </c>
      <c r="K820">
        <v>20</v>
      </c>
      <c r="L820" s="85">
        <v>0.2</v>
      </c>
      <c r="M820" s="82">
        <v>0</v>
      </c>
      <c r="N820" s="79">
        <v>3</v>
      </c>
      <c r="O820">
        <v>45.969262811331653</v>
      </c>
      <c r="P820">
        <v>-9.7241197719189589</v>
      </c>
      <c r="Q820">
        <v>-10.099168236500809</v>
      </c>
      <c r="R820">
        <v>-1.943864001155874E-2</v>
      </c>
    </row>
    <row r="821" spans="10:18" x14ac:dyDescent="0.25">
      <c r="J821">
        <v>6</v>
      </c>
      <c r="K821">
        <v>20</v>
      </c>
      <c r="L821" s="85">
        <v>0.2</v>
      </c>
      <c r="M821" s="82">
        <v>0</v>
      </c>
      <c r="N821" s="79">
        <v>4</v>
      </c>
      <c r="O821">
        <v>62.365576307688187</v>
      </c>
      <c r="P821">
        <v>-10.186666216949837</v>
      </c>
      <c r="Q821">
        <v>-10.156200870242611</v>
      </c>
      <c r="R821">
        <v>-8.2469876098638806E-3</v>
      </c>
    </row>
    <row r="822" spans="10:18" x14ac:dyDescent="0.25">
      <c r="J822">
        <v>6</v>
      </c>
      <c r="K822">
        <v>20</v>
      </c>
      <c r="L822" s="85">
        <v>0.2</v>
      </c>
      <c r="M822" s="82">
        <v>5</v>
      </c>
      <c r="N822" s="79">
        <v>1</v>
      </c>
      <c r="O822">
        <v>28.094856862781477</v>
      </c>
      <c r="P822">
        <v>9.6723565006524908</v>
      </c>
      <c r="Q822">
        <v>10.119890142541294</v>
      </c>
      <c r="R822">
        <v>0.52592017623914855</v>
      </c>
    </row>
    <row r="823" spans="10:18" x14ac:dyDescent="0.25">
      <c r="J823">
        <v>6</v>
      </c>
      <c r="K823">
        <v>20</v>
      </c>
      <c r="L823" s="85">
        <v>0.2</v>
      </c>
      <c r="M823" s="82">
        <v>5</v>
      </c>
      <c r="N823" s="79">
        <v>2</v>
      </c>
      <c r="O823">
        <v>44.163887127653695</v>
      </c>
      <c r="P823">
        <v>17.294563689595083</v>
      </c>
      <c r="Q823">
        <v>18.075931346768371</v>
      </c>
      <c r="R823">
        <v>0.11742342142154806</v>
      </c>
    </row>
    <row r="824" spans="10:18" x14ac:dyDescent="0.25">
      <c r="J824">
        <v>6</v>
      </c>
      <c r="K824">
        <v>20</v>
      </c>
      <c r="L824" s="85">
        <v>0.2</v>
      </c>
      <c r="M824" s="82">
        <v>5</v>
      </c>
      <c r="N824" s="79">
        <v>3</v>
      </c>
      <c r="O824">
        <v>47.001028343699986</v>
      </c>
      <c r="P824">
        <v>-9.7349314930769593E-2</v>
      </c>
      <c r="Q824">
        <v>-1.8037788011024292E-2</v>
      </c>
      <c r="R824">
        <v>-3.4718707475715715E-5</v>
      </c>
    </row>
    <row r="825" spans="10:18" x14ac:dyDescent="0.25">
      <c r="J825">
        <v>6</v>
      </c>
      <c r="K825">
        <v>20</v>
      </c>
      <c r="L825" s="85">
        <v>0.2</v>
      </c>
      <c r="M825" s="82">
        <v>5</v>
      </c>
      <c r="N825" s="79">
        <v>4</v>
      </c>
      <c r="O825">
        <v>58.854968868343377</v>
      </c>
      <c r="P825">
        <v>-5.9631018012266059</v>
      </c>
      <c r="Q825">
        <v>-6.4205810357264594</v>
      </c>
      <c r="R825">
        <v>-5.213608211009935E-3</v>
      </c>
    </row>
    <row r="826" spans="10:18" x14ac:dyDescent="0.25">
      <c r="J826">
        <v>6</v>
      </c>
      <c r="K826">
        <v>20</v>
      </c>
      <c r="L826" s="85">
        <v>0.2</v>
      </c>
      <c r="M826" s="82">
        <v>10</v>
      </c>
      <c r="N826" s="79">
        <v>1</v>
      </c>
      <c r="O826">
        <v>5.0015409968265612</v>
      </c>
      <c r="P826">
        <v>1.7602798624266838</v>
      </c>
      <c r="Q826">
        <v>1.6826588023358411</v>
      </c>
      <c r="R826">
        <v>8.7446029691049004E-2</v>
      </c>
    </row>
    <row r="827" spans="10:18" x14ac:dyDescent="0.25">
      <c r="J827">
        <v>6</v>
      </c>
      <c r="K827">
        <v>20</v>
      </c>
      <c r="L827" s="85">
        <v>0.2</v>
      </c>
      <c r="M827" s="82">
        <v>10</v>
      </c>
      <c r="N827" s="79">
        <v>2</v>
      </c>
      <c r="O827">
        <v>41.862545261920744</v>
      </c>
      <c r="P827">
        <v>23.418417078352874</v>
      </c>
      <c r="Q827">
        <v>24.483822950748095</v>
      </c>
      <c r="R827">
        <v>0.15904985503666752</v>
      </c>
    </row>
    <row r="828" spans="10:18" x14ac:dyDescent="0.25">
      <c r="J828">
        <v>6</v>
      </c>
      <c r="K828">
        <v>20</v>
      </c>
      <c r="L828" s="85">
        <v>0.2</v>
      </c>
      <c r="M828" s="82">
        <v>10</v>
      </c>
      <c r="N828" s="79">
        <v>3</v>
      </c>
      <c r="O828">
        <v>50.395171727992761</v>
      </c>
      <c r="P828">
        <v>22.441641821187915</v>
      </c>
      <c r="Q828">
        <v>23.331891851425787</v>
      </c>
      <c r="R828">
        <v>4.4908673255811681E-2</v>
      </c>
    </row>
    <row r="829" spans="10:18" x14ac:dyDescent="0.25">
      <c r="J829">
        <v>6</v>
      </c>
      <c r="K829">
        <v>20</v>
      </c>
      <c r="L829" s="85">
        <v>0.2</v>
      </c>
      <c r="M829" s="82">
        <v>10</v>
      </c>
      <c r="N829" s="79">
        <v>4</v>
      </c>
      <c r="O829">
        <v>57.445832507899084</v>
      </c>
      <c r="P829">
        <v>5.8370931143832419</v>
      </c>
      <c r="Q829">
        <v>6.0767941174806479</v>
      </c>
      <c r="R829">
        <v>4.9344480711673317E-3</v>
      </c>
    </row>
    <row r="830" spans="10:18" x14ac:dyDescent="0.25">
      <c r="J830">
        <v>6</v>
      </c>
      <c r="K830">
        <v>20</v>
      </c>
      <c r="L830" s="85">
        <v>0.2</v>
      </c>
      <c r="M830" s="82">
        <v>15</v>
      </c>
      <c r="N830" s="79">
        <v>1</v>
      </c>
      <c r="O830">
        <v>-15.7242661659976</v>
      </c>
      <c r="P830">
        <v>-6.3335986580069772</v>
      </c>
      <c r="Q830">
        <v>-6.9152465902577589</v>
      </c>
      <c r="R830">
        <v>-0.35937818042086433</v>
      </c>
    </row>
    <row r="831" spans="10:18" x14ac:dyDescent="0.25">
      <c r="J831">
        <v>6</v>
      </c>
      <c r="K831">
        <v>20</v>
      </c>
      <c r="L831" s="85">
        <v>0.2</v>
      </c>
      <c r="M831" s="82">
        <v>15</v>
      </c>
      <c r="N831" s="79">
        <v>2</v>
      </c>
      <c r="O831">
        <v>25.399553566941897</v>
      </c>
      <c r="P831">
        <v>18.182290868516986</v>
      </c>
      <c r="Q831">
        <v>18.923858539516054</v>
      </c>
      <c r="R831">
        <v>0.12293165832390839</v>
      </c>
    </row>
    <row r="832" spans="10:18" x14ac:dyDescent="0.25">
      <c r="J832">
        <v>6</v>
      </c>
      <c r="K832">
        <v>20</v>
      </c>
      <c r="L832" s="85">
        <v>0.2</v>
      </c>
      <c r="M832" s="82">
        <v>15</v>
      </c>
      <c r="N832" s="79">
        <v>3</v>
      </c>
      <c r="O832">
        <v>49.77310718552215</v>
      </c>
      <c r="P832">
        <v>34.674148834288175</v>
      </c>
      <c r="Q832">
        <v>35.992308515185982</v>
      </c>
      <c r="R832">
        <v>6.9277143624857027E-2</v>
      </c>
    </row>
    <row r="833" spans="10:18" x14ac:dyDescent="0.25">
      <c r="J833">
        <v>6</v>
      </c>
      <c r="K833">
        <v>20</v>
      </c>
      <c r="L833" s="85">
        <v>0.2</v>
      </c>
      <c r="M833" s="82">
        <v>15</v>
      </c>
      <c r="N833" s="79">
        <v>4</v>
      </c>
      <c r="O833">
        <v>59.226827213782137</v>
      </c>
      <c r="P833">
        <v>27.676836082319607</v>
      </c>
      <c r="Q833">
        <v>28.477716165404924</v>
      </c>
      <c r="R833">
        <v>2.3124333141286577E-2</v>
      </c>
    </row>
    <row r="834" spans="10:18" x14ac:dyDescent="0.25">
      <c r="J834">
        <v>6</v>
      </c>
      <c r="K834">
        <v>30</v>
      </c>
      <c r="L834" s="85">
        <v>0.05</v>
      </c>
      <c r="M834" s="82">
        <v>0</v>
      </c>
      <c r="N834" s="79">
        <v>1</v>
      </c>
      <c r="O834">
        <v>19.308480848377059</v>
      </c>
      <c r="P834">
        <v>4.0344929523624478</v>
      </c>
      <c r="Q834">
        <v>6.3440220385961812</v>
      </c>
      <c r="R834">
        <v>0.32969223396783842</v>
      </c>
    </row>
    <row r="835" spans="10:18" x14ac:dyDescent="0.25">
      <c r="J835">
        <v>6</v>
      </c>
      <c r="K835">
        <v>30</v>
      </c>
      <c r="L835" s="85">
        <v>0.05</v>
      </c>
      <c r="M835" s="82">
        <v>0</v>
      </c>
      <c r="N835" s="79">
        <v>2</v>
      </c>
      <c r="O835">
        <v>23.421381484887679</v>
      </c>
      <c r="P835">
        <v>5.7107596835235963</v>
      </c>
      <c r="Q835">
        <v>8.9712189729570113</v>
      </c>
      <c r="R835">
        <v>5.8278116126771633E-2</v>
      </c>
    </row>
    <row r="836" spans="10:18" x14ac:dyDescent="0.25">
      <c r="J836">
        <v>6</v>
      </c>
      <c r="K836">
        <v>30</v>
      </c>
      <c r="L836" s="85">
        <v>0.05</v>
      </c>
      <c r="M836" s="82">
        <v>0</v>
      </c>
      <c r="N836" s="79">
        <v>3</v>
      </c>
      <c r="O836">
        <v>23.723851444729348</v>
      </c>
      <c r="P836">
        <v>1.4313237689729965</v>
      </c>
      <c r="Q836">
        <v>2.2984402410610509</v>
      </c>
      <c r="R836">
        <v>4.4239833803923663E-3</v>
      </c>
    </row>
    <row r="837" spans="10:18" x14ac:dyDescent="0.25">
      <c r="J837">
        <v>6</v>
      </c>
      <c r="K837">
        <v>30</v>
      </c>
      <c r="L837" s="85">
        <v>0.05</v>
      </c>
      <c r="M837" s="82">
        <v>0</v>
      </c>
      <c r="N837" s="79">
        <v>4</v>
      </c>
      <c r="O837">
        <v>23.813634172589961</v>
      </c>
      <c r="P837">
        <v>-5.3029124706798232</v>
      </c>
      <c r="Q837">
        <v>-8.2046871550286706</v>
      </c>
      <c r="R837">
        <v>-6.6623291696193514E-3</v>
      </c>
    </row>
    <row r="838" spans="10:18" x14ac:dyDescent="0.25">
      <c r="J838">
        <v>6</v>
      </c>
      <c r="K838">
        <v>30</v>
      </c>
      <c r="L838" s="85">
        <v>0.05</v>
      </c>
      <c r="M838" s="82">
        <v>5</v>
      </c>
      <c r="N838" s="79">
        <v>1</v>
      </c>
      <c r="O838">
        <v>7.2627563419344519</v>
      </c>
      <c r="P838">
        <v>1.5252438268866708</v>
      </c>
      <c r="Q838">
        <v>2.2489235417048059</v>
      </c>
      <c r="R838">
        <v>0.11687421985242519</v>
      </c>
    </row>
    <row r="839" spans="10:18" x14ac:dyDescent="0.25">
      <c r="J839">
        <v>6</v>
      </c>
      <c r="K839">
        <v>30</v>
      </c>
      <c r="L839" s="85">
        <v>0.05</v>
      </c>
      <c r="M839" s="82">
        <v>5</v>
      </c>
      <c r="N839" s="79">
        <v>2</v>
      </c>
      <c r="O839">
        <v>22.064455299861716</v>
      </c>
      <c r="P839">
        <v>8.7238188279833011</v>
      </c>
      <c r="Q839">
        <v>13.760186775329753</v>
      </c>
      <c r="R839">
        <v>8.9387826251488084E-2</v>
      </c>
    </row>
    <row r="840" spans="10:18" x14ac:dyDescent="0.25">
      <c r="J840">
        <v>6</v>
      </c>
      <c r="K840">
        <v>30</v>
      </c>
      <c r="L840" s="85">
        <v>0.05</v>
      </c>
      <c r="M840" s="82">
        <v>5</v>
      </c>
      <c r="N840" s="79">
        <v>3</v>
      </c>
      <c r="O840">
        <v>24.842186509305208</v>
      </c>
      <c r="P840">
        <v>9.7281920753972333</v>
      </c>
      <c r="Q840">
        <v>15.251567073835812</v>
      </c>
      <c r="R840">
        <v>2.9355855355387012E-2</v>
      </c>
    </row>
    <row r="841" spans="10:18" x14ac:dyDescent="0.25">
      <c r="J841">
        <v>6</v>
      </c>
      <c r="K841">
        <v>30</v>
      </c>
      <c r="L841" s="85">
        <v>0.05</v>
      </c>
      <c r="M841" s="82">
        <v>5</v>
      </c>
      <c r="N841" s="79">
        <v>4</v>
      </c>
      <c r="O841">
        <v>26.232685681128846</v>
      </c>
      <c r="P841">
        <v>3.8552540891095326</v>
      </c>
      <c r="Q841">
        <v>5.9868457957654595</v>
      </c>
      <c r="R841">
        <v>4.8614086832908399E-3</v>
      </c>
    </row>
    <row r="842" spans="10:18" x14ac:dyDescent="0.25">
      <c r="J842">
        <v>6</v>
      </c>
      <c r="K842">
        <v>30</v>
      </c>
      <c r="L842" s="85">
        <v>0.05</v>
      </c>
      <c r="M842" s="82">
        <v>10</v>
      </c>
      <c r="N842" s="79">
        <v>1</v>
      </c>
      <c r="O842">
        <v>-6.1327470386698604</v>
      </c>
      <c r="P842">
        <v>-1.8985316779649359</v>
      </c>
      <c r="Q842">
        <v>-3.1333337546495601</v>
      </c>
      <c r="R842">
        <v>-0.1628360997254418</v>
      </c>
    </row>
    <row r="843" spans="10:18" x14ac:dyDescent="0.25">
      <c r="J843">
        <v>6</v>
      </c>
      <c r="K843">
        <v>30</v>
      </c>
      <c r="L843" s="85">
        <v>0.05</v>
      </c>
      <c r="M843" s="82">
        <v>10</v>
      </c>
      <c r="N843" s="79">
        <v>2</v>
      </c>
      <c r="O843">
        <v>11.39966486992159</v>
      </c>
      <c r="P843">
        <v>5.572188702352955</v>
      </c>
      <c r="Q843">
        <v>8.6714968285938152</v>
      </c>
      <c r="R843">
        <v>5.6331085072506108E-2</v>
      </c>
    </row>
    <row r="844" spans="10:18" x14ac:dyDescent="0.25">
      <c r="J844">
        <v>6</v>
      </c>
      <c r="K844">
        <v>30</v>
      </c>
      <c r="L844" s="85">
        <v>0.05</v>
      </c>
      <c r="M844" s="82">
        <v>10</v>
      </c>
      <c r="N844" s="79">
        <v>3</v>
      </c>
      <c r="O844">
        <v>23.547681709830417</v>
      </c>
      <c r="P844">
        <v>13.172859606573494</v>
      </c>
      <c r="Q844">
        <v>20.658225614693706</v>
      </c>
      <c r="R844">
        <v>3.976246375916688E-2</v>
      </c>
    </row>
    <row r="845" spans="10:18" x14ac:dyDescent="0.25">
      <c r="J845">
        <v>6</v>
      </c>
      <c r="K845">
        <v>30</v>
      </c>
      <c r="L845" s="85">
        <v>0.05</v>
      </c>
      <c r="M845" s="82">
        <v>10</v>
      </c>
      <c r="N845" s="79">
        <v>4</v>
      </c>
      <c r="O845">
        <v>26.947669314005346</v>
      </c>
      <c r="P845">
        <v>13.365692470722344</v>
      </c>
      <c r="Q845">
        <v>20.816829256668179</v>
      </c>
      <c r="R845">
        <v>1.6903577937238397E-2</v>
      </c>
    </row>
    <row r="846" spans="10:18" x14ac:dyDescent="0.25">
      <c r="J846">
        <v>6</v>
      </c>
      <c r="K846">
        <v>30</v>
      </c>
      <c r="L846" s="85">
        <v>0.05</v>
      </c>
      <c r="M846" s="82">
        <v>15</v>
      </c>
      <c r="N846" s="79">
        <v>1</v>
      </c>
      <c r="O846">
        <v>-12.387813298631928</v>
      </c>
      <c r="P846">
        <v>-4.1486176455058645</v>
      </c>
      <c r="Q846">
        <v>-6.6107473702434598</v>
      </c>
      <c r="R846">
        <v>-0.34355367232848805</v>
      </c>
    </row>
    <row r="847" spans="10:18" x14ac:dyDescent="0.25">
      <c r="J847">
        <v>6</v>
      </c>
      <c r="K847">
        <v>30</v>
      </c>
      <c r="L847" s="85">
        <v>0.05</v>
      </c>
      <c r="M847" s="82">
        <v>15</v>
      </c>
      <c r="N847" s="79">
        <v>2</v>
      </c>
      <c r="O847">
        <v>-1.3805804729972659</v>
      </c>
      <c r="P847">
        <v>-0.65729428835257231</v>
      </c>
      <c r="Q847">
        <v>-1.0951781148254924</v>
      </c>
      <c r="R847">
        <v>-7.1144085934914478E-3</v>
      </c>
    </row>
    <row r="848" spans="10:18" x14ac:dyDescent="0.25">
      <c r="J848">
        <v>6</v>
      </c>
      <c r="K848">
        <v>30</v>
      </c>
      <c r="L848" s="85">
        <v>0.05</v>
      </c>
      <c r="M848" s="82">
        <v>15</v>
      </c>
      <c r="N848" s="79">
        <v>3</v>
      </c>
      <c r="O848">
        <v>14.287248881404814</v>
      </c>
      <c r="P848">
        <v>10.227538613540807</v>
      </c>
      <c r="Q848">
        <v>15.967005642716675</v>
      </c>
      <c r="R848">
        <v>3.0732914580977107E-2</v>
      </c>
    </row>
    <row r="849" spans="10:18" x14ac:dyDescent="0.25">
      <c r="J849">
        <v>6</v>
      </c>
      <c r="K849">
        <v>30</v>
      </c>
      <c r="L849" s="85">
        <v>0.05</v>
      </c>
      <c r="M849" s="82">
        <v>15</v>
      </c>
      <c r="N849" s="79">
        <v>4</v>
      </c>
      <c r="O849">
        <v>24.357579852366392</v>
      </c>
      <c r="P849">
        <v>18.483450628437922</v>
      </c>
      <c r="Q849">
        <v>28.85889111751337</v>
      </c>
      <c r="R849">
        <v>2.343385292603594E-2</v>
      </c>
    </row>
    <row r="850" spans="10:18" x14ac:dyDescent="0.25">
      <c r="J850">
        <v>6</v>
      </c>
      <c r="K850">
        <v>30</v>
      </c>
      <c r="L850" s="85">
        <v>0.1</v>
      </c>
      <c r="M850" s="82">
        <v>0</v>
      </c>
      <c r="N850" s="79">
        <v>1</v>
      </c>
      <c r="O850">
        <v>38.616961696754117</v>
      </c>
      <c r="P850">
        <v>8.0689859047248955</v>
      </c>
      <c r="Q850">
        <v>12.688044077192362</v>
      </c>
      <c r="R850">
        <v>0.65938446793567684</v>
      </c>
    </row>
    <row r="851" spans="10:18" x14ac:dyDescent="0.25">
      <c r="J851">
        <v>6</v>
      </c>
      <c r="K851">
        <v>30</v>
      </c>
      <c r="L851" s="85">
        <v>0.1</v>
      </c>
      <c r="M851" s="82">
        <v>0</v>
      </c>
      <c r="N851" s="79">
        <v>2</v>
      </c>
      <c r="O851">
        <v>46.842762969775357</v>
      </c>
      <c r="P851">
        <v>11.421519367047193</v>
      </c>
      <c r="Q851">
        <v>17.942437945914023</v>
      </c>
      <c r="R851">
        <v>0.11655623225354327</v>
      </c>
    </row>
    <row r="852" spans="10:18" x14ac:dyDescent="0.25">
      <c r="J852">
        <v>6</v>
      </c>
      <c r="K852">
        <v>30</v>
      </c>
      <c r="L852" s="85">
        <v>0.1</v>
      </c>
      <c r="M852" s="82">
        <v>0</v>
      </c>
      <c r="N852" s="79">
        <v>3</v>
      </c>
      <c r="O852">
        <v>47.447702889458697</v>
      </c>
      <c r="P852">
        <v>2.862647537945993</v>
      </c>
      <c r="Q852">
        <v>4.5968804821221019</v>
      </c>
      <c r="R852">
        <v>8.8479667607847326E-3</v>
      </c>
    </row>
    <row r="853" spans="10:18" x14ac:dyDescent="0.25">
      <c r="J853">
        <v>6</v>
      </c>
      <c r="K853">
        <v>30</v>
      </c>
      <c r="L853" s="85">
        <v>0.1</v>
      </c>
      <c r="M853" s="82">
        <v>0</v>
      </c>
      <c r="N853" s="79">
        <v>4</v>
      </c>
      <c r="O853">
        <v>47.627268345179921</v>
      </c>
      <c r="P853">
        <v>-10.605824941359646</v>
      </c>
      <c r="Q853">
        <v>-16.409374310057341</v>
      </c>
      <c r="R853">
        <v>-1.3324658339238703E-2</v>
      </c>
    </row>
    <row r="854" spans="10:18" x14ac:dyDescent="0.25">
      <c r="J854">
        <v>6</v>
      </c>
      <c r="K854">
        <v>30</v>
      </c>
      <c r="L854" s="85">
        <v>0.1</v>
      </c>
      <c r="M854" s="82">
        <v>5</v>
      </c>
      <c r="N854" s="79">
        <v>1</v>
      </c>
      <c r="O854">
        <v>14.525512683868904</v>
      </c>
      <c r="P854">
        <v>3.0504876537733416</v>
      </c>
      <c r="Q854">
        <v>4.4978470834096118</v>
      </c>
      <c r="R854">
        <v>0.23374843970485037</v>
      </c>
    </row>
    <row r="855" spans="10:18" x14ac:dyDescent="0.25">
      <c r="J855">
        <v>6</v>
      </c>
      <c r="K855">
        <v>30</v>
      </c>
      <c r="L855" s="85">
        <v>0.1</v>
      </c>
      <c r="M855" s="82">
        <v>5</v>
      </c>
      <c r="N855" s="79">
        <v>2</v>
      </c>
      <c r="O855">
        <v>44.128910599723433</v>
      </c>
      <c r="P855">
        <v>17.447637655966602</v>
      </c>
      <c r="Q855">
        <v>27.520373550659507</v>
      </c>
      <c r="R855">
        <v>0.17877565250297617</v>
      </c>
    </row>
    <row r="856" spans="10:18" x14ac:dyDescent="0.25">
      <c r="J856">
        <v>6</v>
      </c>
      <c r="K856">
        <v>30</v>
      </c>
      <c r="L856" s="85">
        <v>0.1</v>
      </c>
      <c r="M856" s="82">
        <v>5</v>
      </c>
      <c r="N856" s="79">
        <v>3</v>
      </c>
      <c r="O856">
        <v>49.684373018610415</v>
      </c>
      <c r="P856">
        <v>19.456384150794467</v>
      </c>
      <c r="Q856">
        <v>30.503134147671624</v>
      </c>
      <c r="R856">
        <v>5.8711710710774023E-2</v>
      </c>
    </row>
    <row r="857" spans="10:18" x14ac:dyDescent="0.25">
      <c r="J857">
        <v>6</v>
      </c>
      <c r="K857">
        <v>30</v>
      </c>
      <c r="L857" s="85">
        <v>0.1</v>
      </c>
      <c r="M857" s="82">
        <v>5</v>
      </c>
      <c r="N857" s="79">
        <v>4</v>
      </c>
      <c r="O857">
        <v>52.465371362257692</v>
      </c>
      <c r="P857">
        <v>7.7105081782190652</v>
      </c>
      <c r="Q857">
        <v>11.973691591530919</v>
      </c>
      <c r="R857">
        <v>9.7228173665816799E-3</v>
      </c>
    </row>
    <row r="858" spans="10:18" x14ac:dyDescent="0.25">
      <c r="J858">
        <v>6</v>
      </c>
      <c r="K858">
        <v>30</v>
      </c>
      <c r="L858" s="85">
        <v>0.1</v>
      </c>
      <c r="M858" s="82">
        <v>10</v>
      </c>
      <c r="N858" s="79">
        <v>1</v>
      </c>
      <c r="O858">
        <v>-12.265494077339721</v>
      </c>
      <c r="P858">
        <v>-3.7970633559298719</v>
      </c>
      <c r="Q858">
        <v>-6.2666675092991202</v>
      </c>
      <c r="R858">
        <v>-0.3256721994508836</v>
      </c>
    </row>
    <row r="859" spans="10:18" x14ac:dyDescent="0.25">
      <c r="J859">
        <v>6</v>
      </c>
      <c r="K859">
        <v>30</v>
      </c>
      <c r="L859" s="85">
        <v>0.1</v>
      </c>
      <c r="M859" s="82">
        <v>10</v>
      </c>
      <c r="N859" s="79">
        <v>2</v>
      </c>
      <c r="O859">
        <v>22.799329739843181</v>
      </c>
      <c r="P859">
        <v>11.14437740470591</v>
      </c>
      <c r="Q859">
        <v>17.34299365718763</v>
      </c>
      <c r="R859">
        <v>0.11266217014501222</v>
      </c>
    </row>
    <row r="860" spans="10:18" x14ac:dyDescent="0.25">
      <c r="J860">
        <v>6</v>
      </c>
      <c r="K860">
        <v>30</v>
      </c>
      <c r="L860" s="85">
        <v>0.1</v>
      </c>
      <c r="M860" s="82">
        <v>10</v>
      </c>
      <c r="N860" s="79">
        <v>3</v>
      </c>
      <c r="O860">
        <v>47.095363419660835</v>
      </c>
      <c r="P860">
        <v>26.345719213146989</v>
      </c>
      <c r="Q860">
        <v>41.316451229387411</v>
      </c>
      <c r="R860">
        <v>7.952492751833376E-2</v>
      </c>
    </row>
    <row r="861" spans="10:18" x14ac:dyDescent="0.25">
      <c r="J861">
        <v>6</v>
      </c>
      <c r="K861">
        <v>30</v>
      </c>
      <c r="L861" s="85">
        <v>0.1</v>
      </c>
      <c r="M861" s="82">
        <v>10</v>
      </c>
      <c r="N861" s="79">
        <v>4</v>
      </c>
      <c r="O861">
        <v>53.895338628010691</v>
      </c>
      <c r="P861">
        <v>26.731384941444688</v>
      </c>
      <c r="Q861">
        <v>41.633658513336357</v>
      </c>
      <c r="R861">
        <v>3.3807155874476795E-2</v>
      </c>
    </row>
    <row r="862" spans="10:18" x14ac:dyDescent="0.25">
      <c r="J862">
        <v>6</v>
      </c>
      <c r="K862">
        <v>30</v>
      </c>
      <c r="L862" s="85">
        <v>0.1</v>
      </c>
      <c r="M862" s="82">
        <v>15</v>
      </c>
      <c r="N862" s="79">
        <v>1</v>
      </c>
      <c r="O862">
        <v>-24.775626597263855</v>
      </c>
      <c r="P862">
        <v>-8.2972352910117291</v>
      </c>
      <c r="Q862">
        <v>-13.22149474048692</v>
      </c>
      <c r="R862">
        <v>-0.68710734465697609</v>
      </c>
    </row>
    <row r="863" spans="10:18" x14ac:dyDescent="0.25">
      <c r="J863">
        <v>6</v>
      </c>
      <c r="K863">
        <v>30</v>
      </c>
      <c r="L863" s="85">
        <v>0.1</v>
      </c>
      <c r="M863" s="82">
        <v>15</v>
      </c>
      <c r="N863" s="79">
        <v>2</v>
      </c>
      <c r="O863">
        <v>-2.7611609459945319</v>
      </c>
      <c r="P863">
        <v>-1.3145885767051446</v>
      </c>
      <c r="Q863">
        <v>-2.1903562296509849</v>
      </c>
      <c r="R863">
        <v>-1.4228817186982896E-2</v>
      </c>
    </row>
    <row r="864" spans="10:18" x14ac:dyDescent="0.25">
      <c r="J864">
        <v>6</v>
      </c>
      <c r="K864">
        <v>30</v>
      </c>
      <c r="L864" s="85">
        <v>0.1</v>
      </c>
      <c r="M864" s="82">
        <v>15</v>
      </c>
      <c r="N864" s="79">
        <v>3</v>
      </c>
      <c r="O864">
        <v>28.574497762809628</v>
      </c>
      <c r="P864">
        <v>20.455077227081613</v>
      </c>
      <c r="Q864">
        <v>31.93401128543335</v>
      </c>
      <c r="R864">
        <v>6.1465829161954214E-2</v>
      </c>
    </row>
    <row r="865" spans="10:18" x14ac:dyDescent="0.25">
      <c r="J865">
        <v>6</v>
      </c>
      <c r="K865">
        <v>30</v>
      </c>
      <c r="L865" s="85">
        <v>0.1</v>
      </c>
      <c r="M865" s="82">
        <v>15</v>
      </c>
      <c r="N865" s="79">
        <v>4</v>
      </c>
      <c r="O865">
        <v>48.715159704732784</v>
      </c>
      <c r="P865">
        <v>36.966901256875843</v>
      </c>
      <c r="Q865">
        <v>57.717782235026739</v>
      </c>
      <c r="R865">
        <v>4.6867705852071881E-2</v>
      </c>
    </row>
    <row r="866" spans="10:18" x14ac:dyDescent="0.25">
      <c r="J866">
        <v>6</v>
      </c>
      <c r="K866">
        <v>30</v>
      </c>
      <c r="L866" s="85">
        <v>0.15</v>
      </c>
      <c r="M866" s="82">
        <v>0</v>
      </c>
      <c r="N866" s="79">
        <v>1</v>
      </c>
      <c r="O866">
        <v>57.925442545131155</v>
      </c>
      <c r="P866">
        <v>12.103478857087341</v>
      </c>
      <c r="Q866">
        <v>19.032066115788542</v>
      </c>
      <c r="R866">
        <v>0.98907670190351515</v>
      </c>
    </row>
    <row r="867" spans="10:18" x14ac:dyDescent="0.25">
      <c r="J867">
        <v>6</v>
      </c>
      <c r="K867">
        <v>30</v>
      </c>
      <c r="L867" s="85">
        <v>0.15</v>
      </c>
      <c r="M867" s="82">
        <v>0</v>
      </c>
      <c r="N867" s="79">
        <v>2</v>
      </c>
      <c r="O867">
        <v>70.264144454663011</v>
      </c>
      <c r="P867">
        <v>17.132279050570784</v>
      </c>
      <c r="Q867">
        <v>26.913656918871027</v>
      </c>
      <c r="R867">
        <v>0.17483434838031486</v>
      </c>
    </row>
    <row r="868" spans="10:18" x14ac:dyDescent="0.25">
      <c r="J868">
        <v>6</v>
      </c>
      <c r="K868">
        <v>30</v>
      </c>
      <c r="L868" s="85">
        <v>0.15</v>
      </c>
      <c r="M868" s="82">
        <v>0</v>
      </c>
      <c r="N868" s="79">
        <v>3</v>
      </c>
      <c r="O868">
        <v>71.171554334188016</v>
      </c>
      <c r="P868">
        <v>4.2939713069189898</v>
      </c>
      <c r="Q868">
        <v>6.8953207231831541</v>
      </c>
      <c r="R868">
        <v>1.3271950141177102E-2</v>
      </c>
    </row>
    <row r="869" spans="10:18" x14ac:dyDescent="0.25">
      <c r="J869">
        <v>6</v>
      </c>
      <c r="K869">
        <v>30</v>
      </c>
      <c r="L869" s="85">
        <v>0.15</v>
      </c>
      <c r="M869" s="82">
        <v>0</v>
      </c>
      <c r="N869" s="79">
        <v>4</v>
      </c>
      <c r="O869">
        <v>71.440902517769871</v>
      </c>
      <c r="P869">
        <v>-15.90873741203947</v>
      </c>
      <c r="Q869">
        <v>-24.61406146508601</v>
      </c>
      <c r="R869">
        <v>-1.9986987508858054E-2</v>
      </c>
    </row>
    <row r="870" spans="10:18" x14ac:dyDescent="0.25">
      <c r="J870">
        <v>6</v>
      </c>
      <c r="K870">
        <v>30</v>
      </c>
      <c r="L870" s="85">
        <v>0.15</v>
      </c>
      <c r="M870" s="82">
        <v>5</v>
      </c>
      <c r="N870" s="79">
        <v>1</v>
      </c>
      <c r="O870">
        <v>21.788269025803352</v>
      </c>
      <c r="P870">
        <v>4.5757314806600133</v>
      </c>
      <c r="Q870">
        <v>6.7467706251144177</v>
      </c>
      <c r="R870">
        <v>0.35062265955727556</v>
      </c>
    </row>
    <row r="871" spans="10:18" x14ac:dyDescent="0.25">
      <c r="J871">
        <v>6</v>
      </c>
      <c r="K871">
        <v>30</v>
      </c>
      <c r="L871" s="85">
        <v>0.15</v>
      </c>
      <c r="M871" s="82">
        <v>5</v>
      </c>
      <c r="N871" s="79">
        <v>2</v>
      </c>
      <c r="O871">
        <v>66.19336589958516</v>
      </c>
      <c r="P871">
        <v>26.171456483949903</v>
      </c>
      <c r="Q871">
        <v>41.280560325989256</v>
      </c>
      <c r="R871">
        <v>0.26816347875446422</v>
      </c>
    </row>
    <row r="872" spans="10:18" x14ac:dyDescent="0.25">
      <c r="J872">
        <v>6</v>
      </c>
      <c r="K872">
        <v>30</v>
      </c>
      <c r="L872" s="85">
        <v>0.15</v>
      </c>
      <c r="M872" s="82">
        <v>5</v>
      </c>
      <c r="N872" s="79">
        <v>3</v>
      </c>
      <c r="O872">
        <v>74.526559527915595</v>
      </c>
      <c r="P872">
        <v>29.184576226191705</v>
      </c>
      <c r="Q872">
        <v>45.754701221507432</v>
      </c>
      <c r="R872">
        <v>8.8067566066161035E-2</v>
      </c>
    </row>
    <row r="873" spans="10:18" x14ac:dyDescent="0.25">
      <c r="J873">
        <v>6</v>
      </c>
      <c r="K873">
        <v>30</v>
      </c>
      <c r="L873" s="85">
        <v>0.15</v>
      </c>
      <c r="M873" s="82">
        <v>5</v>
      </c>
      <c r="N873" s="79">
        <v>4</v>
      </c>
      <c r="O873">
        <v>78.698057043386527</v>
      </c>
      <c r="P873">
        <v>11.565762267328592</v>
      </c>
      <c r="Q873">
        <v>17.960537387296377</v>
      </c>
      <c r="R873">
        <v>1.4584226049872518E-2</v>
      </c>
    </row>
    <row r="874" spans="10:18" x14ac:dyDescent="0.25">
      <c r="J874">
        <v>6</v>
      </c>
      <c r="K874">
        <v>30</v>
      </c>
      <c r="L874" s="85">
        <v>0.15</v>
      </c>
      <c r="M874" s="82">
        <v>10</v>
      </c>
      <c r="N874" s="79">
        <v>1</v>
      </c>
      <c r="O874">
        <v>-18.398241116009579</v>
      </c>
      <c r="P874">
        <v>-5.6955950338948087</v>
      </c>
      <c r="Q874">
        <v>-9.400001263948683</v>
      </c>
      <c r="R874">
        <v>-0.48850829917632554</v>
      </c>
    </row>
    <row r="875" spans="10:18" x14ac:dyDescent="0.25">
      <c r="J875">
        <v>6</v>
      </c>
      <c r="K875">
        <v>30</v>
      </c>
      <c r="L875" s="85">
        <v>0.15</v>
      </c>
      <c r="M875" s="82">
        <v>10</v>
      </c>
      <c r="N875" s="79">
        <v>2</v>
      </c>
      <c r="O875">
        <v>34.198994609764767</v>
      </c>
      <c r="P875">
        <v>16.716566107058867</v>
      </c>
      <c r="Q875">
        <v>26.014490485781437</v>
      </c>
      <c r="R875">
        <v>0.16899325521751826</v>
      </c>
    </row>
    <row r="876" spans="10:18" x14ac:dyDescent="0.25">
      <c r="J876">
        <v>6</v>
      </c>
      <c r="K876">
        <v>30</v>
      </c>
      <c r="L876" s="85">
        <v>0.15</v>
      </c>
      <c r="M876" s="82">
        <v>10</v>
      </c>
      <c r="N876" s="79">
        <v>3</v>
      </c>
      <c r="O876">
        <v>70.643045129491242</v>
      </c>
      <c r="P876">
        <v>39.518578819720474</v>
      </c>
      <c r="Q876">
        <v>61.974676844081117</v>
      </c>
      <c r="R876">
        <v>0.11928739127750065</v>
      </c>
    </row>
    <row r="877" spans="10:18" x14ac:dyDescent="0.25">
      <c r="J877">
        <v>6</v>
      </c>
      <c r="K877">
        <v>30</v>
      </c>
      <c r="L877" s="85">
        <v>0.15</v>
      </c>
      <c r="M877" s="82">
        <v>10</v>
      </c>
      <c r="N877" s="79">
        <v>4</v>
      </c>
      <c r="O877">
        <v>80.843007942016044</v>
      </c>
      <c r="P877">
        <v>40.097077412167032</v>
      </c>
      <c r="Q877">
        <v>62.450487770004528</v>
      </c>
      <c r="R877">
        <v>5.0710733811715189E-2</v>
      </c>
    </row>
    <row r="878" spans="10:18" x14ac:dyDescent="0.25">
      <c r="J878">
        <v>6</v>
      </c>
      <c r="K878">
        <v>30</v>
      </c>
      <c r="L878" s="85">
        <v>0.15</v>
      </c>
      <c r="M878" s="82">
        <v>15</v>
      </c>
      <c r="N878" s="79">
        <v>1</v>
      </c>
      <c r="O878">
        <v>-37.163439895895777</v>
      </c>
      <c r="P878">
        <v>-12.445852936517591</v>
      </c>
      <c r="Q878">
        <v>-19.83224211073038</v>
      </c>
      <c r="R878">
        <v>-1.0306610169854642</v>
      </c>
    </row>
    <row r="879" spans="10:18" x14ac:dyDescent="0.25">
      <c r="J879">
        <v>6</v>
      </c>
      <c r="K879">
        <v>30</v>
      </c>
      <c r="L879" s="85">
        <v>0.15</v>
      </c>
      <c r="M879" s="82">
        <v>15</v>
      </c>
      <c r="N879" s="79">
        <v>2</v>
      </c>
      <c r="O879">
        <v>-4.1417414189917983</v>
      </c>
      <c r="P879">
        <v>-1.9718828650577156</v>
      </c>
      <c r="Q879">
        <v>-3.2855343444764773</v>
      </c>
      <c r="R879">
        <v>-2.1343225780474345E-2</v>
      </c>
    </row>
    <row r="880" spans="10:18" x14ac:dyDescent="0.25">
      <c r="J880">
        <v>6</v>
      </c>
      <c r="K880">
        <v>30</v>
      </c>
      <c r="L880" s="85">
        <v>0.15</v>
      </c>
      <c r="M880" s="82">
        <v>15</v>
      </c>
      <c r="N880" s="79">
        <v>3</v>
      </c>
      <c r="O880">
        <v>42.861746644214449</v>
      </c>
      <c r="P880">
        <v>30.682615840622415</v>
      </c>
      <c r="Q880">
        <v>47.901016928150014</v>
      </c>
      <c r="R880">
        <v>9.2198743742931299E-2</v>
      </c>
    </row>
    <row r="881" spans="10:18" x14ac:dyDescent="0.25">
      <c r="J881">
        <v>6</v>
      </c>
      <c r="K881">
        <v>30</v>
      </c>
      <c r="L881" s="85">
        <v>0.15</v>
      </c>
      <c r="M881" s="82">
        <v>15</v>
      </c>
      <c r="N881" s="79">
        <v>4</v>
      </c>
      <c r="O881">
        <v>73.072739557099183</v>
      </c>
      <c r="P881">
        <v>55.450351885313765</v>
      </c>
      <c r="Q881">
        <v>86.576673352540098</v>
      </c>
      <c r="R881">
        <v>7.0301558778107814E-2</v>
      </c>
    </row>
    <row r="882" spans="10:18" x14ac:dyDescent="0.25">
      <c r="J882">
        <v>6</v>
      </c>
      <c r="K882">
        <v>30</v>
      </c>
      <c r="L882" s="85">
        <v>0.2</v>
      </c>
      <c r="M882" s="82">
        <v>0</v>
      </c>
      <c r="N882" s="79">
        <v>1</v>
      </c>
      <c r="O882">
        <v>77.233923393508235</v>
      </c>
      <c r="P882">
        <v>16.137971809449791</v>
      </c>
      <c r="Q882">
        <v>25.376088154384725</v>
      </c>
      <c r="R882">
        <v>1.3187689358713537</v>
      </c>
    </row>
    <row r="883" spans="10:18" x14ac:dyDescent="0.25">
      <c r="J883">
        <v>6</v>
      </c>
      <c r="K883">
        <v>30</v>
      </c>
      <c r="L883" s="85">
        <v>0.2</v>
      </c>
      <c r="M883" s="82">
        <v>0</v>
      </c>
      <c r="N883" s="79">
        <v>2</v>
      </c>
      <c r="O883">
        <v>93.685525939550715</v>
      </c>
      <c r="P883">
        <v>22.843038734094385</v>
      </c>
      <c r="Q883">
        <v>35.884875891828045</v>
      </c>
      <c r="R883">
        <v>0.23311246450708653</v>
      </c>
    </row>
    <row r="884" spans="10:18" x14ac:dyDescent="0.25">
      <c r="J884">
        <v>6</v>
      </c>
      <c r="K884">
        <v>30</v>
      </c>
      <c r="L884" s="85">
        <v>0.2</v>
      </c>
      <c r="M884" s="82">
        <v>0</v>
      </c>
      <c r="N884" s="79">
        <v>3</v>
      </c>
      <c r="O884">
        <v>94.895405778917393</v>
      </c>
      <c r="P884">
        <v>5.7252950758919861</v>
      </c>
      <c r="Q884">
        <v>9.1937609642442037</v>
      </c>
      <c r="R884">
        <v>1.7695933521569465E-2</v>
      </c>
    </row>
    <row r="885" spans="10:18" x14ac:dyDescent="0.25">
      <c r="J885">
        <v>6</v>
      </c>
      <c r="K885">
        <v>30</v>
      </c>
      <c r="L885" s="85">
        <v>0.2</v>
      </c>
      <c r="M885" s="82">
        <v>0</v>
      </c>
      <c r="N885" s="79">
        <v>4</v>
      </c>
      <c r="O885">
        <v>95.254536690359842</v>
      </c>
      <c r="P885">
        <v>-21.211649882719293</v>
      </c>
      <c r="Q885">
        <v>-32.818748620114683</v>
      </c>
      <c r="R885">
        <v>-2.6649316678477405E-2</v>
      </c>
    </row>
    <row r="886" spans="10:18" x14ac:dyDescent="0.25">
      <c r="J886">
        <v>6</v>
      </c>
      <c r="K886">
        <v>30</v>
      </c>
      <c r="L886" s="85">
        <v>0.2</v>
      </c>
      <c r="M886" s="82">
        <v>5</v>
      </c>
      <c r="N886" s="79">
        <v>1</v>
      </c>
      <c r="O886">
        <v>29.051025367737807</v>
      </c>
      <c r="P886">
        <v>6.1009753075466833</v>
      </c>
      <c r="Q886">
        <v>8.9956941668192236</v>
      </c>
      <c r="R886">
        <v>0.46749687940970075</v>
      </c>
    </row>
    <row r="887" spans="10:18" x14ac:dyDescent="0.25">
      <c r="J887">
        <v>6</v>
      </c>
      <c r="K887">
        <v>30</v>
      </c>
      <c r="L887" s="85">
        <v>0.2</v>
      </c>
      <c r="M887" s="82">
        <v>5</v>
      </c>
      <c r="N887" s="79">
        <v>2</v>
      </c>
      <c r="O887">
        <v>88.257821199446866</v>
      </c>
      <c r="P887">
        <v>34.895275311933204</v>
      </c>
      <c r="Q887">
        <v>55.040747101319013</v>
      </c>
      <c r="R887">
        <v>0.35755130500595234</v>
      </c>
    </row>
    <row r="888" spans="10:18" x14ac:dyDescent="0.25">
      <c r="J888">
        <v>6</v>
      </c>
      <c r="K888">
        <v>30</v>
      </c>
      <c r="L888" s="85">
        <v>0.2</v>
      </c>
      <c r="M888" s="82">
        <v>5</v>
      </c>
      <c r="N888" s="79">
        <v>3</v>
      </c>
      <c r="O888">
        <v>99.368746037220831</v>
      </c>
      <c r="P888">
        <v>38.912768301588933</v>
      </c>
      <c r="Q888">
        <v>61.006268295343247</v>
      </c>
      <c r="R888">
        <v>0.11742342142154805</v>
      </c>
    </row>
    <row r="889" spans="10:18" x14ac:dyDescent="0.25">
      <c r="J889">
        <v>6</v>
      </c>
      <c r="K889">
        <v>30</v>
      </c>
      <c r="L889" s="85">
        <v>0.2</v>
      </c>
      <c r="M889" s="82">
        <v>5</v>
      </c>
      <c r="N889" s="79">
        <v>4</v>
      </c>
      <c r="O889">
        <v>104.93074272451538</v>
      </c>
      <c r="P889">
        <v>15.42101635643813</v>
      </c>
      <c r="Q889">
        <v>23.947383183061838</v>
      </c>
      <c r="R889">
        <v>1.944563473316336E-2</v>
      </c>
    </row>
    <row r="890" spans="10:18" x14ac:dyDescent="0.25">
      <c r="J890">
        <v>6</v>
      </c>
      <c r="K890">
        <v>30</v>
      </c>
      <c r="L890" s="85">
        <v>0.2</v>
      </c>
      <c r="M890" s="82">
        <v>10</v>
      </c>
      <c r="N890" s="79">
        <v>1</v>
      </c>
      <c r="O890">
        <v>-24.530988154679441</v>
      </c>
      <c r="P890">
        <v>-7.5941267118597438</v>
      </c>
      <c r="Q890">
        <v>-12.53333501859824</v>
      </c>
      <c r="R890">
        <v>-0.65134439890176721</v>
      </c>
    </row>
    <row r="891" spans="10:18" x14ac:dyDescent="0.25">
      <c r="J891">
        <v>6</v>
      </c>
      <c r="K891">
        <v>30</v>
      </c>
      <c r="L891" s="85">
        <v>0.2</v>
      </c>
      <c r="M891" s="82">
        <v>10</v>
      </c>
      <c r="N891" s="79">
        <v>2</v>
      </c>
      <c r="O891">
        <v>45.598659479686361</v>
      </c>
      <c r="P891">
        <v>22.28875480941182</v>
      </c>
      <c r="Q891">
        <v>34.685987314375261</v>
      </c>
      <c r="R891">
        <v>0.22532434029002443</v>
      </c>
    </row>
    <row r="892" spans="10:18" x14ac:dyDescent="0.25">
      <c r="J892">
        <v>6</v>
      </c>
      <c r="K892">
        <v>30</v>
      </c>
      <c r="L892" s="85">
        <v>0.2</v>
      </c>
      <c r="M892" s="82">
        <v>10</v>
      </c>
      <c r="N892" s="79">
        <v>3</v>
      </c>
      <c r="O892">
        <v>94.19072683932167</v>
      </c>
      <c r="P892">
        <v>52.691438426293978</v>
      </c>
      <c r="Q892">
        <v>82.632902458774822</v>
      </c>
      <c r="R892">
        <v>0.15904985503666752</v>
      </c>
    </row>
    <row r="893" spans="10:18" x14ac:dyDescent="0.25">
      <c r="J893">
        <v>6</v>
      </c>
      <c r="K893">
        <v>30</v>
      </c>
      <c r="L893" s="85">
        <v>0.2</v>
      </c>
      <c r="M893" s="82">
        <v>10</v>
      </c>
      <c r="N893" s="79">
        <v>4</v>
      </c>
      <c r="O893">
        <v>107.79067725602138</v>
      </c>
      <c r="P893">
        <v>53.462769882889376</v>
      </c>
      <c r="Q893">
        <v>83.267317026672714</v>
      </c>
      <c r="R893">
        <v>6.761431174895359E-2</v>
      </c>
    </row>
    <row r="894" spans="10:18" x14ac:dyDescent="0.25">
      <c r="J894">
        <v>6</v>
      </c>
      <c r="K894">
        <v>30</v>
      </c>
      <c r="L894" s="85">
        <v>0.2</v>
      </c>
      <c r="M894" s="82">
        <v>15</v>
      </c>
      <c r="N894" s="79">
        <v>1</v>
      </c>
      <c r="O894">
        <v>-49.55125319452771</v>
      </c>
      <c r="P894">
        <v>-16.594470582023458</v>
      </c>
      <c r="Q894">
        <v>-26.442989480973839</v>
      </c>
      <c r="R894">
        <v>-1.3742146893139522</v>
      </c>
    </row>
    <row r="895" spans="10:18" x14ac:dyDescent="0.25">
      <c r="J895">
        <v>6</v>
      </c>
      <c r="K895">
        <v>30</v>
      </c>
      <c r="L895" s="85">
        <v>0.2</v>
      </c>
      <c r="M895" s="82">
        <v>15</v>
      </c>
      <c r="N895" s="79">
        <v>2</v>
      </c>
      <c r="O895">
        <v>-5.5223218919890638</v>
      </c>
      <c r="P895">
        <v>-2.6291771534102892</v>
      </c>
      <c r="Q895">
        <v>-4.3807124593019697</v>
      </c>
      <c r="R895">
        <v>-2.8457634373965791E-2</v>
      </c>
    </row>
    <row r="896" spans="10:18" x14ac:dyDescent="0.25">
      <c r="J896">
        <v>6</v>
      </c>
      <c r="K896">
        <v>30</v>
      </c>
      <c r="L896" s="85">
        <v>0.2</v>
      </c>
      <c r="M896" s="82">
        <v>15</v>
      </c>
      <c r="N896" s="79">
        <v>3</v>
      </c>
      <c r="O896">
        <v>57.148995525619256</v>
      </c>
      <c r="P896">
        <v>40.910154454163226</v>
      </c>
      <c r="Q896">
        <v>63.8680225708667</v>
      </c>
      <c r="R896">
        <v>0.12293165832390843</v>
      </c>
    </row>
    <row r="897" spans="10:18" x14ac:dyDescent="0.25">
      <c r="J897">
        <v>6</v>
      </c>
      <c r="K897">
        <v>30</v>
      </c>
      <c r="L897" s="85">
        <v>0.2</v>
      </c>
      <c r="M897" s="82">
        <v>15</v>
      </c>
      <c r="N897" s="79">
        <v>4</v>
      </c>
      <c r="O897">
        <v>97.430319409465568</v>
      </c>
      <c r="P897">
        <v>73.933802513751687</v>
      </c>
      <c r="Q897">
        <v>115.43556447005348</v>
      </c>
      <c r="R897">
        <v>9.3735411704143762E-2</v>
      </c>
    </row>
    <row r="898" spans="10:18" x14ac:dyDescent="0.25">
      <c r="J898">
        <v>6</v>
      </c>
      <c r="K898">
        <v>40</v>
      </c>
      <c r="L898" s="85">
        <v>0.05</v>
      </c>
      <c r="M898" s="82">
        <v>0</v>
      </c>
      <c r="N898" s="79">
        <v>1</v>
      </c>
      <c r="O898">
        <v>27.998412413194</v>
      </c>
      <c r="P898">
        <v>4.0077787619020562</v>
      </c>
      <c r="Q898">
        <v>8.169546972116402</v>
      </c>
      <c r="R898">
        <v>0.42456286806000065</v>
      </c>
    </row>
    <row r="899" spans="10:18" x14ac:dyDescent="0.25">
      <c r="J899">
        <v>6</v>
      </c>
      <c r="K899">
        <v>40</v>
      </c>
      <c r="L899" s="85">
        <v>0.05</v>
      </c>
      <c r="M899" s="82">
        <v>0</v>
      </c>
      <c r="N899" s="79">
        <v>2</v>
      </c>
      <c r="O899">
        <v>40.050812953729782</v>
      </c>
      <c r="P899">
        <v>9.7579590624114356</v>
      </c>
      <c r="Q899">
        <v>20.666100032205762</v>
      </c>
      <c r="R899">
        <v>0.1342494683492704</v>
      </c>
    </row>
    <row r="900" spans="10:18" x14ac:dyDescent="0.25">
      <c r="J900">
        <v>6</v>
      </c>
      <c r="K900">
        <v>40</v>
      </c>
      <c r="L900" s="85">
        <v>0.05</v>
      </c>
      <c r="M900" s="82">
        <v>0</v>
      </c>
      <c r="N900" s="79">
        <v>3</v>
      </c>
      <c r="O900">
        <v>42.203276243051278</v>
      </c>
      <c r="P900">
        <v>9.5463831001615489</v>
      </c>
      <c r="Q900">
        <v>20.036386346591694</v>
      </c>
      <c r="R900">
        <v>3.8565562252565744E-2</v>
      </c>
    </row>
    <row r="901" spans="10:18" x14ac:dyDescent="0.25">
      <c r="J901">
        <v>6</v>
      </c>
      <c r="K901">
        <v>40</v>
      </c>
      <c r="L901" s="85">
        <v>0.05</v>
      </c>
      <c r="M901" s="82">
        <v>0</v>
      </c>
      <c r="N901" s="79">
        <v>4</v>
      </c>
      <c r="O901">
        <v>42.175735901741049</v>
      </c>
      <c r="P901">
        <v>2.5445755892853295</v>
      </c>
      <c r="Q901">
        <v>5.4481546454780503</v>
      </c>
      <c r="R901">
        <v>4.4239833803923698E-3</v>
      </c>
    </row>
    <row r="902" spans="10:18" x14ac:dyDescent="0.25">
      <c r="J902">
        <v>6</v>
      </c>
      <c r="K902">
        <v>40</v>
      </c>
      <c r="L902" s="85">
        <v>0.05</v>
      </c>
      <c r="M902" s="82">
        <v>5</v>
      </c>
      <c r="N902" s="79">
        <v>1</v>
      </c>
      <c r="O902">
        <v>4.3672835046115779</v>
      </c>
      <c r="P902">
        <v>0.41405889630736331</v>
      </c>
      <c r="Q902">
        <v>0.60532140950219193</v>
      </c>
      <c r="R902">
        <v>3.145792472869461E-2</v>
      </c>
    </row>
    <row r="903" spans="10:18" x14ac:dyDescent="0.25">
      <c r="J903">
        <v>6</v>
      </c>
      <c r="K903">
        <v>40</v>
      </c>
      <c r="L903" s="85">
        <v>0.05</v>
      </c>
      <c r="M903" s="82">
        <v>5</v>
      </c>
      <c r="N903" s="79">
        <v>2</v>
      </c>
      <c r="O903">
        <v>28.094856862781477</v>
      </c>
      <c r="P903">
        <v>9.6723565006524908</v>
      </c>
      <c r="Q903">
        <v>20.239780285082588</v>
      </c>
      <c r="R903">
        <v>0.13148004405978714</v>
      </c>
    </row>
    <row r="904" spans="10:18" x14ac:dyDescent="0.25">
      <c r="J904">
        <v>6</v>
      </c>
      <c r="K904">
        <v>40</v>
      </c>
      <c r="L904" s="85">
        <v>0.05</v>
      </c>
      <c r="M904" s="82">
        <v>5</v>
      </c>
      <c r="N904" s="79">
        <v>3</v>
      </c>
      <c r="O904">
        <v>41.039255462570218</v>
      </c>
      <c r="P904">
        <v>16.750455785780872</v>
      </c>
      <c r="Q904">
        <v>35.079251442767855</v>
      </c>
      <c r="R904">
        <v>6.7519712980559407E-2</v>
      </c>
    </row>
    <row r="905" spans="10:18" x14ac:dyDescent="0.25">
      <c r="J905">
        <v>6</v>
      </c>
      <c r="K905">
        <v>40</v>
      </c>
      <c r="L905" s="85">
        <v>0.05</v>
      </c>
      <c r="M905" s="82">
        <v>5</v>
      </c>
      <c r="N905" s="79">
        <v>4</v>
      </c>
      <c r="O905">
        <v>44.163887127653695</v>
      </c>
      <c r="P905">
        <v>17.294563689595083</v>
      </c>
      <c r="Q905">
        <v>36.151862693536742</v>
      </c>
      <c r="R905">
        <v>2.9355855355387015E-2</v>
      </c>
    </row>
    <row r="906" spans="10:18" x14ac:dyDescent="0.25">
      <c r="J906">
        <v>6</v>
      </c>
      <c r="K906">
        <v>40</v>
      </c>
      <c r="L906" s="85">
        <v>0.05</v>
      </c>
      <c r="M906" s="82">
        <v>10</v>
      </c>
      <c r="N906" s="79">
        <v>1</v>
      </c>
      <c r="O906">
        <v>-19.901809851300243</v>
      </c>
      <c r="P906">
        <v>-4.4470992940306457</v>
      </c>
      <c r="Q906">
        <v>-9.4644518958723047</v>
      </c>
      <c r="R906">
        <v>-0.49185773155380824</v>
      </c>
    </row>
    <row r="907" spans="10:18" x14ac:dyDescent="0.25">
      <c r="J907">
        <v>6</v>
      </c>
      <c r="K907">
        <v>40</v>
      </c>
      <c r="L907" s="85">
        <v>0.05</v>
      </c>
      <c r="M907" s="82">
        <v>10</v>
      </c>
      <c r="N907" s="79">
        <v>2</v>
      </c>
      <c r="O907">
        <v>5.0015409968265612</v>
      </c>
      <c r="P907">
        <v>1.7602798624266838</v>
      </c>
      <c r="Q907">
        <v>3.3653176046716822</v>
      </c>
      <c r="R907">
        <v>2.1861507422762251E-2</v>
      </c>
    </row>
    <row r="908" spans="10:18" x14ac:dyDescent="0.25">
      <c r="J908">
        <v>6</v>
      </c>
      <c r="K908">
        <v>40</v>
      </c>
      <c r="L908" s="85">
        <v>0.05</v>
      </c>
      <c r="M908" s="82">
        <v>10</v>
      </c>
      <c r="N908" s="79">
        <v>3</v>
      </c>
      <c r="O908">
        <v>25.984760964602771</v>
      </c>
      <c r="P908">
        <v>12.654536641819744</v>
      </c>
      <c r="Q908">
        <v>26.587977001626825</v>
      </c>
      <c r="R908">
        <v>5.1175908893394281E-2</v>
      </c>
    </row>
    <row r="909" spans="10:18" x14ac:dyDescent="0.25">
      <c r="J909">
        <v>6</v>
      </c>
      <c r="K909">
        <v>40</v>
      </c>
      <c r="L909" s="85">
        <v>0.05</v>
      </c>
      <c r="M909" s="82">
        <v>10</v>
      </c>
      <c r="N909" s="79">
        <v>4</v>
      </c>
      <c r="O909">
        <v>41.862545261920744</v>
      </c>
      <c r="P909">
        <v>23.418417078352874</v>
      </c>
      <c r="Q909">
        <v>48.967645901496191</v>
      </c>
      <c r="R909">
        <v>3.976246375916688E-2</v>
      </c>
    </row>
    <row r="910" spans="10:18" x14ac:dyDescent="0.25">
      <c r="J910">
        <v>6</v>
      </c>
      <c r="K910">
        <v>40</v>
      </c>
      <c r="L910" s="85">
        <v>0.05</v>
      </c>
      <c r="M910" s="82">
        <v>15</v>
      </c>
      <c r="N910" s="79">
        <v>1</v>
      </c>
      <c r="O910">
        <v>-25.111205366088448</v>
      </c>
      <c r="P910">
        <v>-7.5962040906662267</v>
      </c>
      <c r="Q910">
        <v>-15.900346091008029</v>
      </c>
      <c r="R910">
        <v>-0.82632446604271792</v>
      </c>
    </row>
    <row r="911" spans="10:18" x14ac:dyDescent="0.25">
      <c r="J911">
        <v>6</v>
      </c>
      <c r="K911">
        <v>40</v>
      </c>
      <c r="L911" s="85">
        <v>0.05</v>
      </c>
      <c r="M911" s="82">
        <v>15</v>
      </c>
      <c r="N911" s="79">
        <v>2</v>
      </c>
      <c r="O911">
        <v>-15.7242661659976</v>
      </c>
      <c r="P911">
        <v>-6.3335986580069772</v>
      </c>
      <c r="Q911">
        <v>-13.830493180515518</v>
      </c>
      <c r="R911">
        <v>-8.9844545105216084E-2</v>
      </c>
    </row>
    <row r="912" spans="10:18" x14ac:dyDescent="0.25">
      <c r="J912">
        <v>6</v>
      </c>
      <c r="K912">
        <v>40</v>
      </c>
      <c r="L912" s="85">
        <v>0.05</v>
      </c>
      <c r="M912" s="82">
        <v>15</v>
      </c>
      <c r="N912" s="79">
        <v>3</v>
      </c>
      <c r="O912">
        <v>3.6559808928410553</v>
      </c>
      <c r="P912">
        <v>3.0095406157849083</v>
      </c>
      <c r="Q912">
        <v>6.0835610667813675</v>
      </c>
      <c r="R912">
        <v>1.1709494365891564E-2</v>
      </c>
    </row>
    <row r="913" spans="10:18" x14ac:dyDescent="0.25">
      <c r="J913">
        <v>6</v>
      </c>
      <c r="K913">
        <v>40</v>
      </c>
      <c r="L913" s="85">
        <v>0.05</v>
      </c>
      <c r="M913" s="82">
        <v>15</v>
      </c>
      <c r="N913" s="79">
        <v>4</v>
      </c>
      <c r="O913">
        <v>25.399553566941897</v>
      </c>
      <c r="P913">
        <v>18.182290868516986</v>
      </c>
      <c r="Q913">
        <v>37.847717079032108</v>
      </c>
      <c r="R913">
        <v>3.0732914580977096E-2</v>
      </c>
    </row>
    <row r="914" spans="10:18" x14ac:dyDescent="0.25">
      <c r="J914">
        <v>6</v>
      </c>
      <c r="K914">
        <v>40</v>
      </c>
      <c r="L914" s="85">
        <v>0.1</v>
      </c>
      <c r="M914" s="82">
        <v>0</v>
      </c>
      <c r="N914" s="79">
        <v>1</v>
      </c>
      <c r="O914">
        <v>55.996824826388</v>
      </c>
      <c r="P914">
        <v>8.0155575238041123</v>
      </c>
      <c r="Q914">
        <v>16.339093944232804</v>
      </c>
      <c r="R914">
        <v>0.84912573612000131</v>
      </c>
    </row>
    <row r="915" spans="10:18" x14ac:dyDescent="0.25">
      <c r="J915">
        <v>6</v>
      </c>
      <c r="K915">
        <v>40</v>
      </c>
      <c r="L915" s="85">
        <v>0.1</v>
      </c>
      <c r="M915" s="82">
        <v>0</v>
      </c>
      <c r="N915" s="79">
        <v>2</v>
      </c>
      <c r="O915">
        <v>80.101625907459564</v>
      </c>
      <c r="P915">
        <v>19.515918124822871</v>
      </c>
      <c r="Q915">
        <v>41.332200064411523</v>
      </c>
      <c r="R915">
        <v>0.2684989366985408</v>
      </c>
    </row>
    <row r="916" spans="10:18" x14ac:dyDescent="0.25">
      <c r="J916">
        <v>6</v>
      </c>
      <c r="K916">
        <v>40</v>
      </c>
      <c r="L916" s="85">
        <v>0.1</v>
      </c>
      <c r="M916" s="82">
        <v>0</v>
      </c>
      <c r="N916" s="79">
        <v>3</v>
      </c>
      <c r="O916">
        <v>84.406552486102555</v>
      </c>
      <c r="P916">
        <v>19.092766200323098</v>
      </c>
      <c r="Q916">
        <v>40.072772693183389</v>
      </c>
      <c r="R916">
        <v>7.7131124505131488E-2</v>
      </c>
    </row>
    <row r="917" spans="10:18" x14ac:dyDescent="0.25">
      <c r="J917">
        <v>6</v>
      </c>
      <c r="K917">
        <v>40</v>
      </c>
      <c r="L917" s="85">
        <v>0.1</v>
      </c>
      <c r="M917" s="82">
        <v>0</v>
      </c>
      <c r="N917" s="79">
        <v>4</v>
      </c>
      <c r="O917">
        <v>84.351471803482099</v>
      </c>
      <c r="P917">
        <v>5.0891511785706589</v>
      </c>
      <c r="Q917">
        <v>10.896309290956101</v>
      </c>
      <c r="R917">
        <v>8.8479667607847395E-3</v>
      </c>
    </row>
    <row r="918" spans="10:18" x14ac:dyDescent="0.25">
      <c r="J918">
        <v>6</v>
      </c>
      <c r="K918">
        <v>40</v>
      </c>
      <c r="L918" s="85">
        <v>0.1</v>
      </c>
      <c r="M918" s="82">
        <v>5</v>
      </c>
      <c r="N918" s="79">
        <v>1</v>
      </c>
      <c r="O918">
        <v>8.7345670092231558</v>
      </c>
      <c r="P918">
        <v>0.82811779261472662</v>
      </c>
      <c r="Q918">
        <v>1.2106428190043839</v>
      </c>
      <c r="R918">
        <v>6.291584945738922E-2</v>
      </c>
    </row>
    <row r="919" spans="10:18" x14ac:dyDescent="0.25">
      <c r="J919">
        <v>6</v>
      </c>
      <c r="K919">
        <v>40</v>
      </c>
      <c r="L919" s="85">
        <v>0.1</v>
      </c>
      <c r="M919" s="82">
        <v>5</v>
      </c>
      <c r="N919" s="79">
        <v>2</v>
      </c>
      <c r="O919">
        <v>56.189713725562953</v>
      </c>
      <c r="P919">
        <v>19.344713001304982</v>
      </c>
      <c r="Q919">
        <v>40.479560570165177</v>
      </c>
      <c r="R919">
        <v>0.26296008811957428</v>
      </c>
    </row>
    <row r="920" spans="10:18" x14ac:dyDescent="0.25">
      <c r="J920">
        <v>6</v>
      </c>
      <c r="K920">
        <v>40</v>
      </c>
      <c r="L920" s="85">
        <v>0.1</v>
      </c>
      <c r="M920" s="82">
        <v>5</v>
      </c>
      <c r="N920" s="79">
        <v>3</v>
      </c>
      <c r="O920">
        <v>82.078510925140435</v>
      </c>
      <c r="P920">
        <v>33.500911571561744</v>
      </c>
      <c r="Q920">
        <v>70.158502885535711</v>
      </c>
      <c r="R920">
        <v>0.13503942596111881</v>
      </c>
    </row>
    <row r="921" spans="10:18" x14ac:dyDescent="0.25">
      <c r="J921">
        <v>6</v>
      </c>
      <c r="K921">
        <v>40</v>
      </c>
      <c r="L921" s="85">
        <v>0.1</v>
      </c>
      <c r="M921" s="82">
        <v>5</v>
      </c>
      <c r="N921" s="79">
        <v>4</v>
      </c>
      <c r="O921">
        <v>88.327774255307389</v>
      </c>
      <c r="P921">
        <v>34.589127379190167</v>
      </c>
      <c r="Q921">
        <v>72.303725387073484</v>
      </c>
      <c r="R921">
        <v>5.871171071077403E-2</v>
      </c>
    </row>
    <row r="922" spans="10:18" x14ac:dyDescent="0.25">
      <c r="J922">
        <v>6</v>
      </c>
      <c r="K922">
        <v>40</v>
      </c>
      <c r="L922" s="85">
        <v>0.1</v>
      </c>
      <c r="M922" s="82">
        <v>10</v>
      </c>
      <c r="N922" s="79">
        <v>1</v>
      </c>
      <c r="O922">
        <v>-39.803619702600486</v>
      </c>
      <c r="P922">
        <v>-8.8941985880612915</v>
      </c>
      <c r="Q922">
        <v>-18.928903791744609</v>
      </c>
      <c r="R922">
        <v>-0.98371546310761648</v>
      </c>
    </row>
    <row r="923" spans="10:18" x14ac:dyDescent="0.25">
      <c r="J923">
        <v>6</v>
      </c>
      <c r="K923">
        <v>40</v>
      </c>
      <c r="L923" s="85">
        <v>0.1</v>
      </c>
      <c r="M923" s="82">
        <v>10</v>
      </c>
      <c r="N923" s="79">
        <v>2</v>
      </c>
      <c r="O923">
        <v>10.003081993653122</v>
      </c>
      <c r="P923">
        <v>3.5205597248533675</v>
      </c>
      <c r="Q923">
        <v>6.7306352093433643</v>
      </c>
      <c r="R923">
        <v>4.3723014845524502E-2</v>
      </c>
    </row>
    <row r="924" spans="10:18" x14ac:dyDescent="0.25">
      <c r="J924">
        <v>6</v>
      </c>
      <c r="K924">
        <v>40</v>
      </c>
      <c r="L924" s="85">
        <v>0.1</v>
      </c>
      <c r="M924" s="82">
        <v>10</v>
      </c>
      <c r="N924" s="79">
        <v>3</v>
      </c>
      <c r="O924">
        <v>51.969521929205541</v>
      </c>
      <c r="P924">
        <v>25.309073283639488</v>
      </c>
      <c r="Q924">
        <v>53.175954003253651</v>
      </c>
      <c r="R924">
        <v>0.10235181778678856</v>
      </c>
    </row>
    <row r="925" spans="10:18" x14ac:dyDescent="0.25">
      <c r="J925">
        <v>6</v>
      </c>
      <c r="K925">
        <v>40</v>
      </c>
      <c r="L925" s="85">
        <v>0.1</v>
      </c>
      <c r="M925" s="82">
        <v>10</v>
      </c>
      <c r="N925" s="79">
        <v>4</v>
      </c>
      <c r="O925">
        <v>83.725090523841487</v>
      </c>
      <c r="P925">
        <v>46.836834156705748</v>
      </c>
      <c r="Q925">
        <v>97.935291802992381</v>
      </c>
      <c r="R925">
        <v>7.952492751833376E-2</v>
      </c>
    </row>
    <row r="926" spans="10:18" x14ac:dyDescent="0.25">
      <c r="J926">
        <v>6</v>
      </c>
      <c r="K926">
        <v>40</v>
      </c>
      <c r="L926" s="85">
        <v>0.1</v>
      </c>
      <c r="M926" s="82">
        <v>15</v>
      </c>
      <c r="N926" s="79">
        <v>1</v>
      </c>
      <c r="O926">
        <v>-50.222410732176897</v>
      </c>
      <c r="P926">
        <v>-15.192408181332453</v>
      </c>
      <c r="Q926">
        <v>-31.800692182016057</v>
      </c>
      <c r="R926">
        <v>-1.6526489320854358</v>
      </c>
    </row>
    <row r="927" spans="10:18" x14ac:dyDescent="0.25">
      <c r="J927">
        <v>6</v>
      </c>
      <c r="K927">
        <v>40</v>
      </c>
      <c r="L927" s="85">
        <v>0.1</v>
      </c>
      <c r="M927" s="82">
        <v>15</v>
      </c>
      <c r="N927" s="79">
        <v>2</v>
      </c>
      <c r="O927">
        <v>-31.448532331995199</v>
      </c>
      <c r="P927">
        <v>-12.667197316013954</v>
      </c>
      <c r="Q927">
        <v>-27.660986361031036</v>
      </c>
      <c r="R927">
        <v>-0.17968909021043217</v>
      </c>
    </row>
    <row r="928" spans="10:18" x14ac:dyDescent="0.25">
      <c r="J928">
        <v>6</v>
      </c>
      <c r="K928">
        <v>40</v>
      </c>
      <c r="L928" s="85">
        <v>0.1</v>
      </c>
      <c r="M928" s="82">
        <v>15</v>
      </c>
      <c r="N928" s="79">
        <v>3</v>
      </c>
      <c r="O928">
        <v>7.3119617856821106</v>
      </c>
      <c r="P928">
        <v>6.0190812315698166</v>
      </c>
      <c r="Q928">
        <v>12.167122133562735</v>
      </c>
      <c r="R928">
        <v>2.3418988731783129E-2</v>
      </c>
    </row>
    <row r="929" spans="10:18" x14ac:dyDescent="0.25">
      <c r="J929">
        <v>6</v>
      </c>
      <c r="K929">
        <v>40</v>
      </c>
      <c r="L929" s="85">
        <v>0.1</v>
      </c>
      <c r="M929" s="82">
        <v>15</v>
      </c>
      <c r="N929" s="79">
        <v>4</v>
      </c>
      <c r="O929">
        <v>50.799107133883794</v>
      </c>
      <c r="P929">
        <v>36.364581737033973</v>
      </c>
      <c r="Q929">
        <v>75.695434158064216</v>
      </c>
      <c r="R929">
        <v>6.1465829161954193E-2</v>
      </c>
    </row>
    <row r="930" spans="10:18" x14ac:dyDescent="0.25">
      <c r="J930">
        <v>6</v>
      </c>
      <c r="K930">
        <v>40</v>
      </c>
      <c r="L930" s="85">
        <v>0.15</v>
      </c>
      <c r="M930" s="82">
        <v>0</v>
      </c>
      <c r="N930" s="79">
        <v>1</v>
      </c>
      <c r="O930">
        <v>83.995237239581996</v>
      </c>
      <c r="P930">
        <v>12.023336285706169</v>
      </c>
      <c r="Q930">
        <v>24.508640916349201</v>
      </c>
      <c r="R930">
        <v>1.2736886041800017</v>
      </c>
    </row>
    <row r="931" spans="10:18" x14ac:dyDescent="0.25">
      <c r="J931">
        <v>6</v>
      </c>
      <c r="K931">
        <v>40</v>
      </c>
      <c r="L931" s="85">
        <v>0.15</v>
      </c>
      <c r="M931" s="82">
        <v>0</v>
      </c>
      <c r="N931" s="79">
        <v>2</v>
      </c>
      <c r="O931">
        <v>120.15243886118935</v>
      </c>
      <c r="P931">
        <v>29.273877187234305</v>
      </c>
      <c r="Q931">
        <v>61.998300096617299</v>
      </c>
      <c r="R931">
        <v>0.40274840504781129</v>
      </c>
    </row>
    <row r="932" spans="10:18" x14ac:dyDescent="0.25">
      <c r="J932">
        <v>6</v>
      </c>
      <c r="K932">
        <v>40</v>
      </c>
      <c r="L932" s="85">
        <v>0.15</v>
      </c>
      <c r="M932" s="82">
        <v>0</v>
      </c>
      <c r="N932" s="79">
        <v>3</v>
      </c>
      <c r="O932">
        <v>126.6098287291538</v>
      </c>
      <c r="P932">
        <v>28.639149300484654</v>
      </c>
      <c r="Q932">
        <v>60.109159039775079</v>
      </c>
      <c r="R932">
        <v>0.11569668675769723</v>
      </c>
    </row>
    <row r="933" spans="10:18" x14ac:dyDescent="0.25">
      <c r="J933">
        <v>6</v>
      </c>
      <c r="K933">
        <v>40</v>
      </c>
      <c r="L933" s="85">
        <v>0.15</v>
      </c>
      <c r="M933" s="82">
        <v>0</v>
      </c>
      <c r="N933" s="79">
        <v>4</v>
      </c>
      <c r="O933">
        <v>126.52720770522315</v>
      </c>
      <c r="P933">
        <v>7.6337267678559826</v>
      </c>
      <c r="Q933">
        <v>16.344463936434138</v>
      </c>
      <c r="R933">
        <v>1.3271950141177097E-2</v>
      </c>
    </row>
    <row r="934" spans="10:18" x14ac:dyDescent="0.25">
      <c r="J934">
        <v>6</v>
      </c>
      <c r="K934">
        <v>40</v>
      </c>
      <c r="L934" s="85">
        <v>0.15</v>
      </c>
      <c r="M934" s="82">
        <v>5</v>
      </c>
      <c r="N934" s="79">
        <v>1</v>
      </c>
      <c r="O934">
        <v>13.101850513834728</v>
      </c>
      <c r="P934">
        <v>1.2421766889220902</v>
      </c>
      <c r="Q934">
        <v>1.8159642285065738</v>
      </c>
      <c r="R934">
        <v>9.4373774186083725E-2</v>
      </c>
    </row>
    <row r="935" spans="10:18" x14ac:dyDescent="0.25">
      <c r="J935">
        <v>6</v>
      </c>
      <c r="K935">
        <v>40</v>
      </c>
      <c r="L935" s="85">
        <v>0.15</v>
      </c>
      <c r="M935" s="82">
        <v>5</v>
      </c>
      <c r="N935" s="79">
        <v>2</v>
      </c>
      <c r="O935">
        <v>84.284570588344423</v>
      </c>
      <c r="P935">
        <v>29.017069501957472</v>
      </c>
      <c r="Q935">
        <v>60.719340855247765</v>
      </c>
      <c r="R935">
        <v>0.39444013217936141</v>
      </c>
    </row>
    <row r="936" spans="10:18" x14ac:dyDescent="0.25">
      <c r="J936">
        <v>6</v>
      </c>
      <c r="K936">
        <v>40</v>
      </c>
      <c r="L936" s="85">
        <v>0.15</v>
      </c>
      <c r="M936" s="82">
        <v>5</v>
      </c>
      <c r="N936" s="79">
        <v>3</v>
      </c>
      <c r="O936">
        <v>123.11776638771063</v>
      </c>
      <c r="P936">
        <v>50.251367357342616</v>
      </c>
      <c r="Q936">
        <v>105.23775432830354</v>
      </c>
      <c r="R936">
        <v>0.20255913894167818</v>
      </c>
    </row>
    <row r="937" spans="10:18" x14ac:dyDescent="0.25">
      <c r="J937">
        <v>6</v>
      </c>
      <c r="K937">
        <v>40</v>
      </c>
      <c r="L937" s="85">
        <v>0.15</v>
      </c>
      <c r="M937" s="82">
        <v>5</v>
      </c>
      <c r="N937" s="79">
        <v>4</v>
      </c>
      <c r="O937">
        <v>132.49166138296107</v>
      </c>
      <c r="P937">
        <v>51.883691068785254</v>
      </c>
      <c r="Q937">
        <v>108.45558808061023</v>
      </c>
      <c r="R937">
        <v>8.8067566066161049E-2</v>
      </c>
    </row>
    <row r="938" spans="10:18" x14ac:dyDescent="0.25">
      <c r="J938">
        <v>6</v>
      </c>
      <c r="K938">
        <v>40</v>
      </c>
      <c r="L938" s="85">
        <v>0.15</v>
      </c>
      <c r="M938" s="82">
        <v>10</v>
      </c>
      <c r="N938" s="79">
        <v>1</v>
      </c>
      <c r="O938">
        <v>-59.705429553900714</v>
      </c>
      <c r="P938">
        <v>-13.341297882091935</v>
      </c>
      <c r="Q938">
        <v>-28.393355687616914</v>
      </c>
      <c r="R938">
        <v>-1.4755731946614248</v>
      </c>
    </row>
    <row r="939" spans="10:18" x14ac:dyDescent="0.25">
      <c r="J939">
        <v>6</v>
      </c>
      <c r="K939">
        <v>40</v>
      </c>
      <c r="L939" s="85">
        <v>0.15</v>
      </c>
      <c r="M939" s="82">
        <v>10</v>
      </c>
      <c r="N939" s="79">
        <v>2</v>
      </c>
      <c r="O939">
        <v>15.004622990479684</v>
      </c>
      <c r="P939">
        <v>5.2808395872800507</v>
      </c>
      <c r="Q939">
        <v>10.095952814015043</v>
      </c>
      <c r="R939">
        <v>6.5584522268286732E-2</v>
      </c>
    </row>
    <row r="940" spans="10:18" x14ac:dyDescent="0.25">
      <c r="J940">
        <v>6</v>
      </c>
      <c r="K940">
        <v>40</v>
      </c>
      <c r="L940" s="85">
        <v>0.15</v>
      </c>
      <c r="M940" s="82">
        <v>10</v>
      </c>
      <c r="N940" s="79">
        <v>3</v>
      </c>
      <c r="O940">
        <v>77.954282893808283</v>
      </c>
      <c r="P940">
        <v>37.963609925459224</v>
      </c>
      <c r="Q940">
        <v>79.763931004880462</v>
      </c>
      <c r="R940">
        <v>0.15352772668018283</v>
      </c>
    </row>
    <row r="941" spans="10:18" x14ac:dyDescent="0.25">
      <c r="J941">
        <v>6</v>
      </c>
      <c r="K941">
        <v>40</v>
      </c>
      <c r="L941" s="85">
        <v>0.15</v>
      </c>
      <c r="M941" s="82">
        <v>10</v>
      </c>
      <c r="N941" s="79">
        <v>4</v>
      </c>
      <c r="O941">
        <v>125.58763578576222</v>
      </c>
      <c r="P941">
        <v>70.255251235058623</v>
      </c>
      <c r="Q941">
        <v>146.90293770448858</v>
      </c>
      <c r="R941">
        <v>0.11928739127750065</v>
      </c>
    </row>
    <row r="942" spans="10:18" x14ac:dyDescent="0.25">
      <c r="J942">
        <v>6</v>
      </c>
      <c r="K942">
        <v>40</v>
      </c>
      <c r="L942" s="85">
        <v>0.15</v>
      </c>
      <c r="M942" s="82">
        <v>15</v>
      </c>
      <c r="N942" s="79">
        <v>1</v>
      </c>
      <c r="O942">
        <v>-75.333616098265338</v>
      </c>
      <c r="P942">
        <v>-22.788612271998684</v>
      </c>
      <c r="Q942">
        <v>-47.701038273024075</v>
      </c>
      <c r="R942">
        <v>-2.478973398128153</v>
      </c>
    </row>
    <row r="943" spans="10:18" x14ac:dyDescent="0.25">
      <c r="J943">
        <v>6</v>
      </c>
      <c r="K943">
        <v>40</v>
      </c>
      <c r="L943" s="85">
        <v>0.15</v>
      </c>
      <c r="M943" s="82">
        <v>15</v>
      </c>
      <c r="N943" s="79">
        <v>2</v>
      </c>
      <c r="O943">
        <v>-47.172798497992801</v>
      </c>
      <c r="P943">
        <v>-19.000795974020932</v>
      </c>
      <c r="Q943">
        <v>-41.491479541546553</v>
      </c>
      <c r="R943">
        <v>-0.26953363531564822</v>
      </c>
    </row>
    <row r="944" spans="10:18" x14ac:dyDescent="0.25">
      <c r="J944">
        <v>6</v>
      </c>
      <c r="K944">
        <v>40</v>
      </c>
      <c r="L944" s="85">
        <v>0.15</v>
      </c>
      <c r="M944" s="82">
        <v>15</v>
      </c>
      <c r="N944" s="79">
        <v>3</v>
      </c>
      <c r="O944">
        <v>10.967942678523167</v>
      </c>
      <c r="P944">
        <v>9.0286218473547244</v>
      </c>
      <c r="Q944">
        <v>18.250683200344103</v>
      </c>
      <c r="R944">
        <v>3.5128483097674697E-2</v>
      </c>
    </row>
    <row r="945" spans="10:18" x14ac:dyDescent="0.25">
      <c r="J945">
        <v>6</v>
      </c>
      <c r="K945">
        <v>40</v>
      </c>
      <c r="L945" s="85">
        <v>0.15</v>
      </c>
      <c r="M945" s="82">
        <v>15</v>
      </c>
      <c r="N945" s="79">
        <v>4</v>
      </c>
      <c r="O945">
        <v>76.19866070082567</v>
      </c>
      <c r="P945">
        <v>54.546872605550959</v>
      </c>
      <c r="Q945">
        <v>113.54315123709631</v>
      </c>
      <c r="R945">
        <v>9.2198743742931286E-2</v>
      </c>
    </row>
    <row r="946" spans="10:18" x14ac:dyDescent="0.25">
      <c r="J946">
        <v>6</v>
      </c>
      <c r="K946">
        <v>40</v>
      </c>
      <c r="L946" s="85">
        <v>0.2</v>
      </c>
      <c r="M946" s="82">
        <v>0</v>
      </c>
      <c r="N946" s="79">
        <v>1</v>
      </c>
      <c r="O946">
        <v>111.993649652776</v>
      </c>
      <c r="P946">
        <v>16.031115047608225</v>
      </c>
      <c r="Q946">
        <v>32.678187888465608</v>
      </c>
      <c r="R946">
        <v>1.6982514722400026</v>
      </c>
    </row>
    <row r="947" spans="10:18" x14ac:dyDescent="0.25">
      <c r="J947">
        <v>6</v>
      </c>
      <c r="K947">
        <v>40</v>
      </c>
      <c r="L947" s="85">
        <v>0.2</v>
      </c>
      <c r="M947" s="82">
        <v>0</v>
      </c>
      <c r="N947" s="79">
        <v>2</v>
      </c>
      <c r="O947">
        <v>160.20325181491913</v>
      </c>
      <c r="P947">
        <v>39.031836249645742</v>
      </c>
      <c r="Q947">
        <v>82.664400128823047</v>
      </c>
      <c r="R947">
        <v>0.5369978733970816</v>
      </c>
    </row>
    <row r="948" spans="10:18" x14ac:dyDescent="0.25">
      <c r="J948">
        <v>6</v>
      </c>
      <c r="K948">
        <v>40</v>
      </c>
      <c r="L948" s="85">
        <v>0.2</v>
      </c>
      <c r="M948" s="82">
        <v>0</v>
      </c>
      <c r="N948" s="79">
        <v>3</v>
      </c>
      <c r="O948">
        <v>168.81310497220511</v>
      </c>
      <c r="P948">
        <v>38.185532400646196</v>
      </c>
      <c r="Q948">
        <v>80.145545386366777</v>
      </c>
      <c r="R948">
        <v>0.15426224901026298</v>
      </c>
    </row>
    <row r="949" spans="10:18" x14ac:dyDescent="0.25">
      <c r="J949">
        <v>6</v>
      </c>
      <c r="K949">
        <v>40</v>
      </c>
      <c r="L949" s="85">
        <v>0.2</v>
      </c>
      <c r="M949" s="82">
        <v>0</v>
      </c>
      <c r="N949" s="79">
        <v>4</v>
      </c>
      <c r="O949">
        <v>168.7029436069642</v>
      </c>
      <c r="P949">
        <v>10.178302357141318</v>
      </c>
      <c r="Q949">
        <v>21.792618581912201</v>
      </c>
      <c r="R949">
        <v>1.7695933521569479E-2</v>
      </c>
    </row>
    <row r="950" spans="10:18" x14ac:dyDescent="0.25">
      <c r="J950">
        <v>6</v>
      </c>
      <c r="K950">
        <v>40</v>
      </c>
      <c r="L950" s="85">
        <v>0.2</v>
      </c>
      <c r="M950" s="82">
        <v>5</v>
      </c>
      <c r="N950" s="79">
        <v>1</v>
      </c>
      <c r="O950">
        <v>17.469134018446312</v>
      </c>
      <c r="P950">
        <v>1.6562355852294532</v>
      </c>
      <c r="Q950">
        <v>2.4212856380087677</v>
      </c>
      <c r="R950">
        <v>0.12583169891477844</v>
      </c>
    </row>
    <row r="951" spans="10:18" x14ac:dyDescent="0.25">
      <c r="J951">
        <v>6</v>
      </c>
      <c r="K951">
        <v>40</v>
      </c>
      <c r="L951" s="85">
        <v>0.2</v>
      </c>
      <c r="M951" s="82">
        <v>5</v>
      </c>
      <c r="N951" s="79">
        <v>2</v>
      </c>
      <c r="O951">
        <v>112.37942745112591</v>
      </c>
      <c r="P951">
        <v>38.689426002609963</v>
      </c>
      <c r="Q951">
        <v>80.959121140330353</v>
      </c>
      <c r="R951">
        <v>0.52592017623914855</v>
      </c>
    </row>
    <row r="952" spans="10:18" x14ac:dyDescent="0.25">
      <c r="J952">
        <v>6</v>
      </c>
      <c r="K952">
        <v>40</v>
      </c>
      <c r="L952" s="85">
        <v>0.2</v>
      </c>
      <c r="M952" s="82">
        <v>5</v>
      </c>
      <c r="N952" s="79">
        <v>3</v>
      </c>
      <c r="O952">
        <v>164.15702185028087</v>
      </c>
      <c r="P952">
        <v>67.001823143123488</v>
      </c>
      <c r="Q952">
        <v>140.31700577107142</v>
      </c>
      <c r="R952">
        <v>0.27007885192223763</v>
      </c>
    </row>
    <row r="953" spans="10:18" x14ac:dyDescent="0.25">
      <c r="J953">
        <v>6</v>
      </c>
      <c r="K953">
        <v>40</v>
      </c>
      <c r="L953" s="85">
        <v>0.2</v>
      </c>
      <c r="M953" s="82">
        <v>5</v>
      </c>
      <c r="N953" s="79">
        <v>4</v>
      </c>
      <c r="O953">
        <v>176.65554851061478</v>
      </c>
      <c r="P953">
        <v>69.178254758380334</v>
      </c>
      <c r="Q953">
        <v>144.60745077414697</v>
      </c>
      <c r="R953">
        <v>0.11742342142154806</v>
      </c>
    </row>
    <row r="954" spans="10:18" x14ac:dyDescent="0.25">
      <c r="J954">
        <v>6</v>
      </c>
      <c r="K954">
        <v>40</v>
      </c>
      <c r="L954" s="85">
        <v>0.2</v>
      </c>
      <c r="M954" s="82">
        <v>10</v>
      </c>
      <c r="N954" s="79">
        <v>1</v>
      </c>
      <c r="O954">
        <v>-79.607239405200971</v>
      </c>
      <c r="P954">
        <v>-17.788397176122583</v>
      </c>
      <c r="Q954">
        <v>-37.857807583489219</v>
      </c>
      <c r="R954">
        <v>-1.967430926215233</v>
      </c>
    </row>
    <row r="955" spans="10:18" x14ac:dyDescent="0.25">
      <c r="J955">
        <v>6</v>
      </c>
      <c r="K955">
        <v>40</v>
      </c>
      <c r="L955" s="85">
        <v>0.2</v>
      </c>
      <c r="M955" s="82">
        <v>10</v>
      </c>
      <c r="N955" s="79">
        <v>2</v>
      </c>
      <c r="O955">
        <v>20.006163987306245</v>
      </c>
      <c r="P955">
        <v>7.0411194497067351</v>
      </c>
      <c r="Q955">
        <v>13.461270418686729</v>
      </c>
      <c r="R955">
        <v>8.7446029691049004E-2</v>
      </c>
    </row>
    <row r="956" spans="10:18" x14ac:dyDescent="0.25">
      <c r="J956">
        <v>6</v>
      </c>
      <c r="K956">
        <v>40</v>
      </c>
      <c r="L956" s="85">
        <v>0.2</v>
      </c>
      <c r="M956" s="82">
        <v>10</v>
      </c>
      <c r="N956" s="79">
        <v>3</v>
      </c>
      <c r="O956">
        <v>103.93904385841108</v>
      </c>
      <c r="P956">
        <v>50.618146567278977</v>
      </c>
      <c r="Q956">
        <v>106.3519080065073</v>
      </c>
      <c r="R956">
        <v>0.20470363557357713</v>
      </c>
    </row>
    <row r="957" spans="10:18" x14ac:dyDescent="0.25">
      <c r="J957">
        <v>6</v>
      </c>
      <c r="K957">
        <v>40</v>
      </c>
      <c r="L957" s="85">
        <v>0.2</v>
      </c>
      <c r="M957" s="82">
        <v>10</v>
      </c>
      <c r="N957" s="79">
        <v>4</v>
      </c>
      <c r="O957">
        <v>167.45018104768297</v>
      </c>
      <c r="P957">
        <v>93.673668313411497</v>
      </c>
      <c r="Q957">
        <v>195.87058360598476</v>
      </c>
      <c r="R957">
        <v>0.15904985503666752</v>
      </c>
    </row>
    <row r="958" spans="10:18" x14ac:dyDescent="0.25">
      <c r="J958">
        <v>6</v>
      </c>
      <c r="K958">
        <v>40</v>
      </c>
      <c r="L958" s="85">
        <v>0.2</v>
      </c>
      <c r="M958" s="82">
        <v>15</v>
      </c>
      <c r="N958" s="79">
        <v>1</v>
      </c>
      <c r="O958">
        <v>-100.44482146435379</v>
      </c>
      <c r="P958">
        <v>-30.384816362664907</v>
      </c>
      <c r="Q958">
        <v>-63.601384364032114</v>
      </c>
      <c r="R958">
        <v>-3.3052978641708717</v>
      </c>
    </row>
    <row r="959" spans="10:18" x14ac:dyDescent="0.25">
      <c r="J959">
        <v>6</v>
      </c>
      <c r="K959">
        <v>40</v>
      </c>
      <c r="L959" s="85">
        <v>0.2</v>
      </c>
      <c r="M959" s="82">
        <v>15</v>
      </c>
      <c r="N959" s="79">
        <v>2</v>
      </c>
      <c r="O959">
        <v>-62.897064663990399</v>
      </c>
      <c r="P959">
        <v>-25.334394632027909</v>
      </c>
      <c r="Q959">
        <v>-55.321972722062071</v>
      </c>
      <c r="R959">
        <v>-0.35937818042086433</v>
      </c>
    </row>
    <row r="960" spans="10:18" x14ac:dyDescent="0.25">
      <c r="J960">
        <v>6</v>
      </c>
      <c r="K960">
        <v>40</v>
      </c>
      <c r="L960" s="85">
        <v>0.2</v>
      </c>
      <c r="M960" s="82">
        <v>15</v>
      </c>
      <c r="N960" s="79">
        <v>3</v>
      </c>
      <c r="O960">
        <v>14.623923571364221</v>
      </c>
      <c r="P960">
        <v>12.038162463139633</v>
      </c>
      <c r="Q960">
        <v>24.33424426712547</v>
      </c>
      <c r="R960">
        <v>4.6837977463566258E-2</v>
      </c>
    </row>
    <row r="961" spans="10:18" x14ac:dyDescent="0.25">
      <c r="J961">
        <v>6</v>
      </c>
      <c r="K961">
        <v>40</v>
      </c>
      <c r="L961" s="85">
        <v>0.2</v>
      </c>
      <c r="M961" s="82">
        <v>15</v>
      </c>
      <c r="N961" s="79">
        <v>4</v>
      </c>
      <c r="O961">
        <v>101.59821426776759</v>
      </c>
      <c r="P961">
        <v>72.729163474067946</v>
      </c>
      <c r="Q961">
        <v>151.39086831612843</v>
      </c>
      <c r="R961">
        <v>0.12293165832390839</v>
      </c>
    </row>
    <row r="962" spans="10:18" x14ac:dyDescent="0.25">
      <c r="J962">
        <v>6</v>
      </c>
      <c r="K962">
        <v>50</v>
      </c>
      <c r="L962" s="85">
        <v>0.05</v>
      </c>
      <c r="M962" s="82">
        <v>0</v>
      </c>
      <c r="N962" s="79">
        <v>1</v>
      </c>
      <c r="O962">
        <v>41.053519330019455</v>
      </c>
      <c r="P962">
        <v>4.3079220298196139</v>
      </c>
      <c r="Q962">
        <v>10.889857049611209</v>
      </c>
      <c r="R962">
        <v>0.56593455641134605</v>
      </c>
    </row>
    <row r="963" spans="10:18" x14ac:dyDescent="0.25">
      <c r="J963">
        <v>6</v>
      </c>
      <c r="K963">
        <v>50</v>
      </c>
      <c r="L963" s="85">
        <v>0.05</v>
      </c>
      <c r="M963" s="82">
        <v>0</v>
      </c>
      <c r="N963" s="79">
        <v>2</v>
      </c>
      <c r="O963">
        <v>60.572669641806257</v>
      </c>
      <c r="P963">
        <v>13.485472957685651</v>
      </c>
      <c r="Q963">
        <v>35.412718362985672</v>
      </c>
      <c r="R963">
        <v>0.23004527248123682</v>
      </c>
    </row>
    <row r="964" spans="10:18" x14ac:dyDescent="0.25">
      <c r="J964">
        <v>6</v>
      </c>
      <c r="K964">
        <v>50</v>
      </c>
      <c r="L964" s="85">
        <v>0.05</v>
      </c>
      <c r="M964" s="82">
        <v>0</v>
      </c>
      <c r="N964" s="79">
        <v>3</v>
      </c>
      <c r="O964">
        <v>64.156125855056757</v>
      </c>
      <c r="P964">
        <v>16.105001765318889</v>
      </c>
      <c r="Q964">
        <v>42.388505893119671</v>
      </c>
      <c r="R964">
        <v>8.1588392963506354E-2</v>
      </c>
    </row>
    <row r="965" spans="10:18" x14ac:dyDescent="0.25">
      <c r="J965">
        <v>6</v>
      </c>
      <c r="K965">
        <v>50</v>
      </c>
      <c r="L965" s="85">
        <v>0.05</v>
      </c>
      <c r="M965" s="82">
        <v>0</v>
      </c>
      <c r="N965" s="79">
        <v>4</v>
      </c>
      <c r="O965">
        <v>66.73311464516911</v>
      </c>
      <c r="P965">
        <v>14.096437666315683</v>
      </c>
      <c r="Q965">
        <v>36.902703902756457</v>
      </c>
      <c r="R965">
        <v>2.9965549691736062E-2</v>
      </c>
    </row>
    <row r="966" spans="10:18" x14ac:dyDescent="0.25">
      <c r="J966">
        <v>6</v>
      </c>
      <c r="K966">
        <v>50</v>
      </c>
      <c r="L966" s="85">
        <v>0.05</v>
      </c>
      <c r="M966" s="82">
        <v>5</v>
      </c>
      <c r="N966" s="79">
        <v>1</v>
      </c>
      <c r="O966">
        <v>-1.6284741180002293</v>
      </c>
      <c r="P966">
        <v>-1.3298831107975357</v>
      </c>
      <c r="Q966">
        <v>-3.8751521772896664</v>
      </c>
      <c r="R966">
        <v>-0.20138763240782734</v>
      </c>
    </row>
    <row r="967" spans="10:18" x14ac:dyDescent="0.25">
      <c r="J967">
        <v>6</v>
      </c>
      <c r="K967">
        <v>50</v>
      </c>
      <c r="L967" s="85">
        <v>0.05</v>
      </c>
      <c r="M967" s="82">
        <v>5</v>
      </c>
      <c r="N967" s="79">
        <v>2</v>
      </c>
      <c r="O967">
        <v>33.09212958550566</v>
      </c>
      <c r="P967">
        <v>8.4001666928639089</v>
      </c>
      <c r="Q967">
        <v>21.575824091374329</v>
      </c>
      <c r="R967">
        <v>0.14015914511932351</v>
      </c>
    </row>
    <row r="968" spans="10:18" x14ac:dyDescent="0.25">
      <c r="J968">
        <v>6</v>
      </c>
      <c r="K968">
        <v>50</v>
      </c>
      <c r="L968" s="85">
        <v>0.05</v>
      </c>
      <c r="M968" s="82">
        <v>5</v>
      </c>
      <c r="N968" s="79">
        <v>3</v>
      </c>
      <c r="O968">
        <v>51.897211994578726</v>
      </c>
      <c r="P968">
        <v>19.12604918669081</v>
      </c>
      <c r="Q968">
        <v>50.410368859150672</v>
      </c>
      <c r="R968">
        <v>9.7028684952617739E-2</v>
      </c>
    </row>
    <row r="969" spans="10:18" x14ac:dyDescent="0.25">
      <c r="J969">
        <v>6</v>
      </c>
      <c r="K969">
        <v>50</v>
      </c>
      <c r="L969" s="85">
        <v>0.05</v>
      </c>
      <c r="M969" s="82">
        <v>5</v>
      </c>
      <c r="N969" s="79">
        <v>4</v>
      </c>
      <c r="O969">
        <v>65.351817903830451</v>
      </c>
      <c r="P969">
        <v>25.803932396618578</v>
      </c>
      <c r="Q969">
        <v>67.307931112931541</v>
      </c>
      <c r="R969">
        <v>5.4655050744448125E-2</v>
      </c>
    </row>
    <row r="970" spans="10:18" x14ac:dyDescent="0.25">
      <c r="J970">
        <v>6</v>
      </c>
      <c r="K970">
        <v>50</v>
      </c>
      <c r="L970" s="85">
        <v>0.05</v>
      </c>
      <c r="M970" s="82">
        <v>10</v>
      </c>
      <c r="N970" s="79">
        <v>1</v>
      </c>
      <c r="O970">
        <v>-36.535957450124684</v>
      </c>
      <c r="P970">
        <v>-6.9271304217843754</v>
      </c>
      <c r="Q970">
        <v>-18.241260898232646</v>
      </c>
      <c r="R970">
        <v>-0.94797937638616581</v>
      </c>
    </row>
    <row r="971" spans="10:18" x14ac:dyDescent="0.25">
      <c r="J971">
        <v>6</v>
      </c>
      <c r="K971">
        <v>50</v>
      </c>
      <c r="L971" s="85">
        <v>0.05</v>
      </c>
      <c r="M971" s="82">
        <v>10</v>
      </c>
      <c r="N971" s="79">
        <v>2</v>
      </c>
      <c r="O971">
        <v>-7.6634412102931959</v>
      </c>
      <c r="P971">
        <v>-2.5403352919876241</v>
      </c>
      <c r="Q971">
        <v>-7.4895695376590563</v>
      </c>
      <c r="R971">
        <v>-4.8653143410160006E-2</v>
      </c>
    </row>
    <row r="972" spans="10:18" x14ac:dyDescent="0.25">
      <c r="J972">
        <v>6</v>
      </c>
      <c r="K972">
        <v>50</v>
      </c>
      <c r="L972" s="85">
        <v>0.05</v>
      </c>
      <c r="M972" s="82">
        <v>10</v>
      </c>
      <c r="N972" s="79">
        <v>3</v>
      </c>
      <c r="O972">
        <v>25.469177462514853</v>
      </c>
      <c r="P972">
        <v>10.746862869805877</v>
      </c>
      <c r="Q972">
        <v>27.950154969351793</v>
      </c>
      <c r="R972">
        <v>5.3797796807943651E-2</v>
      </c>
    </row>
    <row r="973" spans="10:18" x14ac:dyDescent="0.25">
      <c r="J973">
        <v>6</v>
      </c>
      <c r="K973">
        <v>50</v>
      </c>
      <c r="L973" s="85">
        <v>0.05</v>
      </c>
      <c r="M973" s="82">
        <v>10</v>
      </c>
      <c r="N973" s="79">
        <v>4</v>
      </c>
      <c r="O973">
        <v>46.731142305193728</v>
      </c>
      <c r="P973">
        <v>25.314067264336281</v>
      </c>
      <c r="Q973">
        <v>66.375148726849034</v>
      </c>
      <c r="R973">
        <v>5.3897617440498716E-2</v>
      </c>
    </row>
    <row r="974" spans="10:18" x14ac:dyDescent="0.25">
      <c r="J974">
        <v>6</v>
      </c>
      <c r="K974">
        <v>50</v>
      </c>
      <c r="L974" s="85">
        <v>0.05</v>
      </c>
      <c r="M974" s="82">
        <v>15</v>
      </c>
      <c r="N974" s="79">
        <v>1</v>
      </c>
      <c r="O974">
        <v>-43.430248144191282</v>
      </c>
      <c r="P974">
        <v>-12.341438604658688</v>
      </c>
      <c r="Q974">
        <v>-31.991687209501251</v>
      </c>
      <c r="R974">
        <v>-1.6625747452218409</v>
      </c>
    </row>
    <row r="975" spans="10:18" x14ac:dyDescent="0.25">
      <c r="J975">
        <v>6</v>
      </c>
      <c r="K975">
        <v>50</v>
      </c>
      <c r="L975" s="85">
        <v>0.05</v>
      </c>
      <c r="M975" s="82">
        <v>15</v>
      </c>
      <c r="N975" s="79">
        <v>2</v>
      </c>
      <c r="O975">
        <v>-29.954140788373365</v>
      </c>
      <c r="P975">
        <v>-10.815933202327928</v>
      </c>
      <c r="Q975">
        <v>-29.215609830681377</v>
      </c>
      <c r="R975">
        <v>-0.18978811102029033</v>
      </c>
    </row>
    <row r="976" spans="10:18" x14ac:dyDescent="0.25">
      <c r="J976">
        <v>6</v>
      </c>
      <c r="K976">
        <v>50</v>
      </c>
      <c r="L976" s="85">
        <v>0.05</v>
      </c>
      <c r="M976" s="82">
        <v>15</v>
      </c>
      <c r="N976" s="79">
        <v>3</v>
      </c>
      <c r="O976">
        <v>-13.615985014451217</v>
      </c>
      <c r="P976">
        <v>-4.9240803748536921</v>
      </c>
      <c r="Q976">
        <v>-14.076220211009407</v>
      </c>
      <c r="R976">
        <v>-2.7093575529943334E-2</v>
      </c>
    </row>
    <row r="977" spans="10:18" x14ac:dyDescent="0.25">
      <c r="J977">
        <v>6</v>
      </c>
      <c r="K977">
        <v>50</v>
      </c>
      <c r="L977" s="85">
        <v>0.05</v>
      </c>
      <c r="M977" s="82">
        <v>15</v>
      </c>
      <c r="N977" s="79">
        <v>4</v>
      </c>
      <c r="O977">
        <v>15.26875695285676</v>
      </c>
      <c r="P977">
        <v>9.5884083962814941</v>
      </c>
      <c r="Q977">
        <v>24.479201311146674</v>
      </c>
      <c r="R977">
        <v>1.9877479038829589E-2</v>
      </c>
    </row>
    <row r="978" spans="10:18" x14ac:dyDescent="0.25">
      <c r="J978">
        <v>6</v>
      </c>
      <c r="K978">
        <v>50</v>
      </c>
      <c r="L978" s="85">
        <v>0.1</v>
      </c>
      <c r="M978" s="82">
        <v>0</v>
      </c>
      <c r="N978" s="79">
        <v>1</v>
      </c>
      <c r="O978">
        <v>82.10703866003891</v>
      </c>
      <c r="P978">
        <v>8.6158440596392278</v>
      </c>
      <c r="Q978">
        <v>21.779714099222417</v>
      </c>
      <c r="R978">
        <v>1.1318691128226921</v>
      </c>
    </row>
    <row r="979" spans="10:18" x14ac:dyDescent="0.25">
      <c r="J979">
        <v>6</v>
      </c>
      <c r="K979">
        <v>50</v>
      </c>
      <c r="L979" s="85">
        <v>0.1</v>
      </c>
      <c r="M979" s="82">
        <v>0</v>
      </c>
      <c r="N979" s="79">
        <v>2</v>
      </c>
      <c r="O979">
        <v>121.14533928361251</v>
      </c>
      <c r="P979">
        <v>26.970945915371303</v>
      </c>
      <c r="Q979">
        <v>70.825436725971343</v>
      </c>
      <c r="R979">
        <v>0.46009054496247365</v>
      </c>
    </row>
    <row r="980" spans="10:18" x14ac:dyDescent="0.25">
      <c r="J980">
        <v>6</v>
      </c>
      <c r="K980">
        <v>50</v>
      </c>
      <c r="L980" s="85">
        <v>0.1</v>
      </c>
      <c r="M980" s="82">
        <v>0</v>
      </c>
      <c r="N980" s="79">
        <v>3</v>
      </c>
      <c r="O980">
        <v>128.31225171011351</v>
      </c>
      <c r="P980">
        <v>32.210003530637778</v>
      </c>
      <c r="Q980">
        <v>84.777011786239342</v>
      </c>
      <c r="R980">
        <v>0.16317678592701271</v>
      </c>
    </row>
    <row r="981" spans="10:18" x14ac:dyDescent="0.25">
      <c r="J981">
        <v>6</v>
      </c>
      <c r="K981">
        <v>50</v>
      </c>
      <c r="L981" s="85">
        <v>0.1</v>
      </c>
      <c r="M981" s="82">
        <v>0</v>
      </c>
      <c r="N981" s="79">
        <v>4</v>
      </c>
      <c r="O981">
        <v>133.46622929033822</v>
      </c>
      <c r="P981">
        <v>28.192875332631367</v>
      </c>
      <c r="Q981">
        <v>73.805407805512914</v>
      </c>
      <c r="R981">
        <v>5.9931099383472124E-2</v>
      </c>
    </row>
    <row r="982" spans="10:18" x14ac:dyDescent="0.25">
      <c r="J982">
        <v>6</v>
      </c>
      <c r="K982">
        <v>50</v>
      </c>
      <c r="L982" s="85">
        <v>0.1</v>
      </c>
      <c r="M982" s="82">
        <v>5</v>
      </c>
      <c r="N982" s="79">
        <v>1</v>
      </c>
      <c r="O982">
        <v>-3.2569482360004587</v>
      </c>
      <c r="P982">
        <v>-2.6597662215950715</v>
      </c>
      <c r="Q982">
        <v>-7.7503043545793329</v>
      </c>
      <c r="R982">
        <v>-0.40277526481565468</v>
      </c>
    </row>
    <row r="983" spans="10:18" x14ac:dyDescent="0.25">
      <c r="J983">
        <v>6</v>
      </c>
      <c r="K983">
        <v>50</v>
      </c>
      <c r="L983" s="85">
        <v>0.1</v>
      </c>
      <c r="M983" s="82">
        <v>5</v>
      </c>
      <c r="N983" s="79">
        <v>2</v>
      </c>
      <c r="O983">
        <v>66.18425917101132</v>
      </c>
      <c r="P983">
        <v>16.800333385727818</v>
      </c>
      <c r="Q983">
        <v>43.151648182748659</v>
      </c>
      <c r="R983">
        <v>0.28031829023864702</v>
      </c>
    </row>
    <row r="984" spans="10:18" x14ac:dyDescent="0.25">
      <c r="J984">
        <v>6</v>
      </c>
      <c r="K984">
        <v>50</v>
      </c>
      <c r="L984" s="85">
        <v>0.1</v>
      </c>
      <c r="M984" s="82">
        <v>5</v>
      </c>
      <c r="N984" s="79">
        <v>3</v>
      </c>
      <c r="O984">
        <v>103.79442398915745</v>
      </c>
      <c r="P984">
        <v>38.252098373381621</v>
      </c>
      <c r="Q984">
        <v>100.82073771830134</v>
      </c>
      <c r="R984">
        <v>0.19405736990523548</v>
      </c>
    </row>
    <row r="985" spans="10:18" x14ac:dyDescent="0.25">
      <c r="J985">
        <v>6</v>
      </c>
      <c r="K985">
        <v>50</v>
      </c>
      <c r="L985" s="85">
        <v>0.1</v>
      </c>
      <c r="M985" s="82">
        <v>5</v>
      </c>
      <c r="N985" s="79">
        <v>4</v>
      </c>
      <c r="O985">
        <v>130.7036358076609</v>
      </c>
      <c r="P985">
        <v>51.607864793237155</v>
      </c>
      <c r="Q985">
        <v>134.61586222586308</v>
      </c>
      <c r="R985">
        <v>0.10931010148889625</v>
      </c>
    </row>
    <row r="986" spans="10:18" x14ac:dyDescent="0.25">
      <c r="J986">
        <v>6</v>
      </c>
      <c r="K986">
        <v>50</v>
      </c>
      <c r="L986" s="85">
        <v>0.1</v>
      </c>
      <c r="M986" s="82">
        <v>10</v>
      </c>
      <c r="N986" s="79">
        <v>1</v>
      </c>
      <c r="O986">
        <v>-73.071914900249368</v>
      </c>
      <c r="P986">
        <v>-13.854260843568751</v>
      </c>
      <c r="Q986">
        <v>-36.482521796465292</v>
      </c>
      <c r="R986">
        <v>-1.8959587527723316</v>
      </c>
    </row>
    <row r="987" spans="10:18" x14ac:dyDescent="0.25">
      <c r="J987">
        <v>6</v>
      </c>
      <c r="K987">
        <v>50</v>
      </c>
      <c r="L987" s="85">
        <v>0.1</v>
      </c>
      <c r="M987" s="82">
        <v>10</v>
      </c>
      <c r="N987" s="79">
        <v>2</v>
      </c>
      <c r="O987">
        <v>-15.326882420586392</v>
      </c>
      <c r="P987">
        <v>-5.0806705839752482</v>
      </c>
      <c r="Q987">
        <v>-14.979139075318113</v>
      </c>
      <c r="R987">
        <v>-9.7306286820320012E-2</v>
      </c>
    </row>
    <row r="988" spans="10:18" x14ac:dyDescent="0.25">
      <c r="J988">
        <v>6</v>
      </c>
      <c r="K988">
        <v>50</v>
      </c>
      <c r="L988" s="85">
        <v>0.1</v>
      </c>
      <c r="M988" s="82">
        <v>10</v>
      </c>
      <c r="N988" s="79">
        <v>3</v>
      </c>
      <c r="O988">
        <v>50.938354925029707</v>
      </c>
      <c r="P988">
        <v>21.493725739611754</v>
      </c>
      <c r="Q988">
        <v>55.900309938703586</v>
      </c>
      <c r="R988">
        <v>0.1075955936158873</v>
      </c>
    </row>
    <row r="989" spans="10:18" x14ac:dyDescent="0.25">
      <c r="J989">
        <v>6</v>
      </c>
      <c r="K989">
        <v>50</v>
      </c>
      <c r="L989" s="85">
        <v>0.1</v>
      </c>
      <c r="M989" s="82">
        <v>10</v>
      </c>
      <c r="N989" s="79">
        <v>4</v>
      </c>
      <c r="O989">
        <v>93.462284610387456</v>
      </c>
      <c r="P989">
        <v>50.628134528672561</v>
      </c>
      <c r="Q989">
        <v>132.75029745369807</v>
      </c>
      <c r="R989">
        <v>0.10779523488099743</v>
      </c>
    </row>
    <row r="990" spans="10:18" x14ac:dyDescent="0.25">
      <c r="J990">
        <v>6</v>
      </c>
      <c r="K990">
        <v>50</v>
      </c>
      <c r="L990" s="85">
        <v>0.1</v>
      </c>
      <c r="M990" s="82">
        <v>15</v>
      </c>
      <c r="N990" s="79">
        <v>1</v>
      </c>
      <c r="O990">
        <v>-86.860496288382564</v>
      </c>
      <c r="P990">
        <v>-24.682877209317375</v>
      </c>
      <c r="Q990">
        <v>-63.983374419002502</v>
      </c>
      <c r="R990">
        <v>-3.3251494904436818</v>
      </c>
    </row>
    <row r="991" spans="10:18" x14ac:dyDescent="0.25">
      <c r="J991">
        <v>6</v>
      </c>
      <c r="K991">
        <v>50</v>
      </c>
      <c r="L991" s="85">
        <v>0.1</v>
      </c>
      <c r="M991" s="82">
        <v>15</v>
      </c>
      <c r="N991" s="79">
        <v>2</v>
      </c>
      <c r="O991">
        <v>-59.908281576746731</v>
      </c>
      <c r="P991">
        <v>-21.631866404655856</v>
      </c>
      <c r="Q991">
        <v>-58.431219661362753</v>
      </c>
      <c r="R991">
        <v>-0.37957622204058067</v>
      </c>
    </row>
    <row r="992" spans="10:18" x14ac:dyDescent="0.25">
      <c r="J992">
        <v>6</v>
      </c>
      <c r="K992">
        <v>50</v>
      </c>
      <c r="L992" s="85">
        <v>0.1</v>
      </c>
      <c r="M992" s="82">
        <v>15</v>
      </c>
      <c r="N992" s="79">
        <v>3</v>
      </c>
      <c r="O992">
        <v>-27.231970028902435</v>
      </c>
      <c r="P992">
        <v>-9.8481607497073842</v>
      </c>
      <c r="Q992">
        <v>-28.152440422018813</v>
      </c>
      <c r="R992">
        <v>-5.4187151059886668E-2</v>
      </c>
    </row>
    <row r="993" spans="10:18" x14ac:dyDescent="0.25">
      <c r="J993">
        <v>6</v>
      </c>
      <c r="K993">
        <v>50</v>
      </c>
      <c r="L993" s="85">
        <v>0.1</v>
      </c>
      <c r="M993" s="82">
        <v>15</v>
      </c>
      <c r="N993" s="79">
        <v>4</v>
      </c>
      <c r="O993">
        <v>30.537513905713521</v>
      </c>
      <c r="P993">
        <v>19.176816792562988</v>
      </c>
      <c r="Q993">
        <v>48.958402622293349</v>
      </c>
      <c r="R993">
        <v>3.9754958077659178E-2</v>
      </c>
    </row>
    <row r="994" spans="10:18" x14ac:dyDescent="0.25">
      <c r="J994">
        <v>6</v>
      </c>
      <c r="K994">
        <v>50</v>
      </c>
      <c r="L994" s="85">
        <v>0.15</v>
      </c>
      <c r="M994" s="82">
        <v>0</v>
      </c>
      <c r="N994" s="79">
        <v>1</v>
      </c>
      <c r="O994">
        <v>123.16055799005836</v>
      </c>
      <c r="P994">
        <v>12.923766089458839</v>
      </c>
      <c r="Q994">
        <v>32.669571148833619</v>
      </c>
      <c r="R994">
        <v>1.6978036692340379</v>
      </c>
    </row>
    <row r="995" spans="10:18" x14ac:dyDescent="0.25">
      <c r="J995">
        <v>6</v>
      </c>
      <c r="K995">
        <v>50</v>
      </c>
      <c r="L995" s="85">
        <v>0.15</v>
      </c>
      <c r="M995" s="82">
        <v>0</v>
      </c>
      <c r="N995" s="79">
        <v>2</v>
      </c>
      <c r="O995">
        <v>181.71800892541876</v>
      </c>
      <c r="P995">
        <v>40.456418873056947</v>
      </c>
      <c r="Q995">
        <v>106.238155088957</v>
      </c>
      <c r="R995">
        <v>0.69013581744371033</v>
      </c>
    </row>
    <row r="996" spans="10:18" x14ac:dyDescent="0.25">
      <c r="J996">
        <v>6</v>
      </c>
      <c r="K996">
        <v>50</v>
      </c>
      <c r="L996" s="85">
        <v>0.15</v>
      </c>
      <c r="M996" s="82">
        <v>0</v>
      </c>
      <c r="N996" s="79">
        <v>3</v>
      </c>
      <c r="O996">
        <v>192.46837756517021</v>
      </c>
      <c r="P996">
        <v>48.315005295956652</v>
      </c>
      <c r="Q996">
        <v>127.16551767935901</v>
      </c>
      <c r="R996">
        <v>0.24476517889051908</v>
      </c>
    </row>
    <row r="997" spans="10:18" x14ac:dyDescent="0.25">
      <c r="J997">
        <v>6</v>
      </c>
      <c r="K997">
        <v>50</v>
      </c>
      <c r="L997" s="85">
        <v>0.15</v>
      </c>
      <c r="M997" s="82">
        <v>0</v>
      </c>
      <c r="N997" s="79">
        <v>4</v>
      </c>
      <c r="O997">
        <v>200.19934393550727</v>
      </c>
      <c r="P997">
        <v>42.289312998947054</v>
      </c>
      <c r="Q997">
        <v>110.70811170826937</v>
      </c>
      <c r="R997">
        <v>8.9896649075208196E-2</v>
      </c>
    </row>
    <row r="998" spans="10:18" x14ac:dyDescent="0.25">
      <c r="J998">
        <v>6</v>
      </c>
      <c r="K998">
        <v>50</v>
      </c>
      <c r="L998" s="85">
        <v>0.15</v>
      </c>
      <c r="M998" s="82">
        <v>5</v>
      </c>
      <c r="N998" s="79">
        <v>1</v>
      </c>
      <c r="O998">
        <v>-4.8854223540006849</v>
      </c>
      <c r="P998">
        <v>-3.9896493323926059</v>
      </c>
      <c r="Q998">
        <v>-11.625456531868997</v>
      </c>
      <c r="R998">
        <v>-0.60416289722348193</v>
      </c>
    </row>
    <row r="999" spans="10:18" x14ac:dyDescent="0.25">
      <c r="J999">
        <v>6</v>
      </c>
      <c r="K999">
        <v>50</v>
      </c>
      <c r="L999" s="85">
        <v>0.15</v>
      </c>
      <c r="M999" s="82">
        <v>5</v>
      </c>
      <c r="N999" s="79">
        <v>2</v>
      </c>
      <c r="O999">
        <v>99.276388756516937</v>
      </c>
      <c r="P999">
        <v>25.200500078591723</v>
      </c>
      <c r="Q999">
        <v>64.727472274122974</v>
      </c>
      <c r="R999">
        <v>0.42047743535797044</v>
      </c>
    </row>
    <row r="1000" spans="10:18" x14ac:dyDescent="0.25">
      <c r="J1000">
        <v>6</v>
      </c>
      <c r="K1000">
        <v>50</v>
      </c>
      <c r="L1000" s="85">
        <v>0.15</v>
      </c>
      <c r="M1000" s="82">
        <v>5</v>
      </c>
      <c r="N1000" s="79">
        <v>3</v>
      </c>
      <c r="O1000">
        <v>155.69163598373615</v>
      </c>
      <c r="P1000">
        <v>57.378147560072406</v>
      </c>
      <c r="Q1000">
        <v>151.23110657745204</v>
      </c>
      <c r="R1000">
        <v>0.29108605485785327</v>
      </c>
    </row>
    <row r="1001" spans="10:18" x14ac:dyDescent="0.25">
      <c r="J1001">
        <v>6</v>
      </c>
      <c r="K1001">
        <v>50</v>
      </c>
      <c r="L1001" s="85">
        <v>0.15</v>
      </c>
      <c r="M1001" s="82">
        <v>5</v>
      </c>
      <c r="N1001" s="79">
        <v>4</v>
      </c>
      <c r="O1001">
        <v>196.05545371149131</v>
      </c>
      <c r="P1001">
        <v>77.411797189855733</v>
      </c>
      <c r="Q1001">
        <v>201.92379333879458</v>
      </c>
      <c r="R1001">
        <v>0.16396515223334435</v>
      </c>
    </row>
    <row r="1002" spans="10:18" x14ac:dyDescent="0.25">
      <c r="J1002">
        <v>6</v>
      </c>
      <c r="K1002">
        <v>50</v>
      </c>
      <c r="L1002" s="85">
        <v>0.15</v>
      </c>
      <c r="M1002" s="82">
        <v>10</v>
      </c>
      <c r="N1002" s="79">
        <v>1</v>
      </c>
      <c r="O1002">
        <v>-109.60787235037404</v>
      </c>
      <c r="P1002">
        <v>-20.781391265353129</v>
      </c>
      <c r="Q1002">
        <v>-54.723782694697938</v>
      </c>
      <c r="R1002">
        <v>-2.8439381291584973</v>
      </c>
    </row>
    <row r="1003" spans="10:18" x14ac:dyDescent="0.25">
      <c r="J1003">
        <v>6</v>
      </c>
      <c r="K1003">
        <v>50</v>
      </c>
      <c r="L1003" s="85">
        <v>0.15</v>
      </c>
      <c r="M1003" s="82">
        <v>10</v>
      </c>
      <c r="N1003" s="79">
        <v>2</v>
      </c>
      <c r="O1003">
        <v>-22.990323630879594</v>
      </c>
      <c r="P1003">
        <v>-7.6210058759628749</v>
      </c>
      <c r="Q1003">
        <v>-22.468708612977167</v>
      </c>
      <c r="R1003">
        <v>-0.14595943023048</v>
      </c>
    </row>
    <row r="1004" spans="10:18" x14ac:dyDescent="0.25">
      <c r="J1004">
        <v>6</v>
      </c>
      <c r="K1004">
        <v>50</v>
      </c>
      <c r="L1004" s="85">
        <v>0.15</v>
      </c>
      <c r="M1004" s="82">
        <v>10</v>
      </c>
      <c r="N1004" s="79">
        <v>3</v>
      </c>
      <c r="O1004">
        <v>76.407532387544563</v>
      </c>
      <c r="P1004">
        <v>32.240588609417628</v>
      </c>
      <c r="Q1004">
        <v>83.850464908055386</v>
      </c>
      <c r="R1004">
        <v>0.16139339042383097</v>
      </c>
    </row>
    <row r="1005" spans="10:18" x14ac:dyDescent="0.25">
      <c r="J1005">
        <v>6</v>
      </c>
      <c r="K1005">
        <v>50</v>
      </c>
      <c r="L1005" s="85">
        <v>0.15</v>
      </c>
      <c r="M1005" s="82">
        <v>10</v>
      </c>
      <c r="N1005" s="79">
        <v>4</v>
      </c>
      <c r="O1005">
        <v>140.19342691558114</v>
      </c>
      <c r="P1005">
        <v>75.94220179300882</v>
      </c>
      <c r="Q1005">
        <v>199.12544618054704</v>
      </c>
      <c r="R1005">
        <v>0.16169285232149611</v>
      </c>
    </row>
    <row r="1006" spans="10:18" x14ac:dyDescent="0.25">
      <c r="J1006">
        <v>6</v>
      </c>
      <c r="K1006">
        <v>50</v>
      </c>
      <c r="L1006" s="85">
        <v>0.15</v>
      </c>
      <c r="M1006" s="82">
        <v>15</v>
      </c>
      <c r="N1006" s="79">
        <v>1</v>
      </c>
      <c r="O1006">
        <v>-130.29074443257383</v>
      </c>
      <c r="P1006">
        <v>-37.02431581397606</v>
      </c>
      <c r="Q1006">
        <v>-95.975061628503738</v>
      </c>
      <c r="R1006">
        <v>-4.9877242356655218</v>
      </c>
    </row>
    <row r="1007" spans="10:18" x14ac:dyDescent="0.25">
      <c r="J1007">
        <v>6</v>
      </c>
      <c r="K1007">
        <v>50</v>
      </c>
      <c r="L1007" s="85">
        <v>0.15</v>
      </c>
      <c r="M1007" s="82">
        <v>15</v>
      </c>
      <c r="N1007" s="79">
        <v>2</v>
      </c>
      <c r="O1007">
        <v>-89.862422365120096</v>
      </c>
      <c r="P1007">
        <v>-32.447799606983779</v>
      </c>
      <c r="Q1007">
        <v>-87.646829492044105</v>
      </c>
      <c r="R1007">
        <v>-0.56936433306087086</v>
      </c>
    </row>
    <row r="1008" spans="10:18" x14ac:dyDescent="0.25">
      <c r="J1008">
        <v>6</v>
      </c>
      <c r="K1008">
        <v>50</v>
      </c>
      <c r="L1008" s="85">
        <v>0.15</v>
      </c>
      <c r="M1008" s="82">
        <v>15</v>
      </c>
      <c r="N1008" s="79">
        <v>3</v>
      </c>
      <c r="O1008">
        <v>-40.84795504335365</v>
      </c>
      <c r="P1008">
        <v>-14.772241124561077</v>
      </c>
      <c r="Q1008">
        <v>-42.228660633028213</v>
      </c>
      <c r="R1008">
        <v>-8.1280726589829988E-2</v>
      </c>
    </row>
    <row r="1009" spans="10:18" x14ac:dyDescent="0.25">
      <c r="J1009">
        <v>6</v>
      </c>
      <c r="K1009">
        <v>50</v>
      </c>
      <c r="L1009" s="85">
        <v>0.15</v>
      </c>
      <c r="M1009" s="82">
        <v>15</v>
      </c>
      <c r="N1009" s="79">
        <v>4</v>
      </c>
      <c r="O1009">
        <v>45.806270858570279</v>
      </c>
      <c r="P1009">
        <v>28.765225188844472</v>
      </c>
      <c r="Q1009">
        <v>73.437603933440016</v>
      </c>
      <c r="R1009">
        <v>5.9632437116488753E-2</v>
      </c>
    </row>
    <row r="1010" spans="10:18" x14ac:dyDescent="0.25">
      <c r="J1010">
        <v>6</v>
      </c>
      <c r="K1010">
        <v>50</v>
      </c>
      <c r="L1010" s="85">
        <v>0.2</v>
      </c>
      <c r="M1010" s="82">
        <v>0</v>
      </c>
      <c r="N1010" s="79">
        <v>1</v>
      </c>
      <c r="O1010">
        <v>164.21407732007782</v>
      </c>
      <c r="P1010">
        <v>17.231688119278456</v>
      </c>
      <c r="Q1010">
        <v>43.559428198444834</v>
      </c>
      <c r="R1010">
        <v>2.2637382256453842</v>
      </c>
    </row>
    <row r="1011" spans="10:18" x14ac:dyDescent="0.25">
      <c r="J1011">
        <v>6</v>
      </c>
      <c r="K1011">
        <v>50</v>
      </c>
      <c r="L1011" s="85">
        <v>0.2</v>
      </c>
      <c r="M1011" s="82">
        <v>0</v>
      </c>
      <c r="N1011" s="79">
        <v>2</v>
      </c>
      <c r="O1011">
        <v>242.29067856722503</v>
      </c>
      <c r="P1011">
        <v>53.941891830742605</v>
      </c>
      <c r="Q1011">
        <v>141.65087345194269</v>
      </c>
      <c r="R1011">
        <v>0.92018108992494729</v>
      </c>
    </row>
    <row r="1012" spans="10:18" x14ac:dyDescent="0.25">
      <c r="J1012">
        <v>6</v>
      </c>
      <c r="K1012">
        <v>50</v>
      </c>
      <c r="L1012" s="85">
        <v>0.2</v>
      </c>
      <c r="M1012" s="82">
        <v>0</v>
      </c>
      <c r="N1012" s="79">
        <v>3</v>
      </c>
      <c r="O1012">
        <v>256.62450342022703</v>
      </c>
      <c r="P1012">
        <v>64.420007061275555</v>
      </c>
      <c r="Q1012">
        <v>169.55402357247868</v>
      </c>
      <c r="R1012">
        <v>0.32635357185402541</v>
      </c>
    </row>
    <row r="1013" spans="10:18" x14ac:dyDescent="0.25">
      <c r="J1013">
        <v>6</v>
      </c>
      <c r="K1013">
        <v>50</v>
      </c>
      <c r="L1013" s="85">
        <v>0.2</v>
      </c>
      <c r="M1013" s="82">
        <v>0</v>
      </c>
      <c r="N1013" s="79">
        <v>4</v>
      </c>
      <c r="O1013">
        <v>266.93245858067644</v>
      </c>
      <c r="P1013">
        <v>56.385750665262734</v>
      </c>
      <c r="Q1013">
        <v>147.61081561102583</v>
      </c>
      <c r="R1013">
        <v>0.11986219876694425</v>
      </c>
    </row>
    <row r="1014" spans="10:18" x14ac:dyDescent="0.25">
      <c r="J1014">
        <v>6</v>
      </c>
      <c r="K1014">
        <v>50</v>
      </c>
      <c r="L1014" s="85">
        <v>0.2</v>
      </c>
      <c r="M1014" s="82">
        <v>5</v>
      </c>
      <c r="N1014" s="79">
        <v>1</v>
      </c>
      <c r="O1014">
        <v>-6.5138964720009174</v>
      </c>
      <c r="P1014">
        <v>-5.319532443190143</v>
      </c>
      <c r="Q1014">
        <v>-15.500608709158666</v>
      </c>
      <c r="R1014">
        <v>-0.80555052963130935</v>
      </c>
    </row>
    <row r="1015" spans="10:18" x14ac:dyDescent="0.25">
      <c r="J1015">
        <v>6</v>
      </c>
      <c r="K1015">
        <v>50</v>
      </c>
      <c r="L1015" s="85">
        <v>0.2</v>
      </c>
      <c r="M1015" s="82">
        <v>5</v>
      </c>
      <c r="N1015" s="79">
        <v>2</v>
      </c>
      <c r="O1015">
        <v>132.36851834202264</v>
      </c>
      <c r="P1015">
        <v>33.600666771455636</v>
      </c>
      <c r="Q1015">
        <v>86.303296365497317</v>
      </c>
      <c r="R1015">
        <v>0.56063658047729403</v>
      </c>
    </row>
    <row r="1016" spans="10:18" x14ac:dyDescent="0.25">
      <c r="J1016">
        <v>6</v>
      </c>
      <c r="K1016">
        <v>50</v>
      </c>
      <c r="L1016" s="85">
        <v>0.2</v>
      </c>
      <c r="M1016" s="82">
        <v>5</v>
      </c>
      <c r="N1016" s="79">
        <v>3</v>
      </c>
      <c r="O1016">
        <v>207.5888479783149</v>
      </c>
      <c r="P1016">
        <v>76.504196746763242</v>
      </c>
      <c r="Q1016">
        <v>201.64147543660269</v>
      </c>
      <c r="R1016">
        <v>0.38811473981047095</v>
      </c>
    </row>
    <row r="1017" spans="10:18" x14ac:dyDescent="0.25">
      <c r="J1017">
        <v>6</v>
      </c>
      <c r="K1017">
        <v>50</v>
      </c>
      <c r="L1017" s="85">
        <v>0.2</v>
      </c>
      <c r="M1017" s="82">
        <v>5</v>
      </c>
      <c r="N1017" s="79">
        <v>4</v>
      </c>
      <c r="O1017">
        <v>261.4072716153218</v>
      </c>
      <c r="P1017">
        <v>103.21572958647431</v>
      </c>
      <c r="Q1017">
        <v>269.23172445172617</v>
      </c>
      <c r="R1017">
        <v>0.2186202029777925</v>
      </c>
    </row>
    <row r="1018" spans="10:18" x14ac:dyDescent="0.25">
      <c r="J1018">
        <v>6</v>
      </c>
      <c r="K1018">
        <v>50</v>
      </c>
      <c r="L1018" s="85">
        <v>0.2</v>
      </c>
      <c r="M1018" s="82">
        <v>10</v>
      </c>
      <c r="N1018" s="79">
        <v>1</v>
      </c>
      <c r="O1018">
        <v>-146.14382980049874</v>
      </c>
      <c r="P1018">
        <v>-27.708521687137502</v>
      </c>
      <c r="Q1018">
        <v>-72.965043592930584</v>
      </c>
      <c r="R1018">
        <v>-3.7919175055446632</v>
      </c>
    </row>
    <row r="1019" spans="10:18" x14ac:dyDescent="0.25">
      <c r="J1019">
        <v>6</v>
      </c>
      <c r="K1019">
        <v>50</v>
      </c>
      <c r="L1019" s="85">
        <v>0.2</v>
      </c>
      <c r="M1019" s="82">
        <v>10</v>
      </c>
      <c r="N1019" s="79">
        <v>2</v>
      </c>
      <c r="O1019">
        <v>-30.653764841172784</v>
      </c>
      <c r="P1019">
        <v>-10.161341167950496</v>
      </c>
      <c r="Q1019">
        <v>-29.958278150636225</v>
      </c>
      <c r="R1019">
        <v>-0.19461257364064002</v>
      </c>
    </row>
    <row r="1020" spans="10:18" x14ac:dyDescent="0.25">
      <c r="J1020">
        <v>6</v>
      </c>
      <c r="K1020">
        <v>50</v>
      </c>
      <c r="L1020" s="85">
        <v>0.2</v>
      </c>
      <c r="M1020" s="82">
        <v>10</v>
      </c>
      <c r="N1020" s="79">
        <v>3</v>
      </c>
      <c r="O1020">
        <v>101.87670985005941</v>
      </c>
      <c r="P1020">
        <v>42.987451479223509</v>
      </c>
      <c r="Q1020">
        <v>111.80061987740717</v>
      </c>
      <c r="R1020">
        <v>0.21519118723177461</v>
      </c>
    </row>
    <row r="1021" spans="10:18" x14ac:dyDescent="0.25">
      <c r="J1021">
        <v>6</v>
      </c>
      <c r="K1021">
        <v>50</v>
      </c>
      <c r="L1021" s="85">
        <v>0.2</v>
      </c>
      <c r="M1021" s="82">
        <v>10</v>
      </c>
      <c r="N1021" s="79">
        <v>4</v>
      </c>
      <c r="O1021">
        <v>186.92456922077491</v>
      </c>
      <c r="P1021">
        <v>101.25626905734512</v>
      </c>
      <c r="Q1021">
        <v>265.50059490739613</v>
      </c>
      <c r="R1021">
        <v>0.21559046976199486</v>
      </c>
    </row>
    <row r="1022" spans="10:18" x14ac:dyDescent="0.25">
      <c r="J1022">
        <v>6</v>
      </c>
      <c r="K1022">
        <v>50</v>
      </c>
      <c r="L1022" s="85">
        <v>0.2</v>
      </c>
      <c r="M1022" s="82">
        <v>15</v>
      </c>
      <c r="N1022" s="79">
        <v>1</v>
      </c>
      <c r="O1022">
        <v>-173.72099257676513</v>
      </c>
      <c r="P1022">
        <v>-49.365754418634751</v>
      </c>
      <c r="Q1022">
        <v>-127.966748838005</v>
      </c>
      <c r="R1022">
        <v>-6.6502989808873636</v>
      </c>
    </row>
    <row r="1023" spans="10:18" x14ac:dyDescent="0.25">
      <c r="J1023">
        <v>6</v>
      </c>
      <c r="K1023">
        <v>50</v>
      </c>
      <c r="L1023" s="85">
        <v>0.2</v>
      </c>
      <c r="M1023" s="82">
        <v>15</v>
      </c>
      <c r="N1023" s="79">
        <v>2</v>
      </c>
      <c r="O1023">
        <v>-119.81656315349346</v>
      </c>
      <c r="P1023">
        <v>-43.263732809311712</v>
      </c>
      <c r="Q1023">
        <v>-116.86243932272551</v>
      </c>
      <c r="R1023">
        <v>-0.75915244408116134</v>
      </c>
    </row>
    <row r="1024" spans="10:18" x14ac:dyDescent="0.25">
      <c r="J1024">
        <v>6</v>
      </c>
      <c r="K1024">
        <v>50</v>
      </c>
      <c r="L1024" s="85">
        <v>0.2</v>
      </c>
      <c r="M1024" s="82">
        <v>15</v>
      </c>
      <c r="N1024" s="79">
        <v>3</v>
      </c>
      <c r="O1024">
        <v>-54.463940057804869</v>
      </c>
      <c r="P1024">
        <v>-19.696321499414768</v>
      </c>
      <c r="Q1024">
        <v>-56.304880844037626</v>
      </c>
      <c r="R1024">
        <v>-0.10837430211977334</v>
      </c>
    </row>
    <row r="1025" spans="10:18" x14ac:dyDescent="0.25">
      <c r="J1025">
        <v>6</v>
      </c>
      <c r="K1025">
        <v>50</v>
      </c>
      <c r="L1025" s="85">
        <v>0.2</v>
      </c>
      <c r="M1025" s="82">
        <v>15</v>
      </c>
      <c r="N1025" s="79">
        <v>4</v>
      </c>
      <c r="O1025">
        <v>61.075027811427042</v>
      </c>
      <c r="P1025">
        <v>38.353633585125976</v>
      </c>
      <c r="Q1025">
        <v>97.916805244586698</v>
      </c>
      <c r="R1025">
        <v>7.9509916155318355E-2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"/>
  <sheetViews>
    <sheetView workbookViewId="0">
      <selection activeCell="D8" sqref="D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Exercício (Sem indução)</vt:lpstr>
      <vt:lpstr>Aerogerador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Turbina Eólica</dc:title>
  <dc:subject>Análise de turbina eólica</dc:subject>
  <dc:creator>Eduardo Figueira</dc:creator>
  <cp:lastModifiedBy>5521998031344</cp:lastModifiedBy>
  <dcterms:created xsi:type="dcterms:W3CDTF">2021-02-21T01:02:23Z</dcterms:created>
  <dcterms:modified xsi:type="dcterms:W3CDTF">2021-10-18T18:59:14Z</dcterms:modified>
</cp:coreProperties>
</file>