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016"/>
  <workbookPr filterPrivacy="1" codeName="ThisWorkbook"/>
  <mc:AlternateContent xmlns:mc="http://schemas.openxmlformats.org/markup-compatibility/2006">
    <mc:Choice Requires="x15">
      <x15ac:absPath xmlns:x15ac="http://schemas.microsoft.com/office/spreadsheetml/2010/11/ac" url="/Users/Pernille/Documents/CPH BUSINESS/Semester 2/FLOW 5 - EKSAMEN/"/>
    </mc:Choice>
  </mc:AlternateContent>
  <bookViews>
    <workbookView xWindow="0" yWindow="460" windowWidth="28800" windowHeight="1594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4" i="11" l="1"/>
  <c r="F32" i="11"/>
  <c r="F24" i="11"/>
  <c r="E22" i="11"/>
  <c r="F19" i="11"/>
  <c r="F12" i="11"/>
  <c r="E13" i="11"/>
  <c r="F13" i="11"/>
  <c r="F10" i="11"/>
  <c r="H7" i="11"/>
  <c r="E9" i="11"/>
  <c r="F9" i="11"/>
  <c r="I5" i="11"/>
  <c r="H43" i="11"/>
  <c r="H42" i="11"/>
  <c r="H41" i="11"/>
  <c r="H40" i="11"/>
  <c r="H39" i="11"/>
  <c r="H38" i="11"/>
  <c r="H15" i="11"/>
  <c r="H8" i="11"/>
  <c r="H31" i="11"/>
  <c r="H32" i="11"/>
  <c r="H9" i="11"/>
  <c r="I6" i="11"/>
  <c r="H33" i="11"/>
  <c r="F22" i="11"/>
  <c r="H37" i="11"/>
  <c r="H11" i="11"/>
  <c r="H16" i="11"/>
  <c r="J5" i="11"/>
  <c r="K5" i="11"/>
  <c r="L5" i="11"/>
  <c r="M5" i="11"/>
  <c r="N5" i="11"/>
  <c r="O5" i="11"/>
  <c r="P5" i="11"/>
  <c r="I4" i="11"/>
  <c r="F17" i="11"/>
  <c r="H12" i="11"/>
  <c r="H13" i="11"/>
  <c r="P4" i="11"/>
  <c r="Q5" i="11"/>
  <c r="R5" i="11"/>
  <c r="S5" i="11"/>
  <c r="T5" i="11"/>
  <c r="U5" i="11"/>
  <c r="V5" i="11"/>
  <c r="W5" i="11"/>
  <c r="J6" i="11"/>
  <c r="H17" i="11"/>
  <c r="E18" i="11"/>
  <c r="F18" i="11"/>
  <c r="H36" i="11"/>
  <c r="H34" i="11"/>
  <c r="H25" i="11"/>
  <c r="W4" i="11"/>
  <c r="X5" i="11"/>
  <c r="Y5" i="11"/>
  <c r="Z5" i="11"/>
  <c r="AA5" i="11"/>
  <c r="AB5" i="11"/>
  <c r="AC5" i="11"/>
  <c r="AD5" i="11"/>
  <c r="K6" i="11"/>
  <c r="H19" i="11"/>
  <c r="E23" i="11"/>
  <c r="F23" i="11"/>
  <c r="H18" i="11"/>
  <c r="AE5" i="11"/>
  <c r="AF5" i="11"/>
  <c r="AG5" i="11"/>
  <c r="AH5" i="11"/>
  <c r="AI5" i="11"/>
  <c r="AJ5" i="11"/>
  <c r="AD4" i="11"/>
  <c r="L6" i="11"/>
  <c r="AK5" i="11"/>
  <c r="AL5" i="11"/>
  <c r="AM5" i="11"/>
  <c r="AN5" i="11"/>
  <c r="AO5" i="11"/>
  <c r="AP5" i="11"/>
  <c r="AQ5" i="11"/>
  <c r="M6" i="11"/>
  <c r="AR5" i="11"/>
  <c r="AS5" i="11"/>
  <c r="AK4" i="11"/>
  <c r="N6" i="11"/>
  <c r="AT5" i="11"/>
  <c r="AS6" i="11"/>
  <c r="AR4" i="11"/>
  <c r="O6" i="11"/>
  <c r="AU5" i="11"/>
  <c r="AT6" i="11"/>
  <c r="AV5" i="11"/>
  <c r="AU6" i="11"/>
  <c r="P6" i="11"/>
  <c r="Q6" i="11"/>
  <c r="AW5" i="11"/>
  <c r="AV6" i="11"/>
  <c r="R6" i="11"/>
  <c r="AX5" i="11"/>
  <c r="AY5" i="11"/>
  <c r="AW6" i="11"/>
  <c r="S6" i="11"/>
  <c r="AY6" i="11"/>
  <c r="AZ5" i="11"/>
  <c r="AY4" i="11"/>
  <c r="AX6" i="11"/>
  <c r="T6" i="11"/>
  <c r="BA5" i="11"/>
  <c r="AZ6" i="11"/>
  <c r="U6" i="11"/>
  <c r="BA6" i="11"/>
  <c r="BB5" i="11"/>
  <c r="V6" i="11"/>
  <c r="BB6" i="11"/>
  <c r="BC5" i="11"/>
  <c r="W6" i="11"/>
  <c r="BC6" i="11"/>
  <c r="BD5" i="11"/>
  <c r="X6" i="11"/>
  <c r="BE5" i="11"/>
  <c r="BD6" i="11"/>
  <c r="Y6" i="11"/>
  <c r="BE6" i="11"/>
  <c r="BF5" i="11"/>
  <c r="Z6" i="11"/>
  <c r="BF6" i="11"/>
  <c r="BG5" i="11"/>
  <c r="BF4" i="11"/>
  <c r="AA6" i="11"/>
  <c r="BG6" i="11"/>
  <c r="BH5" i="11"/>
  <c r="AB6" i="11"/>
  <c r="BI5" i="11"/>
  <c r="BH6" i="11"/>
  <c r="AC6" i="11"/>
  <c r="BJ5" i="11"/>
  <c r="BI6" i="11"/>
  <c r="AD6" i="11"/>
  <c r="BK5" i="11"/>
  <c r="BJ6" i="11"/>
  <c r="AE6" i="11"/>
  <c r="BL5" i="11"/>
  <c r="BK6" i="11"/>
  <c r="AF6" i="11"/>
  <c r="BL6" i="11"/>
  <c r="AG6" i="11"/>
  <c r="AH6" i="11"/>
  <c r="AI6" i="11"/>
  <c r="AJ6" i="11"/>
  <c r="AK6" i="11"/>
  <c r="AL6" i="11"/>
  <c r="AM6" i="11"/>
  <c r="AN6" i="11"/>
  <c r="AO6" i="11"/>
  <c r="AP6" i="11"/>
  <c r="AQ6" i="11"/>
  <c r="AR6" i="11"/>
</calcChain>
</file>

<file path=xl/sharedStrings.xml><?xml version="1.0" encoding="utf-8"?>
<sst xmlns="http://schemas.openxmlformats.org/spreadsheetml/2006/main" count="77" uniqueCount="75">
  <si>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</si>
  <si>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</si>
  <si>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</si>
  <si>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</si>
  <si>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</si>
  <si>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</si>
  <si>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</si>
  <si>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</si>
  <si>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</si>
  <si>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</si>
  <si>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</si>
  <si>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</si>
  <si>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</si>
  <si>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</si>
  <si>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</si>
  <si>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</si>
  <si>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</si>
  <si>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</si>
  <si>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</si>
  <si>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</si>
  <si>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</si>
  <si>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</si>
  <si>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</si>
  <si>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</si>
  <si>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</si>
  <si>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</si>
  <si>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</si>
  <si>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</si>
  <si>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</si>
  <si>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</si>
  <si>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</si>
  <si>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</si>
  <si>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</si>
  <si>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</si>
  <si>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</si>
  <si>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</si>
  <si>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</si>
  <si>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</si>
  <si>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</si>
  <si>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</si>
  <si>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</si>
  <si>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</si>
  <si>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</si>
  <si>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Eksamens intro</t>
  </si>
  <si>
    <t>Gantt kort</t>
  </si>
  <si>
    <t>Brainstorm om emne</t>
  </si>
  <si>
    <t>Vælg emne</t>
  </si>
  <si>
    <t>Uge 1 fase 1</t>
  </si>
  <si>
    <t>Mail til Lene</t>
  </si>
  <si>
    <t xml:space="preserve">Opsætning af kode/Gihub </t>
  </si>
  <si>
    <t>Amanda</t>
  </si>
  <si>
    <t>Fase 2</t>
  </si>
  <si>
    <t>Rapport</t>
  </si>
  <si>
    <t>Styleguide</t>
  </si>
  <si>
    <t>Logo</t>
  </si>
  <si>
    <t xml:space="preserve">Wireframes/skitser </t>
  </si>
  <si>
    <t>So-Me</t>
  </si>
  <si>
    <t>Design valg</t>
  </si>
  <si>
    <t xml:space="preserve">Flow chart </t>
  </si>
  <si>
    <t>Personas/Målgruppe</t>
  </si>
  <si>
    <t>Nav/Informationsdesign</t>
  </si>
  <si>
    <t>Brugertest</t>
  </si>
  <si>
    <t>Marketing</t>
  </si>
  <si>
    <t>Litteratur/Bilag</t>
  </si>
  <si>
    <t>Lav til PDF</t>
  </si>
  <si>
    <t>Opsætning af Rapport (formidabelt layout)</t>
  </si>
  <si>
    <t xml:space="preserve">Seo + dokumentation </t>
  </si>
  <si>
    <t>Validere koden</t>
  </si>
  <si>
    <t>Online website</t>
  </si>
  <si>
    <t>Grafik</t>
  </si>
  <si>
    <t>Parti quiz</t>
  </si>
  <si>
    <t xml:space="preserve">App </t>
  </si>
  <si>
    <t>Banner</t>
  </si>
  <si>
    <t>Kodning af website</t>
  </si>
  <si>
    <t>Video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</si>
</sst>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sz val="11"/>
      <color rgb="FF00000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EBF1DE"/>
        <bgColor rgb="FF000000"/>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9D9D9"/>
      </top>
      <bottom style="medium">
        <color rgb="FFD9D9D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24" fillId="14" borderId="11" xfId="0" applyFont="1" applyFill="1" applyBorder="1" applyAlignment="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4">
    <cellStyle name="Besøgt link" xfId="13" builtinId="9" hidden="1"/>
    <cellStyle name="Date" xfId="10"/>
    <cellStyle name="Hyperlink" xfId="1" builtinId="8" customBuiltin="1"/>
    <cellStyle name="Komma" xfId="4" builtinId="3" customBuiltin="1"/>
    <cellStyle name="Name" xfId="11"/>
    <cellStyle name="Normal" xfId="0" builtinId="0"/>
    <cellStyle name="Overskrift 1" xfId="6" builtinId="16" customBuiltin="1"/>
    <cellStyle name="Overskrift 2" xfId="7" builtinId="17" customBuiltin="1"/>
    <cellStyle name="Overskrift 3" xfId="8" builtinId="18" customBuiltin="1"/>
    <cellStyle name="Procent" xfId="2" builtinId="5"/>
    <cellStyle name="Project Start" xfId="9"/>
    <cellStyle name="Task" xfId="12"/>
    <cellStyle name="Titel"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printerSettings" Target="../printerSettings/printerSettings2.bin"/><Relationship Id="rId6" Type="http://schemas.openxmlformats.org/officeDocument/2006/relationships/drawing" Target="../drawings/drawing1.xml"/><Relationship Id="rId1" Type="http://schemas.openxmlformats.org/officeDocument/2006/relationships/hyperlink" Target="https://www.vertex42.com/ExcelTemplates/excel-project-managemen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L45"/>
  <sheetViews>
    <sheetView showGridLines="0" tabSelected="1" zoomScale="96" workbookViewId="0">
      <pane ySplit="6" topLeftCell="A42" activePane="bottomLeft" state="frozen"/>
      <selection pane="bottomLeft" activeCell="N39" sqref="N39"/>
    </sheetView>
  </sheetViews>
  <sheetFormatPr baseColWidth="10" defaultColWidth="9" defaultRowHeight="30" customHeight="1" x14ac:dyDescent="0.2"/>
  <cols>
    <col min="1" max="1" width="2.83203125" style="58" customWidth="1"/>
    <col min="2" max="2" width="38.1640625" customWidth="1"/>
    <col min="3" max="3" width="30.83203125" customWidth="1"/>
    <col min="4" max="4" width="10.83203125" customWidth="1"/>
    <col min="5" max="5" width="10.33203125" style="5" customWidth="1"/>
    <col min="6" max="6" width="10.33203125" customWidth="1"/>
    <col min="7" max="7" width="2.83203125" customWidth="1"/>
    <col min="8" max="8" width="6.1640625" hidden="1" customWidth="1"/>
    <col min="9" max="64" width="2.6640625" customWidth="1"/>
  </cols>
  <sheetData>
    <row r="1" spans="1:64" ht="30" customHeight="1" x14ac:dyDescent="0.35">
      <c r="A1" s="59" t="s">
        <v>34</v>
      </c>
      <c r="B1" s="63" t="s">
        <v>4</v>
      </c>
      <c r="C1" s="1"/>
      <c r="D1" s="2"/>
      <c r="E1" s="4"/>
      <c r="F1" s="47"/>
      <c r="H1" s="2"/>
      <c r="I1" s="14" t="s">
        <v>14</v>
      </c>
    </row>
    <row r="2" spans="1:64" ht="30" customHeight="1" x14ac:dyDescent="0.25">
      <c r="A2" s="58" t="s">
        <v>29</v>
      </c>
      <c r="B2" s="64" t="s">
        <v>25</v>
      </c>
      <c r="I2" s="61" t="s">
        <v>19</v>
      </c>
    </row>
    <row r="3" spans="1:64" ht="30" customHeight="1" x14ac:dyDescent="0.2">
      <c r="A3" s="58" t="s">
        <v>35</v>
      </c>
      <c r="B3" s="65" t="s">
        <v>26</v>
      </c>
      <c r="C3" s="92" t="s">
        <v>1</v>
      </c>
      <c r="D3" s="93"/>
      <c r="E3" s="91">
        <v>43591</v>
      </c>
      <c r="F3" s="91"/>
    </row>
    <row r="4" spans="1:64" ht="30" customHeight="1" x14ac:dyDescent="0.2">
      <c r="A4" s="59" t="s">
        <v>36</v>
      </c>
      <c r="C4" s="92" t="s">
        <v>9</v>
      </c>
      <c r="D4" s="93"/>
      <c r="E4" s="7">
        <v>1</v>
      </c>
      <c r="I4" s="88">
        <f>I5</f>
        <v>43591</v>
      </c>
      <c r="J4" s="89"/>
      <c r="K4" s="89"/>
      <c r="L4" s="89"/>
      <c r="M4" s="89"/>
      <c r="N4" s="89"/>
      <c r="O4" s="90"/>
      <c r="P4" s="88">
        <f>P5</f>
        <v>43598</v>
      </c>
      <c r="Q4" s="89"/>
      <c r="R4" s="89"/>
      <c r="S4" s="89"/>
      <c r="T4" s="89"/>
      <c r="U4" s="89"/>
      <c r="V4" s="90"/>
      <c r="W4" s="88">
        <f>W5</f>
        <v>43605</v>
      </c>
      <c r="X4" s="89"/>
      <c r="Y4" s="89"/>
      <c r="Z4" s="89"/>
      <c r="AA4" s="89"/>
      <c r="AB4" s="89"/>
      <c r="AC4" s="90"/>
      <c r="AD4" s="88">
        <f>AD5</f>
        <v>43612</v>
      </c>
      <c r="AE4" s="89"/>
      <c r="AF4" s="89"/>
      <c r="AG4" s="89"/>
      <c r="AH4" s="89"/>
      <c r="AI4" s="89"/>
      <c r="AJ4" s="90"/>
      <c r="AK4" s="88">
        <f>AK5</f>
        <v>43619</v>
      </c>
      <c r="AL4" s="89"/>
      <c r="AM4" s="89"/>
      <c r="AN4" s="89"/>
      <c r="AO4" s="89"/>
      <c r="AP4" s="89"/>
      <c r="AQ4" s="90"/>
      <c r="AR4" s="88">
        <f>AR5</f>
        <v>43626</v>
      </c>
      <c r="AS4" s="89"/>
      <c r="AT4" s="89"/>
      <c r="AU4" s="89"/>
      <c r="AV4" s="89"/>
      <c r="AW4" s="89"/>
      <c r="AX4" s="90"/>
      <c r="AY4" s="88">
        <f>AY5</f>
        <v>43633</v>
      </c>
      <c r="AZ4" s="89"/>
      <c r="BA4" s="89"/>
      <c r="BB4" s="89"/>
      <c r="BC4" s="89"/>
      <c r="BD4" s="89"/>
      <c r="BE4" s="90"/>
      <c r="BF4" s="88">
        <f>BF5</f>
        <v>43640</v>
      </c>
      <c r="BG4" s="89"/>
      <c r="BH4" s="89"/>
      <c r="BI4" s="89"/>
      <c r="BJ4" s="89"/>
      <c r="BK4" s="89"/>
      <c r="BL4" s="90"/>
    </row>
    <row r="5" spans="1:64" ht="15" customHeight="1" x14ac:dyDescent="0.2">
      <c r="A5" s="59" t="s">
        <v>37</v>
      </c>
      <c r="B5" s="94"/>
      <c r="C5" s="94"/>
      <c r="D5" s="94"/>
      <c r="E5" s="94"/>
      <c r="F5" s="94"/>
      <c r="G5" s="94"/>
      <c r="I5" s="11">
        <f>Project_Start-WEEKDAY(Project_Start,1)+2+7*(Display_Week-1)</f>
        <v>43591</v>
      </c>
      <c r="J5" s="10">
        <f>I5+1</f>
        <v>43592</v>
      </c>
      <c r="K5" s="10">
        <f t="shared" ref="K5:AX5" si="0">J5+1</f>
        <v>43593</v>
      </c>
      <c r="L5" s="10">
        <f t="shared" si="0"/>
        <v>43594</v>
      </c>
      <c r="M5" s="10">
        <f t="shared" si="0"/>
        <v>43595</v>
      </c>
      <c r="N5" s="10">
        <f t="shared" si="0"/>
        <v>43596</v>
      </c>
      <c r="O5" s="12">
        <f t="shared" si="0"/>
        <v>43597</v>
      </c>
      <c r="P5" s="11">
        <f>O5+1</f>
        <v>43598</v>
      </c>
      <c r="Q5" s="10">
        <f>P5+1</f>
        <v>43599</v>
      </c>
      <c r="R5" s="10">
        <f t="shared" si="0"/>
        <v>43600</v>
      </c>
      <c r="S5" s="10">
        <f t="shared" si="0"/>
        <v>43601</v>
      </c>
      <c r="T5" s="10">
        <f t="shared" si="0"/>
        <v>43602</v>
      </c>
      <c r="U5" s="10">
        <f t="shared" si="0"/>
        <v>43603</v>
      </c>
      <c r="V5" s="12">
        <f t="shared" si="0"/>
        <v>43604</v>
      </c>
      <c r="W5" s="11">
        <f>V5+1</f>
        <v>43605</v>
      </c>
      <c r="X5" s="10">
        <f>W5+1</f>
        <v>43606</v>
      </c>
      <c r="Y5" s="10">
        <f t="shared" si="0"/>
        <v>43607</v>
      </c>
      <c r="Z5" s="10">
        <f t="shared" si="0"/>
        <v>43608</v>
      </c>
      <c r="AA5" s="10">
        <f t="shared" si="0"/>
        <v>43609</v>
      </c>
      <c r="AB5" s="10">
        <f t="shared" si="0"/>
        <v>43610</v>
      </c>
      <c r="AC5" s="12">
        <f t="shared" si="0"/>
        <v>43611</v>
      </c>
      <c r="AD5" s="11">
        <f>AC5+1</f>
        <v>43612</v>
      </c>
      <c r="AE5" s="10">
        <f>AD5+1</f>
        <v>43613</v>
      </c>
      <c r="AF5" s="10">
        <f t="shared" si="0"/>
        <v>43614</v>
      </c>
      <c r="AG5" s="10">
        <f t="shared" si="0"/>
        <v>43615</v>
      </c>
      <c r="AH5" s="10">
        <f t="shared" si="0"/>
        <v>43616</v>
      </c>
      <c r="AI5" s="10">
        <f t="shared" si="0"/>
        <v>43617</v>
      </c>
      <c r="AJ5" s="12">
        <f t="shared" si="0"/>
        <v>43618</v>
      </c>
      <c r="AK5" s="11">
        <f>AJ5+1</f>
        <v>43619</v>
      </c>
      <c r="AL5" s="10">
        <f>AK5+1</f>
        <v>43620</v>
      </c>
      <c r="AM5" s="10">
        <f t="shared" si="0"/>
        <v>43621</v>
      </c>
      <c r="AN5" s="10">
        <f t="shared" si="0"/>
        <v>43622</v>
      </c>
      <c r="AO5" s="10">
        <f t="shared" si="0"/>
        <v>43623</v>
      </c>
      <c r="AP5" s="10">
        <f t="shared" si="0"/>
        <v>43624</v>
      </c>
      <c r="AQ5" s="12">
        <f t="shared" si="0"/>
        <v>43625</v>
      </c>
      <c r="AR5" s="11">
        <f>AQ5+1</f>
        <v>43626</v>
      </c>
      <c r="AS5" s="10">
        <f>AR5+1</f>
        <v>43627</v>
      </c>
      <c r="AT5" s="10">
        <f t="shared" si="0"/>
        <v>43628</v>
      </c>
      <c r="AU5" s="10">
        <f t="shared" si="0"/>
        <v>43629</v>
      </c>
      <c r="AV5" s="10">
        <f t="shared" si="0"/>
        <v>43630</v>
      </c>
      <c r="AW5" s="10">
        <f t="shared" si="0"/>
        <v>43631</v>
      </c>
      <c r="AX5" s="12">
        <f t="shared" si="0"/>
        <v>43632</v>
      </c>
      <c r="AY5" s="11">
        <f>AX5+1</f>
        <v>43633</v>
      </c>
      <c r="AZ5" s="10">
        <f>AY5+1</f>
        <v>43634</v>
      </c>
      <c r="BA5" s="10">
        <f t="shared" ref="BA5:BE5" si="1">AZ5+1</f>
        <v>43635</v>
      </c>
      <c r="BB5" s="10">
        <f t="shared" si="1"/>
        <v>43636</v>
      </c>
      <c r="BC5" s="10">
        <f t="shared" si="1"/>
        <v>43637</v>
      </c>
      <c r="BD5" s="10">
        <f t="shared" si="1"/>
        <v>43638</v>
      </c>
      <c r="BE5" s="12">
        <f t="shared" si="1"/>
        <v>43639</v>
      </c>
      <c r="BF5" s="11">
        <f>BE5+1</f>
        <v>43640</v>
      </c>
      <c r="BG5" s="10">
        <f>BF5+1</f>
        <v>43641</v>
      </c>
      <c r="BH5" s="10">
        <f t="shared" ref="BH5:BL5" si="2">BG5+1</f>
        <v>43642</v>
      </c>
      <c r="BI5" s="10">
        <f t="shared" si="2"/>
        <v>43643</v>
      </c>
      <c r="BJ5" s="10">
        <f t="shared" si="2"/>
        <v>43644</v>
      </c>
      <c r="BK5" s="10">
        <f t="shared" si="2"/>
        <v>43645</v>
      </c>
      <c r="BL5" s="12">
        <f t="shared" si="2"/>
        <v>43646</v>
      </c>
    </row>
    <row r="6" spans="1:64" ht="30" customHeight="1" thickBot="1" x14ac:dyDescent="0.25">
      <c r="A6" s="59" t="s">
        <v>38</v>
      </c>
      <c r="B6" s="8" t="s">
        <v>10</v>
      </c>
      <c r="C6" s="9" t="s">
        <v>3</v>
      </c>
      <c r="D6" s="9" t="s">
        <v>2</v>
      </c>
      <c r="E6" s="9" t="s">
        <v>6</v>
      </c>
      <c r="F6" s="9" t="s">
        <v>7</v>
      </c>
      <c r="G6" s="9"/>
      <c r="H6" s="9" t="s">
        <v>8</v>
      </c>
      <c r="I6" s="13" t="str">
        <f t="shared" ref="I6" si="3">LEFT(TEXT(I5,"ddd"),1)</f>
        <v>m</v>
      </c>
      <c r="J6" s="13" t="str">
        <f t="shared" ref="J6:AR6" si="4">LEFT(TEXT(J5,"ddd"),1)</f>
        <v>t</v>
      </c>
      <c r="K6" s="13" t="str">
        <f t="shared" si="4"/>
        <v>o</v>
      </c>
      <c r="L6" s="13" t="str">
        <f t="shared" si="4"/>
        <v>t</v>
      </c>
      <c r="M6" s="13" t="str">
        <f t="shared" si="4"/>
        <v>f</v>
      </c>
      <c r="N6" s="13" t="str">
        <f t="shared" si="4"/>
        <v>l</v>
      </c>
      <c r="O6" s="13" t="str">
        <f t="shared" si="4"/>
        <v>s</v>
      </c>
      <c r="P6" s="13" t="str">
        <f t="shared" si="4"/>
        <v>m</v>
      </c>
      <c r="Q6" s="13" t="str">
        <f t="shared" si="4"/>
        <v>t</v>
      </c>
      <c r="R6" s="13" t="str">
        <f t="shared" si="4"/>
        <v>o</v>
      </c>
      <c r="S6" s="13" t="str">
        <f t="shared" si="4"/>
        <v>t</v>
      </c>
      <c r="T6" s="13" t="str">
        <f t="shared" si="4"/>
        <v>f</v>
      </c>
      <c r="U6" s="13" t="str">
        <f t="shared" si="4"/>
        <v>l</v>
      </c>
      <c r="V6" s="13" t="str">
        <f t="shared" si="4"/>
        <v>s</v>
      </c>
      <c r="W6" s="13" t="str">
        <f t="shared" si="4"/>
        <v>m</v>
      </c>
      <c r="X6" s="13" t="str">
        <f t="shared" si="4"/>
        <v>t</v>
      </c>
      <c r="Y6" s="13" t="str">
        <f t="shared" si="4"/>
        <v>o</v>
      </c>
      <c r="Z6" s="13" t="str">
        <f t="shared" si="4"/>
        <v>t</v>
      </c>
      <c r="AA6" s="13" t="str">
        <f t="shared" si="4"/>
        <v>f</v>
      </c>
      <c r="AB6" s="13" t="str">
        <f t="shared" si="4"/>
        <v>l</v>
      </c>
      <c r="AC6" s="13" t="str">
        <f t="shared" si="4"/>
        <v>s</v>
      </c>
      <c r="AD6" s="13" t="str">
        <f t="shared" si="4"/>
        <v>m</v>
      </c>
      <c r="AE6" s="13" t="str">
        <f t="shared" si="4"/>
        <v>t</v>
      </c>
      <c r="AF6" s="13" t="str">
        <f t="shared" si="4"/>
        <v>o</v>
      </c>
      <c r="AG6" s="13" t="str">
        <f t="shared" si="4"/>
        <v>t</v>
      </c>
      <c r="AH6" s="13" t="str">
        <f t="shared" si="4"/>
        <v>f</v>
      </c>
      <c r="AI6" s="13" t="str">
        <f t="shared" si="4"/>
        <v>l</v>
      </c>
      <c r="AJ6" s="13" t="str">
        <f t="shared" si="4"/>
        <v>s</v>
      </c>
      <c r="AK6" s="13" t="str">
        <f t="shared" si="4"/>
        <v>m</v>
      </c>
      <c r="AL6" s="13" t="str">
        <f t="shared" si="4"/>
        <v>t</v>
      </c>
      <c r="AM6" s="13" t="str">
        <f t="shared" si="4"/>
        <v>o</v>
      </c>
      <c r="AN6" s="13" t="str">
        <f t="shared" si="4"/>
        <v>t</v>
      </c>
      <c r="AO6" s="13" t="str">
        <f t="shared" si="4"/>
        <v>f</v>
      </c>
      <c r="AP6" s="13" t="str">
        <f t="shared" si="4"/>
        <v>l</v>
      </c>
      <c r="AQ6" s="13" t="str">
        <f t="shared" si="4"/>
        <v>s</v>
      </c>
      <c r="AR6" s="13" t="str">
        <f t="shared" si="4"/>
        <v>m</v>
      </c>
      <c r="AS6" s="13" t="str">
        <f t="shared" ref="AS6:BL6" si="5">LEFT(TEXT(AS5,"ddd"),1)</f>
        <v>t</v>
      </c>
      <c r="AT6" s="13" t="str">
        <f t="shared" si="5"/>
        <v>o</v>
      </c>
      <c r="AU6" s="13" t="str">
        <f t="shared" si="5"/>
        <v>t</v>
      </c>
      <c r="AV6" s="13" t="str">
        <f t="shared" si="5"/>
        <v>f</v>
      </c>
      <c r="AW6" s="13" t="str">
        <f t="shared" si="5"/>
        <v>l</v>
      </c>
      <c r="AX6" s="13" t="str">
        <f t="shared" si="5"/>
        <v>s</v>
      </c>
      <c r="AY6" s="13" t="str">
        <f t="shared" si="5"/>
        <v>m</v>
      </c>
      <c r="AZ6" s="13" t="str">
        <f t="shared" si="5"/>
        <v>t</v>
      </c>
      <c r="BA6" s="13" t="str">
        <f t="shared" si="5"/>
        <v>o</v>
      </c>
      <c r="BB6" s="13" t="str">
        <f t="shared" si="5"/>
        <v>t</v>
      </c>
      <c r="BC6" s="13" t="str">
        <f t="shared" si="5"/>
        <v>f</v>
      </c>
      <c r="BD6" s="13" t="str">
        <f t="shared" si="5"/>
        <v>l</v>
      </c>
      <c r="BE6" s="13" t="str">
        <f t="shared" si="5"/>
        <v>s</v>
      </c>
      <c r="BF6" s="13" t="str">
        <f t="shared" si="5"/>
        <v>m</v>
      </c>
      <c r="BG6" s="13" t="str">
        <f t="shared" si="5"/>
        <v>t</v>
      </c>
      <c r="BH6" s="13" t="str">
        <f t="shared" si="5"/>
        <v>o</v>
      </c>
      <c r="BI6" s="13" t="str">
        <f t="shared" si="5"/>
        <v>t</v>
      </c>
      <c r="BJ6" s="13" t="str">
        <f t="shared" si="5"/>
        <v>f</v>
      </c>
      <c r="BK6" s="13" t="str">
        <f t="shared" si="5"/>
        <v>l</v>
      </c>
      <c r="BL6" s="13" t="str">
        <f t="shared" si="5"/>
        <v>s</v>
      </c>
    </row>
    <row r="7" spans="1:64" ht="30" hidden="1" customHeight="1" thickBot="1" x14ac:dyDescent="0.25">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39</v>
      </c>
      <c r="B8" s="18" t="s">
        <v>47</v>
      </c>
      <c r="C8" s="71"/>
      <c r="D8" s="19"/>
      <c r="E8" s="20"/>
      <c r="F8" s="21"/>
      <c r="G8" s="17"/>
      <c r="H8" s="17" t="str">
        <f t="shared" ref="H8:H4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40</v>
      </c>
      <c r="B9" s="80" t="s">
        <v>43</v>
      </c>
      <c r="C9" s="72"/>
      <c r="D9" s="22">
        <v>1</v>
      </c>
      <c r="E9" s="66">
        <f>Project_Start</f>
        <v>43591</v>
      </c>
      <c r="F9" s="66">
        <f>E9+0</f>
        <v>43591</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c r="B10" s="80" t="s">
        <v>48</v>
      </c>
      <c r="C10" s="72"/>
      <c r="D10" s="22">
        <v>1</v>
      </c>
      <c r="E10" s="66">
        <v>43592</v>
      </c>
      <c r="F10" s="66">
        <f>E10+0</f>
        <v>43592</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9" t="s">
        <v>41</v>
      </c>
      <c r="B11" s="80" t="s">
        <v>44</v>
      </c>
      <c r="C11" s="72"/>
      <c r="D11" s="22">
        <v>1</v>
      </c>
      <c r="E11" s="66">
        <v>43592</v>
      </c>
      <c r="F11" s="66">
        <v>43618</v>
      </c>
      <c r="G11" s="17"/>
      <c r="H11" s="17">
        <f t="shared" si="6"/>
        <v>27</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80" t="s">
        <v>45</v>
      </c>
      <c r="C12" s="72"/>
      <c r="D12" s="22">
        <v>1</v>
      </c>
      <c r="E12" s="66">
        <v>43592</v>
      </c>
      <c r="F12" s="66">
        <f>E12+0</f>
        <v>43592</v>
      </c>
      <c r="G12" s="17"/>
      <c r="H12" s="17">
        <f t="shared" si="6"/>
        <v>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46</v>
      </c>
      <c r="C13" s="72"/>
      <c r="D13" s="22">
        <v>1</v>
      </c>
      <c r="E13" s="66">
        <f>F12</f>
        <v>43592</v>
      </c>
      <c r="F13" s="66">
        <f>E13+0</f>
        <v>43592</v>
      </c>
      <c r="G13" s="17"/>
      <c r="H13" s="17">
        <f t="shared" si="6"/>
        <v>1</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49</v>
      </c>
      <c r="C14" s="72" t="s">
        <v>50</v>
      </c>
      <c r="D14" s="22">
        <v>1</v>
      </c>
      <c r="E14" s="66">
        <v>43592</v>
      </c>
      <c r="F14" s="66">
        <v>43617</v>
      </c>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t="s">
        <v>42</v>
      </c>
      <c r="B15" s="23" t="s">
        <v>51</v>
      </c>
      <c r="C15" s="73"/>
      <c r="D15" s="24"/>
      <c r="E15" s="25"/>
      <c r="F15" s="2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9"/>
      <c r="B16" s="81" t="s">
        <v>52</v>
      </c>
      <c r="C16" s="74"/>
      <c r="D16" s="27">
        <v>1</v>
      </c>
      <c r="E16" s="67">
        <v>43600</v>
      </c>
      <c r="F16" s="67">
        <v>43614</v>
      </c>
      <c r="G16" s="17"/>
      <c r="H16" s="17">
        <f t="shared" si="6"/>
        <v>15</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53</v>
      </c>
      <c r="C17" s="74"/>
      <c r="D17" s="27">
        <v>1</v>
      </c>
      <c r="E17" s="67">
        <v>43600</v>
      </c>
      <c r="F17" s="67">
        <f>E17+5</f>
        <v>43605</v>
      </c>
      <c r="G17" s="17"/>
      <c r="H17" s="17">
        <f t="shared" si="6"/>
        <v>6</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1" t="s">
        <v>54</v>
      </c>
      <c r="C18" s="74"/>
      <c r="D18" s="27">
        <v>1</v>
      </c>
      <c r="E18" s="67">
        <f>F17</f>
        <v>43605</v>
      </c>
      <c r="F18" s="67">
        <f>E18+3</f>
        <v>43608</v>
      </c>
      <c r="G18" s="17"/>
      <c r="H18" s="17">
        <f t="shared" si="6"/>
        <v>4</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1" t="s">
        <v>59</v>
      </c>
      <c r="C19" s="74"/>
      <c r="D19" s="27">
        <v>1</v>
      </c>
      <c r="E19" s="67">
        <v>43594</v>
      </c>
      <c r="F19" s="67">
        <f>E19+4</f>
        <v>43598</v>
      </c>
      <c r="G19" s="17"/>
      <c r="H19" s="17">
        <f t="shared" si="6"/>
        <v>5</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c r="B20" s="81" t="s">
        <v>55</v>
      </c>
      <c r="C20" s="74"/>
      <c r="D20" s="27">
        <v>1</v>
      </c>
      <c r="E20" s="67">
        <v>43594</v>
      </c>
      <c r="F20" s="67">
        <v>43601</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5" t="s">
        <v>60</v>
      </c>
      <c r="C21" s="74"/>
      <c r="D21" s="27">
        <v>1</v>
      </c>
      <c r="E21" s="67">
        <v>43594</v>
      </c>
      <c r="F21" s="67">
        <v>43600</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1" t="s">
        <v>56</v>
      </c>
      <c r="C22" s="74"/>
      <c r="D22" s="27">
        <v>1</v>
      </c>
      <c r="E22" s="67">
        <f>E17</f>
        <v>43600</v>
      </c>
      <c r="F22" s="67">
        <f>E22+3</f>
        <v>43603</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1" t="s">
        <v>57</v>
      </c>
      <c r="C23" s="74"/>
      <c r="D23" s="27">
        <v>1</v>
      </c>
      <c r="E23" s="67">
        <f>E18</f>
        <v>43605</v>
      </c>
      <c r="F23" s="67">
        <f>E23+3</f>
        <v>43608</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1" t="s">
        <v>58</v>
      </c>
      <c r="C24" s="74"/>
      <c r="D24" s="27">
        <v>1</v>
      </c>
      <c r="E24" s="67">
        <v>43599</v>
      </c>
      <c r="F24" s="67">
        <f>E24+0</f>
        <v>43599</v>
      </c>
      <c r="G24" s="17"/>
      <c r="H24" s="17"/>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28" t="s">
        <v>11</v>
      </c>
      <c r="C25" s="75"/>
      <c r="D25" s="29"/>
      <c r="E25" s="30"/>
      <c r="F25" s="31"/>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c r="B26" s="86" t="s">
        <v>70</v>
      </c>
      <c r="C26" s="75"/>
      <c r="D26" s="32">
        <v>1</v>
      </c>
      <c r="E26" s="68">
        <v>43598</v>
      </c>
      <c r="F26" s="68">
        <v>43609</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7" t="s">
        <v>69</v>
      </c>
      <c r="C27" s="75"/>
      <c r="D27" s="32">
        <v>1</v>
      </c>
      <c r="E27" s="68">
        <v>43608</v>
      </c>
      <c r="F27" s="68">
        <v>43609</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6" t="s">
        <v>72</v>
      </c>
      <c r="C28" s="75"/>
      <c r="D28" s="32">
        <v>1</v>
      </c>
      <c r="E28" s="68">
        <v>43608</v>
      </c>
      <c r="F28" s="68">
        <v>43613</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6" t="s">
        <v>74</v>
      </c>
      <c r="C29" s="75"/>
      <c r="D29" s="32"/>
      <c r="E29" s="68"/>
      <c r="F29" s="68"/>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6" t="s">
        <v>71</v>
      </c>
      <c r="C30" s="75"/>
      <c r="D30" s="32">
        <v>1</v>
      </c>
      <c r="E30" s="68">
        <v>43598</v>
      </c>
      <c r="F30" s="68">
        <v>43611</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t="s">
        <v>30</v>
      </c>
      <c r="B31" s="86" t="s">
        <v>73</v>
      </c>
      <c r="C31" s="76"/>
      <c r="D31" s="32">
        <v>1</v>
      </c>
      <c r="E31" s="68">
        <v>43600</v>
      </c>
      <c r="F31" s="68">
        <v>43615</v>
      </c>
      <c r="G31" s="17"/>
      <c r="H31" s="17">
        <f t="shared" si="6"/>
        <v>16</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c r="B32" s="82" t="s">
        <v>67</v>
      </c>
      <c r="C32" s="76"/>
      <c r="D32" s="32">
        <v>1</v>
      </c>
      <c r="E32" s="68">
        <v>43615</v>
      </c>
      <c r="F32" s="68">
        <f>E32+0</f>
        <v>43615</v>
      </c>
      <c r="G32" s="17"/>
      <c r="H32" s="17">
        <f t="shared" si="6"/>
        <v>1</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8"/>
      <c r="B33" s="82" t="s">
        <v>66</v>
      </c>
      <c r="C33" s="76"/>
      <c r="D33" s="32">
        <v>1</v>
      </c>
      <c r="E33" s="68">
        <v>43599</v>
      </c>
      <c r="F33" s="68">
        <v>43615</v>
      </c>
      <c r="G33" s="17"/>
      <c r="H33" s="17">
        <f t="shared" si="6"/>
        <v>17</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8"/>
      <c r="B34" s="82" t="s">
        <v>61</v>
      </c>
      <c r="C34" s="76"/>
      <c r="D34" s="32">
        <v>1</v>
      </c>
      <c r="E34" s="68">
        <v>43615</v>
      </c>
      <c r="F34" s="68">
        <f>E34+0</f>
        <v>43615</v>
      </c>
      <c r="G34" s="17"/>
      <c r="H34" s="17">
        <f t="shared" si="6"/>
        <v>1</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8"/>
      <c r="B35" s="82" t="s">
        <v>68</v>
      </c>
      <c r="C35" s="76"/>
      <c r="D35" s="32">
        <v>1</v>
      </c>
      <c r="E35" s="68">
        <v>43615</v>
      </c>
      <c r="F35" s="68">
        <v>43615</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8"/>
      <c r="B36" s="82" t="s">
        <v>62</v>
      </c>
      <c r="C36" s="76"/>
      <c r="D36" s="32">
        <v>1</v>
      </c>
      <c r="E36" s="68">
        <v>43605</v>
      </c>
      <c r="F36" s="68">
        <v>43613</v>
      </c>
      <c r="G36" s="17"/>
      <c r="H36" s="17">
        <f t="shared" si="6"/>
        <v>9</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c r="B37" s="33" t="s">
        <v>23</v>
      </c>
      <c r="C37" s="77"/>
      <c r="D37" s="34"/>
      <c r="E37" s="35"/>
      <c r="F37" s="36"/>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25">
      <c r="A38" s="58"/>
      <c r="B38" s="78" t="s">
        <v>65</v>
      </c>
      <c r="C38" s="78"/>
      <c r="D38" s="37">
        <v>1</v>
      </c>
      <c r="E38" s="69">
        <v>43615</v>
      </c>
      <c r="F38" s="69">
        <v>43617</v>
      </c>
      <c r="G38" s="17"/>
      <c r="H38" s="17">
        <f t="shared" si="6"/>
        <v>3</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25">
      <c r="A39" s="58"/>
      <c r="B39" s="83" t="s">
        <v>63</v>
      </c>
      <c r="C39" s="78"/>
      <c r="D39" s="37">
        <v>1</v>
      </c>
      <c r="E39" s="69">
        <v>43645</v>
      </c>
      <c r="F39" s="69">
        <v>43617</v>
      </c>
      <c r="G39" s="17"/>
      <c r="H39" s="17">
        <f t="shared" si="6"/>
        <v>-27</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25">
      <c r="A40" s="58"/>
      <c r="B40" s="83" t="s">
        <v>64</v>
      </c>
      <c r="C40" s="78"/>
      <c r="D40" s="37">
        <v>1</v>
      </c>
      <c r="E40" s="69">
        <v>43618</v>
      </c>
      <c r="F40" s="69">
        <v>43618</v>
      </c>
      <c r="G40" s="17"/>
      <c r="H40" s="17">
        <f t="shared" si="6"/>
        <v>1</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25">
      <c r="A41" s="58"/>
      <c r="B41" s="84"/>
      <c r="C41" s="79"/>
      <c r="D41" s="16"/>
      <c r="E41" s="70"/>
      <c r="F41" s="70"/>
      <c r="G41" s="17"/>
      <c r="H41" s="17" t="str">
        <f t="shared" si="6"/>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25">
      <c r="A42" s="58" t="s">
        <v>32</v>
      </c>
      <c r="B42" s="38" t="s">
        <v>0</v>
      </c>
      <c r="C42" s="39"/>
      <c r="D42" s="40"/>
      <c r="E42" s="41"/>
      <c r="F42" s="42"/>
      <c r="G42" s="17"/>
      <c r="H42" s="17" t="str">
        <f t="shared" si="6"/>
        <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25">
      <c r="A43" s="59" t="s">
        <v>31</v>
      </c>
      <c r="B43"/>
      <c r="C43"/>
      <c r="D43"/>
      <c r="E43" s="5"/>
      <c r="F43"/>
      <c r="G43" s="43"/>
      <c r="H43" s="43" t="str">
        <f t="shared" si="6"/>
        <v/>
      </c>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row>
    <row r="44" spans="1:64" ht="30" customHeight="1" x14ac:dyDescent="0.2">
      <c r="C44" s="14"/>
      <c r="F44" s="60"/>
      <c r="G44" s="6"/>
    </row>
    <row r="45" spans="1:64" ht="30" customHeight="1" x14ac:dyDescent="0.2">
      <c r="C4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3">
    <cfRule type="expression" dxfId="2" priority="33">
      <formula>AND(TODAY()&gt;=I$5,TODAY()&lt;J$5)</formula>
    </cfRule>
  </conditionalFormatting>
  <conditionalFormatting sqref="I7:BL4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14</v>
      </c>
      <c r="B2" s="49"/>
    </row>
    <row r="3" spans="1:2" s="54" customFormat="1" ht="27" customHeight="1" x14ac:dyDescent="0.2">
      <c r="A3" s="55" t="s">
        <v>19</v>
      </c>
      <c r="B3" s="55"/>
    </row>
    <row r="4" spans="1:2" s="51" customFormat="1" ht="26" x14ac:dyDescent="0.3">
      <c r="A4" s="52" t="s">
        <v>13</v>
      </c>
    </row>
    <row r="5" spans="1:2" ht="74.25" customHeight="1" x14ac:dyDescent="0.2">
      <c r="A5" s="53" t="s">
        <v>22</v>
      </c>
    </row>
    <row r="6" spans="1:2" ht="26.25" customHeight="1" x14ac:dyDescent="0.2">
      <c r="A6" s="52" t="s">
        <v>28</v>
      </c>
    </row>
    <row r="7" spans="1:2" s="48" customFormat="1" ht="205" customHeight="1" x14ac:dyDescent="0.2">
      <c r="A7" s="57" t="s">
        <v>27</v>
      </c>
    </row>
    <row r="8" spans="1:2" s="51" customFormat="1" ht="26" x14ac:dyDescent="0.3">
      <c r="A8" s="52" t="s">
        <v>15</v>
      </c>
    </row>
    <row r="9" spans="1:2" ht="45" x14ac:dyDescent="0.2">
      <c r="A9" s="53" t="s">
        <v>24</v>
      </c>
    </row>
    <row r="10" spans="1:2" s="48" customFormat="1" ht="28" customHeight="1" x14ac:dyDescent="0.2">
      <c r="A10" s="56" t="s">
        <v>21</v>
      </c>
    </row>
    <row r="11" spans="1:2" s="51" customFormat="1" ht="26" x14ac:dyDescent="0.3">
      <c r="A11" s="52" t="s">
        <v>12</v>
      </c>
    </row>
    <row r="12" spans="1:2" ht="30" x14ac:dyDescent="0.2">
      <c r="A12" s="53" t="s">
        <v>20</v>
      </c>
    </row>
    <row r="13" spans="1:2" s="48" customFormat="1" ht="28" customHeight="1" x14ac:dyDescent="0.2">
      <c r="A13" s="56" t="s">
        <v>5</v>
      </c>
    </row>
    <row r="14" spans="1:2" s="51" customFormat="1" ht="26" x14ac:dyDescent="0.3">
      <c r="A14" s="52" t="s">
        <v>16</v>
      </c>
    </row>
    <row r="15" spans="1:2" ht="75" customHeight="1" x14ac:dyDescent="0.2">
      <c r="A15" s="53" t="s">
        <v>17</v>
      </c>
    </row>
    <row r="16" spans="1:2" ht="60" x14ac:dyDescent="0.2">
      <c r="A16" s="53" t="s">
        <v>18</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2</vt:i4>
      </vt:variant>
    </vt:vector>
  </HeadingPairs>
  <TitlesOfParts>
    <vt:vector size="2" baseType="lpstr">
      <vt:lpstr>ProjectSchedule</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2019-06-01T17:48:45Z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