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\Desktop\Bootcamp Excel\"/>
    </mc:Choice>
  </mc:AlternateContent>
  <xr:revisionPtr revIDLastSave="0" documentId="13_ncr:1_{9AC6EF81-9F8B-416D-84BA-E226C193F28F}" xr6:coauthVersionLast="47" xr6:coauthVersionMax="47" xr10:uidLastSave="{00000000-0000-0000-0000-000000000000}"/>
  <bookViews>
    <workbookView xWindow="-120" yWindow="-120" windowWidth="20730" windowHeight="11160" xr2:uid="{EA329925-B037-4490-A6EC-EF5B3AB54C9F}"/>
  </bookViews>
  <sheets>
    <sheet name="Planilha1" sheetId="1" r:id="rId1"/>
    <sheet name="Planilha3" sheetId="3" r:id="rId2"/>
  </sheets>
  <definedNames>
    <definedName name="aporte">Planilha1!$D$15</definedName>
    <definedName name="patrimonio">Planilha1!$D$18</definedName>
    <definedName name="qtde_anos">Planilha1!$D$16</definedName>
    <definedName name="Rendimento_Carteira">Planilha1!$D$11</definedName>
    <definedName name="salario">Planilha1!$D$10</definedName>
    <definedName name="sugestao">Planilha1!$D$12</definedName>
    <definedName name="sugestao_investimento">Planilha1!$D$12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D35" i="1" s="1"/>
  <c r="C36" i="1"/>
  <c r="D36" i="1" s="1"/>
  <c r="C37" i="1"/>
  <c r="D37" i="1" s="1"/>
  <c r="C38" i="1"/>
  <c r="D38" i="1" s="1"/>
  <c r="C33" i="1"/>
  <c r="D33" i="1" s="1"/>
  <c r="B19" i="3"/>
  <c r="B20" i="3"/>
  <c r="B21" i="3"/>
  <c r="B22" i="3"/>
  <c r="B23" i="3"/>
  <c r="B18" i="3"/>
  <c r="B13" i="3"/>
  <c r="B14" i="3"/>
  <c r="B15" i="3"/>
  <c r="B16" i="3"/>
  <c r="B17" i="3"/>
  <c r="B12" i="3"/>
  <c r="B7" i="3"/>
  <c r="B8" i="3"/>
  <c r="B9" i="3"/>
  <c r="B10" i="3"/>
  <c r="B11" i="3"/>
  <c r="B6" i="3"/>
  <c r="D34" i="1"/>
  <c r="C30" i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9" i="1" l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<sst xmlns="http://schemas.openxmlformats.org/spreadsheetml/2006/main" count="69" uniqueCount="34">
  <si>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</si>
  <si>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</si>
  <si>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</si>
  <si>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</si>
  <si>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</si>
  <si>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</si>
  <si>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</si>
  <si>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</si>
  <si>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</si>
  <si>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</si>
  <si>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</si>
  <si>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</si>
  <si>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</si>
  <si>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</si>
  <si>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</si>
  <si>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</si>
  <si>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Sugestão de Investimentos</t>
  </si>
  <si>
    <t>Perfil</t>
  </si>
  <si>
    <t>Valor a ser investido por mês</t>
  </si>
  <si>
    <t xml:space="preserve">PERFIL </t>
  </si>
  <si>
    <t>TIPO DE FII</t>
  </si>
  <si>
    <t>Percentual sugerido</t>
  </si>
  <si>
    <t>Valores</t>
  </si>
  <si>
    <t>Papel</t>
  </si>
  <si>
    <t>Tijolo</t>
  </si>
  <si>
    <t xml:space="preserve">Hibrido </t>
  </si>
  <si>
    <t>FOFs</t>
  </si>
  <si>
    <t xml:space="preserve">Desenvolvimento </t>
  </si>
  <si>
    <t>Hotelarias</t>
  </si>
  <si>
    <t>Conservador</t>
  </si>
  <si>
    <t>%</t>
  </si>
  <si>
    <t>CHAVE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</si>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</sst>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;[Red]&quot;R$&quot;\ #,##0.00"/>
    <numFmt numFmtId="166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7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52">
    <xf numFmtId="0" fontId="0" fillId="0" borderId="0" xfId="0"/>
    <xf numFmtId="0" fontId="3" fillId="5" borderId="0" xfId="0" applyFont="1" applyFill="1" applyBorder="1"/>
    <xf numFmtId="8" fontId="3" fillId="5" borderId="0" xfId="0" applyNumberFormat="1" applyFont="1" applyFill="1" applyBorder="1" applyAlignment="1">
      <alignment horizontal="center"/>
    </xf>
    <xf numFmtId="0" fontId="4" fillId="0" borderId="0" xfId="0" applyFont="1"/>
    <xf numFmtId="166" fontId="0" fillId="0" borderId="0" xfId="0" applyNumberFormat="1"/>
    <xf numFmtId="0" fontId="6" fillId="3" borderId="3" xfId="3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166" fontId="0" fillId="0" borderId="13" xfId="1" applyNumberFormat="1" applyFon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7" fillId="0" borderId="12" xfId="0" applyFont="1" applyBorder="1"/>
    <xf numFmtId="0" fontId="7" fillId="0" borderId="5" xfId="0" applyFont="1" applyBorder="1"/>
    <xf numFmtId="0" fontId="7" fillId="0" borderId="7" xfId="0" applyFont="1" applyBorder="1"/>
    <xf numFmtId="0" fontId="5" fillId="4" borderId="16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6" fillId="3" borderId="9" xfId="3" applyFont="1" applyBorder="1" applyAlignment="1">
      <alignment horizontal="center" vertical="center"/>
    </xf>
    <xf numFmtId="0" fontId="7" fillId="6" borderId="5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/>
    </xf>
    <xf numFmtId="164" fontId="0" fillId="0" borderId="21" xfId="1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8" fontId="3" fillId="6" borderId="6" xfId="0" applyNumberFormat="1" applyFont="1" applyFill="1" applyBorder="1" applyAlignment="1">
      <alignment horizontal="center"/>
    </xf>
    <xf numFmtId="8" fontId="3" fillId="6" borderId="8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6" borderId="11" xfId="0" applyFont="1" applyFill="1" applyBorder="1" applyAlignment="1">
      <alignment horizontal="left"/>
    </xf>
    <xf numFmtId="0" fontId="2" fillId="2" borderId="0" xfId="2" applyBorder="1"/>
    <xf numFmtId="0" fontId="2" fillId="2" borderId="0" xfId="2" applyAlignment="1">
      <alignment horizontal="center"/>
    </xf>
    <xf numFmtId="0" fontId="0" fillId="6" borderId="0" xfId="0" applyFill="1"/>
    <xf numFmtId="166" fontId="0" fillId="6" borderId="0" xfId="1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6" fontId="3" fillId="7" borderId="0" xfId="0" applyNumberFormat="1" applyFont="1" applyFill="1"/>
    <xf numFmtId="9" fontId="0" fillId="0" borderId="0" xfId="0" applyNumberFormat="1" applyAlignment="1">
      <alignment horizontal="center"/>
    </xf>
    <xf numFmtId="0" fontId="0" fillId="0" borderId="22" xfId="0" applyBorder="1"/>
    <xf numFmtId="9" fontId="0" fillId="0" borderId="22" xfId="0" applyNumberFormat="1" applyBorder="1" applyAlignment="1">
      <alignment horizontal="center"/>
    </xf>
  </cellXfs>
  <cellStyles count="4">
    <cellStyle name="Ênfase4" xfId="3" builtinId="41"/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 </c:v>
                </c:pt>
                <c:pt idx="3">
                  <c:v>FOFs</c:v>
                </c:pt>
                <c:pt idx="4">
                  <c:v>Desenvolvimento 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2-4C0C-90CF-5DD277F28A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34434</xdr:colOff>
      <xdr:row>7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6F7D7D-9E97-76B0-001C-A32D3A1FC2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984"/>
        <a:stretch>
          <a:fillRect/>
        </a:stretch>
      </xdr:blipFill>
      <xdr:spPr>
        <a:xfrm>
          <a:off x="0" y="0"/>
          <a:ext cx="5968509" cy="1409700"/>
        </a:xfrm>
        <a:prstGeom prst="rect">
          <a:avLst/>
        </a:prstGeom>
      </xdr:spPr>
    </xdr:pic>
    <xdr:clientData/>
  </xdr:twoCellAnchor>
  <xdr:twoCellAnchor>
    <xdr:from>
      <xdr:col>0</xdr:col>
      <xdr:colOff>550861</xdr:colOff>
      <xdr:row>39</xdr:row>
      <xdr:rowOff>105833</xdr:rowOff>
    </xdr:from>
    <xdr:to>
      <xdr:col>3</xdr:col>
      <xdr:colOff>762000</xdr:colOff>
      <xdr:row>52</xdr:row>
      <xdr:rowOff>84667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166AC6-819A-B2F7-9C0F-34A3928D8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F292-79F4-4374-B9C8-BAE9E782A66E}">
  <dimension ref="A8:F62"/>
  <sheetViews>
    <sheetView showGridLines="0" tabSelected="1" topLeftCell="A27" zoomScale="90" zoomScaleNormal="90" workbookViewId="0">
      <selection activeCell="F36" sqref="F36"/>
    </sheetView>
  </sheetViews>
  <sheetFormatPr defaultColWidth="0" defaultRowHeight="15" x14ac:dyDescent="0.25"/>
  <cols>
    <col min="1" max="1" width="9.140625" customWidth="1"/>
    <col min="2" max="2" width="38.7109375" customWidth="1"/>
    <col min="3" max="3" width="21.85546875" customWidth="1"/>
    <col min="4" max="4" width="11.85546875" customWidth="1"/>
    <col min="5" max="5" width="4" customWidth="1"/>
    <col min="6" max="6" width="3.42578125" customWidth="1"/>
    <col min="7" max="7" width="2" customWidth="1"/>
    <col min="8" max="11" width="9.140625" hidden="1" customWidth="1"/>
    <col min="12" max="16384" width="9.140625" hidden="1"/>
  </cols>
  <sheetData>
    <row r="8" spans="2:4" ht="15.75" thickBot="1" x14ac:dyDescent="0.3"/>
    <row r="9" spans="2:4" ht="17.25" x14ac:dyDescent="0.25">
      <c r="B9" s="5" t="s">
        <v>13</v>
      </c>
      <c r="C9" s="25"/>
      <c r="D9" s="6"/>
    </row>
    <row r="10" spans="2:4" ht="15.75" x14ac:dyDescent="0.25">
      <c r="B10" s="26" t="s">
        <v>15</v>
      </c>
      <c r="C10" s="27"/>
      <c r="D10" s="16">
        <v>5000</v>
      </c>
    </row>
    <row r="11" spans="2:4" ht="15.75" x14ac:dyDescent="0.25">
      <c r="B11" s="26" t="s">
        <v>14</v>
      </c>
      <c r="C11" s="27"/>
      <c r="D11" s="17">
        <v>8.9999999999999993E-3</v>
      </c>
    </row>
    <row r="12" spans="2:4" ht="16.5" thickBot="1" x14ac:dyDescent="0.3">
      <c r="B12" s="28" t="s">
        <v>16</v>
      </c>
      <c r="C12" s="29"/>
      <c r="D12" s="18">
        <f>D10*30%</f>
        <v>1500</v>
      </c>
    </row>
    <row r="13" spans="2:4" ht="15.75" thickBot="1" x14ac:dyDescent="0.3"/>
    <row r="14" spans="2:4" ht="42.75" customHeight="1" x14ac:dyDescent="0.25">
      <c r="B14" s="22" t="s">
        <v>0</v>
      </c>
      <c r="C14" s="23"/>
      <c r="D14" s="24"/>
    </row>
    <row r="15" spans="2:4" ht="15.75" x14ac:dyDescent="0.25">
      <c r="B15" s="34" t="s">
        <v>1</v>
      </c>
      <c r="C15" s="35"/>
      <c r="D15" s="30">
        <v>400</v>
      </c>
    </row>
    <row r="16" spans="2:4" ht="15.75" x14ac:dyDescent="0.25">
      <c r="B16" s="36" t="s">
        <v>2</v>
      </c>
      <c r="C16" s="37"/>
      <c r="D16" s="31">
        <v>5</v>
      </c>
    </row>
    <row r="17" spans="1:4" ht="15.75" x14ac:dyDescent="0.25">
      <c r="B17" s="36" t="s">
        <v>3</v>
      </c>
      <c r="C17" s="37"/>
      <c r="D17" s="17">
        <v>1.0800000000000001E-2</v>
      </c>
    </row>
    <row r="18" spans="1:4" ht="15.75" x14ac:dyDescent="0.25">
      <c r="B18" s="38" t="s">
        <v>4</v>
      </c>
      <c r="C18" s="39"/>
      <c r="D18" s="32">
        <f>FV(taxa_mensal,qtde_anos*12,aporte*-1)</f>
        <v>33521.607743703375</v>
      </c>
    </row>
    <row r="19" spans="1:4" ht="16.5" thickBot="1" x14ac:dyDescent="0.3">
      <c r="B19" s="40" t="s">
        <v>5</v>
      </c>
      <c r="C19" s="41"/>
      <c r="D19" s="33">
        <f>D18*Rendimento_Carteira</f>
        <v>301.69446969333035</v>
      </c>
    </row>
    <row r="20" spans="1:4" ht="15.75" thickBot="1" x14ac:dyDescent="0.3">
      <c r="B20" s="1"/>
      <c r="C20" s="2"/>
    </row>
    <row r="21" spans="1:4" ht="22.5" x14ac:dyDescent="0.25">
      <c r="B21" s="8" t="s">
        <v>11</v>
      </c>
      <c r="C21" s="9"/>
      <c r="D21" s="7" t="s">
        <v>12</v>
      </c>
    </row>
    <row r="22" spans="1:4" ht="15.75" x14ac:dyDescent="0.25">
      <c r="A22" s="3">
        <v>2</v>
      </c>
      <c r="B22" s="19" t="s">
        <v>6</v>
      </c>
      <c r="C22" s="10">
        <f>FV($D$17,$A22*12,$D$15*-1)</f>
        <v>10892.345464232636</v>
      </c>
      <c r="D22" s="11">
        <f>C22*Rendimento_Carteira</f>
        <v>98.031109178093715</v>
      </c>
    </row>
    <row r="23" spans="1:4" ht="15.75" x14ac:dyDescent="0.25">
      <c r="A23" s="3">
        <v>5</v>
      </c>
      <c r="B23" s="20" t="s">
        <v>7</v>
      </c>
      <c r="C23" s="12">
        <f>FV($D$17,$A23*12,$D$15*-1)</f>
        <v>33521.607743703375</v>
      </c>
      <c r="D23" s="13">
        <f>C23*Rendimento_Carteira</f>
        <v>301.69446969333035</v>
      </c>
    </row>
    <row r="24" spans="1:4" ht="15.75" x14ac:dyDescent="0.25">
      <c r="A24" s="3">
        <v>10</v>
      </c>
      <c r="B24" s="20" t="s">
        <v>8</v>
      </c>
      <c r="C24" s="12">
        <f>FV($D$17,$A24*12,$D$15*-1)</f>
        <v>97383.066501920039</v>
      </c>
      <c r="D24" s="13">
        <f>C24*Rendimento_Carteira</f>
        <v>876.44759851728031</v>
      </c>
    </row>
    <row r="25" spans="1:4" ht="15.75" x14ac:dyDescent="0.25">
      <c r="A25" s="3">
        <v>20</v>
      </c>
      <c r="B25" s="20" t="s">
        <v>9</v>
      </c>
      <c r="C25" s="12">
        <f>FV($D$17,$A25*12,$D$15*-1)</f>
        <v>450819.59731940931</v>
      </c>
      <c r="D25" s="13">
        <f>C25*Rendimento_Carteira</f>
        <v>4057.3763758746836</v>
      </c>
    </row>
    <row r="26" spans="1:4" ht="16.5" thickBot="1" x14ac:dyDescent="0.3">
      <c r="A26" s="3">
        <v>30</v>
      </c>
      <c r="B26" s="21" t="s">
        <v>10</v>
      </c>
      <c r="C26" s="14">
        <f>FV($D$17,$A26*12,$D$15*-1)</f>
        <v>1733561.9241267005</v>
      </c>
      <c r="D26" s="15">
        <f>C26*Rendimento_Carteira</f>
        <v>15602.057317140303</v>
      </c>
    </row>
    <row r="29" spans="1:4" x14ac:dyDescent="0.25">
      <c r="B29" s="42" t="s">
        <v>19</v>
      </c>
      <c r="C29" s="43" t="s">
        <v>33</v>
      </c>
      <c r="D29" s="43"/>
    </row>
    <row r="30" spans="1:4" x14ac:dyDescent="0.25">
      <c r="B30" s="44" t="s">
        <v>18</v>
      </c>
      <c r="C30" s="45">
        <f>aporte</f>
        <v>400</v>
      </c>
      <c r="D30" s="44"/>
    </row>
    <row r="32" spans="1:4" x14ac:dyDescent="0.25">
      <c r="B32" s="47" t="s">
        <v>20</v>
      </c>
      <c r="C32" s="47" t="s">
        <v>21</v>
      </c>
      <c r="D32" s="47" t="s">
        <v>22</v>
      </c>
    </row>
    <row r="33" spans="2:4" x14ac:dyDescent="0.25">
      <c r="B33" t="s">
        <v>23</v>
      </c>
      <c r="C33" s="49">
        <f>VLOOKUP($C$29&amp;"-"&amp;$B33,Planilha3!B:E,4,)</f>
        <v>0.5</v>
      </c>
      <c r="D33" s="4">
        <f>$C33*$C$30</f>
        <v>200</v>
      </c>
    </row>
    <row r="34" spans="2:4" x14ac:dyDescent="0.25">
      <c r="B34" t="s">
        <v>24</v>
      </c>
      <c r="C34" s="49">
        <f>VLOOKUP($C$29&amp;"-"&amp;$B34,Planilha3!B:E,4,)</f>
        <v>0.1</v>
      </c>
      <c r="D34" s="4">
        <f t="shared" ref="D34:D38" si="0">$C34*$C$30</f>
        <v>40</v>
      </c>
    </row>
    <row r="35" spans="2:4" x14ac:dyDescent="0.25">
      <c r="B35" t="s">
        <v>25</v>
      </c>
      <c r="C35" s="49">
        <f>VLOOKUP($C$29&amp;"-"&amp;$B35,Planilha3!B:E,4,)</f>
        <v>0.05</v>
      </c>
      <c r="D35" s="4">
        <f t="shared" si="0"/>
        <v>20</v>
      </c>
    </row>
    <row r="36" spans="2:4" x14ac:dyDescent="0.25">
      <c r="B36" t="s">
        <v>26</v>
      </c>
      <c r="C36" s="49">
        <f>VLOOKUP($C$29&amp;"-"&amp;$B36,Planilha3!B:E,4,)</f>
        <v>0.05</v>
      </c>
      <c r="D36" s="4">
        <f t="shared" si="0"/>
        <v>20</v>
      </c>
    </row>
    <row r="37" spans="2:4" x14ac:dyDescent="0.25">
      <c r="B37" t="s">
        <v>27</v>
      </c>
      <c r="C37" s="49">
        <f>VLOOKUP($C$29&amp;"-"&amp;$B37,Planilha3!B:E,4,)</f>
        <v>0.2</v>
      </c>
      <c r="D37" s="4">
        <f t="shared" si="0"/>
        <v>80</v>
      </c>
    </row>
    <row r="38" spans="2:4" x14ac:dyDescent="0.25">
      <c r="B38" t="s">
        <v>28</v>
      </c>
      <c r="C38" s="49">
        <f>VLOOKUP($C$29&amp;"-"&amp;$B38,Planilha3!B:E,4,)</f>
        <v>0.1</v>
      </c>
      <c r="D38" s="4">
        <f t="shared" si="0"/>
        <v>40</v>
      </c>
    </row>
    <row r="39" spans="2:4" x14ac:dyDescent="0.25">
      <c r="B39" s="46"/>
      <c r="C39" s="46"/>
      <c r="D39" s="48">
        <f>SUM(D33:D38)</f>
        <v>400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</sheetData>
  <mergeCells count="12">
    <mergeCell ref="B10:C10"/>
    <mergeCell ref="B11:C11"/>
    <mergeCell ref="B12:C12"/>
    <mergeCell ref="B9:D9"/>
    <mergeCell ref="C29:D29"/>
    <mergeCell ref="B21:C21"/>
    <mergeCell ref="B15:C15"/>
    <mergeCell ref="B16:C16"/>
    <mergeCell ref="B17:C17"/>
    <mergeCell ref="B18:C18"/>
    <mergeCell ref="B19:C19"/>
    <mergeCell ref="B14:D14"/>
  </mergeCells>
  <dataValidations count="1">
    <dataValidation type="list" allowBlank="1" showInputMessage="1" showErrorMessage="1" sqref="C29:D29" xr:uid="{D144B818-1292-4105-9DC0-F390B54261F5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7307-636F-4DCD-9BE2-B802D15D1C8E}">
  <dimension ref="B5:E23"/>
  <sheetViews>
    <sheetView topLeftCell="A7" workbookViewId="0">
      <selection activeCell="F15" sqref="F15"/>
    </sheetView>
  </sheetViews>
  <sheetFormatPr defaultRowHeight="15" x14ac:dyDescent="0.25"/>
  <cols>
    <col min="1" max="1" width="17.42578125" bestFit="1" customWidth="1"/>
    <col min="2" max="2" width="29.7109375" bestFit="1" customWidth="1"/>
    <col min="3" max="3" width="12.140625" bestFit="1" customWidth="1"/>
    <col min="4" max="4" width="17.42578125" bestFit="1" customWidth="1"/>
  </cols>
  <sheetData>
    <row r="5" spans="2:5" x14ac:dyDescent="0.25">
      <c r="B5" t="s">
        <v>31</v>
      </c>
      <c r="C5" t="s">
        <v>17</v>
      </c>
      <c r="D5" t="s">
        <v>20</v>
      </c>
      <c r="E5" t="s">
        <v>30</v>
      </c>
    </row>
    <row r="6" spans="2:5" x14ac:dyDescent="0.25">
      <c r="B6" t="str">
        <f>$C$6&amp;"-"&amp;$D6</f>
        <v>Conservador-Papel</v>
      </c>
      <c r="C6" t="s">
        <v>29</v>
      </c>
      <c r="D6" t="s">
        <v>23</v>
      </c>
      <c r="E6" s="49">
        <v>0.3</v>
      </c>
    </row>
    <row r="7" spans="2:5" x14ac:dyDescent="0.25">
      <c r="B7" t="str">
        <f t="shared" ref="B7:B17" si="0">$C$6&amp;"-"&amp;$D7</f>
        <v>Conservador-Tijolo</v>
      </c>
      <c r="C7" t="s">
        <v>29</v>
      </c>
      <c r="D7" t="s">
        <v>24</v>
      </c>
      <c r="E7" s="49">
        <v>0.5</v>
      </c>
    </row>
    <row r="8" spans="2:5" x14ac:dyDescent="0.25">
      <c r="B8" t="str">
        <f t="shared" si="0"/>
        <v xml:space="preserve">Conservador-Hibrido </v>
      </c>
      <c r="C8" t="s">
        <v>29</v>
      </c>
      <c r="D8" t="s">
        <v>25</v>
      </c>
      <c r="E8" s="49">
        <v>0.1</v>
      </c>
    </row>
    <row r="9" spans="2:5" x14ac:dyDescent="0.25">
      <c r="B9" t="str">
        <f t="shared" si="0"/>
        <v>Conservador-FOFs</v>
      </c>
      <c r="C9" t="s">
        <v>29</v>
      </c>
      <c r="D9" t="s">
        <v>26</v>
      </c>
      <c r="E9" s="49">
        <v>0.1</v>
      </c>
    </row>
    <row r="10" spans="2:5" x14ac:dyDescent="0.25">
      <c r="B10" t="str">
        <f t="shared" si="0"/>
        <v xml:space="preserve">Conservador-Desenvolvimento </v>
      </c>
      <c r="C10" t="s">
        <v>29</v>
      </c>
      <c r="D10" t="s">
        <v>27</v>
      </c>
      <c r="E10" s="49">
        <v>0</v>
      </c>
    </row>
    <row r="11" spans="2:5" ht="15.75" thickBot="1" x14ac:dyDescent="0.3">
      <c r="B11" s="50" t="str">
        <f t="shared" si="0"/>
        <v>Conservador-Hotelarias</v>
      </c>
      <c r="C11" s="50" t="s">
        <v>29</v>
      </c>
      <c r="D11" s="50" t="s">
        <v>28</v>
      </c>
      <c r="E11" s="51">
        <v>0</v>
      </c>
    </row>
    <row r="12" spans="2:5" x14ac:dyDescent="0.25">
      <c r="B12" t="str">
        <f>$C12&amp;"-"&amp;$D12</f>
        <v>Moderado-Papel</v>
      </c>
      <c r="C12" t="s">
        <v>32</v>
      </c>
      <c r="D12" t="s">
        <v>23</v>
      </c>
      <c r="E12" s="49">
        <v>0.32</v>
      </c>
    </row>
    <row r="13" spans="2:5" x14ac:dyDescent="0.25">
      <c r="B13" t="str">
        <f t="shared" ref="B13:B23" si="1">$C13&amp;"-"&amp;$D13</f>
        <v>Moderado-Tijolo</v>
      </c>
      <c r="C13" t="s">
        <v>32</v>
      </c>
      <c r="D13" t="s">
        <v>24</v>
      </c>
      <c r="E13" s="49">
        <v>0.35</v>
      </c>
    </row>
    <row r="14" spans="2:5" x14ac:dyDescent="0.25">
      <c r="B14" t="str">
        <f t="shared" si="1"/>
        <v xml:space="preserve">Moderado-Hibrido </v>
      </c>
      <c r="C14" t="s">
        <v>32</v>
      </c>
      <c r="D14" t="s">
        <v>25</v>
      </c>
      <c r="E14" s="49">
        <v>0.08</v>
      </c>
    </row>
    <row r="15" spans="2:5" x14ac:dyDescent="0.25">
      <c r="B15" t="str">
        <f t="shared" si="1"/>
        <v>Moderado-FOFs</v>
      </c>
      <c r="C15" t="s">
        <v>32</v>
      </c>
      <c r="D15" t="s">
        <v>26</v>
      </c>
      <c r="E15" s="49">
        <v>0.05</v>
      </c>
    </row>
    <row r="16" spans="2:5" x14ac:dyDescent="0.25">
      <c r="B16" t="str">
        <f t="shared" si="1"/>
        <v xml:space="preserve">Moderado-Desenvolvimento </v>
      </c>
      <c r="C16" t="s">
        <v>32</v>
      </c>
      <c r="D16" t="s">
        <v>27</v>
      </c>
      <c r="E16" s="49">
        <v>0.1</v>
      </c>
    </row>
    <row r="17" spans="2:5" ht="15.75" thickBot="1" x14ac:dyDescent="0.3">
      <c r="B17" s="50" t="str">
        <f t="shared" si="1"/>
        <v>Moderado-Hotelarias</v>
      </c>
      <c r="C17" s="50" t="s">
        <v>32</v>
      </c>
      <c r="D17" s="50" t="s">
        <v>28</v>
      </c>
      <c r="E17" s="51">
        <v>0.1</v>
      </c>
    </row>
    <row r="18" spans="2:5" x14ac:dyDescent="0.25">
      <c r="B18" t="str">
        <f t="shared" si="1"/>
        <v>Agressivo-Papel</v>
      </c>
      <c r="C18" t="s">
        <v>33</v>
      </c>
      <c r="D18" t="s">
        <v>23</v>
      </c>
      <c r="E18" s="49">
        <v>0.5</v>
      </c>
    </row>
    <row r="19" spans="2:5" x14ac:dyDescent="0.25">
      <c r="B19" t="str">
        <f t="shared" si="1"/>
        <v>Agressivo-Tijolo</v>
      </c>
      <c r="C19" t="s">
        <v>33</v>
      </c>
      <c r="D19" t="s">
        <v>24</v>
      </c>
      <c r="E19" s="49">
        <v>0.1</v>
      </c>
    </row>
    <row r="20" spans="2:5" x14ac:dyDescent="0.25">
      <c r="B20" t="str">
        <f t="shared" si="1"/>
        <v xml:space="preserve">Agressivo-Hibrido </v>
      </c>
      <c r="C20" t="s">
        <v>33</v>
      </c>
      <c r="D20" t="s">
        <v>25</v>
      </c>
      <c r="E20" s="49">
        <v>0.05</v>
      </c>
    </row>
    <row r="21" spans="2:5" x14ac:dyDescent="0.25">
      <c r="B21" t="str">
        <f t="shared" si="1"/>
        <v>Agressivo-FOFs</v>
      </c>
      <c r="C21" t="s">
        <v>33</v>
      </c>
      <c r="D21" t="s">
        <v>26</v>
      </c>
      <c r="E21" s="49">
        <v>0.05</v>
      </c>
    </row>
    <row r="22" spans="2:5" x14ac:dyDescent="0.25">
      <c r="B22" t="str">
        <f t="shared" si="1"/>
        <v xml:space="preserve">Agressivo-Desenvolvimento </v>
      </c>
      <c r="C22" t="s">
        <v>33</v>
      </c>
      <c r="D22" t="s">
        <v>27</v>
      </c>
      <c r="E22" s="49">
        <v>0.2</v>
      </c>
    </row>
    <row r="23" spans="2:5" x14ac:dyDescent="0.25">
      <c r="B23" t="str">
        <f t="shared" si="1"/>
        <v>Agressivo-Hotelarias</v>
      </c>
      <c r="C23" t="s">
        <v>33</v>
      </c>
      <c r="D23" t="s">
        <v>28</v>
      </c>
      <c r="E23" s="4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Planilha3</vt:lpstr>
      <vt:lpstr>aporte</vt:lpstr>
      <vt:lpstr>patrimonio</vt:lpstr>
      <vt:lpstr>qtde_anos</vt:lpstr>
      <vt:lpstr>Rendimento_Carteira</vt:lpstr>
      <vt:lpstr>salario</vt:lpstr>
      <vt:lpstr>sugestao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Guilherme</dc:creator>
  <cp:lastModifiedBy>Amanda Guilherme</cp:lastModifiedBy>
  <dcterms:created xsi:type="dcterms:W3CDTF">2025-06-08T22:58:22Z</dcterms:created>
  <dcterms:modified xsi:type="dcterms:W3CDTF">2025-06-15T22:33:00Z</dcterms:modified>
</cp:coreProperties>
</file>