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nninoa/Documents/VT/Data/Bailey/"/>
    </mc:Choice>
  </mc:AlternateContent>
  <xr:revisionPtr revIDLastSave="0" documentId="8_{AE2657FC-7E05-8440-8247-63F66589CE8F}" xr6:coauthVersionLast="36" xr6:coauthVersionMax="36" xr10:uidLastSave="{00000000-0000-0000-0000-000000000000}"/>
  <bookViews>
    <workbookView xWindow="2460" yWindow="460" windowWidth="21880" windowHeight="16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Sheet1!$A$1:$AO$432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4" i="1" l="1"/>
  <c r="F255" i="1"/>
  <c r="F256" i="1"/>
  <c r="F257" i="1"/>
  <c r="F258" i="1"/>
  <c r="F259" i="1"/>
  <c r="F253" i="1"/>
  <c r="R424" i="1" l="1"/>
  <c r="V424" i="1"/>
  <c r="Y424" i="1"/>
  <c r="Q424" i="1"/>
  <c r="R409" i="1"/>
  <c r="V409" i="1"/>
  <c r="Y409" i="1" s="1"/>
  <c r="Q409" i="1"/>
  <c r="AB260" i="1" l="1"/>
  <c r="AD260" i="1"/>
  <c r="AK260" i="1" s="1"/>
  <c r="AE260" i="1"/>
  <c r="AL260" i="1" s="1"/>
  <c r="AI260" i="1"/>
  <c r="AB261" i="1"/>
  <c r="AD261" i="1"/>
  <c r="AK261" i="1" s="1"/>
  <c r="AE261" i="1"/>
  <c r="AL261" i="1" s="1"/>
  <c r="AI261" i="1"/>
  <c r="AB262" i="1"/>
  <c r="AC262" i="1"/>
  <c r="AJ262" i="1" s="1"/>
  <c r="AD262" i="1"/>
  <c r="AK262" i="1" s="1"/>
  <c r="AE262" i="1"/>
  <c r="AL262" i="1" s="1"/>
  <c r="AF262" i="1"/>
  <c r="AG262" i="1"/>
  <c r="AN262" i="1" s="1"/>
  <c r="AH262" i="1"/>
  <c r="AO262" i="1" s="1"/>
  <c r="AI262" i="1"/>
  <c r="AM262" i="1"/>
  <c r="AB263" i="1"/>
  <c r="AG263" i="1" s="1"/>
  <c r="AN263" i="1" s="1"/>
  <c r="AB264" i="1"/>
  <c r="AG264" i="1" s="1"/>
  <c r="AN264" i="1" s="1"/>
  <c r="AD264" i="1"/>
  <c r="AK264" i="1" s="1"/>
  <c r="AB265" i="1"/>
  <c r="AH265" i="1" s="1"/>
  <c r="AC265" i="1"/>
  <c r="AJ265" i="1" s="1"/>
  <c r="AD265" i="1"/>
  <c r="AK265" i="1" s="1"/>
  <c r="AE265" i="1"/>
  <c r="AL265" i="1" s="1"/>
  <c r="AF265" i="1"/>
  <c r="AG265" i="1"/>
  <c r="AN265" i="1" s="1"/>
  <c r="AI265" i="1"/>
  <c r="AM265" i="1"/>
  <c r="AO265" i="1"/>
  <c r="AB266" i="1"/>
  <c r="AB267" i="1"/>
  <c r="AE267" i="1"/>
  <c r="AL267" i="1" s="1"/>
  <c r="AI267" i="1"/>
  <c r="AB268" i="1"/>
  <c r="AB269" i="1"/>
  <c r="AC269" i="1"/>
  <c r="AJ269" i="1" s="1"/>
  <c r="AD269" i="1"/>
  <c r="AK269" i="1" s="1"/>
  <c r="AG269" i="1"/>
  <c r="AN269" i="1" s="1"/>
  <c r="AI269" i="1"/>
  <c r="AB270" i="1"/>
  <c r="AF270" i="1" s="1"/>
  <c r="AM270" i="1" s="1"/>
  <c r="AD270" i="1"/>
  <c r="AK270" i="1" s="1"/>
  <c r="AB271" i="1"/>
  <c r="AB272" i="1"/>
  <c r="AD272" i="1" s="1"/>
  <c r="AK272" i="1" s="1"/>
  <c r="AC272" i="1"/>
  <c r="AJ272" i="1" s="1"/>
  <c r="AE272" i="1"/>
  <c r="AL272" i="1" s="1"/>
  <c r="AG272" i="1"/>
  <c r="AN272" i="1" s="1"/>
  <c r="AB273" i="1"/>
  <c r="AC273" i="1"/>
  <c r="AJ273" i="1" s="1"/>
  <c r="AD273" i="1"/>
  <c r="AK273" i="1" s="1"/>
  <c r="AF273" i="1"/>
  <c r="AM273" i="1" s="1"/>
  <c r="AG273" i="1"/>
  <c r="AN273" i="1" s="1"/>
  <c r="AI273" i="1"/>
  <c r="AB274" i="1"/>
  <c r="AH274" i="1"/>
  <c r="AO274" i="1" s="1"/>
  <c r="AB275" i="1"/>
  <c r="AC275" i="1" s="1"/>
  <c r="AJ275" i="1" s="1"/>
  <c r="AG275" i="1"/>
  <c r="AN275" i="1" s="1"/>
  <c r="AB276" i="1"/>
  <c r="AD276" i="1" s="1"/>
  <c r="AC276" i="1"/>
  <c r="AJ276" i="1" s="1"/>
  <c r="AE276" i="1"/>
  <c r="AL276" i="1" s="1"/>
  <c r="AG276" i="1"/>
  <c r="AN276" i="1" s="1"/>
  <c r="AK276" i="1"/>
  <c r="AB277" i="1"/>
  <c r="AH277" i="1" s="1"/>
  <c r="AC277" i="1"/>
  <c r="AJ277" i="1" s="1"/>
  <c r="AD277" i="1"/>
  <c r="AK277" i="1" s="1"/>
  <c r="AE277" i="1"/>
  <c r="AL277" i="1" s="1"/>
  <c r="AF277" i="1"/>
  <c r="AG277" i="1"/>
  <c r="AN277" i="1" s="1"/>
  <c r="AI277" i="1"/>
  <c r="AM277" i="1"/>
  <c r="AO277" i="1"/>
  <c r="AB278" i="1"/>
  <c r="AG278" i="1" s="1"/>
  <c r="AN278" i="1" s="1"/>
  <c r="AE278" i="1"/>
  <c r="AL278" i="1" s="1"/>
  <c r="AF278" i="1"/>
  <c r="AM278" i="1" s="1"/>
  <c r="AB279" i="1"/>
  <c r="AH279" i="1" s="1"/>
  <c r="AO279" i="1" s="1"/>
  <c r="AC279" i="1"/>
  <c r="AJ279" i="1" s="1"/>
  <c r="AB280" i="1"/>
  <c r="AI280" i="1" s="1"/>
  <c r="AC280" i="1"/>
  <c r="AJ280" i="1" s="1"/>
  <c r="AE280" i="1"/>
  <c r="AL280" i="1" s="1"/>
  <c r="AB281" i="1"/>
  <c r="AG281" i="1" s="1"/>
  <c r="AN281" i="1" s="1"/>
  <c r="AC281" i="1"/>
  <c r="AJ281" i="1" s="1"/>
  <c r="AF281" i="1"/>
  <c r="AM281" i="1" s="1"/>
  <c r="AI281" i="1"/>
  <c r="AB282" i="1"/>
  <c r="AI282" i="1"/>
  <c r="AB283" i="1"/>
  <c r="AC283" i="1"/>
  <c r="AE283" i="1"/>
  <c r="AL283" i="1" s="1"/>
  <c r="AJ283" i="1"/>
  <c r="AB284" i="1"/>
  <c r="AC284" i="1" s="1"/>
  <c r="AJ284" i="1" s="1"/>
  <c r="AB285" i="1"/>
  <c r="AG285" i="1" s="1"/>
  <c r="AN285" i="1" s="1"/>
  <c r="AD285" i="1"/>
  <c r="AK285" i="1" s="1"/>
  <c r="AF285" i="1"/>
  <c r="AM285" i="1" s="1"/>
  <c r="AB286" i="1"/>
  <c r="AC286" i="1"/>
  <c r="AJ286" i="1" s="1"/>
  <c r="AI286" i="1"/>
  <c r="AB287" i="1"/>
  <c r="AC287" i="1"/>
  <c r="AJ287" i="1" s="1"/>
  <c r="AH287" i="1"/>
  <c r="AO287" i="1" s="1"/>
  <c r="AI287" i="1"/>
  <c r="AB288" i="1"/>
  <c r="AB289" i="1"/>
  <c r="AG289" i="1" s="1"/>
  <c r="AN289" i="1" s="1"/>
  <c r="AC289" i="1"/>
  <c r="AJ289" i="1" s="1"/>
  <c r="AE289" i="1"/>
  <c r="AL289" i="1" s="1"/>
  <c r="AB290" i="1"/>
  <c r="AD290" i="1"/>
  <c r="AE290" i="1"/>
  <c r="AL290" i="1" s="1"/>
  <c r="AF290" i="1"/>
  <c r="AM290" i="1" s="1"/>
  <c r="AH290" i="1"/>
  <c r="AO290" i="1" s="1"/>
  <c r="AI290" i="1"/>
  <c r="AK290" i="1"/>
  <c r="AB291" i="1"/>
  <c r="AI291" i="1" s="1"/>
  <c r="AC291" i="1"/>
  <c r="AJ291" i="1" s="1"/>
  <c r="AE291" i="1"/>
  <c r="AL291" i="1" s="1"/>
  <c r="AB292" i="1"/>
  <c r="AB293" i="1"/>
  <c r="AF293" i="1" s="1"/>
  <c r="AM293" i="1" s="1"/>
  <c r="AD293" i="1"/>
  <c r="AK293" i="1" s="1"/>
  <c r="AB294" i="1"/>
  <c r="AC294" i="1" s="1"/>
  <c r="AJ294" i="1" s="1"/>
  <c r="AI294" i="1"/>
  <c r="AB295" i="1"/>
  <c r="AG295" i="1" s="1"/>
  <c r="AN295" i="1" s="1"/>
  <c r="AB296" i="1"/>
  <c r="AI296" i="1"/>
  <c r="AB297" i="1"/>
  <c r="AC297" i="1"/>
  <c r="AJ297" i="1" s="1"/>
  <c r="AF297" i="1"/>
  <c r="AM297" i="1" s="1"/>
  <c r="AG297" i="1"/>
  <c r="AN297" i="1" s="1"/>
  <c r="AI297" i="1"/>
  <c r="AB298" i="1"/>
  <c r="AG298" i="1" s="1"/>
  <c r="AN298" i="1" s="1"/>
  <c r="AC298" i="1"/>
  <c r="AJ298" i="1" s="1"/>
  <c r="AE298" i="1"/>
  <c r="AL298" i="1" s="1"/>
  <c r="AI298" i="1"/>
  <c r="AB299" i="1"/>
  <c r="AI299" i="1" s="1"/>
  <c r="AE299" i="1"/>
  <c r="AL299" i="1" s="1"/>
  <c r="AB300" i="1"/>
  <c r="AI300" i="1" s="1"/>
  <c r="AC300" i="1"/>
  <c r="AJ300" i="1" s="1"/>
  <c r="AE300" i="1"/>
  <c r="AL300" i="1" s="1"/>
  <c r="AB301" i="1"/>
  <c r="AH301" i="1" s="1"/>
  <c r="AO301" i="1" s="1"/>
  <c r="AC301" i="1"/>
  <c r="AJ301" i="1" s="1"/>
  <c r="AD301" i="1"/>
  <c r="AK301" i="1" s="1"/>
  <c r="AE301" i="1"/>
  <c r="AF301" i="1"/>
  <c r="AG301" i="1"/>
  <c r="AI301" i="1"/>
  <c r="AL301" i="1"/>
  <c r="AM301" i="1"/>
  <c r="AN301" i="1"/>
  <c r="AB302" i="1"/>
  <c r="AC302" i="1" s="1"/>
  <c r="AJ302" i="1" s="1"/>
  <c r="AB303" i="1"/>
  <c r="AI303" i="1"/>
  <c r="AB304" i="1"/>
  <c r="AB305" i="1"/>
  <c r="AD305" i="1"/>
  <c r="AK305" i="1" s="1"/>
  <c r="AE305" i="1"/>
  <c r="AL305" i="1" s="1"/>
  <c r="AF305" i="1"/>
  <c r="AM305" i="1" s="1"/>
  <c r="AI305" i="1"/>
  <c r="AB306" i="1"/>
  <c r="AF306" i="1" s="1"/>
  <c r="AM306" i="1" s="1"/>
  <c r="AD306" i="1"/>
  <c r="AK306" i="1" s="1"/>
  <c r="AB307" i="1"/>
  <c r="AC307" i="1" s="1"/>
  <c r="AJ307" i="1" s="1"/>
  <c r="AB308" i="1"/>
  <c r="AB309" i="1"/>
  <c r="AB310" i="1"/>
  <c r="AC310" i="1"/>
  <c r="AJ310" i="1" s="1"/>
  <c r="AD310" i="1"/>
  <c r="AK310" i="1" s="1"/>
  <c r="AE310" i="1"/>
  <c r="AL310" i="1" s="1"/>
  <c r="AF310" i="1"/>
  <c r="AM310" i="1" s="1"/>
  <c r="AG310" i="1"/>
  <c r="AN310" i="1" s="1"/>
  <c r="AH310" i="1"/>
  <c r="AO310" i="1" s="1"/>
  <c r="AI310" i="1"/>
  <c r="AB311" i="1"/>
  <c r="AH311" i="1"/>
  <c r="AO311" i="1" s="1"/>
  <c r="AB312" i="1"/>
  <c r="AC312" i="1"/>
  <c r="AJ312" i="1" s="1"/>
  <c r="AD312" i="1"/>
  <c r="AE312" i="1"/>
  <c r="AL312" i="1" s="1"/>
  <c r="AG312" i="1"/>
  <c r="AN312" i="1" s="1"/>
  <c r="AI312" i="1"/>
  <c r="AK312" i="1"/>
  <c r="AB313" i="1"/>
  <c r="AH313" i="1" s="1"/>
  <c r="AC313" i="1"/>
  <c r="AJ313" i="1" s="1"/>
  <c r="AD313" i="1"/>
  <c r="AK313" i="1" s="1"/>
  <c r="AE313" i="1"/>
  <c r="AL313" i="1" s="1"/>
  <c r="AF313" i="1"/>
  <c r="AM313" i="1" s="1"/>
  <c r="AI313" i="1"/>
  <c r="AO313" i="1"/>
  <c r="AB314" i="1"/>
  <c r="AE314" i="1" s="1"/>
  <c r="AL314" i="1" s="1"/>
  <c r="AD314" i="1"/>
  <c r="AK314" i="1" s="1"/>
  <c r="AI314" i="1"/>
  <c r="AB315" i="1"/>
  <c r="AG315" i="1" s="1"/>
  <c r="AN315" i="1" s="1"/>
  <c r="AE315" i="1"/>
  <c r="AL315" i="1" s="1"/>
  <c r="AH315" i="1"/>
  <c r="AO315" i="1" s="1"/>
  <c r="AB316" i="1"/>
  <c r="AC316" i="1"/>
  <c r="AJ316" i="1" s="1"/>
  <c r="AE316" i="1"/>
  <c r="AG316" i="1"/>
  <c r="AN316" i="1" s="1"/>
  <c r="AH316" i="1"/>
  <c r="AI316" i="1"/>
  <c r="AL316" i="1"/>
  <c r="AO316" i="1"/>
  <c r="AB317" i="1"/>
  <c r="AF317" i="1" s="1"/>
  <c r="AC317" i="1"/>
  <c r="AJ317" i="1" s="1"/>
  <c r="AH317" i="1"/>
  <c r="AO317" i="1" s="1"/>
  <c r="AI317" i="1"/>
  <c r="AM317" i="1"/>
  <c r="AB318" i="1"/>
  <c r="AC318" i="1"/>
  <c r="AJ318" i="1" s="1"/>
  <c r="AD318" i="1"/>
  <c r="AK318" i="1" s="1"/>
  <c r="AH318" i="1"/>
  <c r="AO318" i="1" s="1"/>
  <c r="AB319" i="1"/>
  <c r="AB320" i="1"/>
  <c r="AG320" i="1" s="1"/>
  <c r="AN320" i="1" s="1"/>
  <c r="AC320" i="1"/>
  <c r="AJ320" i="1" s="1"/>
  <c r="AF320" i="1"/>
  <c r="AM320" i="1" s="1"/>
  <c r="AH320" i="1"/>
  <c r="AO320" i="1"/>
  <c r="AB321" i="1"/>
  <c r="AF321" i="1"/>
  <c r="AM321" i="1" s="1"/>
  <c r="AB322" i="1"/>
  <c r="AC322" i="1"/>
  <c r="AJ322" i="1" s="1"/>
  <c r="AB323" i="1"/>
  <c r="AG323" i="1"/>
  <c r="AN323" i="1" s="1"/>
  <c r="AB324" i="1"/>
  <c r="AD324" i="1"/>
  <c r="AE324" i="1"/>
  <c r="AL324" i="1" s="1"/>
  <c r="AF324" i="1"/>
  <c r="AM324" i="1" s="1"/>
  <c r="AH324" i="1"/>
  <c r="AI324" i="1"/>
  <c r="AK324" i="1"/>
  <c r="AO324" i="1"/>
  <c r="AB325" i="1"/>
  <c r="AB326" i="1"/>
  <c r="AD326" i="1"/>
  <c r="AK326" i="1" s="1"/>
  <c r="AE326" i="1"/>
  <c r="AL326" i="1" s="1"/>
  <c r="AB327" i="1"/>
  <c r="AE327" i="1"/>
  <c r="AL327" i="1" s="1"/>
  <c r="AB328" i="1"/>
  <c r="AE328" i="1" s="1"/>
  <c r="AC328" i="1"/>
  <c r="AJ328" i="1" s="1"/>
  <c r="AD328" i="1"/>
  <c r="AF328" i="1"/>
  <c r="AM328" i="1" s="1"/>
  <c r="AG328" i="1"/>
  <c r="AN328" i="1" s="1"/>
  <c r="AH328" i="1"/>
  <c r="AI328" i="1"/>
  <c r="AK328" i="1"/>
  <c r="AL328" i="1"/>
  <c r="AO328" i="1"/>
  <c r="AB329" i="1"/>
  <c r="AF329" i="1" s="1"/>
  <c r="AC329" i="1"/>
  <c r="AJ329" i="1" s="1"/>
  <c r="AH329" i="1"/>
  <c r="AO329" i="1" s="1"/>
  <c r="AM329" i="1"/>
  <c r="AB330" i="1"/>
  <c r="AC330" i="1"/>
  <c r="AJ330" i="1" s="1"/>
  <c r="AD330" i="1"/>
  <c r="AE330" i="1"/>
  <c r="AL330" i="1" s="1"/>
  <c r="AG330" i="1"/>
  <c r="AN330" i="1" s="1"/>
  <c r="AH330" i="1"/>
  <c r="AO330" i="1" s="1"/>
  <c r="AK330" i="1"/>
  <c r="AB331" i="1"/>
  <c r="AG331" i="1" s="1"/>
  <c r="AN331" i="1" s="1"/>
  <c r="AE331" i="1"/>
  <c r="AL331" i="1" s="1"/>
  <c r="AF331" i="1"/>
  <c r="AM331" i="1" s="1"/>
  <c r="AB332" i="1"/>
  <c r="AC332" i="1"/>
  <c r="AJ332" i="1" s="1"/>
  <c r="AD332" i="1"/>
  <c r="AK332" i="1" s="1"/>
  <c r="AE332" i="1"/>
  <c r="AF332" i="1"/>
  <c r="AM332" i="1" s="1"/>
  <c r="AG332" i="1"/>
  <c r="AN332" i="1" s="1"/>
  <c r="AH332" i="1"/>
  <c r="AI332" i="1"/>
  <c r="AL332" i="1"/>
  <c r="AO332" i="1"/>
  <c r="AB333" i="1"/>
  <c r="AF333" i="1"/>
  <c r="AM333" i="1" s="1"/>
  <c r="AI333" i="1"/>
  <c r="AB334" i="1"/>
  <c r="AB335" i="1"/>
  <c r="AE335" i="1"/>
  <c r="AL335" i="1" s="1"/>
  <c r="AG335" i="1"/>
  <c r="AN335" i="1" s="1"/>
  <c r="AB336" i="1"/>
  <c r="AD336" i="1"/>
  <c r="AK336" i="1" s="1"/>
  <c r="AH336" i="1"/>
  <c r="AO336" i="1" s="1"/>
  <c r="AI336" i="1"/>
  <c r="AB337" i="1"/>
  <c r="AE337" i="1"/>
  <c r="AL337" i="1" s="1"/>
  <c r="AB338" i="1"/>
  <c r="AE338" i="1"/>
  <c r="AL338" i="1" s="1"/>
  <c r="AB339" i="1"/>
  <c r="AI339" i="1" s="1"/>
  <c r="AE339" i="1"/>
  <c r="AL339" i="1" s="1"/>
  <c r="AB340" i="1"/>
  <c r="AC340" i="1"/>
  <c r="AJ340" i="1" s="1"/>
  <c r="AD340" i="1"/>
  <c r="AK340" i="1" s="1"/>
  <c r="AE340" i="1"/>
  <c r="AL340" i="1" s="1"/>
  <c r="AF340" i="1"/>
  <c r="AG340" i="1"/>
  <c r="AN340" i="1" s="1"/>
  <c r="AH340" i="1"/>
  <c r="AO340" i="1" s="1"/>
  <c r="AI340" i="1"/>
  <c r="AM340" i="1"/>
  <c r="AB341" i="1"/>
  <c r="AB342" i="1"/>
  <c r="AI342" i="1"/>
  <c r="AB343" i="1"/>
  <c r="AD343" i="1" s="1"/>
  <c r="AK343" i="1" s="1"/>
  <c r="AB344" i="1"/>
  <c r="AE344" i="1" s="1"/>
  <c r="AL344" i="1" s="1"/>
  <c r="AG344" i="1"/>
  <c r="AN344" i="1" s="1"/>
  <c r="AH344" i="1"/>
  <c r="AO344" i="1" s="1"/>
  <c r="AB345" i="1"/>
  <c r="AI345" i="1"/>
  <c r="AB346" i="1"/>
  <c r="AG346" i="1" s="1"/>
  <c r="AN346" i="1" s="1"/>
  <c r="AC346" i="1"/>
  <c r="AJ346" i="1" s="1"/>
  <c r="AB347" i="1"/>
  <c r="AE347" i="1" s="1"/>
  <c r="AL347" i="1" s="1"/>
  <c r="AC347" i="1"/>
  <c r="AJ347" i="1" s="1"/>
  <c r="AI347" i="1"/>
  <c r="AB348" i="1"/>
  <c r="AB349" i="1"/>
  <c r="AE349" i="1" s="1"/>
  <c r="AL349" i="1" s="1"/>
  <c r="AB350" i="1"/>
  <c r="AI350" i="1" s="1"/>
  <c r="AC350" i="1"/>
  <c r="AJ350" i="1" s="1"/>
  <c r="AF350" i="1"/>
  <c r="AM350" i="1" s="1"/>
  <c r="AB351" i="1"/>
  <c r="AB352" i="1"/>
  <c r="AI352" i="1" s="1"/>
  <c r="AC352" i="1"/>
  <c r="AJ352" i="1" s="1"/>
  <c r="AE352" i="1"/>
  <c r="AL352" i="1" s="1"/>
  <c r="AF352" i="1"/>
  <c r="AM352" i="1" s="1"/>
  <c r="AH352" i="1"/>
  <c r="AO352" i="1"/>
  <c r="AB353" i="1"/>
  <c r="AF353" i="1" s="1"/>
  <c r="AM353" i="1" s="1"/>
  <c r="AE353" i="1"/>
  <c r="AL353" i="1" s="1"/>
  <c r="AB354" i="1"/>
  <c r="AH354" i="1"/>
  <c r="AO354" i="1"/>
  <c r="AB355" i="1"/>
  <c r="AC355" i="1"/>
  <c r="AJ355" i="1" s="1"/>
  <c r="AD355" i="1"/>
  <c r="AK355" i="1" s="1"/>
  <c r="AE355" i="1"/>
  <c r="AL355" i="1" s="1"/>
  <c r="AF355" i="1"/>
  <c r="AM355" i="1" s="1"/>
  <c r="AG355" i="1"/>
  <c r="AN355" i="1" s="1"/>
  <c r="AH355" i="1"/>
  <c r="AO355" i="1" s="1"/>
  <c r="AI355" i="1"/>
  <c r="AB356" i="1"/>
  <c r="AC356" i="1"/>
  <c r="AJ356" i="1"/>
  <c r="AB357" i="1"/>
  <c r="AG357" i="1"/>
  <c r="AN357" i="1" s="1"/>
  <c r="AB358" i="1"/>
  <c r="AE358" i="1" s="1"/>
  <c r="AC358" i="1"/>
  <c r="AJ358" i="1" s="1"/>
  <c r="AD358" i="1"/>
  <c r="AK358" i="1" s="1"/>
  <c r="AF358" i="1"/>
  <c r="AM358" i="1" s="1"/>
  <c r="AG358" i="1"/>
  <c r="AI358" i="1"/>
  <c r="AL358" i="1"/>
  <c r="AN358" i="1"/>
  <c r="AB359" i="1"/>
  <c r="AC359" i="1"/>
  <c r="AJ359" i="1" s="1"/>
  <c r="AD359" i="1"/>
  <c r="AK359" i="1" s="1"/>
  <c r="AE359" i="1"/>
  <c r="AL359" i="1" s="1"/>
  <c r="AF359" i="1"/>
  <c r="AM359" i="1" s="1"/>
  <c r="AG359" i="1"/>
  <c r="AN359" i="1" s="1"/>
  <c r="AH359" i="1"/>
  <c r="AO359" i="1" s="1"/>
  <c r="AI359" i="1"/>
  <c r="AB360" i="1"/>
  <c r="AC360" i="1" s="1"/>
  <c r="AJ360" i="1" s="1"/>
  <c r="AB361" i="1"/>
  <c r="AE361" i="1" s="1"/>
  <c r="AL361" i="1" s="1"/>
  <c r="AD361" i="1"/>
  <c r="AK361" i="1" s="1"/>
  <c r="AG361" i="1"/>
  <c r="AN361" i="1" s="1"/>
  <c r="AB362" i="1"/>
  <c r="AD362" i="1"/>
  <c r="AK362" i="1" s="1"/>
  <c r="AF362" i="1"/>
  <c r="AM362" i="1" s="1"/>
  <c r="AG362" i="1"/>
  <c r="AN362" i="1" s="1"/>
  <c r="AB363" i="1"/>
  <c r="AD363" i="1" s="1"/>
  <c r="AK363" i="1" s="1"/>
  <c r="AC363" i="1"/>
  <c r="AJ363" i="1" s="1"/>
  <c r="AE363" i="1"/>
  <c r="AL363" i="1" s="1"/>
  <c r="AG363" i="1"/>
  <c r="AH363" i="1"/>
  <c r="AO363" i="1" s="1"/>
  <c r="AI363" i="1"/>
  <c r="AN363" i="1"/>
  <c r="AB364" i="1"/>
  <c r="AE364" i="1" s="1"/>
  <c r="AL364" i="1" s="1"/>
  <c r="AC364" i="1"/>
  <c r="AJ364" i="1" s="1"/>
  <c r="AB365" i="1"/>
  <c r="AG365" i="1" s="1"/>
  <c r="AN365" i="1" s="1"/>
  <c r="AD365" i="1"/>
  <c r="AK365" i="1" s="1"/>
  <c r="AE365" i="1"/>
  <c r="AL365" i="1" s="1"/>
  <c r="AB366" i="1"/>
  <c r="AE366" i="1" s="1"/>
  <c r="AC366" i="1"/>
  <c r="AJ366" i="1" s="1"/>
  <c r="AD366" i="1"/>
  <c r="AK366" i="1" s="1"/>
  <c r="AG366" i="1"/>
  <c r="AN366" i="1" s="1"/>
  <c r="AI366" i="1"/>
  <c r="AL366" i="1"/>
  <c r="AB367" i="1"/>
  <c r="AE367" i="1" s="1"/>
  <c r="AL367" i="1" s="1"/>
  <c r="AC367" i="1"/>
  <c r="AJ367" i="1" s="1"/>
  <c r="AD367" i="1"/>
  <c r="AK367" i="1" s="1"/>
  <c r="AF367" i="1"/>
  <c r="AM367" i="1" s="1"/>
  <c r="AG367" i="1"/>
  <c r="AN367" i="1" s="1"/>
  <c r="AH367" i="1"/>
  <c r="AO367" i="1" s="1"/>
  <c r="AB368" i="1"/>
  <c r="AE368" i="1" s="1"/>
  <c r="AL368" i="1" s="1"/>
  <c r="AB369" i="1"/>
  <c r="AD369" i="1" s="1"/>
  <c r="AK369" i="1" s="1"/>
  <c r="AB370" i="1"/>
  <c r="AE370" i="1" s="1"/>
  <c r="AL370" i="1" s="1"/>
  <c r="AC370" i="1"/>
  <c r="AJ370" i="1" s="1"/>
  <c r="AD370" i="1"/>
  <c r="AK370" i="1" s="1"/>
  <c r="AG370" i="1"/>
  <c r="AI370" i="1"/>
  <c r="AN370" i="1"/>
  <c r="AB371" i="1"/>
  <c r="AC371" i="1"/>
  <c r="AJ371" i="1" s="1"/>
  <c r="AD371" i="1"/>
  <c r="AK371" i="1" s="1"/>
  <c r="AE371" i="1"/>
  <c r="AL371" i="1" s="1"/>
  <c r="AF371" i="1"/>
  <c r="AG371" i="1"/>
  <c r="AH371" i="1"/>
  <c r="AO371" i="1" s="1"/>
  <c r="AI371" i="1"/>
  <c r="AM371" i="1"/>
  <c r="AN371" i="1"/>
  <c r="AB372" i="1"/>
  <c r="AC372" i="1" s="1"/>
  <c r="AJ372" i="1" s="1"/>
  <c r="AB373" i="1"/>
  <c r="AG373" i="1" s="1"/>
  <c r="AN373" i="1" s="1"/>
  <c r="AD373" i="1"/>
  <c r="AK373" i="1" s="1"/>
  <c r="AE373" i="1"/>
  <c r="AL373" i="1" s="1"/>
  <c r="AI373" i="1"/>
  <c r="AB374" i="1"/>
  <c r="AE374" i="1" s="1"/>
  <c r="AL374" i="1" s="1"/>
  <c r="AC374" i="1"/>
  <c r="AJ374" i="1" s="1"/>
  <c r="AG374" i="1"/>
  <c r="AN374" i="1" s="1"/>
  <c r="AI374" i="1"/>
  <c r="AB375" i="1"/>
  <c r="AE375" i="1" s="1"/>
  <c r="AL375" i="1" s="1"/>
  <c r="AC375" i="1"/>
  <c r="AJ375" i="1" s="1"/>
  <c r="AF375" i="1"/>
  <c r="AM375" i="1" s="1"/>
  <c r="AG375" i="1"/>
  <c r="AN375" i="1"/>
  <c r="AB376" i="1"/>
  <c r="AE376" i="1" s="1"/>
  <c r="AL376" i="1" s="1"/>
  <c r="AC376" i="1"/>
  <c r="AJ376" i="1" s="1"/>
  <c r="AG376" i="1"/>
  <c r="AN376" i="1" s="1"/>
  <c r="AH376" i="1"/>
  <c r="AO376" i="1" s="1"/>
  <c r="AB377" i="1"/>
  <c r="AD377" i="1" s="1"/>
  <c r="AK377" i="1" s="1"/>
  <c r="AG377" i="1"/>
  <c r="AN377" i="1" s="1"/>
  <c r="AB378" i="1"/>
  <c r="AE378" i="1" s="1"/>
  <c r="AL378" i="1" s="1"/>
  <c r="AC378" i="1"/>
  <c r="AJ378" i="1" s="1"/>
  <c r="AG378" i="1"/>
  <c r="AN378" i="1" s="1"/>
  <c r="AI378" i="1"/>
  <c r="AB379" i="1"/>
  <c r="AE379" i="1" s="1"/>
  <c r="AL379" i="1" s="1"/>
  <c r="AC379" i="1"/>
  <c r="AJ379" i="1" s="1"/>
  <c r="AD379" i="1"/>
  <c r="AK379" i="1" s="1"/>
  <c r="AF379" i="1"/>
  <c r="AM379" i="1" s="1"/>
  <c r="AG379" i="1"/>
  <c r="AH379" i="1"/>
  <c r="AO379" i="1" s="1"/>
  <c r="AN379" i="1"/>
  <c r="AB380" i="1"/>
  <c r="AG380" i="1" s="1"/>
  <c r="AN380" i="1" s="1"/>
  <c r="AB381" i="1"/>
  <c r="AE381" i="1" s="1"/>
  <c r="AL381" i="1" s="1"/>
  <c r="AD381" i="1"/>
  <c r="AK381" i="1" s="1"/>
  <c r="AG381" i="1"/>
  <c r="AN381" i="1" s="1"/>
  <c r="AI381" i="1"/>
  <c r="AB382" i="1"/>
  <c r="AE382" i="1" s="1"/>
  <c r="AL382" i="1" s="1"/>
  <c r="AC382" i="1"/>
  <c r="AJ382" i="1" s="1"/>
  <c r="AD382" i="1"/>
  <c r="AK382" i="1" s="1"/>
  <c r="AF382" i="1"/>
  <c r="AM382" i="1" s="1"/>
  <c r="AG382" i="1"/>
  <c r="AI382" i="1"/>
  <c r="AN382" i="1"/>
  <c r="AB383" i="1"/>
  <c r="AD383" i="1" s="1"/>
  <c r="AK383" i="1" s="1"/>
  <c r="AF383" i="1"/>
  <c r="AM383" i="1" s="1"/>
  <c r="AB384" i="1"/>
  <c r="AG384" i="1"/>
  <c r="AN384" i="1" s="1"/>
  <c r="AB385" i="1"/>
  <c r="AD385" i="1" s="1"/>
  <c r="AK385" i="1" s="1"/>
  <c r="AE385" i="1"/>
  <c r="AL385" i="1" s="1"/>
  <c r="AI385" i="1"/>
  <c r="AB386" i="1"/>
  <c r="AE386" i="1" s="1"/>
  <c r="AL386" i="1" s="1"/>
  <c r="AG386" i="1"/>
  <c r="AN386" i="1" s="1"/>
  <c r="AB387" i="1"/>
  <c r="AD387" i="1" s="1"/>
  <c r="AK387" i="1" s="1"/>
  <c r="AF387" i="1"/>
  <c r="AM387" i="1" s="1"/>
  <c r="AB388" i="1"/>
  <c r="AG388" i="1" s="1"/>
  <c r="AN388" i="1" s="1"/>
  <c r="AC388" i="1"/>
  <c r="AJ388" i="1" s="1"/>
  <c r="AE388" i="1"/>
  <c r="AL388" i="1" s="1"/>
  <c r="AH388" i="1"/>
  <c r="AO388" i="1" s="1"/>
  <c r="AB389" i="1"/>
  <c r="AG389" i="1" s="1"/>
  <c r="AN389" i="1" s="1"/>
  <c r="AD389" i="1"/>
  <c r="AK389" i="1" s="1"/>
  <c r="AI389" i="1"/>
  <c r="AB390" i="1"/>
  <c r="AF390" i="1" s="1"/>
  <c r="AM390" i="1" s="1"/>
  <c r="AB391" i="1"/>
  <c r="AE391" i="1" s="1"/>
  <c r="AL391" i="1" s="1"/>
  <c r="AC391" i="1"/>
  <c r="AJ391" i="1" s="1"/>
  <c r="AD391" i="1"/>
  <c r="AK391" i="1" s="1"/>
  <c r="AF391" i="1"/>
  <c r="AG391" i="1"/>
  <c r="AH391" i="1"/>
  <c r="AO391" i="1" s="1"/>
  <c r="AM391" i="1"/>
  <c r="AN391" i="1"/>
  <c r="AB392" i="1"/>
  <c r="AE392" i="1" s="1"/>
  <c r="AL392" i="1" s="1"/>
  <c r="AC392" i="1"/>
  <c r="AJ392" i="1" s="1"/>
  <c r="AF392" i="1"/>
  <c r="AM392" i="1" s="1"/>
  <c r="AG392" i="1"/>
  <c r="AN392" i="1" s="1"/>
  <c r="AB393" i="1"/>
  <c r="AE393" i="1" s="1"/>
  <c r="AL393" i="1" s="1"/>
  <c r="AD393" i="1"/>
  <c r="AK393" i="1" s="1"/>
  <c r="AG393" i="1"/>
  <c r="AN393" i="1" s="1"/>
  <c r="AB394" i="1"/>
  <c r="AD394" i="1" s="1"/>
  <c r="AK394" i="1" s="1"/>
  <c r="AG394" i="1"/>
  <c r="AN394" i="1" s="1"/>
  <c r="AB395" i="1"/>
  <c r="AF395" i="1" s="1"/>
  <c r="AM395" i="1" s="1"/>
  <c r="AC395" i="1"/>
  <c r="AJ395" i="1" s="1"/>
  <c r="AD395" i="1"/>
  <c r="AK395" i="1" s="1"/>
  <c r="AG395" i="1"/>
  <c r="AH395" i="1"/>
  <c r="AO395" i="1" s="1"/>
  <c r="AN395" i="1"/>
  <c r="AB396" i="1"/>
  <c r="AC396" i="1" s="1"/>
  <c r="AJ396" i="1" s="1"/>
  <c r="AB397" i="1"/>
  <c r="AG397" i="1" s="1"/>
  <c r="AN397" i="1" s="1"/>
  <c r="AD397" i="1"/>
  <c r="AK397" i="1" s="1"/>
  <c r="AE397" i="1"/>
  <c r="AL397" i="1" s="1"/>
  <c r="AB398" i="1"/>
  <c r="AC398" i="1" s="1"/>
  <c r="AJ398" i="1" s="1"/>
  <c r="AF398" i="1"/>
  <c r="AM398" i="1" s="1"/>
  <c r="AB399" i="1"/>
  <c r="AC399" i="1"/>
  <c r="AJ399" i="1" s="1"/>
  <c r="AD399" i="1"/>
  <c r="AK399" i="1" s="1"/>
  <c r="AE399" i="1"/>
  <c r="AL399" i="1" s="1"/>
  <c r="AF399" i="1"/>
  <c r="AG399" i="1"/>
  <c r="AH399" i="1"/>
  <c r="AO399" i="1" s="1"/>
  <c r="AI399" i="1"/>
  <c r="AM399" i="1"/>
  <c r="AN399" i="1"/>
  <c r="AB400" i="1"/>
  <c r="AE400" i="1" s="1"/>
  <c r="AL400" i="1" s="1"/>
  <c r="AB401" i="1"/>
  <c r="AE401" i="1" s="1"/>
  <c r="AL401" i="1" s="1"/>
  <c r="AB402" i="1"/>
  <c r="AD402" i="1" s="1"/>
  <c r="AK402" i="1" s="1"/>
  <c r="AC402" i="1"/>
  <c r="AJ402" i="1" s="1"/>
  <c r="AG402" i="1"/>
  <c r="AN402" i="1" s="1"/>
  <c r="AB403" i="1"/>
  <c r="AC403" i="1"/>
  <c r="AJ403" i="1" s="1"/>
  <c r="AD403" i="1"/>
  <c r="AK403" i="1" s="1"/>
  <c r="AE403" i="1"/>
  <c r="AL403" i="1" s="1"/>
  <c r="AF403" i="1"/>
  <c r="AM403" i="1" s="1"/>
  <c r="AG403" i="1"/>
  <c r="AH403" i="1"/>
  <c r="AO403" i="1" s="1"/>
  <c r="AI403" i="1"/>
  <c r="AN403" i="1"/>
  <c r="AB404" i="1"/>
  <c r="AB405" i="1"/>
  <c r="AG405" i="1" s="1"/>
  <c r="AN405" i="1" s="1"/>
  <c r="AD405" i="1"/>
  <c r="AK405" i="1" s="1"/>
  <c r="AE405" i="1"/>
  <c r="AL405" i="1" s="1"/>
  <c r="AH405" i="1"/>
  <c r="AO405" i="1" s="1"/>
  <c r="AI405" i="1"/>
  <c r="AB406" i="1"/>
  <c r="AF406" i="1"/>
  <c r="AM406" i="1" s="1"/>
  <c r="AB407" i="1"/>
  <c r="AD407" i="1" s="1"/>
  <c r="AK407" i="1" s="1"/>
  <c r="AF407" i="1"/>
  <c r="AM407" i="1" s="1"/>
  <c r="AB408" i="1"/>
  <c r="AE408" i="1" s="1"/>
  <c r="AL408" i="1" s="1"/>
  <c r="AC408" i="1"/>
  <c r="AJ408" i="1" s="1"/>
  <c r="AI348" i="1" l="1"/>
  <c r="AD348" i="1"/>
  <c r="AK348" i="1" s="1"/>
  <c r="AF341" i="1"/>
  <c r="AM341" i="1" s="1"/>
  <c r="AI341" i="1"/>
  <c r="AG334" i="1"/>
  <c r="AN334" i="1" s="1"/>
  <c r="AC334" i="1"/>
  <c r="AJ334" i="1" s="1"/>
  <c r="AH309" i="1"/>
  <c r="AO309" i="1" s="1"/>
  <c r="AD309" i="1"/>
  <c r="AK309" i="1" s="1"/>
  <c r="AI309" i="1"/>
  <c r="AC309" i="1"/>
  <c r="AJ309" i="1" s="1"/>
  <c r="AC308" i="1"/>
  <c r="AJ308" i="1" s="1"/>
  <c r="AE308" i="1"/>
  <c r="AL308" i="1" s="1"/>
  <c r="AI302" i="1"/>
  <c r="AC282" i="1"/>
  <c r="AJ282" i="1" s="1"/>
  <c r="AG282" i="1"/>
  <c r="AN282" i="1" s="1"/>
  <c r="AE282" i="1"/>
  <c r="AL282" i="1" s="1"/>
  <c r="AE274" i="1"/>
  <c r="AL274" i="1" s="1"/>
  <c r="AI274" i="1"/>
  <c r="AD274" i="1"/>
  <c r="AK274" i="1" s="1"/>
  <c r="AD266" i="1"/>
  <c r="AK266" i="1" s="1"/>
  <c r="AH266" i="1"/>
  <c r="AO266" i="1" s="1"/>
  <c r="AC266" i="1"/>
  <c r="AJ266" i="1" s="1"/>
  <c r="AI266" i="1"/>
  <c r="AI407" i="1"/>
  <c r="AE407" i="1"/>
  <c r="AL407" i="1" s="1"/>
  <c r="AG400" i="1"/>
  <c r="AN400" i="1" s="1"/>
  <c r="AI387" i="1"/>
  <c r="AI383" i="1"/>
  <c r="AE383" i="1"/>
  <c r="AL383" i="1" s="1"/>
  <c r="AI353" i="1"/>
  <c r="AG348" i="1"/>
  <c r="AN348" i="1" s="1"/>
  <c r="AH343" i="1"/>
  <c r="AO343" i="1" s="1"/>
  <c r="AG337" i="1"/>
  <c r="AN337" i="1" s="1"/>
  <c r="AF337" i="1"/>
  <c r="AM337" i="1" s="1"/>
  <c r="AC336" i="1"/>
  <c r="AJ336" i="1" s="1"/>
  <c r="AG336" i="1"/>
  <c r="AN336" i="1" s="1"/>
  <c r="AD322" i="1"/>
  <c r="AK322" i="1" s="1"/>
  <c r="AG322" i="1"/>
  <c r="AN322" i="1" s="1"/>
  <c r="AG309" i="1"/>
  <c r="AN309" i="1" s="1"/>
  <c r="AI306" i="1"/>
  <c r="AG302" i="1"/>
  <c r="AN302" i="1" s="1"/>
  <c r="AE296" i="1"/>
  <c r="AL296" i="1" s="1"/>
  <c r="AC296" i="1"/>
  <c r="AJ296" i="1" s="1"/>
  <c r="AD286" i="1"/>
  <c r="AK286" i="1" s="1"/>
  <c r="AH286" i="1"/>
  <c r="AO286" i="1" s="1"/>
  <c r="AE286" i="1"/>
  <c r="AL286" i="1" s="1"/>
  <c r="AG274" i="1"/>
  <c r="AN274" i="1" s="1"/>
  <c r="AG266" i="1"/>
  <c r="AN266" i="1" s="1"/>
  <c r="AG408" i="1"/>
  <c r="AN408" i="1" s="1"/>
  <c r="AH407" i="1"/>
  <c r="AO407" i="1" s="1"/>
  <c r="AF402" i="1"/>
  <c r="AM402" i="1" s="1"/>
  <c r="AG401" i="1"/>
  <c r="AN401" i="1" s="1"/>
  <c r="AF400" i="1"/>
  <c r="AM400" i="1" s="1"/>
  <c r="AI397" i="1"/>
  <c r="AF408" i="1"/>
  <c r="AM408" i="1" s="1"/>
  <c r="AG407" i="1"/>
  <c r="AN407" i="1" s="1"/>
  <c r="AC407" i="1"/>
  <c r="AJ407" i="1" s="1"/>
  <c r="AD401" i="1"/>
  <c r="AK401" i="1" s="1"/>
  <c r="AC400" i="1"/>
  <c r="AJ400" i="1" s="1"/>
  <c r="AH397" i="1"/>
  <c r="AO397" i="1" s="1"/>
  <c r="AI395" i="1"/>
  <c r="AE395" i="1"/>
  <c r="AL395" i="1" s="1"/>
  <c r="AC394" i="1"/>
  <c r="AJ394" i="1" s="1"/>
  <c r="AI391" i="1"/>
  <c r="AE389" i="1"/>
  <c r="AL389" i="1" s="1"/>
  <c r="AG387" i="1"/>
  <c r="AN387" i="1" s="1"/>
  <c r="AC387" i="1"/>
  <c r="AJ387" i="1" s="1"/>
  <c r="AI386" i="1"/>
  <c r="AC386" i="1"/>
  <c r="AJ386" i="1" s="1"/>
  <c r="AG383" i="1"/>
  <c r="AN383" i="1" s="1"/>
  <c r="AC383" i="1"/>
  <c r="AJ383" i="1" s="1"/>
  <c r="AC380" i="1"/>
  <c r="AJ380" i="1" s="1"/>
  <c r="AI379" i="1"/>
  <c r="AD378" i="1"/>
  <c r="AK378" i="1" s="1"/>
  <c r="AH375" i="1"/>
  <c r="AO375" i="1" s="1"/>
  <c r="AD375" i="1"/>
  <c r="AK375" i="1" s="1"/>
  <c r="AD374" i="1"/>
  <c r="AK374" i="1" s="1"/>
  <c r="AG372" i="1"/>
  <c r="AN372" i="1" s="1"/>
  <c r="AF370" i="1"/>
  <c r="AM370" i="1" s="1"/>
  <c r="AC368" i="1"/>
  <c r="AJ368" i="1" s="1"/>
  <c r="AI367" i="1"/>
  <c r="AF366" i="1"/>
  <c r="AM366" i="1" s="1"/>
  <c r="AH364" i="1"/>
  <c r="AO364" i="1" s="1"/>
  <c r="AF363" i="1"/>
  <c r="AM363" i="1" s="1"/>
  <c r="AE362" i="1"/>
  <c r="AL362" i="1" s="1"/>
  <c r="AC362" i="1"/>
  <c r="AJ362" i="1" s="1"/>
  <c r="AI362" i="1"/>
  <c r="AH360" i="1"/>
  <c r="AO360" i="1" s="1"/>
  <c r="AC348" i="1"/>
  <c r="AJ348" i="1" s="1"/>
  <c r="AF345" i="1"/>
  <c r="AM345" i="1" s="1"/>
  <c r="AD345" i="1"/>
  <c r="AK345" i="1" s="1"/>
  <c r="AC341" i="1"/>
  <c r="AJ341" i="1" s="1"/>
  <c r="AH337" i="1"/>
  <c r="AO337" i="1" s="1"/>
  <c r="AE336" i="1"/>
  <c r="AL336" i="1" s="1"/>
  <c r="AD334" i="1"/>
  <c r="AK334" i="1" s="1"/>
  <c r="AH333" i="1"/>
  <c r="AO333" i="1" s="1"/>
  <c r="AC333" i="1"/>
  <c r="AJ333" i="1" s="1"/>
  <c r="AI329" i="1"/>
  <c r="AE322" i="1"/>
  <c r="AL322" i="1" s="1"/>
  <c r="AG319" i="1"/>
  <c r="AN319" i="1" s="1"/>
  <c r="AF319" i="1"/>
  <c r="AM319" i="1" s="1"/>
  <c r="AE309" i="1"/>
  <c r="AL309" i="1" s="1"/>
  <c r="AD308" i="1"/>
  <c r="AK308" i="1" s="1"/>
  <c r="AH297" i="1"/>
  <c r="AO297" i="1" s="1"/>
  <c r="AE297" i="1"/>
  <c r="AL297" i="1" s="1"/>
  <c r="AD297" i="1"/>
  <c r="AK297" i="1" s="1"/>
  <c r="AG288" i="1"/>
  <c r="AN288" i="1" s="1"/>
  <c r="AE288" i="1"/>
  <c r="AL288" i="1" s="1"/>
  <c r="AI288" i="1"/>
  <c r="AG287" i="1"/>
  <c r="AN287" i="1" s="1"/>
  <c r="AE287" i="1"/>
  <c r="AL287" i="1" s="1"/>
  <c r="AF286" i="1"/>
  <c r="AM286" i="1" s="1"/>
  <c r="AG283" i="1"/>
  <c r="AN283" i="1" s="1"/>
  <c r="AH283" i="1"/>
  <c r="AO283" i="1" s="1"/>
  <c r="AD282" i="1"/>
  <c r="AK282" i="1" s="1"/>
  <c r="AC274" i="1"/>
  <c r="AJ274" i="1" s="1"/>
  <c r="AC268" i="1"/>
  <c r="AJ268" i="1" s="1"/>
  <c r="AE268" i="1"/>
  <c r="AL268" i="1" s="1"/>
  <c r="AE266" i="1"/>
  <c r="AL266" i="1" s="1"/>
  <c r="AG343" i="1"/>
  <c r="AN343" i="1" s="1"/>
  <c r="AC343" i="1"/>
  <c r="AJ343" i="1" s="1"/>
  <c r="AI343" i="1"/>
  <c r="AH307" i="1"/>
  <c r="AO307" i="1" s="1"/>
  <c r="AI307" i="1"/>
  <c r="AD302" i="1"/>
  <c r="AK302" i="1" s="1"/>
  <c r="AH302" i="1"/>
  <c r="AO302" i="1" s="1"/>
  <c r="AF302" i="1"/>
  <c r="AM302" i="1" s="1"/>
  <c r="AD294" i="1"/>
  <c r="AK294" i="1" s="1"/>
  <c r="AH294" i="1"/>
  <c r="AO294" i="1" s="1"/>
  <c r="AE294" i="1"/>
  <c r="AL294" i="1" s="1"/>
  <c r="AF394" i="1"/>
  <c r="AM394" i="1" s="1"/>
  <c r="AE387" i="1"/>
  <c r="AL387" i="1" s="1"/>
  <c r="AF386" i="1"/>
  <c r="AM386" i="1" s="1"/>
  <c r="AH380" i="1"/>
  <c r="AO380" i="1" s="1"/>
  <c r="AH368" i="1"/>
  <c r="AO368" i="1" s="1"/>
  <c r="AC353" i="1"/>
  <c r="AJ353" i="1" s="1"/>
  <c r="AD353" i="1"/>
  <c r="AK353" i="1" s="1"/>
  <c r="AH353" i="1"/>
  <c r="AO353" i="1" s="1"/>
  <c r="AE346" i="1"/>
  <c r="AL346" i="1" s="1"/>
  <c r="AD346" i="1"/>
  <c r="AK346" i="1" s="1"/>
  <c r="AI338" i="1"/>
  <c r="AD338" i="1"/>
  <c r="AK338" i="1" s="1"/>
  <c r="AH334" i="1"/>
  <c r="AO334" i="1" s="1"/>
  <c r="AC314" i="1"/>
  <c r="AJ314" i="1" s="1"/>
  <c r="AG314" i="1"/>
  <c r="AN314" i="1" s="1"/>
  <c r="AF314" i="1"/>
  <c r="AM314" i="1" s="1"/>
  <c r="AC306" i="1"/>
  <c r="AJ306" i="1" s="1"/>
  <c r="AG306" i="1"/>
  <c r="AN306" i="1" s="1"/>
  <c r="AE306" i="1"/>
  <c r="AL306" i="1" s="1"/>
  <c r="AG294" i="1"/>
  <c r="AN294" i="1" s="1"/>
  <c r="AH293" i="1"/>
  <c r="AO293" i="1" s="1"/>
  <c r="AE293" i="1"/>
  <c r="AL293" i="1" s="1"/>
  <c r="AC293" i="1"/>
  <c r="AJ293" i="1" s="1"/>
  <c r="AI293" i="1"/>
  <c r="AH282" i="1"/>
  <c r="AO282" i="1" s="1"/>
  <c r="AE270" i="1"/>
  <c r="AL270" i="1" s="1"/>
  <c r="AI270" i="1"/>
  <c r="AC270" i="1"/>
  <c r="AJ270" i="1" s="1"/>
  <c r="AH270" i="1"/>
  <c r="AO270" i="1" s="1"/>
  <c r="AF264" i="1"/>
  <c r="AM264" i="1" s="1"/>
  <c r="AE264" i="1"/>
  <c r="AL264" i="1" s="1"/>
  <c r="AC264" i="1"/>
  <c r="AJ264" i="1" s="1"/>
  <c r="AH389" i="1"/>
  <c r="AO389" i="1" s="1"/>
  <c r="AH387" i="1"/>
  <c r="AO387" i="1" s="1"/>
  <c r="AD386" i="1"/>
  <c r="AK386" i="1" s="1"/>
  <c r="AH383" i="1"/>
  <c r="AO383" i="1" s="1"/>
  <c r="AE380" i="1"/>
  <c r="AL380" i="1" s="1"/>
  <c r="AF378" i="1"/>
  <c r="AM378" i="1" s="1"/>
  <c r="AI375" i="1"/>
  <c r="AF374" i="1"/>
  <c r="AM374" i="1" s="1"/>
  <c r="AH356" i="1"/>
  <c r="AO356" i="1" s="1"/>
  <c r="AE356" i="1"/>
  <c r="AL356" i="1" s="1"/>
  <c r="AG353" i="1"/>
  <c r="AN353" i="1" s="1"/>
  <c r="AE350" i="1"/>
  <c r="AL350" i="1" s="1"/>
  <c r="AG350" i="1"/>
  <c r="AN350" i="1" s="1"/>
  <c r="AF348" i="1"/>
  <c r="AM348" i="1" s="1"/>
  <c r="AH346" i="1"/>
  <c r="AO346" i="1" s="1"/>
  <c r="AF343" i="1"/>
  <c r="AM343" i="1" s="1"/>
  <c r="AI337" i="1"/>
  <c r="AF336" i="1"/>
  <c r="AM336" i="1" s="1"/>
  <c r="AE334" i="1"/>
  <c r="AL334" i="1" s="1"/>
  <c r="AG327" i="1"/>
  <c r="AN327" i="1" s="1"/>
  <c r="AF327" i="1"/>
  <c r="AM327" i="1" s="1"/>
  <c r="AG326" i="1"/>
  <c r="AN326" i="1" s="1"/>
  <c r="AC326" i="1"/>
  <c r="AJ326" i="1" s="1"/>
  <c r="AH326" i="1"/>
  <c r="AO326" i="1" s="1"/>
  <c r="AH322" i="1"/>
  <c r="AO322" i="1" s="1"/>
  <c r="AE320" i="1"/>
  <c r="AL320" i="1" s="1"/>
  <c r="AI320" i="1"/>
  <c r="AD320" i="1"/>
  <c r="AK320" i="1" s="1"/>
  <c r="AH314" i="1"/>
  <c r="AO314" i="1" s="1"/>
  <c r="AF309" i="1"/>
  <c r="AM309" i="1" s="1"/>
  <c r="AG308" i="1"/>
  <c r="AN308" i="1" s="1"/>
  <c r="AG307" i="1"/>
  <c r="AN307" i="1" s="1"/>
  <c r="AH306" i="1"/>
  <c r="AO306" i="1" s="1"/>
  <c r="AE302" i="1"/>
  <c r="AL302" i="1" s="1"/>
  <c r="AD298" i="1"/>
  <c r="AK298" i="1" s="1"/>
  <c r="AH298" i="1"/>
  <c r="AO298" i="1" s="1"/>
  <c r="AF298" i="1"/>
  <c r="AM298" i="1" s="1"/>
  <c r="AF294" i="1"/>
  <c r="AM294" i="1" s="1"/>
  <c r="AG293" i="1"/>
  <c r="AN293" i="1" s="1"/>
  <c r="AE292" i="1"/>
  <c r="AL292" i="1" s="1"/>
  <c r="AD292" i="1"/>
  <c r="AK292" i="1" s="1"/>
  <c r="AH289" i="1"/>
  <c r="AO289" i="1" s="1"/>
  <c r="AD289" i="1"/>
  <c r="AK289" i="1" s="1"/>
  <c r="AI289" i="1"/>
  <c r="AF289" i="1"/>
  <c r="AM289" i="1" s="1"/>
  <c r="AG286" i="1"/>
  <c r="AN286" i="1" s="1"/>
  <c r="AH285" i="1"/>
  <c r="AO285" i="1" s="1"/>
  <c r="AE285" i="1"/>
  <c r="AL285" i="1" s="1"/>
  <c r="AC285" i="1"/>
  <c r="AJ285" i="1" s="1"/>
  <c r="AI285" i="1"/>
  <c r="AF282" i="1"/>
  <c r="AM282" i="1" s="1"/>
  <c r="AH281" i="1"/>
  <c r="AO281" i="1" s="1"/>
  <c r="AE281" i="1"/>
  <c r="AL281" i="1" s="1"/>
  <c r="AD281" i="1"/>
  <c r="AK281" i="1" s="1"/>
  <c r="AD280" i="1"/>
  <c r="AK280" i="1" s="1"/>
  <c r="AG280" i="1"/>
  <c r="AN280" i="1" s="1"/>
  <c r="AD278" i="1"/>
  <c r="AK278" i="1" s="1"/>
  <c r="AH278" i="1"/>
  <c r="AO278" i="1" s="1"/>
  <c r="AC278" i="1"/>
  <c r="AJ278" i="1" s="1"/>
  <c r="AI278" i="1"/>
  <c r="AF274" i="1"/>
  <c r="AM274" i="1" s="1"/>
  <c r="AG270" i="1"/>
  <c r="AN270" i="1" s="1"/>
  <c r="AH269" i="1"/>
  <c r="AO269" i="1" s="1"/>
  <c r="AE269" i="1"/>
  <c r="AL269" i="1" s="1"/>
  <c r="AF269" i="1"/>
  <c r="AM269" i="1" s="1"/>
  <c r="AG267" i="1"/>
  <c r="AN267" i="1" s="1"/>
  <c r="AC267" i="1"/>
  <c r="AJ267" i="1" s="1"/>
  <c r="AF266" i="1"/>
  <c r="AM266" i="1" s="1"/>
  <c r="AI264" i="1"/>
  <c r="AC263" i="1"/>
  <c r="AJ263" i="1" s="1"/>
  <c r="AH261" i="1"/>
  <c r="AO261" i="1" s="1"/>
  <c r="AC261" i="1"/>
  <c r="AJ261" i="1" s="1"/>
  <c r="AG261" i="1"/>
  <c r="AN261" i="1" s="1"/>
  <c r="AF261" i="1"/>
  <c r="AM261" i="1" s="1"/>
  <c r="AC324" i="1"/>
  <c r="AJ324" i="1" s="1"/>
  <c r="AG324" i="1"/>
  <c r="AN324" i="1" s="1"/>
  <c r="AG318" i="1"/>
  <c r="AN318" i="1" s="1"/>
  <c r="AE318" i="1"/>
  <c r="AL318" i="1" s="1"/>
  <c r="AH305" i="1"/>
  <c r="AO305" i="1" s="1"/>
  <c r="AC305" i="1"/>
  <c r="AJ305" i="1" s="1"/>
  <c r="AG305" i="1"/>
  <c r="AN305" i="1" s="1"/>
  <c r="AC290" i="1"/>
  <c r="AJ290" i="1" s="1"/>
  <c r="AG290" i="1"/>
  <c r="AN290" i="1" s="1"/>
  <c r="AH273" i="1"/>
  <c r="AO273" i="1" s="1"/>
  <c r="AE273" i="1"/>
  <c r="AL273" i="1" s="1"/>
  <c r="AC260" i="1"/>
  <c r="AJ260" i="1" s="1"/>
  <c r="AG260" i="1"/>
  <c r="AN260" i="1" s="1"/>
  <c r="AI404" i="1"/>
  <c r="AD404" i="1"/>
  <c r="AK404" i="1" s="1"/>
  <c r="AE406" i="1"/>
  <c r="AL406" i="1" s="1"/>
  <c r="AH406" i="1"/>
  <c r="AO406" i="1" s="1"/>
  <c r="AE390" i="1"/>
  <c r="AL390" i="1" s="1"/>
  <c r="AH390" i="1"/>
  <c r="AO390" i="1" s="1"/>
  <c r="AI406" i="1"/>
  <c r="AE404" i="1"/>
  <c r="AL404" i="1" s="1"/>
  <c r="AI398" i="1"/>
  <c r="AE396" i="1"/>
  <c r="AL396" i="1" s="1"/>
  <c r="AI390" i="1"/>
  <c r="AF384" i="1"/>
  <c r="AM384" i="1" s="1"/>
  <c r="AI384" i="1"/>
  <c r="AD384" i="1"/>
  <c r="AK384" i="1" s="1"/>
  <c r="AE369" i="1"/>
  <c r="AL369" i="1" s="1"/>
  <c r="AH357" i="1"/>
  <c r="AO357" i="1" s="1"/>
  <c r="AI357" i="1"/>
  <c r="AC357" i="1"/>
  <c r="AJ357" i="1" s="1"/>
  <c r="AF357" i="1"/>
  <c r="AM357" i="1" s="1"/>
  <c r="AE354" i="1"/>
  <c r="AL354" i="1" s="1"/>
  <c r="AI354" i="1"/>
  <c r="AC354" i="1"/>
  <c r="AJ354" i="1" s="1"/>
  <c r="AG354" i="1"/>
  <c r="AN354" i="1" s="1"/>
  <c r="AG351" i="1"/>
  <c r="AN351" i="1" s="1"/>
  <c r="AE351" i="1"/>
  <c r="AL351" i="1" s="1"/>
  <c r="AF351" i="1"/>
  <c r="AM351" i="1" s="1"/>
  <c r="AI351" i="1"/>
  <c r="AC351" i="1"/>
  <c r="AJ351" i="1" s="1"/>
  <c r="AE342" i="1"/>
  <c r="AL342" i="1" s="1"/>
  <c r="AC342" i="1"/>
  <c r="AJ342" i="1" s="1"/>
  <c r="AD342" i="1"/>
  <c r="AK342" i="1" s="1"/>
  <c r="AG342" i="1"/>
  <c r="AN342" i="1" s="1"/>
  <c r="AD325" i="1"/>
  <c r="AK325" i="1" s="1"/>
  <c r="AG325" i="1"/>
  <c r="AN325" i="1" s="1"/>
  <c r="AE325" i="1"/>
  <c r="AL325" i="1" s="1"/>
  <c r="AC325" i="1"/>
  <c r="AJ325" i="1" s="1"/>
  <c r="AI325" i="1"/>
  <c r="AF304" i="1"/>
  <c r="AM304" i="1" s="1"/>
  <c r="AH304" i="1"/>
  <c r="AO304" i="1" s="1"/>
  <c r="AD304" i="1"/>
  <c r="AK304" i="1" s="1"/>
  <c r="AI304" i="1"/>
  <c r="AC304" i="1"/>
  <c r="AJ304" i="1" s="1"/>
  <c r="AE304" i="1"/>
  <c r="AL304" i="1" s="1"/>
  <c r="AH408" i="1"/>
  <c r="AO408" i="1" s="1"/>
  <c r="AG406" i="1"/>
  <c r="AN406" i="1" s="1"/>
  <c r="AC404" i="1"/>
  <c r="AJ404" i="1" s="1"/>
  <c r="AE402" i="1"/>
  <c r="AL402" i="1" s="1"/>
  <c r="AH402" i="1"/>
  <c r="AO402" i="1" s="1"/>
  <c r="AH400" i="1"/>
  <c r="AO400" i="1" s="1"/>
  <c r="AG398" i="1"/>
  <c r="AN398" i="1" s="1"/>
  <c r="AE394" i="1"/>
  <c r="AL394" i="1" s="1"/>
  <c r="AH394" i="1"/>
  <c r="AO394" i="1" s="1"/>
  <c r="AH392" i="1"/>
  <c r="AO392" i="1" s="1"/>
  <c r="AG390" i="1"/>
  <c r="AN390" i="1" s="1"/>
  <c r="AF388" i="1"/>
  <c r="AM388" i="1" s="1"/>
  <c r="AI388" i="1"/>
  <c r="AD388" i="1"/>
  <c r="AK388" i="1" s="1"/>
  <c r="AI377" i="1"/>
  <c r="AH372" i="1"/>
  <c r="AO372" i="1" s="1"/>
  <c r="AF368" i="1"/>
  <c r="AM368" i="1" s="1"/>
  <c r="AG368" i="1"/>
  <c r="AN368" i="1" s="1"/>
  <c r="AI368" i="1"/>
  <c r="AD368" i="1"/>
  <c r="AK368" i="1" s="1"/>
  <c r="AI344" i="1"/>
  <c r="AC344" i="1"/>
  <c r="AJ344" i="1" s="1"/>
  <c r="AD344" i="1"/>
  <c r="AK344" i="1" s="1"/>
  <c r="AF344" i="1"/>
  <c r="AM344" i="1" s="1"/>
  <c r="AH335" i="1"/>
  <c r="AO335" i="1" s="1"/>
  <c r="AC335" i="1"/>
  <c r="AJ335" i="1" s="1"/>
  <c r="AI335" i="1"/>
  <c r="AD335" i="1"/>
  <c r="AK335" i="1" s="1"/>
  <c r="AF335" i="1"/>
  <c r="AM335" i="1" s="1"/>
  <c r="AD311" i="1"/>
  <c r="AK311" i="1" s="1"/>
  <c r="AF311" i="1"/>
  <c r="AM311" i="1" s="1"/>
  <c r="AE311" i="1"/>
  <c r="AL311" i="1" s="1"/>
  <c r="AI311" i="1"/>
  <c r="AC311" i="1"/>
  <c r="AJ311" i="1" s="1"/>
  <c r="AG311" i="1"/>
  <c r="AN311" i="1" s="1"/>
  <c r="AI396" i="1"/>
  <c r="AD396" i="1"/>
  <c r="AK396" i="1" s="1"/>
  <c r="AD406" i="1"/>
  <c r="AK406" i="1" s="1"/>
  <c r="AC401" i="1"/>
  <c r="AJ401" i="1" s="1"/>
  <c r="AF401" i="1"/>
  <c r="AM401" i="1" s="1"/>
  <c r="AD398" i="1"/>
  <c r="AK398" i="1" s="1"/>
  <c r="AC393" i="1"/>
  <c r="AJ393" i="1" s="1"/>
  <c r="AF393" i="1"/>
  <c r="AM393" i="1" s="1"/>
  <c r="AD390" i="1"/>
  <c r="AK390" i="1" s="1"/>
  <c r="AE377" i="1"/>
  <c r="AL377" i="1" s="1"/>
  <c r="AE372" i="1"/>
  <c r="AL372" i="1" s="1"/>
  <c r="AF364" i="1"/>
  <c r="AM364" i="1" s="1"/>
  <c r="AG364" i="1"/>
  <c r="AN364" i="1" s="1"/>
  <c r="AI364" i="1"/>
  <c r="AD364" i="1"/>
  <c r="AK364" i="1" s="1"/>
  <c r="AE360" i="1"/>
  <c r="AL360" i="1" s="1"/>
  <c r="AH349" i="1"/>
  <c r="AO349" i="1" s="1"/>
  <c r="AC345" i="1"/>
  <c r="AJ345" i="1" s="1"/>
  <c r="AG345" i="1"/>
  <c r="AN345" i="1" s="1"/>
  <c r="AH345" i="1"/>
  <c r="AO345" i="1" s="1"/>
  <c r="AE345" i="1"/>
  <c r="AL345" i="1" s="1"/>
  <c r="AH319" i="1"/>
  <c r="AO319" i="1" s="1"/>
  <c r="AC319" i="1"/>
  <c r="AJ319" i="1" s="1"/>
  <c r="AI319" i="1"/>
  <c r="AD319" i="1"/>
  <c r="AK319" i="1" s="1"/>
  <c r="AE319" i="1"/>
  <c r="AL319" i="1" s="1"/>
  <c r="AD303" i="1"/>
  <c r="AK303" i="1" s="1"/>
  <c r="AF303" i="1"/>
  <c r="AM303" i="1" s="1"/>
  <c r="AH303" i="1"/>
  <c r="AO303" i="1" s="1"/>
  <c r="AC303" i="1"/>
  <c r="AJ303" i="1" s="1"/>
  <c r="AE303" i="1"/>
  <c r="AL303" i="1" s="1"/>
  <c r="AG303" i="1"/>
  <c r="AN303" i="1" s="1"/>
  <c r="AI295" i="1"/>
  <c r="AD271" i="1"/>
  <c r="AK271" i="1" s="1"/>
  <c r="AF271" i="1"/>
  <c r="AM271" i="1" s="1"/>
  <c r="AC271" i="1"/>
  <c r="AJ271" i="1" s="1"/>
  <c r="AE271" i="1"/>
  <c r="AL271" i="1" s="1"/>
  <c r="AH271" i="1"/>
  <c r="AO271" i="1" s="1"/>
  <c r="AI271" i="1"/>
  <c r="AG271" i="1"/>
  <c r="AN271" i="1" s="1"/>
  <c r="AC406" i="1"/>
  <c r="AJ406" i="1" s="1"/>
  <c r="AI402" i="1"/>
  <c r="AI394" i="1"/>
  <c r="AC390" i="1"/>
  <c r="AJ390" i="1" s="1"/>
  <c r="AG385" i="1"/>
  <c r="AN385" i="1" s="1"/>
  <c r="AH384" i="1"/>
  <c r="AO384" i="1" s="1"/>
  <c r="AH373" i="1"/>
  <c r="AO373" i="1" s="1"/>
  <c r="AC373" i="1"/>
  <c r="AJ373" i="1" s="1"/>
  <c r="AF373" i="1"/>
  <c r="AM373" i="1" s="1"/>
  <c r="AH365" i="1"/>
  <c r="AO365" i="1" s="1"/>
  <c r="AI365" i="1"/>
  <c r="AC365" i="1"/>
  <c r="AJ365" i="1" s="1"/>
  <c r="AF365" i="1"/>
  <c r="AM365" i="1" s="1"/>
  <c r="AG347" i="1"/>
  <c r="AN347" i="1" s="1"/>
  <c r="AF347" i="1"/>
  <c r="AM347" i="1" s="1"/>
  <c r="AH347" i="1"/>
  <c r="AO347" i="1" s="1"/>
  <c r="AD347" i="1"/>
  <c r="AK347" i="1" s="1"/>
  <c r="AF338" i="1"/>
  <c r="AM338" i="1" s="1"/>
  <c r="AH338" i="1"/>
  <c r="AO338" i="1" s="1"/>
  <c r="AC338" i="1"/>
  <c r="AJ338" i="1" s="1"/>
  <c r="AG338" i="1"/>
  <c r="AN338" i="1" s="1"/>
  <c r="AD321" i="1"/>
  <c r="AK321" i="1" s="1"/>
  <c r="AG321" i="1"/>
  <c r="AN321" i="1" s="1"/>
  <c r="AE321" i="1"/>
  <c r="AL321" i="1" s="1"/>
  <c r="AH321" i="1"/>
  <c r="AO321" i="1" s="1"/>
  <c r="AI321" i="1"/>
  <c r="AC321" i="1"/>
  <c r="AJ321" i="1" s="1"/>
  <c r="AH369" i="1"/>
  <c r="AO369" i="1" s="1"/>
  <c r="AI369" i="1"/>
  <c r="AC369" i="1"/>
  <c r="AJ369" i="1" s="1"/>
  <c r="AF369" i="1"/>
  <c r="AM369" i="1" s="1"/>
  <c r="AH404" i="1"/>
  <c r="AO404" i="1" s="1"/>
  <c r="AH396" i="1"/>
  <c r="AO396" i="1" s="1"/>
  <c r="AD295" i="1"/>
  <c r="AK295" i="1" s="1"/>
  <c r="AF295" i="1"/>
  <c r="AM295" i="1" s="1"/>
  <c r="AC295" i="1"/>
  <c r="AJ295" i="1" s="1"/>
  <c r="AE295" i="1"/>
  <c r="AL295" i="1" s="1"/>
  <c r="AH295" i="1"/>
  <c r="AO295" i="1" s="1"/>
  <c r="AI408" i="1"/>
  <c r="AD408" i="1"/>
  <c r="AK408" i="1" s="1"/>
  <c r="AG404" i="1"/>
  <c r="AN404" i="1" s="1"/>
  <c r="AI401" i="1"/>
  <c r="AI400" i="1"/>
  <c r="AD400" i="1"/>
  <c r="AK400" i="1" s="1"/>
  <c r="AG396" i="1"/>
  <c r="AN396" i="1" s="1"/>
  <c r="AI393" i="1"/>
  <c r="AI392" i="1"/>
  <c r="AD392" i="1"/>
  <c r="AK392" i="1" s="1"/>
  <c r="AE384" i="1"/>
  <c r="AL384" i="1" s="1"/>
  <c r="AH381" i="1"/>
  <c r="AO381" i="1" s="1"/>
  <c r="AC381" i="1"/>
  <c r="AJ381" i="1" s="1"/>
  <c r="AF381" i="1"/>
  <c r="AM381" i="1" s="1"/>
  <c r="AF376" i="1"/>
  <c r="AM376" i="1" s="1"/>
  <c r="AI376" i="1"/>
  <c r="AD376" i="1"/>
  <c r="AK376" i="1" s="1"/>
  <c r="AH361" i="1"/>
  <c r="AO361" i="1" s="1"/>
  <c r="AI361" i="1"/>
  <c r="AC361" i="1"/>
  <c r="AJ361" i="1" s="1"/>
  <c r="AF361" i="1"/>
  <c r="AM361" i="1" s="1"/>
  <c r="AE357" i="1"/>
  <c r="AL357" i="1" s="1"/>
  <c r="AF354" i="1"/>
  <c r="AM354" i="1" s="1"/>
  <c r="AH351" i="1"/>
  <c r="AO351" i="1" s="1"/>
  <c r="AH342" i="1"/>
  <c r="AO342" i="1" s="1"/>
  <c r="AD341" i="1"/>
  <c r="AK341" i="1" s="1"/>
  <c r="AG341" i="1"/>
  <c r="AN341" i="1" s="1"/>
  <c r="AH341" i="1"/>
  <c r="AO341" i="1" s="1"/>
  <c r="AE341" i="1"/>
  <c r="AL341" i="1" s="1"/>
  <c r="AH339" i="1"/>
  <c r="AO339" i="1" s="1"/>
  <c r="AC339" i="1"/>
  <c r="AJ339" i="1" s="1"/>
  <c r="AF339" i="1"/>
  <c r="AM339" i="1" s="1"/>
  <c r="AG339" i="1"/>
  <c r="AN339" i="1" s="1"/>
  <c r="AD339" i="1"/>
  <c r="AK339" i="1" s="1"/>
  <c r="AH325" i="1"/>
  <c r="AO325" i="1" s="1"/>
  <c r="AF284" i="1"/>
  <c r="AM284" i="1" s="1"/>
  <c r="AH284" i="1"/>
  <c r="AO284" i="1" s="1"/>
  <c r="AE284" i="1"/>
  <c r="AL284" i="1" s="1"/>
  <c r="AD284" i="1"/>
  <c r="AK284" i="1" s="1"/>
  <c r="AG284" i="1"/>
  <c r="AN284" i="1" s="1"/>
  <c r="AI284" i="1"/>
  <c r="AE398" i="1"/>
  <c r="AL398" i="1" s="1"/>
  <c r="AH398" i="1"/>
  <c r="AO398" i="1" s="1"/>
  <c r="AH377" i="1"/>
  <c r="AO377" i="1" s="1"/>
  <c r="AC377" i="1"/>
  <c r="AJ377" i="1" s="1"/>
  <c r="AF377" i="1"/>
  <c r="AM377" i="1" s="1"/>
  <c r="AF372" i="1"/>
  <c r="AM372" i="1" s="1"/>
  <c r="AI372" i="1"/>
  <c r="AD372" i="1"/>
  <c r="AK372" i="1" s="1"/>
  <c r="AF360" i="1"/>
  <c r="AM360" i="1" s="1"/>
  <c r="AG360" i="1"/>
  <c r="AN360" i="1" s="1"/>
  <c r="AI360" i="1"/>
  <c r="AD360" i="1"/>
  <c r="AK360" i="1" s="1"/>
  <c r="AC349" i="1"/>
  <c r="AJ349" i="1" s="1"/>
  <c r="AF349" i="1"/>
  <c r="AM349" i="1" s="1"/>
  <c r="AG349" i="1"/>
  <c r="AN349" i="1" s="1"/>
  <c r="AI349" i="1"/>
  <c r="AD349" i="1"/>
  <c r="AK349" i="1" s="1"/>
  <c r="AC405" i="1"/>
  <c r="AJ405" i="1" s="1"/>
  <c r="AF405" i="1"/>
  <c r="AM405" i="1" s="1"/>
  <c r="AF404" i="1"/>
  <c r="AM404" i="1" s="1"/>
  <c r="AH401" i="1"/>
  <c r="AO401" i="1" s="1"/>
  <c r="AC397" i="1"/>
  <c r="AJ397" i="1" s="1"/>
  <c r="AF397" i="1"/>
  <c r="AM397" i="1" s="1"/>
  <c r="AF396" i="1"/>
  <c r="AM396" i="1" s="1"/>
  <c r="AH393" i="1"/>
  <c r="AO393" i="1" s="1"/>
  <c r="AC389" i="1"/>
  <c r="AJ389" i="1" s="1"/>
  <c r="AF389" i="1"/>
  <c r="AM389" i="1" s="1"/>
  <c r="AH385" i="1"/>
  <c r="AO385" i="1" s="1"/>
  <c r="AC385" i="1"/>
  <c r="AJ385" i="1" s="1"/>
  <c r="AF385" i="1"/>
  <c r="AM385" i="1" s="1"/>
  <c r="AC384" i="1"/>
  <c r="AJ384" i="1" s="1"/>
  <c r="AF380" i="1"/>
  <c r="AM380" i="1" s="1"/>
  <c r="AI380" i="1"/>
  <c r="AD380" i="1"/>
  <c r="AK380" i="1" s="1"/>
  <c r="AG369" i="1"/>
  <c r="AN369" i="1" s="1"/>
  <c r="AD357" i="1"/>
  <c r="AK357" i="1" s="1"/>
  <c r="AF356" i="1"/>
  <c r="AM356" i="1" s="1"/>
  <c r="AG356" i="1"/>
  <c r="AN356" i="1" s="1"/>
  <c r="AI356" i="1"/>
  <c r="AD356" i="1"/>
  <c r="AK356" i="1" s="1"/>
  <c r="AD354" i="1"/>
  <c r="AK354" i="1" s="1"/>
  <c r="AD351" i="1"/>
  <c r="AK351" i="1" s="1"/>
  <c r="AF342" i="1"/>
  <c r="AM342" i="1" s="1"/>
  <c r="AF325" i="1"/>
  <c r="AM325" i="1" s="1"/>
  <c r="AH323" i="1"/>
  <c r="AO323" i="1" s="1"/>
  <c r="AC323" i="1"/>
  <c r="AJ323" i="1" s="1"/>
  <c r="AD323" i="1"/>
  <c r="AK323" i="1" s="1"/>
  <c r="AI323" i="1"/>
  <c r="AE323" i="1"/>
  <c r="AL323" i="1" s="1"/>
  <c r="AF323" i="1"/>
  <c r="AM323" i="1" s="1"/>
  <c r="AG304" i="1"/>
  <c r="AN304" i="1" s="1"/>
  <c r="AH386" i="1"/>
  <c r="AO386" i="1" s="1"/>
  <c r="AH382" i="1"/>
  <c r="AO382" i="1" s="1"/>
  <c r="AH378" i="1"/>
  <c r="AO378" i="1" s="1"/>
  <c r="AH374" i="1"/>
  <c r="AO374" i="1" s="1"/>
  <c r="AH370" i="1"/>
  <c r="AO370" i="1" s="1"/>
  <c r="AH366" i="1"/>
  <c r="AO366" i="1" s="1"/>
  <c r="AH362" i="1"/>
  <c r="AO362" i="1" s="1"/>
  <c r="AH358" i="1"/>
  <c r="AO358" i="1" s="1"/>
  <c r="AG352" i="1"/>
  <c r="AN352" i="1" s="1"/>
  <c r="AH350" i="1"/>
  <c r="AO350" i="1" s="1"/>
  <c r="AH348" i="1"/>
  <c r="AO348" i="1" s="1"/>
  <c r="AI346" i="1"/>
  <c r="AE343" i="1"/>
  <c r="AL343" i="1" s="1"/>
  <c r="AD329" i="1"/>
  <c r="AK329" i="1" s="1"/>
  <c r="AG329" i="1"/>
  <c r="AN329" i="1" s="1"/>
  <c r="AE329" i="1"/>
  <c r="AL329" i="1" s="1"/>
  <c r="AD299" i="1"/>
  <c r="AK299" i="1" s="1"/>
  <c r="AF299" i="1"/>
  <c r="AM299" i="1" s="1"/>
  <c r="AC299" i="1"/>
  <c r="AJ299" i="1" s="1"/>
  <c r="AH299" i="1"/>
  <c r="AO299" i="1" s="1"/>
  <c r="AG299" i="1"/>
  <c r="AN299" i="1" s="1"/>
  <c r="AD352" i="1"/>
  <c r="AK352" i="1" s="1"/>
  <c r="AD350" i="1"/>
  <c r="AK350" i="1" s="1"/>
  <c r="AE348" i="1"/>
  <c r="AL348" i="1" s="1"/>
  <c r="AF346" i="1"/>
  <c r="AM346" i="1" s="1"/>
  <c r="AD333" i="1"/>
  <c r="AK333" i="1" s="1"/>
  <c r="AG333" i="1"/>
  <c r="AN333" i="1" s="1"/>
  <c r="AE333" i="1"/>
  <c r="AL333" i="1" s="1"/>
  <c r="AH327" i="1"/>
  <c r="AO327" i="1" s="1"/>
  <c r="AC327" i="1"/>
  <c r="AJ327" i="1" s="1"/>
  <c r="AI327" i="1"/>
  <c r="AD327" i="1"/>
  <c r="AK327" i="1" s="1"/>
  <c r="AF300" i="1"/>
  <c r="AM300" i="1" s="1"/>
  <c r="AH300" i="1"/>
  <c r="AO300" i="1" s="1"/>
  <c r="AD300" i="1"/>
  <c r="AK300" i="1" s="1"/>
  <c r="AG300" i="1"/>
  <c r="AN300" i="1" s="1"/>
  <c r="AD291" i="1"/>
  <c r="AK291" i="1" s="1"/>
  <c r="AF291" i="1"/>
  <c r="AM291" i="1" s="1"/>
  <c r="AG291" i="1"/>
  <c r="AN291" i="1" s="1"/>
  <c r="AH291" i="1"/>
  <c r="AO291" i="1" s="1"/>
  <c r="AD317" i="1"/>
  <c r="AK317" i="1" s="1"/>
  <c r="AG317" i="1"/>
  <c r="AN317" i="1" s="1"/>
  <c r="AE317" i="1"/>
  <c r="AL317" i="1" s="1"/>
  <c r="AD315" i="1"/>
  <c r="AK315" i="1" s="1"/>
  <c r="AF315" i="1"/>
  <c r="AM315" i="1" s="1"/>
  <c r="AI315" i="1"/>
  <c r="AC315" i="1"/>
  <c r="AJ315" i="1" s="1"/>
  <c r="AF296" i="1"/>
  <c r="AM296" i="1" s="1"/>
  <c r="AH296" i="1"/>
  <c r="AO296" i="1" s="1"/>
  <c r="AG296" i="1"/>
  <c r="AN296" i="1" s="1"/>
  <c r="AD296" i="1"/>
  <c r="AK296" i="1" s="1"/>
  <c r="AF292" i="1"/>
  <c r="AM292" i="1" s="1"/>
  <c r="AH292" i="1"/>
  <c r="AO292" i="1" s="1"/>
  <c r="AC292" i="1"/>
  <c r="AJ292" i="1" s="1"/>
  <c r="AG292" i="1"/>
  <c r="AN292" i="1" s="1"/>
  <c r="AI292" i="1"/>
  <c r="AF288" i="1"/>
  <c r="AM288" i="1" s="1"/>
  <c r="AH288" i="1"/>
  <c r="AO288" i="1" s="1"/>
  <c r="AC288" i="1"/>
  <c r="AJ288" i="1" s="1"/>
  <c r="AD288" i="1"/>
  <c r="AK288" i="1" s="1"/>
  <c r="AD279" i="1"/>
  <c r="AK279" i="1" s="1"/>
  <c r="AF279" i="1"/>
  <c r="AM279" i="1" s="1"/>
  <c r="AE279" i="1"/>
  <c r="AL279" i="1" s="1"/>
  <c r="AI279" i="1"/>
  <c r="AG279" i="1"/>
  <c r="AN279" i="1" s="1"/>
  <c r="AD337" i="1"/>
  <c r="AK337" i="1" s="1"/>
  <c r="AC337" i="1"/>
  <c r="AJ337" i="1" s="1"/>
  <c r="AH331" i="1"/>
  <c r="AO331" i="1" s="1"/>
  <c r="AC331" i="1"/>
  <c r="AJ331" i="1" s="1"/>
  <c r="AD331" i="1"/>
  <c r="AK331" i="1" s="1"/>
  <c r="AI331" i="1"/>
  <c r="AD275" i="1"/>
  <c r="AK275" i="1" s="1"/>
  <c r="AF275" i="1"/>
  <c r="AM275" i="1" s="1"/>
  <c r="AH275" i="1"/>
  <c r="AO275" i="1" s="1"/>
  <c r="AI275" i="1"/>
  <c r="AE275" i="1"/>
  <c r="AL275" i="1" s="1"/>
  <c r="AF330" i="1"/>
  <c r="AM330" i="1" s="1"/>
  <c r="AI330" i="1"/>
  <c r="AF322" i="1"/>
  <c r="AM322" i="1" s="1"/>
  <c r="AI322" i="1"/>
  <c r="AF316" i="1"/>
  <c r="AM316" i="1" s="1"/>
  <c r="AD316" i="1"/>
  <c r="AK316" i="1" s="1"/>
  <c r="AD307" i="1"/>
  <c r="AK307" i="1" s="1"/>
  <c r="AF307" i="1"/>
  <c r="AM307" i="1" s="1"/>
  <c r="AE307" i="1"/>
  <c r="AL307" i="1" s="1"/>
  <c r="AF334" i="1"/>
  <c r="AM334" i="1" s="1"/>
  <c r="AI334" i="1"/>
  <c r="AF326" i="1"/>
  <c r="AM326" i="1" s="1"/>
  <c r="AI326" i="1"/>
  <c r="AF318" i="1"/>
  <c r="AM318" i="1" s="1"/>
  <c r="AI318" i="1"/>
  <c r="AH263" i="1"/>
  <c r="AO263" i="1" s="1"/>
  <c r="AI263" i="1"/>
  <c r="AD263" i="1"/>
  <c r="AK263" i="1" s="1"/>
  <c r="AF263" i="1"/>
  <c r="AM263" i="1" s="1"/>
  <c r="AE263" i="1"/>
  <c r="AL263" i="1" s="1"/>
  <c r="AF268" i="1"/>
  <c r="AM268" i="1" s="1"/>
  <c r="AH268" i="1"/>
  <c r="AO268" i="1" s="1"/>
  <c r="AG268" i="1"/>
  <c r="AN268" i="1" s="1"/>
  <c r="AI268" i="1"/>
  <c r="AD268" i="1"/>
  <c r="AK268" i="1" s="1"/>
  <c r="AF308" i="1"/>
  <c r="AM308" i="1" s="1"/>
  <c r="AH308" i="1"/>
  <c r="AO308" i="1" s="1"/>
  <c r="AD283" i="1"/>
  <c r="AK283" i="1" s="1"/>
  <c r="AF283" i="1"/>
  <c r="AM283" i="1" s="1"/>
  <c r="AF276" i="1"/>
  <c r="AM276" i="1" s="1"/>
  <c r="AH276" i="1"/>
  <c r="AO276" i="1" s="1"/>
  <c r="AI272" i="1"/>
  <c r="AG313" i="1"/>
  <c r="AN313" i="1" s="1"/>
  <c r="AF312" i="1"/>
  <c r="AM312" i="1" s="1"/>
  <c r="AH312" i="1"/>
  <c r="AO312" i="1" s="1"/>
  <c r="AI308" i="1"/>
  <c r="AD287" i="1"/>
  <c r="AK287" i="1" s="1"/>
  <c r="AF287" i="1"/>
  <c r="AM287" i="1" s="1"/>
  <c r="AI283" i="1"/>
  <c r="AF280" i="1"/>
  <c r="AM280" i="1" s="1"/>
  <c r="AH280" i="1"/>
  <c r="AO280" i="1" s="1"/>
  <c r="AI276" i="1"/>
  <c r="AH267" i="1"/>
  <c r="AO267" i="1" s="1"/>
  <c r="AD267" i="1"/>
  <c r="AK267" i="1" s="1"/>
  <c r="AF267" i="1"/>
  <c r="AM267" i="1" s="1"/>
  <c r="AF272" i="1"/>
  <c r="AM272" i="1" s="1"/>
  <c r="AH272" i="1"/>
  <c r="AO272" i="1" s="1"/>
  <c r="AH264" i="1"/>
  <c r="AO264" i="1" s="1"/>
  <c r="AH260" i="1"/>
  <c r="AO260" i="1" s="1"/>
  <c r="AF260" i="1"/>
  <c r="AM260" i="1" s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260" i="1"/>
  <c r="U37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6" i="1"/>
  <c r="X314" i="1" l="1"/>
  <c r="AA314" i="1" s="1"/>
  <c r="W314" i="1"/>
  <c r="Z314" i="1" s="1"/>
  <c r="V314" i="1"/>
  <c r="Y314" i="1" s="1"/>
  <c r="T314" i="1"/>
  <c r="S314" i="1"/>
  <c r="R314" i="1"/>
  <c r="Q314" i="1"/>
  <c r="X408" i="1" l="1"/>
  <c r="AA408" i="1" s="1"/>
  <c r="W408" i="1"/>
  <c r="Z408" i="1" s="1"/>
  <c r="V408" i="1"/>
  <c r="Y408" i="1" s="1"/>
  <c r="U408" i="1"/>
  <c r="T408" i="1"/>
  <c r="S408" i="1"/>
  <c r="R408" i="1"/>
  <c r="Q408" i="1"/>
  <c r="X407" i="1"/>
  <c r="AA407" i="1" s="1"/>
  <c r="W407" i="1"/>
  <c r="Z407" i="1" s="1"/>
  <c r="V407" i="1"/>
  <c r="Y407" i="1" s="1"/>
  <c r="U407" i="1"/>
  <c r="T407" i="1"/>
  <c r="S407" i="1"/>
  <c r="R407" i="1"/>
  <c r="Q407" i="1"/>
  <c r="X406" i="1"/>
  <c r="AA406" i="1" s="1"/>
  <c r="W406" i="1"/>
  <c r="Z406" i="1" s="1"/>
  <c r="V406" i="1"/>
  <c r="Y406" i="1" s="1"/>
  <c r="U406" i="1"/>
  <c r="T406" i="1"/>
  <c r="S406" i="1"/>
  <c r="R406" i="1"/>
  <c r="Q406" i="1"/>
  <c r="X405" i="1"/>
  <c r="AA405" i="1" s="1"/>
  <c r="W405" i="1"/>
  <c r="Z405" i="1" s="1"/>
  <c r="V405" i="1"/>
  <c r="Y405" i="1" s="1"/>
  <c r="U405" i="1"/>
  <c r="T405" i="1"/>
  <c r="S405" i="1"/>
  <c r="R405" i="1"/>
  <c r="Q405" i="1"/>
  <c r="X404" i="1"/>
  <c r="AA404" i="1" s="1"/>
  <c r="W404" i="1"/>
  <c r="Z404" i="1" s="1"/>
  <c r="V404" i="1"/>
  <c r="Y404" i="1" s="1"/>
  <c r="U404" i="1"/>
  <c r="T404" i="1"/>
  <c r="S404" i="1"/>
  <c r="R404" i="1"/>
  <c r="Q404" i="1"/>
  <c r="X402" i="1"/>
  <c r="AA402" i="1" s="1"/>
  <c r="W402" i="1"/>
  <c r="Z402" i="1" s="1"/>
  <c r="V402" i="1"/>
  <c r="Y402" i="1" s="1"/>
  <c r="U402" i="1"/>
  <c r="T402" i="1"/>
  <c r="S402" i="1"/>
  <c r="R402" i="1"/>
  <c r="Q402" i="1"/>
  <c r="X401" i="1"/>
  <c r="AA401" i="1" s="1"/>
  <c r="W401" i="1"/>
  <c r="Z401" i="1" s="1"/>
  <c r="V401" i="1"/>
  <c r="Y401" i="1" s="1"/>
  <c r="U401" i="1"/>
  <c r="T401" i="1"/>
  <c r="S401" i="1"/>
  <c r="R401" i="1"/>
  <c r="Q401" i="1"/>
  <c r="X400" i="1"/>
  <c r="AA400" i="1" s="1"/>
  <c r="W400" i="1"/>
  <c r="Z400" i="1" s="1"/>
  <c r="V400" i="1"/>
  <c r="Y400" i="1" s="1"/>
  <c r="U400" i="1"/>
  <c r="T400" i="1"/>
  <c r="S400" i="1"/>
  <c r="R400" i="1"/>
  <c r="Q400" i="1"/>
  <c r="X399" i="1"/>
  <c r="AA399" i="1" s="1"/>
  <c r="W399" i="1"/>
  <c r="Z399" i="1" s="1"/>
  <c r="V399" i="1"/>
  <c r="Y399" i="1" s="1"/>
  <c r="T399" i="1"/>
  <c r="S399" i="1"/>
  <c r="R399" i="1"/>
  <c r="Q399" i="1"/>
  <c r="L399" i="1"/>
  <c r="U399" i="1" s="1"/>
  <c r="Y398" i="1"/>
  <c r="X398" i="1"/>
  <c r="AA398" i="1" s="1"/>
  <c r="W398" i="1"/>
  <c r="Z398" i="1" s="1"/>
  <c r="V398" i="1"/>
  <c r="U398" i="1"/>
  <c r="T398" i="1"/>
  <c r="S398" i="1"/>
  <c r="R398" i="1"/>
  <c r="Q398" i="1"/>
  <c r="X397" i="1"/>
  <c r="AA397" i="1" s="1"/>
  <c r="W397" i="1"/>
  <c r="Z397" i="1" s="1"/>
  <c r="V397" i="1"/>
  <c r="Y397" i="1" s="1"/>
  <c r="U397" i="1"/>
  <c r="T397" i="1"/>
  <c r="S397" i="1"/>
  <c r="R397" i="1"/>
  <c r="Q397" i="1"/>
  <c r="X396" i="1"/>
  <c r="AA396" i="1" s="1"/>
  <c r="W396" i="1"/>
  <c r="Z396" i="1" s="1"/>
  <c r="V396" i="1"/>
  <c r="Y396" i="1" s="1"/>
  <c r="U396" i="1"/>
  <c r="T396" i="1"/>
  <c r="S396" i="1"/>
  <c r="R396" i="1"/>
  <c r="Q396" i="1"/>
  <c r="Z395" i="1"/>
  <c r="X395" i="1"/>
  <c r="AA395" i="1" s="1"/>
  <c r="W395" i="1"/>
  <c r="V395" i="1"/>
  <c r="U395" i="1"/>
  <c r="T395" i="1"/>
  <c r="S395" i="1"/>
  <c r="Q395" i="1"/>
  <c r="X394" i="1"/>
  <c r="AA394" i="1" s="1"/>
  <c r="W394" i="1"/>
  <c r="Z394" i="1" s="1"/>
  <c r="V394" i="1"/>
  <c r="Y394" i="1" s="1"/>
  <c r="U394" i="1"/>
  <c r="T394" i="1"/>
  <c r="S394" i="1"/>
  <c r="R394" i="1"/>
  <c r="Q394" i="1"/>
  <c r="X393" i="1"/>
  <c r="AA393" i="1" s="1"/>
  <c r="W393" i="1"/>
  <c r="Z393" i="1" s="1"/>
  <c r="V393" i="1"/>
  <c r="Y393" i="1" s="1"/>
  <c r="U393" i="1"/>
  <c r="T393" i="1"/>
  <c r="S393" i="1"/>
  <c r="R393" i="1"/>
  <c r="Q393" i="1"/>
  <c r="X392" i="1"/>
  <c r="AA392" i="1" s="1"/>
  <c r="W392" i="1"/>
  <c r="Z392" i="1" s="1"/>
  <c r="V392" i="1"/>
  <c r="Y392" i="1" s="1"/>
  <c r="U392" i="1"/>
  <c r="T392" i="1"/>
  <c r="S392" i="1"/>
  <c r="R392" i="1"/>
  <c r="Q392" i="1"/>
  <c r="X391" i="1"/>
  <c r="AA391" i="1" s="1"/>
  <c r="W391" i="1"/>
  <c r="Z391" i="1" s="1"/>
  <c r="V391" i="1"/>
  <c r="Y391" i="1" s="1"/>
  <c r="U391" i="1"/>
  <c r="T391" i="1"/>
  <c r="S391" i="1"/>
  <c r="R391" i="1"/>
  <c r="Q391" i="1"/>
  <c r="X389" i="1"/>
  <c r="AA389" i="1" s="1"/>
  <c r="W389" i="1"/>
  <c r="Z389" i="1" s="1"/>
  <c r="V389" i="1"/>
  <c r="Y389" i="1" s="1"/>
  <c r="U389" i="1"/>
  <c r="T389" i="1"/>
  <c r="S389" i="1"/>
  <c r="R389" i="1"/>
  <c r="Q389" i="1"/>
  <c r="AA388" i="1"/>
  <c r="X388" i="1"/>
  <c r="W388" i="1"/>
  <c r="Z388" i="1" s="1"/>
  <c r="V388" i="1"/>
  <c r="Y388" i="1" s="1"/>
  <c r="U388" i="1"/>
  <c r="T388" i="1"/>
  <c r="S388" i="1"/>
  <c r="R388" i="1"/>
  <c r="Q388" i="1"/>
  <c r="X387" i="1"/>
  <c r="AA387" i="1" s="1"/>
  <c r="W387" i="1"/>
  <c r="Z387" i="1" s="1"/>
  <c r="V387" i="1"/>
  <c r="Y387" i="1" s="1"/>
  <c r="U387" i="1"/>
  <c r="T387" i="1"/>
  <c r="S387" i="1"/>
  <c r="R387" i="1"/>
  <c r="Q387" i="1"/>
  <c r="X386" i="1"/>
  <c r="AA386" i="1" s="1"/>
  <c r="W386" i="1"/>
  <c r="Z386" i="1" s="1"/>
  <c r="V386" i="1"/>
  <c r="Y386" i="1" s="1"/>
  <c r="U386" i="1"/>
  <c r="T386" i="1"/>
  <c r="S386" i="1"/>
  <c r="R386" i="1"/>
  <c r="Q386" i="1"/>
  <c r="X385" i="1"/>
  <c r="AA385" i="1" s="1"/>
  <c r="W385" i="1"/>
  <c r="Z385" i="1" s="1"/>
  <c r="V385" i="1"/>
  <c r="Y385" i="1" s="1"/>
  <c r="U385" i="1"/>
  <c r="T385" i="1"/>
  <c r="S385" i="1"/>
  <c r="R385" i="1"/>
  <c r="Q385" i="1"/>
  <c r="X384" i="1"/>
  <c r="AA384" i="1" s="1"/>
  <c r="W384" i="1"/>
  <c r="Z384" i="1" s="1"/>
  <c r="V384" i="1"/>
  <c r="Y384" i="1" s="1"/>
  <c r="U384" i="1"/>
  <c r="T384" i="1"/>
  <c r="S384" i="1"/>
  <c r="R384" i="1"/>
  <c r="Q384" i="1"/>
  <c r="Y383" i="1"/>
  <c r="X383" i="1"/>
  <c r="AA383" i="1" s="1"/>
  <c r="W383" i="1"/>
  <c r="Z383" i="1" s="1"/>
  <c r="V383" i="1"/>
  <c r="U383" i="1"/>
  <c r="T383" i="1"/>
  <c r="S383" i="1"/>
  <c r="R383" i="1"/>
  <c r="Q383" i="1"/>
  <c r="X382" i="1"/>
  <c r="AA382" i="1" s="1"/>
  <c r="W382" i="1"/>
  <c r="Z382" i="1" s="1"/>
  <c r="V382" i="1"/>
  <c r="Y382" i="1" s="1"/>
  <c r="U382" i="1"/>
  <c r="T382" i="1"/>
  <c r="S382" i="1"/>
  <c r="R382" i="1"/>
  <c r="Q382" i="1"/>
  <c r="X381" i="1"/>
  <c r="AA381" i="1" s="1"/>
  <c r="W381" i="1"/>
  <c r="Z381" i="1" s="1"/>
  <c r="V381" i="1"/>
  <c r="Y381" i="1" s="1"/>
  <c r="U381" i="1"/>
  <c r="T381" i="1"/>
  <c r="S381" i="1"/>
  <c r="R381" i="1"/>
  <c r="Q381" i="1"/>
  <c r="AA380" i="1"/>
  <c r="X380" i="1"/>
  <c r="W380" i="1"/>
  <c r="Z380" i="1" s="1"/>
  <c r="V380" i="1"/>
  <c r="Y380" i="1" s="1"/>
  <c r="U380" i="1"/>
  <c r="T380" i="1"/>
  <c r="S380" i="1"/>
  <c r="R380" i="1"/>
  <c r="Q380" i="1"/>
  <c r="X379" i="1"/>
  <c r="AA379" i="1" s="1"/>
  <c r="W379" i="1"/>
  <c r="Z379" i="1" s="1"/>
  <c r="V379" i="1"/>
  <c r="Y379" i="1" s="1"/>
  <c r="U379" i="1"/>
  <c r="T379" i="1"/>
  <c r="S379" i="1"/>
  <c r="R379" i="1"/>
  <c r="Q379" i="1"/>
  <c r="X378" i="1"/>
  <c r="AA378" i="1" s="1"/>
  <c r="W378" i="1"/>
  <c r="Z378" i="1" s="1"/>
  <c r="V378" i="1"/>
  <c r="Y378" i="1" s="1"/>
  <c r="U378" i="1"/>
  <c r="T378" i="1"/>
  <c r="S378" i="1"/>
  <c r="R378" i="1"/>
  <c r="Q378" i="1"/>
  <c r="X377" i="1"/>
  <c r="AA377" i="1" s="1"/>
  <c r="W377" i="1"/>
  <c r="Z377" i="1" s="1"/>
  <c r="V377" i="1"/>
  <c r="Y377" i="1" s="1"/>
  <c r="U377" i="1"/>
  <c r="T377" i="1"/>
  <c r="S377" i="1"/>
  <c r="R377" i="1"/>
  <c r="Q377" i="1"/>
  <c r="X376" i="1"/>
  <c r="AA376" i="1" s="1"/>
  <c r="W376" i="1"/>
  <c r="Z376" i="1" s="1"/>
  <c r="V376" i="1"/>
  <c r="Y376" i="1" s="1"/>
  <c r="U376" i="1"/>
  <c r="T376" i="1"/>
  <c r="S376" i="1"/>
  <c r="R376" i="1"/>
  <c r="Q376" i="1"/>
  <c r="X375" i="1"/>
  <c r="AA375" i="1" s="1"/>
  <c r="W375" i="1"/>
  <c r="Z375" i="1" s="1"/>
  <c r="V375" i="1"/>
  <c r="Y375" i="1" s="1"/>
  <c r="T375" i="1"/>
  <c r="S375" i="1"/>
  <c r="R375" i="1"/>
  <c r="Q375" i="1"/>
  <c r="Z374" i="1"/>
  <c r="X374" i="1"/>
  <c r="AA374" i="1" s="1"/>
  <c r="W374" i="1"/>
  <c r="V374" i="1"/>
  <c r="U374" i="1"/>
  <c r="T374" i="1"/>
  <c r="S374" i="1"/>
  <c r="Q374" i="1"/>
  <c r="AA373" i="1"/>
  <c r="X373" i="1"/>
  <c r="W373" i="1"/>
  <c r="Z373" i="1" s="1"/>
  <c r="V373" i="1"/>
  <c r="Y373" i="1" s="1"/>
  <c r="U373" i="1"/>
  <c r="T373" i="1"/>
  <c r="S373" i="1"/>
  <c r="R373" i="1"/>
  <c r="Q373" i="1"/>
  <c r="X372" i="1"/>
  <c r="AA372" i="1" s="1"/>
  <c r="W372" i="1"/>
  <c r="Z372" i="1" s="1"/>
  <c r="V372" i="1"/>
  <c r="Y372" i="1" s="1"/>
  <c r="U372" i="1"/>
  <c r="T372" i="1"/>
  <c r="S372" i="1"/>
  <c r="R372" i="1"/>
  <c r="Q372" i="1"/>
  <c r="Z371" i="1"/>
  <c r="X371" i="1"/>
  <c r="AA371" i="1" s="1"/>
  <c r="W371" i="1"/>
  <c r="V371" i="1"/>
  <c r="Y371" i="1" s="1"/>
  <c r="U371" i="1"/>
  <c r="T371" i="1"/>
  <c r="S371" i="1"/>
  <c r="R371" i="1"/>
  <c r="Q371" i="1"/>
  <c r="X370" i="1"/>
  <c r="AA370" i="1" s="1"/>
  <c r="W370" i="1"/>
  <c r="Z370" i="1" s="1"/>
  <c r="V370" i="1"/>
  <c r="Y370" i="1" s="1"/>
  <c r="U370" i="1"/>
  <c r="T370" i="1"/>
  <c r="S370" i="1"/>
  <c r="R370" i="1"/>
  <c r="Q370" i="1"/>
  <c r="X369" i="1"/>
  <c r="AA369" i="1" s="1"/>
  <c r="W369" i="1"/>
  <c r="Z369" i="1" s="1"/>
  <c r="V369" i="1"/>
  <c r="Y369" i="1" s="1"/>
  <c r="U369" i="1"/>
  <c r="T369" i="1"/>
  <c r="S369" i="1"/>
  <c r="R369" i="1"/>
  <c r="Q369" i="1"/>
  <c r="X368" i="1"/>
  <c r="AA368" i="1" s="1"/>
  <c r="W368" i="1"/>
  <c r="Z368" i="1" s="1"/>
  <c r="V368" i="1"/>
  <c r="Y368" i="1" s="1"/>
  <c r="U368" i="1"/>
  <c r="T368" i="1"/>
  <c r="S368" i="1"/>
  <c r="R368" i="1"/>
  <c r="Q368" i="1"/>
  <c r="X367" i="1"/>
  <c r="AA367" i="1" s="1"/>
  <c r="W367" i="1"/>
  <c r="Z367" i="1" s="1"/>
  <c r="V367" i="1"/>
  <c r="Y367" i="1" s="1"/>
  <c r="U367" i="1"/>
  <c r="T367" i="1"/>
  <c r="S367" i="1"/>
  <c r="R367" i="1"/>
  <c r="Q367" i="1"/>
  <c r="X366" i="1"/>
  <c r="AA366" i="1" s="1"/>
  <c r="W366" i="1"/>
  <c r="Z366" i="1" s="1"/>
  <c r="V366" i="1"/>
  <c r="Y366" i="1" s="1"/>
  <c r="T366" i="1"/>
  <c r="S366" i="1"/>
  <c r="R366" i="1"/>
  <c r="Q366" i="1"/>
  <c r="L366" i="1"/>
  <c r="U366" i="1" s="1"/>
  <c r="X365" i="1"/>
  <c r="AA365" i="1" s="1"/>
  <c r="W365" i="1"/>
  <c r="Z365" i="1" s="1"/>
  <c r="V365" i="1"/>
  <c r="Y365" i="1" s="1"/>
  <c r="T365" i="1"/>
  <c r="S365" i="1"/>
  <c r="R365" i="1"/>
  <c r="Q365" i="1"/>
  <c r="L365" i="1"/>
  <c r="U365" i="1" s="1"/>
  <c r="X364" i="1"/>
  <c r="AA364" i="1" s="1"/>
  <c r="W364" i="1"/>
  <c r="Z364" i="1" s="1"/>
  <c r="V364" i="1"/>
  <c r="Y364" i="1" s="1"/>
  <c r="U364" i="1"/>
  <c r="T364" i="1"/>
  <c r="S364" i="1"/>
  <c r="R364" i="1"/>
  <c r="Q364" i="1"/>
  <c r="X363" i="1"/>
  <c r="AA363" i="1" s="1"/>
  <c r="W363" i="1"/>
  <c r="Z363" i="1" s="1"/>
  <c r="V363" i="1"/>
  <c r="Y363" i="1" s="1"/>
  <c r="U363" i="1"/>
  <c r="T363" i="1"/>
  <c r="S363" i="1"/>
  <c r="R363" i="1"/>
  <c r="Q363" i="1"/>
  <c r="X362" i="1"/>
  <c r="AA362" i="1" s="1"/>
  <c r="W362" i="1"/>
  <c r="Z362" i="1" s="1"/>
  <c r="V362" i="1"/>
  <c r="Y362" i="1" s="1"/>
  <c r="U362" i="1"/>
  <c r="T362" i="1"/>
  <c r="S362" i="1"/>
  <c r="R362" i="1"/>
  <c r="Q362" i="1"/>
  <c r="Z361" i="1"/>
  <c r="X361" i="1"/>
  <c r="AA361" i="1" s="1"/>
  <c r="W361" i="1"/>
  <c r="V361" i="1"/>
  <c r="Y361" i="1" s="1"/>
  <c r="U361" i="1"/>
  <c r="T361" i="1"/>
  <c r="S361" i="1"/>
  <c r="R361" i="1"/>
  <c r="Q361" i="1"/>
  <c r="X360" i="1"/>
  <c r="AA360" i="1" s="1"/>
  <c r="W360" i="1"/>
  <c r="Z360" i="1" s="1"/>
  <c r="V360" i="1"/>
  <c r="Y360" i="1" s="1"/>
  <c r="U360" i="1"/>
  <c r="T360" i="1"/>
  <c r="S360" i="1"/>
  <c r="R360" i="1"/>
  <c r="Q360" i="1"/>
  <c r="AA359" i="1"/>
  <c r="X359" i="1"/>
  <c r="W359" i="1"/>
  <c r="Z359" i="1" s="1"/>
  <c r="V359" i="1"/>
  <c r="Y359" i="1" s="1"/>
  <c r="U359" i="1"/>
  <c r="T359" i="1"/>
  <c r="S359" i="1"/>
  <c r="R359" i="1"/>
  <c r="Q359" i="1"/>
  <c r="X358" i="1"/>
  <c r="AA358" i="1" s="1"/>
  <c r="W358" i="1"/>
  <c r="Z358" i="1" s="1"/>
  <c r="V358" i="1"/>
  <c r="Y358" i="1" s="1"/>
  <c r="T358" i="1"/>
  <c r="S358" i="1"/>
  <c r="R358" i="1"/>
  <c r="Q358" i="1"/>
  <c r="L358" i="1"/>
  <c r="U358" i="1" s="1"/>
  <c r="X357" i="1"/>
  <c r="AA357" i="1" s="1"/>
  <c r="W357" i="1"/>
  <c r="Z357" i="1" s="1"/>
  <c r="V357" i="1"/>
  <c r="Y357" i="1" s="1"/>
  <c r="U357" i="1"/>
  <c r="T357" i="1"/>
  <c r="S357" i="1"/>
  <c r="R357" i="1"/>
  <c r="Q357" i="1"/>
  <c r="X356" i="1"/>
  <c r="AA356" i="1" s="1"/>
  <c r="W356" i="1"/>
  <c r="Z356" i="1" s="1"/>
  <c r="V356" i="1"/>
  <c r="Y356" i="1" s="1"/>
  <c r="U356" i="1"/>
  <c r="T356" i="1"/>
  <c r="S356" i="1"/>
  <c r="R356" i="1"/>
  <c r="Q356" i="1"/>
  <c r="X355" i="1"/>
  <c r="AA355" i="1" s="1"/>
  <c r="W355" i="1"/>
  <c r="Z355" i="1" s="1"/>
  <c r="V355" i="1"/>
  <c r="Y355" i="1" s="1"/>
  <c r="U355" i="1"/>
  <c r="T355" i="1"/>
  <c r="S355" i="1"/>
  <c r="R355" i="1"/>
  <c r="Q355" i="1"/>
  <c r="X353" i="1"/>
  <c r="AA353" i="1" s="1"/>
  <c r="W353" i="1"/>
  <c r="Z353" i="1" s="1"/>
  <c r="V353" i="1"/>
  <c r="Y353" i="1" s="1"/>
  <c r="U353" i="1"/>
  <c r="T353" i="1"/>
  <c r="S353" i="1"/>
  <c r="R353" i="1"/>
  <c r="Q353" i="1"/>
  <c r="Z352" i="1"/>
  <c r="X352" i="1"/>
  <c r="AA352" i="1" s="1"/>
  <c r="W352" i="1"/>
  <c r="V352" i="1"/>
  <c r="Y352" i="1" s="1"/>
  <c r="U352" i="1"/>
  <c r="T352" i="1"/>
  <c r="S352" i="1"/>
  <c r="R352" i="1"/>
  <c r="Q352" i="1"/>
  <c r="X351" i="1"/>
  <c r="AA351" i="1" s="1"/>
  <c r="W351" i="1"/>
  <c r="Z351" i="1" s="1"/>
  <c r="V351" i="1"/>
  <c r="Y351" i="1" s="1"/>
  <c r="U351" i="1"/>
  <c r="T351" i="1"/>
  <c r="S351" i="1"/>
  <c r="R351" i="1"/>
  <c r="Q351" i="1"/>
  <c r="X350" i="1"/>
  <c r="AA350" i="1" s="1"/>
  <c r="W350" i="1"/>
  <c r="Z350" i="1" s="1"/>
  <c r="V350" i="1"/>
  <c r="Y350" i="1" s="1"/>
  <c r="U350" i="1"/>
  <c r="T350" i="1"/>
  <c r="S350" i="1"/>
  <c r="R350" i="1"/>
  <c r="Q350" i="1"/>
  <c r="X349" i="1"/>
  <c r="AA349" i="1" s="1"/>
  <c r="W349" i="1"/>
  <c r="Z349" i="1" s="1"/>
  <c r="V349" i="1"/>
  <c r="Y349" i="1" s="1"/>
  <c r="U349" i="1"/>
  <c r="T349" i="1"/>
  <c r="S349" i="1"/>
  <c r="R349" i="1"/>
  <c r="Q349" i="1"/>
  <c r="X348" i="1"/>
  <c r="AA348" i="1" s="1"/>
  <c r="W348" i="1"/>
  <c r="Z348" i="1" s="1"/>
  <c r="V348" i="1"/>
  <c r="Y348" i="1" s="1"/>
  <c r="T348" i="1"/>
  <c r="S348" i="1"/>
  <c r="R348" i="1"/>
  <c r="Q348" i="1"/>
  <c r="L348" i="1"/>
  <c r="U348" i="1" s="1"/>
  <c r="AA347" i="1"/>
  <c r="X347" i="1"/>
  <c r="W347" i="1"/>
  <c r="Z347" i="1" s="1"/>
  <c r="V347" i="1"/>
  <c r="Y347" i="1" s="1"/>
  <c r="U347" i="1"/>
  <c r="T347" i="1"/>
  <c r="S347" i="1"/>
  <c r="R347" i="1"/>
  <c r="Q347" i="1"/>
  <c r="X346" i="1"/>
  <c r="AA346" i="1" s="1"/>
  <c r="W346" i="1"/>
  <c r="Z346" i="1" s="1"/>
  <c r="V346" i="1"/>
  <c r="Y346" i="1" s="1"/>
  <c r="U346" i="1"/>
  <c r="T346" i="1"/>
  <c r="S346" i="1"/>
  <c r="R346" i="1"/>
  <c r="Q346" i="1"/>
  <c r="X345" i="1"/>
  <c r="AA345" i="1" s="1"/>
  <c r="W345" i="1"/>
  <c r="Z345" i="1" s="1"/>
  <c r="V345" i="1"/>
  <c r="Y345" i="1" s="1"/>
  <c r="U345" i="1"/>
  <c r="T345" i="1"/>
  <c r="S345" i="1"/>
  <c r="R345" i="1"/>
  <c r="Q345" i="1"/>
  <c r="X344" i="1"/>
  <c r="AA344" i="1" s="1"/>
  <c r="W344" i="1"/>
  <c r="Z344" i="1" s="1"/>
  <c r="V344" i="1"/>
  <c r="Y344" i="1" s="1"/>
  <c r="U344" i="1"/>
  <c r="T344" i="1"/>
  <c r="S344" i="1"/>
  <c r="R344" i="1"/>
  <c r="Q344" i="1"/>
  <c r="X343" i="1"/>
  <c r="AA343" i="1" s="1"/>
  <c r="W343" i="1"/>
  <c r="Z343" i="1" s="1"/>
  <c r="V343" i="1"/>
  <c r="Y343" i="1" s="1"/>
  <c r="U343" i="1"/>
  <c r="T343" i="1"/>
  <c r="S343" i="1"/>
  <c r="R343" i="1"/>
  <c r="Q343" i="1"/>
  <c r="Y342" i="1"/>
  <c r="X342" i="1"/>
  <c r="AA342" i="1" s="1"/>
  <c r="W342" i="1"/>
  <c r="Z342" i="1" s="1"/>
  <c r="V342" i="1"/>
  <c r="U342" i="1"/>
  <c r="T342" i="1"/>
  <c r="S342" i="1"/>
  <c r="R342" i="1"/>
  <c r="Q342" i="1"/>
  <c r="X341" i="1"/>
  <c r="AA341" i="1" s="1"/>
  <c r="W341" i="1"/>
  <c r="Z341" i="1" s="1"/>
  <c r="V341" i="1"/>
  <c r="Y341" i="1" s="1"/>
  <c r="U341" i="1"/>
  <c r="T341" i="1"/>
  <c r="S341" i="1"/>
  <c r="R341" i="1"/>
  <c r="Q341" i="1"/>
  <c r="X340" i="1"/>
  <c r="AA340" i="1" s="1"/>
  <c r="W340" i="1"/>
  <c r="Z340" i="1" s="1"/>
  <c r="V340" i="1"/>
  <c r="Y340" i="1" s="1"/>
  <c r="U340" i="1"/>
  <c r="T340" i="1"/>
  <c r="S340" i="1"/>
  <c r="R340" i="1"/>
  <c r="Q340" i="1"/>
  <c r="AA339" i="1"/>
  <c r="X339" i="1"/>
  <c r="W339" i="1"/>
  <c r="Z339" i="1" s="1"/>
  <c r="V339" i="1"/>
  <c r="Y339" i="1" s="1"/>
  <c r="U339" i="1"/>
  <c r="T339" i="1"/>
  <c r="S339" i="1"/>
  <c r="R339" i="1"/>
  <c r="Q339" i="1"/>
  <c r="X338" i="1"/>
  <c r="AA338" i="1" s="1"/>
  <c r="W338" i="1"/>
  <c r="Z338" i="1" s="1"/>
  <c r="V338" i="1"/>
  <c r="Y338" i="1" s="1"/>
  <c r="U338" i="1"/>
  <c r="T338" i="1"/>
  <c r="S338" i="1"/>
  <c r="R338" i="1"/>
  <c r="Q338" i="1"/>
  <c r="X337" i="1"/>
  <c r="AA337" i="1" s="1"/>
  <c r="W337" i="1"/>
  <c r="Z337" i="1" s="1"/>
  <c r="V337" i="1"/>
  <c r="Y337" i="1" s="1"/>
  <c r="U337" i="1"/>
  <c r="T337" i="1"/>
  <c r="S337" i="1"/>
  <c r="R337" i="1"/>
  <c r="Q337" i="1"/>
  <c r="X336" i="1"/>
  <c r="AA336" i="1" s="1"/>
  <c r="W336" i="1"/>
  <c r="Z336" i="1" s="1"/>
  <c r="V336" i="1"/>
  <c r="U336" i="1"/>
  <c r="T336" i="1"/>
  <c r="S336" i="1"/>
  <c r="Q336" i="1"/>
  <c r="X334" i="1"/>
  <c r="AA334" i="1" s="1"/>
  <c r="W334" i="1"/>
  <c r="Z334" i="1" s="1"/>
  <c r="V334" i="1"/>
  <c r="Y334" i="1" s="1"/>
  <c r="T334" i="1"/>
  <c r="S334" i="1"/>
  <c r="R334" i="1"/>
  <c r="Q334" i="1"/>
  <c r="AA333" i="1"/>
  <c r="X333" i="1"/>
  <c r="W333" i="1"/>
  <c r="Z333" i="1" s="1"/>
  <c r="V333" i="1"/>
  <c r="Y333" i="1" s="1"/>
  <c r="T333" i="1"/>
  <c r="S333" i="1"/>
  <c r="R333" i="1"/>
  <c r="Q333" i="1"/>
  <c r="AA332" i="1"/>
  <c r="X332" i="1"/>
  <c r="W332" i="1"/>
  <c r="Z332" i="1" s="1"/>
  <c r="V332" i="1"/>
  <c r="Y332" i="1" s="1"/>
  <c r="T332" i="1"/>
  <c r="S332" i="1"/>
  <c r="R332" i="1"/>
  <c r="Q332" i="1"/>
  <c r="X331" i="1"/>
  <c r="AA331" i="1" s="1"/>
  <c r="W331" i="1"/>
  <c r="Z331" i="1" s="1"/>
  <c r="V331" i="1"/>
  <c r="Y331" i="1" s="1"/>
  <c r="T331" i="1"/>
  <c r="S331" i="1"/>
  <c r="R331" i="1"/>
  <c r="Q331" i="1"/>
  <c r="X330" i="1"/>
  <c r="AA330" i="1" s="1"/>
  <c r="W330" i="1"/>
  <c r="Z330" i="1" s="1"/>
  <c r="V330" i="1"/>
  <c r="Y330" i="1" s="1"/>
  <c r="T330" i="1"/>
  <c r="S330" i="1"/>
  <c r="R330" i="1"/>
  <c r="Q330" i="1"/>
  <c r="X329" i="1"/>
  <c r="AA329" i="1" s="1"/>
  <c r="W329" i="1"/>
  <c r="Z329" i="1" s="1"/>
  <c r="V329" i="1"/>
  <c r="Y329" i="1" s="1"/>
  <c r="T329" i="1"/>
  <c r="S329" i="1"/>
  <c r="R329" i="1"/>
  <c r="Q329" i="1"/>
  <c r="X328" i="1"/>
  <c r="AA328" i="1" s="1"/>
  <c r="W328" i="1"/>
  <c r="Z328" i="1" s="1"/>
  <c r="V328" i="1"/>
  <c r="Y328" i="1" s="1"/>
  <c r="T328" i="1"/>
  <c r="S328" i="1"/>
  <c r="R328" i="1"/>
  <c r="Q328" i="1"/>
  <c r="X327" i="1"/>
  <c r="AA327" i="1" s="1"/>
  <c r="W327" i="1"/>
  <c r="Z327" i="1" s="1"/>
  <c r="V327" i="1"/>
  <c r="Y327" i="1" s="1"/>
  <c r="T327" i="1"/>
  <c r="S327" i="1"/>
  <c r="R327" i="1"/>
  <c r="Q327" i="1"/>
  <c r="Z326" i="1"/>
  <c r="X326" i="1"/>
  <c r="AA326" i="1" s="1"/>
  <c r="W326" i="1"/>
  <c r="V326" i="1"/>
  <c r="Y326" i="1" s="1"/>
  <c r="T326" i="1"/>
  <c r="S326" i="1"/>
  <c r="R326" i="1"/>
  <c r="Q326" i="1"/>
  <c r="AA325" i="1"/>
  <c r="X325" i="1"/>
  <c r="W325" i="1"/>
  <c r="Z325" i="1" s="1"/>
  <c r="V325" i="1"/>
  <c r="Y325" i="1" s="1"/>
  <c r="T325" i="1"/>
  <c r="S325" i="1"/>
  <c r="R325" i="1"/>
  <c r="Q325" i="1"/>
  <c r="X324" i="1"/>
  <c r="AA324" i="1" s="1"/>
  <c r="W324" i="1"/>
  <c r="Z324" i="1" s="1"/>
  <c r="V324" i="1"/>
  <c r="Y324" i="1" s="1"/>
  <c r="T324" i="1"/>
  <c r="S324" i="1"/>
  <c r="R324" i="1"/>
  <c r="Q324" i="1"/>
  <c r="Y323" i="1"/>
  <c r="X323" i="1"/>
  <c r="AA323" i="1" s="1"/>
  <c r="W323" i="1"/>
  <c r="Z323" i="1" s="1"/>
  <c r="V323" i="1"/>
  <c r="T323" i="1"/>
  <c r="S323" i="1"/>
  <c r="R323" i="1"/>
  <c r="Q323" i="1"/>
  <c r="X322" i="1"/>
  <c r="AA322" i="1" s="1"/>
  <c r="W322" i="1"/>
  <c r="Z322" i="1" s="1"/>
  <c r="V322" i="1"/>
  <c r="Y322" i="1" s="1"/>
  <c r="T322" i="1"/>
  <c r="S322" i="1"/>
  <c r="R322" i="1"/>
  <c r="Q322" i="1"/>
  <c r="X321" i="1"/>
  <c r="AA321" i="1" s="1"/>
  <c r="W321" i="1"/>
  <c r="Z321" i="1" s="1"/>
  <c r="V321" i="1"/>
  <c r="Y321" i="1" s="1"/>
  <c r="T321" i="1"/>
  <c r="S321" i="1"/>
  <c r="R321" i="1"/>
  <c r="Q321" i="1"/>
  <c r="X320" i="1"/>
  <c r="AA320" i="1" s="1"/>
  <c r="W320" i="1"/>
  <c r="Z320" i="1" s="1"/>
  <c r="V320" i="1"/>
  <c r="Y320" i="1" s="1"/>
  <c r="T320" i="1"/>
  <c r="S320" i="1"/>
  <c r="R320" i="1"/>
  <c r="Q320" i="1"/>
  <c r="X319" i="1"/>
  <c r="AA319" i="1" s="1"/>
  <c r="W319" i="1"/>
  <c r="Z319" i="1" s="1"/>
  <c r="V319" i="1"/>
  <c r="Y319" i="1" s="1"/>
  <c r="T319" i="1"/>
  <c r="S319" i="1"/>
  <c r="R319" i="1"/>
  <c r="Q319" i="1"/>
  <c r="X318" i="1"/>
  <c r="AA318" i="1" s="1"/>
  <c r="W318" i="1"/>
  <c r="Z318" i="1" s="1"/>
  <c r="V318" i="1"/>
  <c r="Y318" i="1" s="1"/>
  <c r="T318" i="1"/>
  <c r="S318" i="1"/>
  <c r="R318" i="1"/>
  <c r="Q318" i="1"/>
  <c r="X317" i="1"/>
  <c r="AA317" i="1" s="1"/>
  <c r="W317" i="1"/>
  <c r="Z317" i="1" s="1"/>
  <c r="V317" i="1"/>
  <c r="Y317" i="1" s="1"/>
  <c r="T317" i="1"/>
  <c r="S317" i="1"/>
  <c r="R317" i="1"/>
  <c r="Q317" i="1"/>
  <c r="Z316" i="1"/>
  <c r="X316" i="1"/>
  <c r="AA316" i="1" s="1"/>
  <c r="W316" i="1"/>
  <c r="V316" i="1"/>
  <c r="Y316" i="1" s="1"/>
  <c r="T316" i="1"/>
  <c r="S316" i="1"/>
  <c r="R316" i="1"/>
  <c r="Q316" i="1"/>
  <c r="X315" i="1"/>
  <c r="AA315" i="1" s="1"/>
  <c r="W315" i="1"/>
  <c r="Z315" i="1" s="1"/>
  <c r="V315" i="1"/>
  <c r="Y315" i="1" s="1"/>
  <c r="T315" i="1"/>
  <c r="S315" i="1"/>
  <c r="R315" i="1"/>
  <c r="Q315" i="1"/>
  <c r="X313" i="1"/>
  <c r="AA313" i="1" s="1"/>
  <c r="W313" i="1"/>
  <c r="Z313" i="1" s="1"/>
  <c r="V313" i="1"/>
  <c r="Y313" i="1" s="1"/>
  <c r="T313" i="1"/>
  <c r="S313" i="1"/>
  <c r="R313" i="1"/>
  <c r="Q313" i="1"/>
  <c r="X312" i="1"/>
  <c r="AA312" i="1" s="1"/>
  <c r="W312" i="1"/>
  <c r="Z312" i="1" s="1"/>
  <c r="V312" i="1"/>
  <c r="Y312" i="1" s="1"/>
  <c r="T312" i="1"/>
  <c r="S312" i="1"/>
  <c r="R312" i="1"/>
  <c r="Q312" i="1"/>
  <c r="X311" i="1"/>
  <c r="AA311" i="1" s="1"/>
  <c r="W311" i="1"/>
  <c r="Z311" i="1" s="1"/>
  <c r="V311" i="1"/>
  <c r="Y311" i="1" s="1"/>
  <c r="T311" i="1"/>
  <c r="S311" i="1"/>
  <c r="R311" i="1"/>
  <c r="Q311" i="1"/>
  <c r="X310" i="1"/>
  <c r="AA310" i="1" s="1"/>
  <c r="W310" i="1"/>
  <c r="Z310" i="1" s="1"/>
  <c r="V310" i="1"/>
  <c r="Y310" i="1" s="1"/>
  <c r="T310" i="1"/>
  <c r="S310" i="1"/>
  <c r="R310" i="1"/>
  <c r="Q310" i="1"/>
  <c r="Y309" i="1"/>
  <c r="X309" i="1"/>
  <c r="AA309" i="1" s="1"/>
  <c r="W309" i="1"/>
  <c r="Z309" i="1" s="1"/>
  <c r="V309" i="1"/>
  <c r="T309" i="1"/>
  <c r="S309" i="1"/>
  <c r="R309" i="1"/>
  <c r="Q309" i="1"/>
  <c r="AA308" i="1"/>
  <c r="Z308" i="1"/>
  <c r="X308" i="1"/>
  <c r="W308" i="1"/>
  <c r="V308" i="1"/>
  <c r="Y308" i="1" s="1"/>
  <c r="T308" i="1"/>
  <c r="S308" i="1"/>
  <c r="R308" i="1"/>
  <c r="Q308" i="1"/>
  <c r="X307" i="1"/>
  <c r="AA307" i="1" s="1"/>
  <c r="W307" i="1"/>
  <c r="Z307" i="1" s="1"/>
  <c r="V307" i="1"/>
  <c r="Y307" i="1" s="1"/>
  <c r="T307" i="1"/>
  <c r="S307" i="1"/>
  <c r="R307" i="1"/>
  <c r="Q307" i="1"/>
  <c r="L307" i="1"/>
  <c r="U307" i="1" s="1"/>
  <c r="X306" i="1"/>
  <c r="AA306" i="1" s="1"/>
  <c r="W306" i="1"/>
  <c r="Z306" i="1" s="1"/>
  <c r="V306" i="1"/>
  <c r="Y306" i="1" s="1"/>
  <c r="T306" i="1"/>
  <c r="S306" i="1"/>
  <c r="R306" i="1"/>
  <c r="Q306" i="1"/>
  <c r="AA305" i="1"/>
  <c r="X305" i="1"/>
  <c r="W305" i="1"/>
  <c r="Z305" i="1" s="1"/>
  <c r="V305" i="1"/>
  <c r="Y305" i="1" s="1"/>
  <c r="U305" i="1"/>
  <c r="T305" i="1"/>
  <c r="S305" i="1"/>
  <c r="R305" i="1"/>
  <c r="Q305" i="1"/>
  <c r="X304" i="1"/>
  <c r="AA304" i="1" s="1"/>
  <c r="W304" i="1"/>
  <c r="Z304" i="1" s="1"/>
  <c r="V304" i="1"/>
  <c r="Y304" i="1" s="1"/>
  <c r="U304" i="1"/>
  <c r="T304" i="1"/>
  <c r="S304" i="1"/>
  <c r="R304" i="1"/>
  <c r="Q304" i="1"/>
  <c r="X303" i="1"/>
  <c r="AA303" i="1" s="1"/>
  <c r="W303" i="1"/>
  <c r="Z303" i="1" s="1"/>
  <c r="V303" i="1"/>
  <c r="Y303" i="1" s="1"/>
  <c r="U303" i="1"/>
  <c r="T303" i="1"/>
  <c r="S303" i="1"/>
  <c r="R303" i="1"/>
  <c r="Q303" i="1"/>
  <c r="Y302" i="1"/>
  <c r="X302" i="1"/>
  <c r="AA302" i="1" s="1"/>
  <c r="W302" i="1"/>
  <c r="Z302" i="1" s="1"/>
  <c r="V302" i="1"/>
  <c r="U302" i="1"/>
  <c r="T302" i="1"/>
  <c r="S302" i="1"/>
  <c r="R302" i="1"/>
  <c r="Q302" i="1"/>
  <c r="Z301" i="1"/>
  <c r="X301" i="1"/>
  <c r="AA301" i="1" s="1"/>
  <c r="W301" i="1"/>
  <c r="V301" i="1"/>
  <c r="Y301" i="1" s="1"/>
  <c r="U301" i="1"/>
  <c r="T301" i="1"/>
  <c r="S301" i="1"/>
  <c r="R301" i="1"/>
  <c r="Q301" i="1"/>
  <c r="X300" i="1"/>
  <c r="AA300" i="1" s="1"/>
  <c r="W300" i="1"/>
  <c r="Z300" i="1" s="1"/>
  <c r="V300" i="1"/>
  <c r="Y300" i="1" s="1"/>
  <c r="U300" i="1"/>
  <c r="T300" i="1"/>
  <c r="S300" i="1"/>
  <c r="R300" i="1"/>
  <c r="Q300" i="1"/>
  <c r="X299" i="1"/>
  <c r="AA299" i="1" s="1"/>
  <c r="W299" i="1"/>
  <c r="Z299" i="1" s="1"/>
  <c r="V299" i="1"/>
  <c r="Y299" i="1" s="1"/>
  <c r="U299" i="1"/>
  <c r="T299" i="1"/>
  <c r="S299" i="1"/>
  <c r="R299" i="1"/>
  <c r="Q299" i="1"/>
  <c r="X298" i="1"/>
  <c r="AA298" i="1" s="1"/>
  <c r="W298" i="1"/>
  <c r="Z298" i="1" s="1"/>
  <c r="V298" i="1"/>
  <c r="Y298" i="1" s="1"/>
  <c r="U298" i="1"/>
  <c r="T298" i="1"/>
  <c r="S298" i="1"/>
  <c r="R298" i="1"/>
  <c r="Q298" i="1"/>
  <c r="X297" i="1"/>
  <c r="AA297" i="1" s="1"/>
  <c r="W297" i="1"/>
  <c r="Z297" i="1" s="1"/>
  <c r="V297" i="1"/>
  <c r="Y297" i="1" s="1"/>
  <c r="U297" i="1"/>
  <c r="T297" i="1"/>
  <c r="S297" i="1"/>
  <c r="R297" i="1"/>
  <c r="Q297" i="1"/>
  <c r="X296" i="1"/>
  <c r="AA296" i="1" s="1"/>
  <c r="W296" i="1"/>
  <c r="Z296" i="1" s="1"/>
  <c r="V296" i="1"/>
  <c r="Y296" i="1" s="1"/>
  <c r="U296" i="1"/>
  <c r="T296" i="1"/>
  <c r="S296" i="1"/>
  <c r="R296" i="1"/>
  <c r="Q296" i="1"/>
  <c r="Y295" i="1"/>
  <c r="X295" i="1"/>
  <c r="AA295" i="1" s="1"/>
  <c r="W295" i="1"/>
  <c r="Z295" i="1" s="1"/>
  <c r="V295" i="1"/>
  <c r="U295" i="1"/>
  <c r="T295" i="1"/>
  <c r="S295" i="1"/>
  <c r="R295" i="1"/>
  <c r="Q295" i="1"/>
  <c r="AA294" i="1"/>
  <c r="X294" i="1"/>
  <c r="W294" i="1"/>
  <c r="Z294" i="1" s="1"/>
  <c r="V294" i="1"/>
  <c r="Y294" i="1" s="1"/>
  <c r="U294" i="1"/>
  <c r="T294" i="1"/>
  <c r="S294" i="1"/>
  <c r="R294" i="1"/>
  <c r="Q294" i="1"/>
  <c r="X293" i="1"/>
  <c r="AA293" i="1" s="1"/>
  <c r="W293" i="1"/>
  <c r="Z293" i="1" s="1"/>
  <c r="V293" i="1"/>
  <c r="Y293" i="1" s="1"/>
  <c r="T293" i="1"/>
  <c r="S293" i="1"/>
  <c r="R293" i="1"/>
  <c r="Q293" i="1"/>
  <c r="AA292" i="1"/>
  <c r="X292" i="1"/>
  <c r="W292" i="1"/>
  <c r="Z292" i="1" s="1"/>
  <c r="V292" i="1"/>
  <c r="Y292" i="1" s="1"/>
  <c r="U292" i="1"/>
  <c r="T292" i="1"/>
  <c r="S292" i="1"/>
  <c r="R292" i="1"/>
  <c r="Q292" i="1"/>
  <c r="X291" i="1"/>
  <c r="AA291" i="1" s="1"/>
  <c r="W291" i="1"/>
  <c r="Z291" i="1" s="1"/>
  <c r="V291" i="1"/>
  <c r="Y291" i="1" s="1"/>
  <c r="T291" i="1"/>
  <c r="S291" i="1"/>
  <c r="R291" i="1"/>
  <c r="Q291" i="1"/>
  <c r="X290" i="1"/>
  <c r="AA290" i="1" s="1"/>
  <c r="W290" i="1"/>
  <c r="Z290" i="1" s="1"/>
  <c r="V290" i="1"/>
  <c r="Y290" i="1" s="1"/>
  <c r="T290" i="1"/>
  <c r="S290" i="1"/>
  <c r="R290" i="1"/>
  <c r="Q290" i="1"/>
  <c r="X289" i="1"/>
  <c r="AA289" i="1" s="1"/>
  <c r="W289" i="1"/>
  <c r="Z289" i="1" s="1"/>
  <c r="V289" i="1"/>
  <c r="Y289" i="1" s="1"/>
  <c r="T289" i="1"/>
  <c r="S289" i="1"/>
  <c r="R289" i="1"/>
  <c r="Q289" i="1"/>
  <c r="L289" i="1"/>
  <c r="X288" i="1"/>
  <c r="AA288" i="1" s="1"/>
  <c r="W288" i="1"/>
  <c r="Z288" i="1" s="1"/>
  <c r="V288" i="1"/>
  <c r="Y288" i="1" s="1"/>
  <c r="T288" i="1"/>
  <c r="S288" i="1"/>
  <c r="R288" i="1"/>
  <c r="Q288" i="1"/>
  <c r="AA287" i="1"/>
  <c r="X287" i="1"/>
  <c r="W287" i="1"/>
  <c r="Z287" i="1" s="1"/>
  <c r="V287" i="1"/>
  <c r="Y287" i="1" s="1"/>
  <c r="U287" i="1"/>
  <c r="T287" i="1"/>
  <c r="S287" i="1"/>
  <c r="R287" i="1"/>
  <c r="Q287" i="1"/>
  <c r="X286" i="1"/>
  <c r="AA286" i="1" s="1"/>
  <c r="W286" i="1"/>
  <c r="Z286" i="1" s="1"/>
  <c r="V286" i="1"/>
  <c r="Y286" i="1" s="1"/>
  <c r="U286" i="1"/>
  <c r="T286" i="1"/>
  <c r="S286" i="1"/>
  <c r="R286" i="1"/>
  <c r="Q286" i="1"/>
  <c r="X285" i="1"/>
  <c r="AA285" i="1" s="1"/>
  <c r="W285" i="1"/>
  <c r="Z285" i="1" s="1"/>
  <c r="V285" i="1"/>
  <c r="Y285" i="1" s="1"/>
  <c r="U285" i="1"/>
  <c r="T285" i="1"/>
  <c r="S285" i="1"/>
  <c r="R285" i="1"/>
  <c r="Q285" i="1"/>
  <c r="X284" i="1"/>
  <c r="AA284" i="1" s="1"/>
  <c r="W284" i="1"/>
  <c r="Z284" i="1" s="1"/>
  <c r="V284" i="1"/>
  <c r="Y284" i="1" s="1"/>
  <c r="U284" i="1"/>
  <c r="T284" i="1"/>
  <c r="S284" i="1"/>
  <c r="R284" i="1"/>
  <c r="Q284" i="1"/>
  <c r="X283" i="1"/>
  <c r="AA283" i="1" s="1"/>
  <c r="W283" i="1"/>
  <c r="Z283" i="1" s="1"/>
  <c r="V283" i="1"/>
  <c r="Y283" i="1" s="1"/>
  <c r="U283" i="1"/>
  <c r="T283" i="1"/>
  <c r="S283" i="1"/>
  <c r="R283" i="1"/>
  <c r="Q283" i="1"/>
  <c r="X282" i="1"/>
  <c r="AA282" i="1" s="1"/>
  <c r="W282" i="1"/>
  <c r="Z282" i="1" s="1"/>
  <c r="V282" i="1"/>
  <c r="Y282" i="1" s="1"/>
  <c r="T282" i="1"/>
  <c r="S282" i="1"/>
  <c r="R282" i="1"/>
  <c r="Q282" i="1"/>
  <c r="L282" i="1"/>
  <c r="X281" i="1"/>
  <c r="AA281" i="1" s="1"/>
  <c r="W281" i="1"/>
  <c r="Z281" i="1" s="1"/>
  <c r="V281" i="1"/>
  <c r="Y281" i="1" s="1"/>
  <c r="T281" i="1"/>
  <c r="S281" i="1"/>
  <c r="R281" i="1"/>
  <c r="Q281" i="1"/>
  <c r="X280" i="1"/>
  <c r="AA280" i="1" s="1"/>
  <c r="W280" i="1"/>
  <c r="Z280" i="1" s="1"/>
  <c r="V280" i="1"/>
  <c r="Y280" i="1" s="1"/>
  <c r="T280" i="1"/>
  <c r="S280" i="1"/>
  <c r="R280" i="1"/>
  <c r="Q280" i="1"/>
  <c r="Z279" i="1"/>
  <c r="X279" i="1"/>
  <c r="AA279" i="1" s="1"/>
  <c r="W279" i="1"/>
  <c r="V279" i="1"/>
  <c r="Y279" i="1" s="1"/>
  <c r="U279" i="1"/>
  <c r="T279" i="1"/>
  <c r="S279" i="1"/>
  <c r="R279" i="1"/>
  <c r="Q279" i="1"/>
  <c r="AA278" i="1"/>
  <c r="X278" i="1"/>
  <c r="W278" i="1"/>
  <c r="Z278" i="1" s="1"/>
  <c r="V278" i="1"/>
  <c r="Y278" i="1" s="1"/>
  <c r="U278" i="1"/>
  <c r="T278" i="1"/>
  <c r="S278" i="1"/>
  <c r="R278" i="1"/>
  <c r="Q278" i="1"/>
  <c r="X277" i="1"/>
  <c r="AA277" i="1" s="1"/>
  <c r="W277" i="1"/>
  <c r="Z277" i="1" s="1"/>
  <c r="V277" i="1"/>
  <c r="Y277" i="1" s="1"/>
  <c r="T277" i="1"/>
  <c r="S277" i="1"/>
  <c r="R277" i="1"/>
  <c r="Q277" i="1"/>
  <c r="X276" i="1"/>
  <c r="AA276" i="1" s="1"/>
  <c r="W276" i="1"/>
  <c r="Z276" i="1" s="1"/>
  <c r="V276" i="1"/>
  <c r="Y276" i="1" s="1"/>
  <c r="T276" i="1"/>
  <c r="S276" i="1"/>
  <c r="R276" i="1"/>
  <c r="Q276" i="1"/>
  <c r="X275" i="1"/>
  <c r="AA275" i="1" s="1"/>
  <c r="W275" i="1"/>
  <c r="Z275" i="1" s="1"/>
  <c r="V275" i="1"/>
  <c r="Y275" i="1" s="1"/>
  <c r="T275" i="1"/>
  <c r="S275" i="1"/>
  <c r="R275" i="1"/>
  <c r="Q275" i="1"/>
  <c r="X274" i="1"/>
  <c r="AA274" i="1" s="1"/>
  <c r="W274" i="1"/>
  <c r="Z274" i="1" s="1"/>
  <c r="V274" i="1"/>
  <c r="Y274" i="1" s="1"/>
  <c r="T274" i="1"/>
  <c r="S274" i="1"/>
  <c r="R274" i="1"/>
  <c r="Q274" i="1"/>
  <c r="X273" i="1"/>
  <c r="AA273" i="1" s="1"/>
  <c r="W273" i="1"/>
  <c r="Z273" i="1" s="1"/>
  <c r="V273" i="1"/>
  <c r="Y273" i="1" s="1"/>
  <c r="T273" i="1"/>
  <c r="S273" i="1"/>
  <c r="R273" i="1"/>
  <c r="Q273" i="1"/>
  <c r="X272" i="1"/>
  <c r="AA272" i="1" s="1"/>
  <c r="W272" i="1"/>
  <c r="Z272" i="1" s="1"/>
  <c r="V272" i="1"/>
  <c r="Y272" i="1" s="1"/>
  <c r="U272" i="1"/>
  <c r="T272" i="1"/>
  <c r="S272" i="1"/>
  <c r="R272" i="1"/>
  <c r="Q272" i="1"/>
  <c r="X271" i="1"/>
  <c r="AA271" i="1" s="1"/>
  <c r="W271" i="1"/>
  <c r="Z271" i="1" s="1"/>
  <c r="V271" i="1"/>
  <c r="Y271" i="1" s="1"/>
  <c r="U271" i="1"/>
  <c r="T271" i="1"/>
  <c r="S271" i="1"/>
  <c r="R271" i="1"/>
  <c r="Q271" i="1"/>
  <c r="X270" i="1"/>
  <c r="AA270" i="1" s="1"/>
  <c r="W270" i="1"/>
  <c r="Z270" i="1" s="1"/>
  <c r="V270" i="1"/>
  <c r="Y270" i="1" s="1"/>
  <c r="U270" i="1"/>
  <c r="T270" i="1"/>
  <c r="S270" i="1"/>
  <c r="R270" i="1"/>
  <c r="Q270" i="1"/>
  <c r="Z269" i="1"/>
  <c r="X269" i="1"/>
  <c r="AA269" i="1" s="1"/>
  <c r="W269" i="1"/>
  <c r="V269" i="1"/>
  <c r="Y269" i="1" s="1"/>
  <c r="U269" i="1"/>
  <c r="T269" i="1"/>
  <c r="S269" i="1"/>
  <c r="R269" i="1"/>
  <c r="Q269" i="1"/>
  <c r="X268" i="1"/>
  <c r="AA268" i="1" s="1"/>
  <c r="W268" i="1"/>
  <c r="Z268" i="1" s="1"/>
  <c r="V268" i="1"/>
  <c r="Y268" i="1" s="1"/>
  <c r="U268" i="1"/>
  <c r="T268" i="1"/>
  <c r="S268" i="1"/>
  <c r="R268" i="1"/>
  <c r="Q268" i="1"/>
  <c r="X267" i="1"/>
  <c r="AA267" i="1" s="1"/>
  <c r="W267" i="1"/>
  <c r="Z267" i="1" s="1"/>
  <c r="V267" i="1"/>
  <c r="Y267" i="1" s="1"/>
  <c r="U267" i="1"/>
  <c r="T267" i="1"/>
  <c r="S267" i="1"/>
  <c r="R267" i="1"/>
  <c r="Q267" i="1"/>
  <c r="AA266" i="1"/>
  <c r="X266" i="1"/>
  <c r="W266" i="1"/>
  <c r="Z266" i="1" s="1"/>
  <c r="V266" i="1"/>
  <c r="Y266" i="1" s="1"/>
  <c r="U266" i="1"/>
  <c r="T266" i="1"/>
  <c r="S266" i="1"/>
  <c r="R266" i="1"/>
  <c r="Q266" i="1"/>
  <c r="X265" i="1"/>
  <c r="AA265" i="1" s="1"/>
  <c r="W265" i="1"/>
  <c r="Z265" i="1" s="1"/>
  <c r="V265" i="1"/>
  <c r="Y265" i="1" s="1"/>
  <c r="U265" i="1"/>
  <c r="T265" i="1"/>
  <c r="S265" i="1"/>
  <c r="R265" i="1"/>
  <c r="Q265" i="1"/>
  <c r="X264" i="1"/>
  <c r="AA264" i="1" s="1"/>
  <c r="W264" i="1"/>
  <c r="Z264" i="1" s="1"/>
  <c r="V264" i="1"/>
  <c r="Y264" i="1" s="1"/>
  <c r="U264" i="1"/>
  <c r="T264" i="1"/>
  <c r="S264" i="1"/>
  <c r="R264" i="1"/>
  <c r="Q264" i="1"/>
  <c r="Y263" i="1"/>
  <c r="X263" i="1"/>
  <c r="AA263" i="1" s="1"/>
  <c r="W263" i="1"/>
  <c r="Z263" i="1" s="1"/>
  <c r="V263" i="1"/>
  <c r="U263" i="1"/>
  <c r="T263" i="1"/>
  <c r="S263" i="1"/>
  <c r="R263" i="1"/>
  <c r="Q263" i="1"/>
  <c r="AA262" i="1"/>
  <c r="X262" i="1"/>
  <c r="W262" i="1"/>
  <c r="Z262" i="1" s="1"/>
  <c r="V262" i="1"/>
  <c r="Y262" i="1" s="1"/>
  <c r="U262" i="1"/>
  <c r="T262" i="1"/>
  <c r="S262" i="1"/>
  <c r="R262" i="1"/>
  <c r="Q262" i="1"/>
  <c r="X261" i="1"/>
  <c r="AA261" i="1" s="1"/>
  <c r="W261" i="1"/>
  <c r="Z261" i="1" s="1"/>
  <c r="V261" i="1"/>
  <c r="Y261" i="1" s="1"/>
  <c r="U261" i="1"/>
  <c r="T261" i="1"/>
  <c r="S261" i="1"/>
  <c r="R261" i="1"/>
  <c r="Q261" i="1"/>
  <c r="X260" i="1"/>
  <c r="AA260" i="1" s="1"/>
  <c r="W260" i="1"/>
  <c r="Z260" i="1" s="1"/>
  <c r="V260" i="1"/>
  <c r="Y260" i="1" s="1"/>
  <c r="U260" i="1"/>
  <c r="T260" i="1"/>
  <c r="S260" i="1"/>
  <c r="R260" i="1"/>
  <c r="Q260" i="1"/>
  <c r="AB259" i="1"/>
  <c r="Z259" i="1"/>
  <c r="X259" i="1"/>
  <c r="AA259" i="1" s="1"/>
  <c r="W259" i="1"/>
  <c r="V259" i="1"/>
  <c r="Y259" i="1" s="1"/>
  <c r="T259" i="1"/>
  <c r="S259" i="1"/>
  <c r="R259" i="1"/>
  <c r="Q259" i="1"/>
  <c r="P259" i="1"/>
  <c r="AF258" i="1"/>
  <c r="AM258" i="1" s="1"/>
  <c r="AB258" i="1"/>
  <c r="X258" i="1"/>
  <c r="AA258" i="1" s="1"/>
  <c r="W258" i="1"/>
  <c r="Z258" i="1" s="1"/>
  <c r="V258" i="1"/>
  <c r="Y258" i="1" s="1"/>
  <c r="U258" i="1"/>
  <c r="T258" i="1"/>
  <c r="S258" i="1"/>
  <c r="R258" i="1"/>
  <c r="Q258" i="1"/>
  <c r="P258" i="1"/>
  <c r="AH257" i="1"/>
  <c r="AO257" i="1" s="1"/>
  <c r="AF257" i="1"/>
  <c r="AM257" i="1" s="1"/>
  <c r="AB257" i="1"/>
  <c r="AE257" i="1" s="1"/>
  <c r="AL257" i="1" s="1"/>
  <c r="Z257" i="1"/>
  <c r="X257" i="1"/>
  <c r="AA257" i="1" s="1"/>
  <c r="W257" i="1"/>
  <c r="V257" i="1"/>
  <c r="Y257" i="1" s="1"/>
  <c r="U257" i="1"/>
  <c r="T257" i="1"/>
  <c r="S257" i="1"/>
  <c r="R257" i="1"/>
  <c r="Q257" i="1"/>
  <c r="P257" i="1"/>
  <c r="AE256" i="1"/>
  <c r="AL256" i="1" s="1"/>
  <c r="AB256" i="1"/>
  <c r="AG256" i="1" s="1"/>
  <c r="AN256" i="1" s="1"/>
  <c r="X256" i="1"/>
  <c r="AA256" i="1" s="1"/>
  <c r="W256" i="1"/>
  <c r="Z256" i="1" s="1"/>
  <c r="V256" i="1"/>
  <c r="Y256" i="1" s="1"/>
  <c r="U256" i="1"/>
  <c r="T256" i="1"/>
  <c r="S256" i="1"/>
  <c r="R256" i="1"/>
  <c r="Q256" i="1"/>
  <c r="P256" i="1"/>
  <c r="AE255" i="1"/>
  <c r="AL255" i="1" s="1"/>
  <c r="AB255" i="1"/>
  <c r="AI255" i="1" s="1"/>
  <c r="X255" i="1"/>
  <c r="AA255" i="1" s="1"/>
  <c r="W255" i="1"/>
  <c r="Z255" i="1" s="1"/>
  <c r="V255" i="1"/>
  <c r="Y255" i="1" s="1"/>
  <c r="U255" i="1"/>
  <c r="T255" i="1"/>
  <c r="S255" i="1"/>
  <c r="R255" i="1"/>
  <c r="Q255" i="1"/>
  <c r="P255" i="1"/>
  <c r="AB254" i="1"/>
  <c r="X254" i="1"/>
  <c r="AA254" i="1" s="1"/>
  <c r="W254" i="1"/>
  <c r="Z254" i="1" s="1"/>
  <c r="V254" i="1"/>
  <c r="Y254" i="1" s="1"/>
  <c r="U254" i="1"/>
  <c r="T254" i="1"/>
  <c r="S254" i="1"/>
  <c r="R254" i="1"/>
  <c r="Q254" i="1"/>
  <c r="P254" i="1"/>
  <c r="AB253" i="1"/>
  <c r="X253" i="1"/>
  <c r="AA253" i="1" s="1"/>
  <c r="W253" i="1"/>
  <c r="Z253" i="1" s="1"/>
  <c r="V253" i="1"/>
  <c r="Y253" i="1" s="1"/>
  <c r="U253" i="1"/>
  <c r="T253" i="1"/>
  <c r="S253" i="1"/>
  <c r="R253" i="1"/>
  <c r="Q253" i="1"/>
  <c r="P253" i="1"/>
  <c r="AC252" i="1"/>
  <c r="AJ252" i="1" s="1"/>
  <c r="AB252" i="1"/>
  <c r="AG252" i="1" s="1"/>
  <c r="AN252" i="1" s="1"/>
  <c r="X252" i="1"/>
  <c r="AA252" i="1" s="1"/>
  <c r="W252" i="1"/>
  <c r="Z252" i="1" s="1"/>
  <c r="V252" i="1"/>
  <c r="Y252" i="1" s="1"/>
  <c r="U252" i="1"/>
  <c r="T252" i="1"/>
  <c r="S252" i="1"/>
  <c r="R252" i="1"/>
  <c r="Q252" i="1"/>
  <c r="P252" i="1"/>
  <c r="AB251" i="1"/>
  <c r="X251" i="1"/>
  <c r="AA251" i="1" s="1"/>
  <c r="W251" i="1"/>
  <c r="Z251" i="1" s="1"/>
  <c r="V251" i="1"/>
  <c r="Y251" i="1" s="1"/>
  <c r="U251" i="1"/>
  <c r="T251" i="1"/>
  <c r="S251" i="1"/>
  <c r="R251" i="1"/>
  <c r="Q251" i="1"/>
  <c r="P251" i="1"/>
  <c r="AI250" i="1"/>
  <c r="AE250" i="1"/>
  <c r="AL250" i="1" s="1"/>
  <c r="AD250" i="1"/>
  <c r="AK250" i="1" s="1"/>
  <c r="AB250" i="1"/>
  <c r="AC250" i="1" s="1"/>
  <c r="AJ250" i="1" s="1"/>
  <c r="X250" i="1"/>
  <c r="AA250" i="1" s="1"/>
  <c r="W250" i="1"/>
  <c r="Z250" i="1" s="1"/>
  <c r="V250" i="1"/>
  <c r="Y250" i="1" s="1"/>
  <c r="U250" i="1"/>
  <c r="T250" i="1"/>
  <c r="S250" i="1"/>
  <c r="R250" i="1"/>
  <c r="Q250" i="1"/>
  <c r="P250" i="1"/>
  <c r="AL249" i="1"/>
  <c r="AF249" i="1"/>
  <c r="AM249" i="1" s="1"/>
  <c r="AC249" i="1"/>
  <c r="AJ249" i="1" s="1"/>
  <c r="AB249" i="1"/>
  <c r="AE249" i="1" s="1"/>
  <c r="X249" i="1"/>
  <c r="AA249" i="1" s="1"/>
  <c r="W249" i="1"/>
  <c r="Z249" i="1" s="1"/>
  <c r="V249" i="1"/>
  <c r="Y249" i="1" s="1"/>
  <c r="U249" i="1"/>
  <c r="T249" i="1"/>
  <c r="S249" i="1"/>
  <c r="R249" i="1"/>
  <c r="Q249" i="1"/>
  <c r="P249" i="1"/>
  <c r="AH248" i="1"/>
  <c r="AO248" i="1" s="1"/>
  <c r="AB248" i="1"/>
  <c r="X248" i="1"/>
  <c r="AA248" i="1" s="1"/>
  <c r="W248" i="1"/>
  <c r="Z248" i="1" s="1"/>
  <c r="V248" i="1"/>
  <c r="Y248" i="1" s="1"/>
  <c r="U248" i="1"/>
  <c r="T248" i="1"/>
  <c r="S248" i="1"/>
  <c r="R248" i="1"/>
  <c r="Q248" i="1"/>
  <c r="P248" i="1"/>
  <c r="AC247" i="1"/>
  <c r="AJ247" i="1" s="1"/>
  <c r="AB247" i="1"/>
  <c r="X247" i="1"/>
  <c r="AA247" i="1" s="1"/>
  <c r="W247" i="1"/>
  <c r="Z247" i="1" s="1"/>
  <c r="V247" i="1"/>
  <c r="Y247" i="1" s="1"/>
  <c r="U247" i="1"/>
  <c r="T247" i="1"/>
  <c r="S247" i="1"/>
  <c r="R247" i="1"/>
  <c r="Q247" i="1"/>
  <c r="P247" i="1"/>
  <c r="AB246" i="1"/>
  <c r="X246" i="1"/>
  <c r="AA246" i="1" s="1"/>
  <c r="W246" i="1"/>
  <c r="Z246" i="1" s="1"/>
  <c r="V246" i="1"/>
  <c r="Y246" i="1" s="1"/>
  <c r="U246" i="1"/>
  <c r="T246" i="1"/>
  <c r="S246" i="1"/>
  <c r="R246" i="1"/>
  <c r="Q246" i="1"/>
  <c r="P246" i="1"/>
  <c r="AC245" i="1"/>
  <c r="AJ245" i="1" s="1"/>
  <c r="AB245" i="1"/>
  <c r="AH245" i="1" s="1"/>
  <c r="AO245" i="1" s="1"/>
  <c r="X245" i="1"/>
  <c r="AA245" i="1" s="1"/>
  <c r="W245" i="1"/>
  <c r="Z245" i="1" s="1"/>
  <c r="V245" i="1"/>
  <c r="Y245" i="1" s="1"/>
  <c r="U245" i="1"/>
  <c r="T245" i="1"/>
  <c r="S245" i="1"/>
  <c r="R245" i="1"/>
  <c r="Q245" i="1"/>
  <c r="P245" i="1"/>
  <c r="AH244" i="1"/>
  <c r="AO244" i="1" s="1"/>
  <c r="AB244" i="1"/>
  <c r="X244" i="1"/>
  <c r="AA244" i="1" s="1"/>
  <c r="W244" i="1"/>
  <c r="Z244" i="1" s="1"/>
  <c r="V244" i="1"/>
  <c r="Y244" i="1" s="1"/>
  <c r="U244" i="1"/>
  <c r="T244" i="1"/>
  <c r="S244" i="1"/>
  <c r="R244" i="1"/>
  <c r="Q244" i="1"/>
  <c r="P244" i="1"/>
  <c r="AG243" i="1"/>
  <c r="AN243" i="1" s="1"/>
  <c r="AF243" i="1"/>
  <c r="AM243" i="1" s="1"/>
  <c r="AB243" i="1"/>
  <c r="X243" i="1"/>
  <c r="AA243" i="1" s="1"/>
  <c r="W243" i="1"/>
  <c r="Z243" i="1" s="1"/>
  <c r="V243" i="1"/>
  <c r="Y243" i="1" s="1"/>
  <c r="U243" i="1"/>
  <c r="T243" i="1"/>
  <c r="S243" i="1"/>
  <c r="R243" i="1"/>
  <c r="Q243" i="1"/>
  <c r="P243" i="1"/>
  <c r="AB242" i="1"/>
  <c r="X242" i="1"/>
  <c r="AA242" i="1" s="1"/>
  <c r="W242" i="1"/>
  <c r="Z242" i="1" s="1"/>
  <c r="V242" i="1"/>
  <c r="Y242" i="1" s="1"/>
  <c r="U242" i="1"/>
  <c r="T242" i="1"/>
  <c r="S242" i="1"/>
  <c r="R242" i="1"/>
  <c r="Q242" i="1"/>
  <c r="P242" i="1"/>
  <c r="AB241" i="1"/>
  <c r="AA241" i="1"/>
  <c r="X241" i="1"/>
  <c r="W241" i="1"/>
  <c r="Z241" i="1" s="1"/>
  <c r="V241" i="1"/>
  <c r="Y241" i="1" s="1"/>
  <c r="U241" i="1"/>
  <c r="T241" i="1"/>
  <c r="S241" i="1"/>
  <c r="R241" i="1"/>
  <c r="Q241" i="1"/>
  <c r="P241" i="1"/>
  <c r="AE240" i="1"/>
  <c r="AL240" i="1" s="1"/>
  <c r="AC240" i="1"/>
  <c r="AJ240" i="1" s="1"/>
  <c r="AB240" i="1"/>
  <c r="AH240" i="1" s="1"/>
  <c r="AO240" i="1" s="1"/>
  <c r="X240" i="1"/>
  <c r="AA240" i="1" s="1"/>
  <c r="W240" i="1"/>
  <c r="Z240" i="1" s="1"/>
  <c r="V240" i="1"/>
  <c r="Y240" i="1" s="1"/>
  <c r="U240" i="1"/>
  <c r="T240" i="1"/>
  <c r="S240" i="1"/>
  <c r="R240" i="1"/>
  <c r="Q240" i="1"/>
  <c r="P240" i="1"/>
  <c r="AD239" i="1"/>
  <c r="AK239" i="1" s="1"/>
  <c r="AB239" i="1"/>
  <c r="Y239" i="1"/>
  <c r="X239" i="1"/>
  <c r="AA239" i="1" s="1"/>
  <c r="W239" i="1"/>
  <c r="Z239" i="1" s="1"/>
  <c r="V239" i="1"/>
  <c r="T239" i="1"/>
  <c r="S239" i="1"/>
  <c r="R239" i="1"/>
  <c r="Q239" i="1"/>
  <c r="P239" i="1"/>
  <c r="L239" i="1"/>
  <c r="U239" i="1" s="1"/>
  <c r="AB238" i="1"/>
  <c r="X238" i="1"/>
  <c r="AA238" i="1" s="1"/>
  <c r="W238" i="1"/>
  <c r="Z238" i="1" s="1"/>
  <c r="V238" i="1"/>
  <c r="Y238" i="1" s="1"/>
  <c r="U238" i="1"/>
  <c r="T238" i="1"/>
  <c r="S238" i="1"/>
  <c r="R238" i="1"/>
  <c r="Q238" i="1"/>
  <c r="P238" i="1"/>
  <c r="AC237" i="1"/>
  <c r="AJ237" i="1" s="1"/>
  <c r="AB237" i="1"/>
  <c r="AD237" i="1" s="1"/>
  <c r="AK237" i="1" s="1"/>
  <c r="X237" i="1"/>
  <c r="AA237" i="1" s="1"/>
  <c r="W237" i="1"/>
  <c r="Z237" i="1" s="1"/>
  <c r="V237" i="1"/>
  <c r="Y237" i="1" s="1"/>
  <c r="U237" i="1"/>
  <c r="T237" i="1"/>
  <c r="S237" i="1"/>
  <c r="R237" i="1"/>
  <c r="Q237" i="1"/>
  <c r="P237" i="1"/>
  <c r="AI236" i="1"/>
  <c r="AH236" i="1"/>
  <c r="AO236" i="1" s="1"/>
  <c r="AE236" i="1"/>
  <c r="AL236" i="1" s="1"/>
  <c r="AC236" i="1"/>
  <c r="AJ236" i="1" s="1"/>
  <c r="AB236" i="1"/>
  <c r="AD236" i="1" s="1"/>
  <c r="AK236" i="1" s="1"/>
  <c r="X236" i="1"/>
  <c r="AA236" i="1" s="1"/>
  <c r="W236" i="1"/>
  <c r="Z236" i="1" s="1"/>
  <c r="V236" i="1"/>
  <c r="Y236" i="1" s="1"/>
  <c r="U236" i="1"/>
  <c r="T236" i="1"/>
  <c r="S236" i="1"/>
  <c r="R236" i="1"/>
  <c r="Q236" i="1"/>
  <c r="P236" i="1"/>
  <c r="AE235" i="1"/>
  <c r="AL235" i="1" s="1"/>
  <c r="AB235" i="1"/>
  <c r="X235" i="1"/>
  <c r="AA235" i="1" s="1"/>
  <c r="W235" i="1"/>
  <c r="Z235" i="1" s="1"/>
  <c r="V235" i="1"/>
  <c r="Y235" i="1" s="1"/>
  <c r="U235" i="1"/>
  <c r="T235" i="1"/>
  <c r="S235" i="1"/>
  <c r="R235" i="1"/>
  <c r="Q235" i="1"/>
  <c r="P235" i="1"/>
  <c r="AE234" i="1"/>
  <c r="AL234" i="1" s="1"/>
  <c r="AB234" i="1"/>
  <c r="AH234" i="1" s="1"/>
  <c r="AO234" i="1" s="1"/>
  <c r="X234" i="1"/>
  <c r="AA234" i="1" s="1"/>
  <c r="W234" i="1"/>
  <c r="Z234" i="1" s="1"/>
  <c r="V234" i="1"/>
  <c r="Y234" i="1" s="1"/>
  <c r="U234" i="1"/>
  <c r="T234" i="1"/>
  <c r="S234" i="1"/>
  <c r="R234" i="1"/>
  <c r="Q234" i="1"/>
  <c r="P234" i="1"/>
  <c r="AB233" i="1"/>
  <c r="AI233" i="1" s="1"/>
  <c r="X233" i="1"/>
  <c r="AA233" i="1" s="1"/>
  <c r="W233" i="1"/>
  <c r="Z233" i="1" s="1"/>
  <c r="V233" i="1"/>
  <c r="Y233" i="1" s="1"/>
  <c r="U233" i="1"/>
  <c r="T233" i="1"/>
  <c r="S233" i="1"/>
  <c r="R233" i="1"/>
  <c r="Q233" i="1"/>
  <c r="P233" i="1"/>
  <c r="AB232" i="1"/>
  <c r="Z232" i="1"/>
  <c r="X232" i="1"/>
  <c r="AA232" i="1" s="1"/>
  <c r="W232" i="1"/>
  <c r="V232" i="1"/>
  <c r="Y232" i="1" s="1"/>
  <c r="U232" i="1"/>
  <c r="T232" i="1"/>
  <c r="S232" i="1"/>
  <c r="R232" i="1"/>
  <c r="Q232" i="1"/>
  <c r="P232" i="1"/>
  <c r="AB231" i="1"/>
  <c r="Z231" i="1"/>
  <c r="X231" i="1"/>
  <c r="AA231" i="1" s="1"/>
  <c r="W231" i="1"/>
  <c r="V231" i="1"/>
  <c r="Y231" i="1" s="1"/>
  <c r="U231" i="1"/>
  <c r="T231" i="1"/>
  <c r="S231" i="1"/>
  <c r="R231" i="1"/>
  <c r="Q231" i="1"/>
  <c r="P231" i="1"/>
  <c r="AH230" i="1"/>
  <c r="AO230" i="1" s="1"/>
  <c r="AB230" i="1"/>
  <c r="AI230" i="1" s="1"/>
  <c r="X230" i="1"/>
  <c r="AA230" i="1" s="1"/>
  <c r="W230" i="1"/>
  <c r="Z230" i="1" s="1"/>
  <c r="V230" i="1"/>
  <c r="Y230" i="1" s="1"/>
  <c r="U230" i="1"/>
  <c r="T230" i="1"/>
  <c r="S230" i="1"/>
  <c r="R230" i="1"/>
  <c r="Q230" i="1"/>
  <c r="P230" i="1"/>
  <c r="AB229" i="1"/>
  <c r="AA229" i="1"/>
  <c r="X229" i="1"/>
  <c r="W229" i="1"/>
  <c r="Z229" i="1" s="1"/>
  <c r="V229" i="1"/>
  <c r="Y229" i="1" s="1"/>
  <c r="U229" i="1"/>
  <c r="T229" i="1"/>
  <c r="S229" i="1"/>
  <c r="R229" i="1"/>
  <c r="Q229" i="1"/>
  <c r="P229" i="1"/>
  <c r="AB228" i="1"/>
  <c r="AA228" i="1"/>
  <c r="X228" i="1"/>
  <c r="W228" i="1"/>
  <c r="Z228" i="1" s="1"/>
  <c r="V228" i="1"/>
  <c r="Y228" i="1" s="1"/>
  <c r="U228" i="1"/>
  <c r="T228" i="1"/>
  <c r="S228" i="1"/>
  <c r="R228" i="1"/>
  <c r="Q228" i="1"/>
  <c r="P228" i="1"/>
  <c r="AB227" i="1"/>
  <c r="Y227" i="1"/>
  <c r="X227" i="1"/>
  <c r="AA227" i="1" s="1"/>
  <c r="W227" i="1"/>
  <c r="Z227" i="1" s="1"/>
  <c r="V227" i="1"/>
  <c r="U227" i="1"/>
  <c r="T227" i="1"/>
  <c r="S227" i="1"/>
  <c r="R227" i="1"/>
  <c r="Q227" i="1"/>
  <c r="P227" i="1"/>
  <c r="AE226" i="1"/>
  <c r="AL226" i="1" s="1"/>
  <c r="AB226" i="1"/>
  <c r="AI226" i="1" s="1"/>
  <c r="AA226" i="1"/>
  <c r="Y226" i="1"/>
  <c r="X226" i="1"/>
  <c r="W226" i="1"/>
  <c r="Z226" i="1" s="1"/>
  <c r="V226" i="1"/>
  <c r="U226" i="1"/>
  <c r="T226" i="1"/>
  <c r="S226" i="1"/>
  <c r="R226" i="1"/>
  <c r="Q226" i="1"/>
  <c r="P226" i="1"/>
  <c r="AB225" i="1"/>
  <c r="AA225" i="1"/>
  <c r="X225" i="1"/>
  <c r="W225" i="1"/>
  <c r="Z225" i="1" s="1"/>
  <c r="V225" i="1"/>
  <c r="Y225" i="1" s="1"/>
  <c r="U225" i="1"/>
  <c r="T225" i="1"/>
  <c r="S225" i="1"/>
  <c r="R225" i="1"/>
  <c r="Q225" i="1"/>
  <c r="P225" i="1"/>
  <c r="AG224" i="1"/>
  <c r="AN224" i="1" s="1"/>
  <c r="AF224" i="1"/>
  <c r="AM224" i="1" s="1"/>
  <c r="AD224" i="1"/>
  <c r="AK224" i="1" s="1"/>
  <c r="AB224" i="1"/>
  <c r="AE224" i="1" s="1"/>
  <c r="AL224" i="1" s="1"/>
  <c r="AA224" i="1"/>
  <c r="X224" i="1"/>
  <c r="W224" i="1"/>
  <c r="Z224" i="1" s="1"/>
  <c r="V224" i="1"/>
  <c r="Y224" i="1" s="1"/>
  <c r="U224" i="1"/>
  <c r="T224" i="1"/>
  <c r="S224" i="1"/>
  <c r="R224" i="1"/>
  <c r="Q224" i="1"/>
  <c r="P224" i="1"/>
  <c r="AB223" i="1"/>
  <c r="AI223" i="1" s="1"/>
  <c r="X223" i="1"/>
  <c r="AA223" i="1" s="1"/>
  <c r="W223" i="1"/>
  <c r="Z223" i="1" s="1"/>
  <c r="V223" i="1"/>
  <c r="Y223" i="1" s="1"/>
  <c r="U223" i="1"/>
  <c r="T223" i="1"/>
  <c r="S223" i="1"/>
  <c r="R223" i="1"/>
  <c r="Q223" i="1"/>
  <c r="P223" i="1"/>
  <c r="AI222" i="1"/>
  <c r="AD222" i="1"/>
  <c r="AK222" i="1" s="1"/>
  <c r="AB222" i="1"/>
  <c r="X222" i="1"/>
  <c r="AA222" i="1" s="1"/>
  <c r="W222" i="1"/>
  <c r="Z222" i="1" s="1"/>
  <c r="V222" i="1"/>
  <c r="Y222" i="1" s="1"/>
  <c r="U222" i="1"/>
  <c r="T222" i="1"/>
  <c r="S222" i="1"/>
  <c r="R222" i="1"/>
  <c r="Q222" i="1"/>
  <c r="P222" i="1"/>
  <c r="AC221" i="1"/>
  <c r="AJ221" i="1" s="1"/>
  <c r="AB221" i="1"/>
  <c r="X221" i="1"/>
  <c r="AA221" i="1" s="1"/>
  <c r="W221" i="1"/>
  <c r="Z221" i="1" s="1"/>
  <c r="V221" i="1"/>
  <c r="Y221" i="1" s="1"/>
  <c r="U221" i="1"/>
  <c r="T221" i="1"/>
  <c r="S221" i="1"/>
  <c r="R221" i="1"/>
  <c r="Q221" i="1"/>
  <c r="P221" i="1"/>
  <c r="AB220" i="1"/>
  <c r="AE220" i="1" s="1"/>
  <c r="AL220" i="1" s="1"/>
  <c r="AA220" i="1"/>
  <c r="X220" i="1"/>
  <c r="W220" i="1"/>
  <c r="Z220" i="1" s="1"/>
  <c r="V220" i="1"/>
  <c r="Y220" i="1" s="1"/>
  <c r="U220" i="1"/>
  <c r="T220" i="1"/>
  <c r="S220" i="1"/>
  <c r="R220" i="1"/>
  <c r="Q220" i="1"/>
  <c r="P220" i="1"/>
  <c r="AB219" i="1"/>
  <c r="X219" i="1"/>
  <c r="AA219" i="1" s="1"/>
  <c r="W219" i="1"/>
  <c r="Z219" i="1" s="1"/>
  <c r="V219" i="1"/>
  <c r="Y219" i="1" s="1"/>
  <c r="U219" i="1"/>
  <c r="T219" i="1"/>
  <c r="S219" i="1"/>
  <c r="R219" i="1"/>
  <c r="Q219" i="1"/>
  <c r="P219" i="1"/>
  <c r="AB218" i="1"/>
  <c r="X218" i="1"/>
  <c r="AA218" i="1" s="1"/>
  <c r="W218" i="1"/>
  <c r="Z218" i="1" s="1"/>
  <c r="V218" i="1"/>
  <c r="Y218" i="1" s="1"/>
  <c r="U218" i="1"/>
  <c r="T218" i="1"/>
  <c r="S218" i="1"/>
  <c r="R218" i="1"/>
  <c r="Q218" i="1"/>
  <c r="P218" i="1"/>
  <c r="AF217" i="1"/>
  <c r="AM217" i="1" s="1"/>
  <c r="AD217" i="1"/>
  <c r="AK217" i="1" s="1"/>
  <c r="AB217" i="1"/>
  <c r="AC217" i="1" s="1"/>
  <c r="AJ217" i="1" s="1"/>
  <c r="X217" i="1"/>
  <c r="AA217" i="1" s="1"/>
  <c r="W217" i="1"/>
  <c r="Z217" i="1" s="1"/>
  <c r="V217" i="1"/>
  <c r="Y217" i="1" s="1"/>
  <c r="U217" i="1"/>
  <c r="T217" i="1"/>
  <c r="S217" i="1"/>
  <c r="R217" i="1"/>
  <c r="Q217" i="1"/>
  <c r="P217" i="1"/>
  <c r="AB216" i="1"/>
  <c r="X216" i="1"/>
  <c r="AA216" i="1" s="1"/>
  <c r="W216" i="1"/>
  <c r="Z216" i="1" s="1"/>
  <c r="V216" i="1"/>
  <c r="Y216" i="1" s="1"/>
  <c r="U216" i="1"/>
  <c r="T216" i="1"/>
  <c r="S216" i="1"/>
  <c r="R216" i="1"/>
  <c r="Q216" i="1"/>
  <c r="P216" i="1"/>
  <c r="AB215" i="1"/>
  <c r="X215" i="1"/>
  <c r="AA215" i="1" s="1"/>
  <c r="W215" i="1"/>
  <c r="Z215" i="1" s="1"/>
  <c r="V215" i="1"/>
  <c r="Y215" i="1" s="1"/>
  <c r="U215" i="1"/>
  <c r="T215" i="1"/>
  <c r="S215" i="1"/>
  <c r="R215" i="1"/>
  <c r="Q215" i="1"/>
  <c r="P215" i="1"/>
  <c r="AB214" i="1"/>
  <c r="X214" i="1"/>
  <c r="AA214" i="1" s="1"/>
  <c r="W214" i="1"/>
  <c r="Z214" i="1" s="1"/>
  <c r="V214" i="1"/>
  <c r="Y214" i="1" s="1"/>
  <c r="U214" i="1"/>
  <c r="T214" i="1"/>
  <c r="S214" i="1"/>
  <c r="R214" i="1"/>
  <c r="Q214" i="1"/>
  <c r="P214" i="1"/>
  <c r="AB213" i="1"/>
  <c r="X213" i="1"/>
  <c r="AA213" i="1" s="1"/>
  <c r="W213" i="1"/>
  <c r="Z213" i="1" s="1"/>
  <c r="V213" i="1"/>
  <c r="Y213" i="1" s="1"/>
  <c r="U213" i="1"/>
  <c r="T213" i="1"/>
  <c r="S213" i="1"/>
  <c r="R213" i="1"/>
  <c r="Q213" i="1"/>
  <c r="P213" i="1"/>
  <c r="AB212" i="1"/>
  <c r="X212" i="1"/>
  <c r="AA212" i="1" s="1"/>
  <c r="W212" i="1"/>
  <c r="Z212" i="1" s="1"/>
  <c r="V212" i="1"/>
  <c r="Y212" i="1" s="1"/>
  <c r="U212" i="1"/>
  <c r="T212" i="1"/>
  <c r="S212" i="1"/>
  <c r="R212" i="1"/>
  <c r="Q212" i="1"/>
  <c r="P212" i="1"/>
  <c r="AI211" i="1"/>
  <c r="AH211" i="1"/>
  <c r="AO211" i="1" s="1"/>
  <c r="AC211" i="1"/>
  <c r="AJ211" i="1" s="1"/>
  <c r="AB211" i="1"/>
  <c r="X211" i="1"/>
  <c r="AA211" i="1" s="1"/>
  <c r="W211" i="1"/>
  <c r="Z211" i="1" s="1"/>
  <c r="V211" i="1"/>
  <c r="Y211" i="1" s="1"/>
  <c r="U211" i="1"/>
  <c r="T211" i="1"/>
  <c r="S211" i="1"/>
  <c r="R211" i="1"/>
  <c r="Q211" i="1"/>
  <c r="P211" i="1"/>
  <c r="AH210" i="1"/>
  <c r="AO210" i="1" s="1"/>
  <c r="AB210" i="1"/>
  <c r="AI210" i="1" s="1"/>
  <c r="Y210" i="1"/>
  <c r="X210" i="1"/>
  <c r="AA210" i="1" s="1"/>
  <c r="W210" i="1"/>
  <c r="Z210" i="1" s="1"/>
  <c r="V210" i="1"/>
  <c r="U210" i="1"/>
  <c r="T210" i="1"/>
  <c r="S210" i="1"/>
  <c r="R210" i="1"/>
  <c r="Q210" i="1"/>
  <c r="P210" i="1"/>
  <c r="AB209" i="1"/>
  <c r="X209" i="1"/>
  <c r="AA209" i="1" s="1"/>
  <c r="W209" i="1"/>
  <c r="Z209" i="1" s="1"/>
  <c r="V209" i="1"/>
  <c r="Y209" i="1" s="1"/>
  <c r="U209" i="1"/>
  <c r="T209" i="1"/>
  <c r="S209" i="1"/>
  <c r="R209" i="1"/>
  <c r="Q209" i="1"/>
  <c r="P209" i="1"/>
  <c r="AH208" i="1"/>
  <c r="AO208" i="1" s="1"/>
  <c r="AF208" i="1"/>
  <c r="AM208" i="1" s="1"/>
  <c r="AB208" i="1"/>
  <c r="AE208" i="1" s="1"/>
  <c r="AL208" i="1" s="1"/>
  <c r="Z208" i="1"/>
  <c r="X208" i="1"/>
  <c r="AA208" i="1" s="1"/>
  <c r="W208" i="1"/>
  <c r="V208" i="1"/>
  <c r="Y208" i="1" s="1"/>
  <c r="T208" i="1"/>
  <c r="S208" i="1"/>
  <c r="R208" i="1"/>
  <c r="Q208" i="1"/>
  <c r="P208" i="1"/>
  <c r="AB207" i="1"/>
  <c r="AF207" i="1" s="1"/>
  <c r="AM207" i="1" s="1"/>
  <c r="Y207" i="1"/>
  <c r="X207" i="1"/>
  <c r="AA207" i="1" s="1"/>
  <c r="W207" i="1"/>
  <c r="Z207" i="1" s="1"/>
  <c r="V207" i="1"/>
  <c r="U207" i="1"/>
  <c r="T207" i="1"/>
  <c r="S207" i="1"/>
  <c r="R207" i="1"/>
  <c r="Q207" i="1"/>
  <c r="P207" i="1"/>
  <c r="AB206" i="1"/>
  <c r="X206" i="1"/>
  <c r="AA206" i="1" s="1"/>
  <c r="W206" i="1"/>
  <c r="Z206" i="1" s="1"/>
  <c r="V206" i="1"/>
  <c r="Y206" i="1" s="1"/>
  <c r="T206" i="1"/>
  <c r="S206" i="1"/>
  <c r="R206" i="1"/>
  <c r="Q206" i="1"/>
  <c r="P206" i="1"/>
  <c r="AH205" i="1"/>
  <c r="AO205" i="1" s="1"/>
  <c r="AG205" i="1"/>
  <c r="AN205" i="1" s="1"/>
  <c r="AB205" i="1"/>
  <c r="AA205" i="1"/>
  <c r="X205" i="1"/>
  <c r="W205" i="1"/>
  <c r="Z205" i="1" s="1"/>
  <c r="V205" i="1"/>
  <c r="Y205" i="1" s="1"/>
  <c r="T205" i="1"/>
  <c r="S205" i="1"/>
  <c r="R205" i="1"/>
  <c r="Q205" i="1"/>
  <c r="P205" i="1"/>
  <c r="L205" i="1"/>
  <c r="AB204" i="1"/>
  <c r="AE204" i="1" s="1"/>
  <c r="AL204" i="1" s="1"/>
  <c r="Y204" i="1"/>
  <c r="X204" i="1"/>
  <c r="AA204" i="1" s="1"/>
  <c r="W204" i="1"/>
  <c r="Z204" i="1" s="1"/>
  <c r="V204" i="1"/>
  <c r="U204" i="1"/>
  <c r="T204" i="1"/>
  <c r="S204" i="1"/>
  <c r="R204" i="1"/>
  <c r="Q204" i="1"/>
  <c r="P204" i="1"/>
  <c r="AB203" i="1"/>
  <c r="X203" i="1"/>
  <c r="AA203" i="1" s="1"/>
  <c r="W203" i="1"/>
  <c r="Z203" i="1" s="1"/>
  <c r="V203" i="1"/>
  <c r="Y203" i="1" s="1"/>
  <c r="U203" i="1"/>
  <c r="T203" i="1"/>
  <c r="S203" i="1"/>
  <c r="R203" i="1"/>
  <c r="Q203" i="1"/>
  <c r="P203" i="1"/>
  <c r="AB202" i="1"/>
  <c r="X202" i="1"/>
  <c r="AA202" i="1" s="1"/>
  <c r="W202" i="1"/>
  <c r="Z202" i="1" s="1"/>
  <c r="V202" i="1"/>
  <c r="Y202" i="1" s="1"/>
  <c r="U202" i="1"/>
  <c r="T202" i="1"/>
  <c r="S202" i="1"/>
  <c r="R202" i="1"/>
  <c r="Q202" i="1"/>
  <c r="P202" i="1"/>
  <c r="AB201" i="1"/>
  <c r="X201" i="1"/>
  <c r="AA201" i="1" s="1"/>
  <c r="W201" i="1"/>
  <c r="Z201" i="1" s="1"/>
  <c r="V201" i="1"/>
  <c r="Y201" i="1" s="1"/>
  <c r="U201" i="1"/>
  <c r="T201" i="1"/>
  <c r="S201" i="1"/>
  <c r="R201" i="1"/>
  <c r="Q201" i="1"/>
  <c r="P201" i="1"/>
  <c r="AB200" i="1"/>
  <c r="X200" i="1"/>
  <c r="AA200" i="1" s="1"/>
  <c r="W200" i="1"/>
  <c r="Z200" i="1" s="1"/>
  <c r="V200" i="1"/>
  <c r="Y200" i="1" s="1"/>
  <c r="U200" i="1"/>
  <c r="T200" i="1"/>
  <c r="S200" i="1"/>
  <c r="R200" i="1"/>
  <c r="Q200" i="1"/>
  <c r="P200" i="1"/>
  <c r="AB199" i="1"/>
  <c r="AG199" i="1" s="1"/>
  <c r="AN199" i="1" s="1"/>
  <c r="X199" i="1"/>
  <c r="AA199" i="1" s="1"/>
  <c r="W199" i="1"/>
  <c r="Z199" i="1" s="1"/>
  <c r="V199" i="1"/>
  <c r="Y199" i="1" s="1"/>
  <c r="U199" i="1"/>
  <c r="T199" i="1"/>
  <c r="S199" i="1"/>
  <c r="R199" i="1"/>
  <c r="Q199" i="1"/>
  <c r="P199" i="1"/>
  <c r="AB198" i="1"/>
  <c r="X198" i="1"/>
  <c r="AA198" i="1" s="1"/>
  <c r="W198" i="1"/>
  <c r="Z198" i="1" s="1"/>
  <c r="V198" i="1"/>
  <c r="Y198" i="1" s="1"/>
  <c r="T198" i="1"/>
  <c r="S198" i="1"/>
  <c r="R198" i="1"/>
  <c r="Q198" i="1"/>
  <c r="P198" i="1"/>
  <c r="AB197" i="1"/>
  <c r="Z197" i="1"/>
  <c r="X197" i="1"/>
  <c r="AA197" i="1" s="1"/>
  <c r="W197" i="1"/>
  <c r="V197" i="1"/>
  <c r="Y197" i="1" s="1"/>
  <c r="T197" i="1"/>
  <c r="S197" i="1"/>
  <c r="R197" i="1"/>
  <c r="Q197" i="1"/>
  <c r="P197" i="1"/>
  <c r="L197" i="1"/>
  <c r="AB196" i="1"/>
  <c r="AC196" i="1" s="1"/>
  <c r="AJ196" i="1" s="1"/>
  <c r="X196" i="1"/>
  <c r="AA196" i="1" s="1"/>
  <c r="W196" i="1"/>
  <c r="Z196" i="1" s="1"/>
  <c r="V196" i="1"/>
  <c r="Y196" i="1" s="1"/>
  <c r="U196" i="1"/>
  <c r="T196" i="1"/>
  <c r="S196" i="1"/>
  <c r="R196" i="1"/>
  <c r="Q196" i="1"/>
  <c r="P196" i="1"/>
  <c r="AH195" i="1"/>
  <c r="AO195" i="1" s="1"/>
  <c r="AB195" i="1"/>
  <c r="X195" i="1"/>
  <c r="AA195" i="1" s="1"/>
  <c r="W195" i="1"/>
  <c r="Z195" i="1" s="1"/>
  <c r="V195" i="1"/>
  <c r="Y195" i="1" s="1"/>
  <c r="U195" i="1"/>
  <c r="T195" i="1"/>
  <c r="S195" i="1"/>
  <c r="R195" i="1"/>
  <c r="Q195" i="1"/>
  <c r="P195" i="1"/>
  <c r="AB194" i="1"/>
  <c r="AD194" i="1" s="1"/>
  <c r="AK194" i="1" s="1"/>
  <c r="X194" i="1"/>
  <c r="AA194" i="1" s="1"/>
  <c r="W194" i="1"/>
  <c r="Z194" i="1" s="1"/>
  <c r="V194" i="1"/>
  <c r="Y194" i="1" s="1"/>
  <c r="U194" i="1"/>
  <c r="T194" i="1"/>
  <c r="S194" i="1"/>
  <c r="R194" i="1"/>
  <c r="Q194" i="1"/>
  <c r="P194" i="1"/>
  <c r="AJ193" i="1"/>
  <c r="AG193" i="1"/>
  <c r="AN193" i="1" s="1"/>
  <c r="AB193" i="1"/>
  <c r="AC193" i="1" s="1"/>
  <c r="X193" i="1"/>
  <c r="AA193" i="1" s="1"/>
  <c r="W193" i="1"/>
  <c r="Z193" i="1" s="1"/>
  <c r="V193" i="1"/>
  <c r="Y193" i="1" s="1"/>
  <c r="U193" i="1"/>
  <c r="T193" i="1"/>
  <c r="S193" i="1"/>
  <c r="R193" i="1"/>
  <c r="Q193" i="1"/>
  <c r="P193" i="1"/>
  <c r="AB192" i="1"/>
  <c r="X192" i="1"/>
  <c r="AA192" i="1" s="1"/>
  <c r="W192" i="1"/>
  <c r="Z192" i="1" s="1"/>
  <c r="V192" i="1"/>
  <c r="Y192" i="1" s="1"/>
  <c r="U192" i="1"/>
  <c r="T192" i="1"/>
  <c r="S192" i="1"/>
  <c r="R192" i="1"/>
  <c r="Q192" i="1"/>
  <c r="P192" i="1"/>
  <c r="AB191" i="1"/>
  <c r="X191" i="1"/>
  <c r="AA191" i="1" s="1"/>
  <c r="W191" i="1"/>
  <c r="Z191" i="1" s="1"/>
  <c r="V191" i="1"/>
  <c r="Y191" i="1" s="1"/>
  <c r="U191" i="1"/>
  <c r="T191" i="1"/>
  <c r="S191" i="1"/>
  <c r="R191" i="1"/>
  <c r="Q191" i="1"/>
  <c r="P191" i="1"/>
  <c r="AB190" i="1"/>
  <c r="AD190" i="1" s="1"/>
  <c r="AK190" i="1" s="1"/>
  <c r="X190" i="1"/>
  <c r="AA190" i="1" s="1"/>
  <c r="W190" i="1"/>
  <c r="Z190" i="1" s="1"/>
  <c r="V190" i="1"/>
  <c r="Y190" i="1" s="1"/>
  <c r="U190" i="1"/>
  <c r="T190" i="1"/>
  <c r="S190" i="1"/>
  <c r="R190" i="1"/>
  <c r="Q190" i="1"/>
  <c r="P190" i="1"/>
  <c r="AC189" i="1"/>
  <c r="AJ189" i="1" s="1"/>
  <c r="AB189" i="1"/>
  <c r="X189" i="1"/>
  <c r="AA189" i="1" s="1"/>
  <c r="W189" i="1"/>
  <c r="Z189" i="1" s="1"/>
  <c r="V189" i="1"/>
  <c r="Y189" i="1" s="1"/>
  <c r="T189" i="1"/>
  <c r="S189" i="1"/>
  <c r="R189" i="1"/>
  <c r="Q189" i="1"/>
  <c r="P189" i="1"/>
  <c r="AB188" i="1"/>
  <c r="Y188" i="1"/>
  <c r="X188" i="1"/>
  <c r="AA188" i="1" s="1"/>
  <c r="W188" i="1"/>
  <c r="Z188" i="1" s="1"/>
  <c r="V188" i="1"/>
  <c r="U188" i="1"/>
  <c r="T188" i="1"/>
  <c r="S188" i="1"/>
  <c r="R188" i="1"/>
  <c r="Q188" i="1"/>
  <c r="P188" i="1"/>
  <c r="AC187" i="1"/>
  <c r="AJ187" i="1" s="1"/>
  <c r="AB187" i="1"/>
  <c r="X187" i="1"/>
  <c r="AA187" i="1" s="1"/>
  <c r="W187" i="1"/>
  <c r="Z187" i="1" s="1"/>
  <c r="V187" i="1"/>
  <c r="Y187" i="1" s="1"/>
  <c r="U187" i="1"/>
  <c r="T187" i="1"/>
  <c r="S187" i="1"/>
  <c r="R187" i="1"/>
  <c r="Q187" i="1"/>
  <c r="P187" i="1"/>
  <c r="AI186" i="1"/>
  <c r="AH186" i="1"/>
  <c r="AO186" i="1" s="1"/>
  <c r="AB186" i="1"/>
  <c r="X186" i="1"/>
  <c r="AA186" i="1" s="1"/>
  <c r="W186" i="1"/>
  <c r="Z186" i="1" s="1"/>
  <c r="V186" i="1"/>
  <c r="Y186" i="1" s="1"/>
  <c r="T186" i="1"/>
  <c r="S186" i="1"/>
  <c r="R186" i="1"/>
  <c r="Q186" i="1"/>
  <c r="P186" i="1"/>
  <c r="AB185" i="1"/>
  <c r="X185" i="1"/>
  <c r="AA185" i="1" s="1"/>
  <c r="W185" i="1"/>
  <c r="Z185" i="1" s="1"/>
  <c r="V185" i="1"/>
  <c r="Y185" i="1" s="1"/>
  <c r="U185" i="1"/>
  <c r="T185" i="1"/>
  <c r="S185" i="1"/>
  <c r="R185" i="1"/>
  <c r="Q185" i="1"/>
  <c r="P185" i="1"/>
  <c r="AB184" i="1"/>
  <c r="AI184" i="1" s="1"/>
  <c r="X184" i="1"/>
  <c r="AA184" i="1" s="1"/>
  <c r="W184" i="1"/>
  <c r="Z184" i="1" s="1"/>
  <c r="V184" i="1"/>
  <c r="Y184" i="1" s="1"/>
  <c r="U184" i="1"/>
  <c r="T184" i="1"/>
  <c r="S184" i="1"/>
  <c r="R184" i="1"/>
  <c r="Q184" i="1"/>
  <c r="P184" i="1"/>
  <c r="AI183" i="1"/>
  <c r="AB183" i="1"/>
  <c r="X183" i="1"/>
  <c r="AA183" i="1" s="1"/>
  <c r="W183" i="1"/>
  <c r="Z183" i="1" s="1"/>
  <c r="V183" i="1"/>
  <c r="Y183" i="1" s="1"/>
  <c r="U183" i="1"/>
  <c r="T183" i="1"/>
  <c r="S183" i="1"/>
  <c r="R183" i="1"/>
  <c r="Q183" i="1"/>
  <c r="P183" i="1"/>
  <c r="AG182" i="1"/>
  <c r="AN182" i="1" s="1"/>
  <c r="AB182" i="1"/>
  <c r="X182" i="1"/>
  <c r="AA182" i="1" s="1"/>
  <c r="W182" i="1"/>
  <c r="Z182" i="1" s="1"/>
  <c r="V182" i="1"/>
  <c r="Y182" i="1" s="1"/>
  <c r="T182" i="1"/>
  <c r="S182" i="1"/>
  <c r="R182" i="1"/>
  <c r="Q182" i="1"/>
  <c r="P182" i="1"/>
  <c r="AI181" i="1"/>
  <c r="AH181" i="1"/>
  <c r="AO181" i="1" s="1"/>
  <c r="AE181" i="1"/>
  <c r="AL181" i="1" s="1"/>
  <c r="AD181" i="1"/>
  <c r="AK181" i="1" s="1"/>
  <c r="AB181" i="1"/>
  <c r="AG181" i="1" s="1"/>
  <c r="AN181" i="1" s="1"/>
  <c r="X181" i="1"/>
  <c r="AA181" i="1" s="1"/>
  <c r="W181" i="1"/>
  <c r="Z181" i="1" s="1"/>
  <c r="V181" i="1"/>
  <c r="Y181" i="1" s="1"/>
  <c r="T181" i="1"/>
  <c r="S181" i="1"/>
  <c r="R181" i="1"/>
  <c r="Q181" i="1"/>
  <c r="P181" i="1"/>
  <c r="AB180" i="1"/>
  <c r="AI180" i="1" s="1"/>
  <c r="AA180" i="1"/>
  <c r="X180" i="1"/>
  <c r="W180" i="1"/>
  <c r="Z180" i="1" s="1"/>
  <c r="V180" i="1"/>
  <c r="Y180" i="1" s="1"/>
  <c r="U180" i="1"/>
  <c r="T180" i="1"/>
  <c r="S180" i="1"/>
  <c r="R180" i="1"/>
  <c r="Q180" i="1"/>
  <c r="P180" i="1"/>
  <c r="AI179" i="1"/>
  <c r="AB179" i="1"/>
  <c r="Z179" i="1"/>
  <c r="X179" i="1"/>
  <c r="AA179" i="1" s="1"/>
  <c r="W179" i="1"/>
  <c r="V179" i="1"/>
  <c r="Y179" i="1" s="1"/>
  <c r="U179" i="1"/>
  <c r="T179" i="1"/>
  <c r="S179" i="1"/>
  <c r="R179" i="1"/>
  <c r="Q179" i="1"/>
  <c r="P179" i="1"/>
  <c r="AB178" i="1"/>
  <c r="X178" i="1"/>
  <c r="AA178" i="1" s="1"/>
  <c r="W178" i="1"/>
  <c r="Z178" i="1" s="1"/>
  <c r="V178" i="1"/>
  <c r="Y178" i="1" s="1"/>
  <c r="U178" i="1"/>
  <c r="T178" i="1"/>
  <c r="S178" i="1"/>
  <c r="R178" i="1"/>
  <c r="Q178" i="1"/>
  <c r="P178" i="1"/>
  <c r="AB177" i="1"/>
  <c r="AE177" i="1" s="1"/>
  <c r="AL177" i="1" s="1"/>
  <c r="X177" i="1"/>
  <c r="AA177" i="1" s="1"/>
  <c r="W177" i="1"/>
  <c r="Z177" i="1" s="1"/>
  <c r="V177" i="1"/>
  <c r="Y177" i="1" s="1"/>
  <c r="U177" i="1"/>
  <c r="T177" i="1"/>
  <c r="S177" i="1"/>
  <c r="R177" i="1"/>
  <c r="Q177" i="1"/>
  <c r="P177" i="1"/>
  <c r="AB176" i="1"/>
  <c r="AI176" i="1" s="1"/>
  <c r="Y176" i="1"/>
  <c r="X176" i="1"/>
  <c r="AA176" i="1" s="1"/>
  <c r="W176" i="1"/>
  <c r="Z176" i="1" s="1"/>
  <c r="V176" i="1"/>
  <c r="U176" i="1"/>
  <c r="T176" i="1"/>
  <c r="S176" i="1"/>
  <c r="R176" i="1"/>
  <c r="Q176" i="1"/>
  <c r="P176" i="1"/>
  <c r="AB175" i="1"/>
  <c r="Z175" i="1"/>
  <c r="Y175" i="1"/>
  <c r="X175" i="1"/>
  <c r="AA175" i="1" s="1"/>
  <c r="W175" i="1"/>
  <c r="V175" i="1"/>
  <c r="T175" i="1"/>
  <c r="S175" i="1"/>
  <c r="R175" i="1"/>
  <c r="Q175" i="1"/>
  <c r="P175" i="1"/>
  <c r="L175" i="1"/>
  <c r="AB174" i="1"/>
  <c r="X174" i="1"/>
  <c r="AA174" i="1" s="1"/>
  <c r="W174" i="1"/>
  <c r="Z174" i="1" s="1"/>
  <c r="V174" i="1"/>
  <c r="Y174" i="1" s="1"/>
  <c r="U174" i="1"/>
  <c r="T174" i="1"/>
  <c r="S174" i="1"/>
  <c r="R174" i="1"/>
  <c r="Q174" i="1"/>
  <c r="P174" i="1"/>
  <c r="AB173" i="1"/>
  <c r="AH173" i="1" s="1"/>
  <c r="AO173" i="1" s="1"/>
  <c r="X173" i="1"/>
  <c r="AA173" i="1" s="1"/>
  <c r="W173" i="1"/>
  <c r="Z173" i="1" s="1"/>
  <c r="V173" i="1"/>
  <c r="Y173" i="1" s="1"/>
  <c r="T173" i="1"/>
  <c r="S173" i="1"/>
  <c r="R173" i="1"/>
  <c r="Q173" i="1"/>
  <c r="P173" i="1"/>
  <c r="AI172" i="1"/>
  <c r="AH172" i="1"/>
  <c r="AO172" i="1" s="1"/>
  <c r="AE172" i="1"/>
  <c r="AL172" i="1" s="1"/>
  <c r="AB172" i="1"/>
  <c r="AF172" i="1" s="1"/>
  <c r="AM172" i="1" s="1"/>
  <c r="Y172" i="1"/>
  <c r="X172" i="1"/>
  <c r="AA172" i="1" s="1"/>
  <c r="W172" i="1"/>
  <c r="Z172" i="1" s="1"/>
  <c r="V172" i="1"/>
  <c r="U172" i="1"/>
  <c r="T172" i="1"/>
  <c r="S172" i="1"/>
  <c r="R172" i="1"/>
  <c r="Q172" i="1"/>
  <c r="P172" i="1"/>
  <c r="AB171" i="1"/>
  <c r="X171" i="1"/>
  <c r="AA171" i="1" s="1"/>
  <c r="W171" i="1"/>
  <c r="Z171" i="1" s="1"/>
  <c r="V171" i="1"/>
  <c r="Y171" i="1" s="1"/>
  <c r="U171" i="1"/>
  <c r="T171" i="1"/>
  <c r="S171" i="1"/>
  <c r="R171" i="1"/>
  <c r="Q171" i="1"/>
  <c r="P171" i="1"/>
  <c r="AB170" i="1"/>
  <c r="AG170" i="1" s="1"/>
  <c r="AN170" i="1" s="1"/>
  <c r="X170" i="1"/>
  <c r="AA170" i="1" s="1"/>
  <c r="W170" i="1"/>
  <c r="Z170" i="1" s="1"/>
  <c r="V170" i="1"/>
  <c r="Y170" i="1" s="1"/>
  <c r="U170" i="1"/>
  <c r="T170" i="1"/>
  <c r="S170" i="1"/>
  <c r="R170" i="1"/>
  <c r="Q170" i="1"/>
  <c r="P170" i="1"/>
  <c r="AB169" i="1"/>
  <c r="AA169" i="1"/>
  <c r="X169" i="1"/>
  <c r="W169" i="1"/>
  <c r="Z169" i="1" s="1"/>
  <c r="V169" i="1"/>
  <c r="Y169" i="1" s="1"/>
  <c r="U169" i="1"/>
  <c r="T169" i="1"/>
  <c r="S169" i="1"/>
  <c r="R169" i="1"/>
  <c r="Q169" i="1"/>
  <c r="P169" i="1"/>
  <c r="AI168" i="1"/>
  <c r="AE168" i="1"/>
  <c r="AL168" i="1" s="1"/>
  <c r="AC168" i="1"/>
  <c r="AJ168" i="1" s="1"/>
  <c r="AB168" i="1"/>
  <c r="Z168" i="1"/>
  <c r="Y168" i="1"/>
  <c r="X168" i="1"/>
  <c r="AA168" i="1" s="1"/>
  <c r="W168" i="1"/>
  <c r="V168" i="1"/>
  <c r="U168" i="1"/>
  <c r="T168" i="1"/>
  <c r="S168" i="1"/>
  <c r="R168" i="1"/>
  <c r="Q168" i="1"/>
  <c r="P168" i="1"/>
  <c r="AB167" i="1"/>
  <c r="Y167" i="1"/>
  <c r="X167" i="1"/>
  <c r="AA167" i="1" s="1"/>
  <c r="W167" i="1"/>
  <c r="Z167" i="1" s="1"/>
  <c r="V167" i="1"/>
  <c r="U167" i="1"/>
  <c r="T167" i="1"/>
  <c r="S167" i="1"/>
  <c r="R167" i="1"/>
  <c r="Q167" i="1"/>
  <c r="P167" i="1"/>
  <c r="AB166" i="1"/>
  <c r="Z166" i="1"/>
  <c r="Y166" i="1"/>
  <c r="X166" i="1"/>
  <c r="AA166" i="1" s="1"/>
  <c r="W166" i="1"/>
  <c r="V166" i="1"/>
  <c r="U166" i="1"/>
  <c r="T166" i="1"/>
  <c r="S166" i="1"/>
  <c r="R166" i="1"/>
  <c r="Q166" i="1"/>
  <c r="P166" i="1"/>
  <c r="AB165" i="1"/>
  <c r="X165" i="1"/>
  <c r="AA165" i="1" s="1"/>
  <c r="W165" i="1"/>
  <c r="Z165" i="1" s="1"/>
  <c r="V165" i="1"/>
  <c r="Y165" i="1" s="1"/>
  <c r="U165" i="1"/>
  <c r="T165" i="1"/>
  <c r="S165" i="1"/>
  <c r="R165" i="1"/>
  <c r="Q165" i="1"/>
  <c r="P165" i="1"/>
  <c r="AB164" i="1"/>
  <c r="AI164" i="1" s="1"/>
  <c r="AA164" i="1"/>
  <c r="X164" i="1"/>
  <c r="W164" i="1"/>
  <c r="Z164" i="1" s="1"/>
  <c r="V164" i="1"/>
  <c r="Y164" i="1" s="1"/>
  <c r="U164" i="1"/>
  <c r="T164" i="1"/>
  <c r="S164" i="1"/>
  <c r="R164" i="1"/>
  <c r="Q164" i="1"/>
  <c r="P164" i="1"/>
  <c r="AB163" i="1"/>
  <c r="Y163" i="1"/>
  <c r="X163" i="1"/>
  <c r="AA163" i="1" s="1"/>
  <c r="W163" i="1"/>
  <c r="Z163" i="1" s="1"/>
  <c r="V163" i="1"/>
  <c r="U163" i="1"/>
  <c r="T163" i="1"/>
  <c r="S163" i="1"/>
  <c r="R163" i="1"/>
  <c r="Q163" i="1"/>
  <c r="P163" i="1"/>
  <c r="AB162" i="1"/>
  <c r="X162" i="1"/>
  <c r="AA162" i="1" s="1"/>
  <c r="W162" i="1"/>
  <c r="Z162" i="1" s="1"/>
  <c r="V162" i="1"/>
  <c r="Y162" i="1" s="1"/>
  <c r="U162" i="1"/>
  <c r="T162" i="1"/>
  <c r="S162" i="1"/>
  <c r="R162" i="1"/>
  <c r="Q162" i="1"/>
  <c r="P162" i="1"/>
  <c r="AI161" i="1"/>
  <c r="AB161" i="1"/>
  <c r="X161" i="1"/>
  <c r="AA161" i="1" s="1"/>
  <c r="W161" i="1"/>
  <c r="Z161" i="1" s="1"/>
  <c r="V161" i="1"/>
  <c r="Y161" i="1" s="1"/>
  <c r="U161" i="1"/>
  <c r="T161" i="1"/>
  <c r="S161" i="1"/>
  <c r="R161" i="1"/>
  <c r="Q161" i="1"/>
  <c r="P161" i="1"/>
  <c r="AB160" i="1"/>
  <c r="Z160" i="1"/>
  <c r="X160" i="1"/>
  <c r="AA160" i="1" s="1"/>
  <c r="W160" i="1"/>
  <c r="V160" i="1"/>
  <c r="Y160" i="1" s="1"/>
  <c r="U160" i="1"/>
  <c r="T160" i="1"/>
  <c r="S160" i="1"/>
  <c r="R160" i="1"/>
  <c r="Q160" i="1"/>
  <c r="P160" i="1"/>
  <c r="AB159" i="1"/>
  <c r="AA159" i="1"/>
  <c r="Z159" i="1"/>
  <c r="X159" i="1"/>
  <c r="W159" i="1"/>
  <c r="V159" i="1"/>
  <c r="Y159" i="1" s="1"/>
  <c r="U159" i="1"/>
  <c r="T159" i="1"/>
  <c r="S159" i="1"/>
  <c r="R159" i="1"/>
  <c r="Q159" i="1"/>
  <c r="P159" i="1"/>
  <c r="AB158" i="1"/>
  <c r="AI158" i="1" s="1"/>
  <c r="X158" i="1"/>
  <c r="AA158" i="1" s="1"/>
  <c r="W158" i="1"/>
  <c r="Z158" i="1" s="1"/>
  <c r="V158" i="1"/>
  <c r="Y158" i="1" s="1"/>
  <c r="U158" i="1"/>
  <c r="T158" i="1"/>
  <c r="S158" i="1"/>
  <c r="R158" i="1"/>
  <c r="Q158" i="1"/>
  <c r="P158" i="1"/>
  <c r="AB157" i="1"/>
  <c r="X157" i="1"/>
  <c r="AA157" i="1" s="1"/>
  <c r="W157" i="1"/>
  <c r="Z157" i="1" s="1"/>
  <c r="V157" i="1"/>
  <c r="Y157" i="1" s="1"/>
  <c r="U157" i="1"/>
  <c r="T157" i="1"/>
  <c r="S157" i="1"/>
  <c r="R157" i="1"/>
  <c r="Q157" i="1"/>
  <c r="P157" i="1"/>
  <c r="AF156" i="1"/>
  <c r="AM156" i="1" s="1"/>
  <c r="AE156" i="1"/>
  <c r="AL156" i="1" s="1"/>
  <c r="AB156" i="1"/>
  <c r="AD156" i="1" s="1"/>
  <c r="AK156" i="1" s="1"/>
  <c r="X156" i="1"/>
  <c r="AA156" i="1" s="1"/>
  <c r="W156" i="1"/>
  <c r="Z156" i="1" s="1"/>
  <c r="V156" i="1"/>
  <c r="Y156" i="1" s="1"/>
  <c r="U156" i="1"/>
  <c r="T156" i="1"/>
  <c r="S156" i="1"/>
  <c r="R156" i="1"/>
  <c r="Q156" i="1"/>
  <c r="P156" i="1"/>
  <c r="AB155" i="1"/>
  <c r="Y155" i="1"/>
  <c r="X155" i="1"/>
  <c r="AA155" i="1" s="1"/>
  <c r="W155" i="1"/>
  <c r="Z155" i="1" s="1"/>
  <c r="V155" i="1"/>
  <c r="U155" i="1"/>
  <c r="T155" i="1"/>
  <c r="S155" i="1"/>
  <c r="R155" i="1"/>
  <c r="Q155" i="1"/>
  <c r="P155" i="1"/>
  <c r="AB154" i="1"/>
  <c r="X154" i="1"/>
  <c r="AA154" i="1" s="1"/>
  <c r="W154" i="1"/>
  <c r="Z154" i="1" s="1"/>
  <c r="V154" i="1"/>
  <c r="Y154" i="1" s="1"/>
  <c r="U154" i="1"/>
  <c r="T154" i="1"/>
  <c r="S154" i="1"/>
  <c r="R154" i="1"/>
  <c r="Q154" i="1"/>
  <c r="P154" i="1"/>
  <c r="AB153" i="1"/>
  <c r="AF153" i="1" s="1"/>
  <c r="AM153" i="1" s="1"/>
  <c r="X153" i="1"/>
  <c r="AA153" i="1" s="1"/>
  <c r="W153" i="1"/>
  <c r="Z153" i="1" s="1"/>
  <c r="V153" i="1"/>
  <c r="Y153" i="1" s="1"/>
  <c r="U153" i="1"/>
  <c r="T153" i="1"/>
  <c r="S153" i="1"/>
  <c r="R153" i="1"/>
  <c r="Q153" i="1"/>
  <c r="P153" i="1"/>
  <c r="AB152" i="1"/>
  <c r="AF152" i="1" s="1"/>
  <c r="AM152" i="1" s="1"/>
  <c r="X152" i="1"/>
  <c r="AA152" i="1" s="1"/>
  <c r="W152" i="1"/>
  <c r="Z152" i="1" s="1"/>
  <c r="V152" i="1"/>
  <c r="Y152" i="1" s="1"/>
  <c r="U152" i="1"/>
  <c r="T152" i="1"/>
  <c r="S152" i="1"/>
  <c r="R152" i="1"/>
  <c r="Q152" i="1"/>
  <c r="P152" i="1"/>
  <c r="AB151" i="1"/>
  <c r="X151" i="1"/>
  <c r="AA151" i="1" s="1"/>
  <c r="W151" i="1"/>
  <c r="Z151" i="1" s="1"/>
  <c r="V151" i="1"/>
  <c r="Y151" i="1" s="1"/>
  <c r="U151" i="1"/>
  <c r="T151" i="1"/>
  <c r="S151" i="1"/>
  <c r="R151" i="1"/>
  <c r="Q151" i="1"/>
  <c r="P151" i="1"/>
  <c r="AB150" i="1"/>
  <c r="AA150" i="1"/>
  <c r="X150" i="1"/>
  <c r="W150" i="1"/>
  <c r="Z150" i="1" s="1"/>
  <c r="V150" i="1"/>
  <c r="Y150" i="1" s="1"/>
  <c r="U150" i="1"/>
  <c r="T150" i="1"/>
  <c r="S150" i="1"/>
  <c r="R150" i="1"/>
  <c r="Q150" i="1"/>
  <c r="P150" i="1"/>
  <c r="AI149" i="1"/>
  <c r="AD149" i="1"/>
  <c r="AK149" i="1" s="1"/>
  <c r="AB149" i="1"/>
  <c r="AF149" i="1" s="1"/>
  <c r="AM149" i="1" s="1"/>
  <c r="X149" i="1"/>
  <c r="AA149" i="1" s="1"/>
  <c r="W149" i="1"/>
  <c r="Z149" i="1" s="1"/>
  <c r="V149" i="1"/>
  <c r="Y149" i="1" s="1"/>
  <c r="U149" i="1"/>
  <c r="T149" i="1"/>
  <c r="S149" i="1"/>
  <c r="R149" i="1"/>
  <c r="Q149" i="1"/>
  <c r="P149" i="1"/>
  <c r="AB148" i="1"/>
  <c r="X148" i="1"/>
  <c r="AA148" i="1" s="1"/>
  <c r="W148" i="1"/>
  <c r="Z148" i="1" s="1"/>
  <c r="V148" i="1"/>
  <c r="Y148" i="1" s="1"/>
  <c r="U148" i="1"/>
  <c r="T148" i="1"/>
  <c r="S148" i="1"/>
  <c r="R148" i="1"/>
  <c r="Q148" i="1"/>
  <c r="P148" i="1"/>
  <c r="AH147" i="1"/>
  <c r="AO147" i="1" s="1"/>
  <c r="AF147" i="1"/>
  <c r="AM147" i="1" s="1"/>
  <c r="AB147" i="1"/>
  <c r="AD147" i="1" s="1"/>
  <c r="AK147" i="1" s="1"/>
  <c r="X147" i="1"/>
  <c r="AA147" i="1" s="1"/>
  <c r="W147" i="1"/>
  <c r="Z147" i="1" s="1"/>
  <c r="V147" i="1"/>
  <c r="Y147" i="1" s="1"/>
  <c r="U147" i="1"/>
  <c r="T147" i="1"/>
  <c r="S147" i="1"/>
  <c r="R147" i="1"/>
  <c r="Q147" i="1"/>
  <c r="P147" i="1"/>
  <c r="AB146" i="1"/>
  <c r="AE146" i="1" s="1"/>
  <c r="AL146" i="1" s="1"/>
  <c r="Y146" i="1"/>
  <c r="X146" i="1"/>
  <c r="AA146" i="1" s="1"/>
  <c r="W146" i="1"/>
  <c r="Z146" i="1" s="1"/>
  <c r="V146" i="1"/>
  <c r="U146" i="1"/>
  <c r="T146" i="1"/>
  <c r="S146" i="1"/>
  <c r="R146" i="1"/>
  <c r="Q146" i="1"/>
  <c r="P146" i="1"/>
  <c r="AB145" i="1"/>
  <c r="X145" i="1"/>
  <c r="AA145" i="1" s="1"/>
  <c r="W145" i="1"/>
  <c r="Z145" i="1" s="1"/>
  <c r="V145" i="1"/>
  <c r="Y145" i="1" s="1"/>
  <c r="U145" i="1"/>
  <c r="T145" i="1"/>
  <c r="S145" i="1"/>
  <c r="R145" i="1"/>
  <c r="Q145" i="1"/>
  <c r="P145" i="1"/>
  <c r="AB144" i="1"/>
  <c r="AI144" i="1" s="1"/>
  <c r="X144" i="1"/>
  <c r="AA144" i="1" s="1"/>
  <c r="W144" i="1"/>
  <c r="Z144" i="1" s="1"/>
  <c r="V144" i="1"/>
  <c r="Y144" i="1" s="1"/>
  <c r="U144" i="1"/>
  <c r="T144" i="1"/>
  <c r="S144" i="1"/>
  <c r="R144" i="1"/>
  <c r="Q144" i="1"/>
  <c r="P144" i="1"/>
  <c r="AB143" i="1"/>
  <c r="AA143" i="1"/>
  <c r="X143" i="1"/>
  <c r="W143" i="1"/>
  <c r="Z143" i="1" s="1"/>
  <c r="V143" i="1"/>
  <c r="Y143" i="1" s="1"/>
  <c r="U143" i="1"/>
  <c r="T143" i="1"/>
  <c r="S143" i="1"/>
  <c r="R143" i="1"/>
  <c r="Q143" i="1"/>
  <c r="P143" i="1"/>
  <c r="AI142" i="1"/>
  <c r="AH142" i="1"/>
  <c r="AO142" i="1" s="1"/>
  <c r="AE142" i="1"/>
  <c r="AL142" i="1" s="1"/>
  <c r="AB142" i="1"/>
  <c r="AF142" i="1" s="1"/>
  <c r="AM142" i="1" s="1"/>
  <c r="AA142" i="1"/>
  <c r="Z142" i="1"/>
  <c r="X142" i="1"/>
  <c r="W142" i="1"/>
  <c r="V142" i="1"/>
  <c r="Y142" i="1" s="1"/>
  <c r="U142" i="1"/>
  <c r="T142" i="1"/>
  <c r="S142" i="1"/>
  <c r="R142" i="1"/>
  <c r="Q142" i="1"/>
  <c r="P142" i="1"/>
  <c r="AB141" i="1"/>
  <c r="AE141" i="1" s="1"/>
  <c r="AL141" i="1" s="1"/>
  <c r="Y141" i="1"/>
  <c r="X141" i="1"/>
  <c r="AA141" i="1" s="1"/>
  <c r="W141" i="1"/>
  <c r="Z141" i="1" s="1"/>
  <c r="V141" i="1"/>
  <c r="U141" i="1"/>
  <c r="T141" i="1"/>
  <c r="S141" i="1"/>
  <c r="R141" i="1"/>
  <c r="Q141" i="1"/>
  <c r="P141" i="1"/>
  <c r="X140" i="1"/>
  <c r="AA140" i="1" s="1"/>
  <c r="W140" i="1"/>
  <c r="Z140" i="1" s="1"/>
  <c r="V140" i="1"/>
  <c r="Y140" i="1" s="1"/>
  <c r="U140" i="1"/>
  <c r="T140" i="1"/>
  <c r="S140" i="1"/>
  <c r="R140" i="1"/>
  <c r="Q140" i="1"/>
  <c r="X139" i="1"/>
  <c r="AA139" i="1" s="1"/>
  <c r="W139" i="1"/>
  <c r="Z139" i="1" s="1"/>
  <c r="V139" i="1"/>
  <c r="U139" i="1"/>
  <c r="T139" i="1"/>
  <c r="S139" i="1"/>
  <c r="Q139" i="1"/>
  <c r="AB138" i="1"/>
  <c r="AA138" i="1"/>
  <c r="X138" i="1"/>
  <c r="W138" i="1"/>
  <c r="Z138" i="1" s="1"/>
  <c r="V138" i="1"/>
  <c r="Y138" i="1" s="1"/>
  <c r="U138" i="1"/>
  <c r="T138" i="1"/>
  <c r="S138" i="1"/>
  <c r="R138" i="1"/>
  <c r="Q138" i="1"/>
  <c r="P138" i="1"/>
  <c r="X137" i="1"/>
  <c r="AA137" i="1" s="1"/>
  <c r="W137" i="1"/>
  <c r="Z137" i="1" s="1"/>
  <c r="V137" i="1"/>
  <c r="Y137" i="1" s="1"/>
  <c r="U137" i="1"/>
  <c r="T137" i="1"/>
  <c r="S137" i="1"/>
  <c r="R137" i="1"/>
  <c r="Q137" i="1"/>
  <c r="AB136" i="1"/>
  <c r="Y136" i="1"/>
  <c r="X136" i="1"/>
  <c r="AA136" i="1" s="1"/>
  <c r="W136" i="1"/>
  <c r="Z136" i="1" s="1"/>
  <c r="V136" i="1"/>
  <c r="U136" i="1"/>
  <c r="T136" i="1"/>
  <c r="S136" i="1"/>
  <c r="R136" i="1"/>
  <c r="Q136" i="1"/>
  <c r="P136" i="1"/>
  <c r="AB135" i="1"/>
  <c r="Y135" i="1"/>
  <c r="X135" i="1"/>
  <c r="AA135" i="1" s="1"/>
  <c r="W135" i="1"/>
  <c r="Z135" i="1" s="1"/>
  <c r="V135" i="1"/>
  <c r="U135" i="1"/>
  <c r="T135" i="1"/>
  <c r="S135" i="1"/>
  <c r="R135" i="1"/>
  <c r="Q135" i="1"/>
  <c r="P135" i="1"/>
  <c r="AG134" i="1"/>
  <c r="AN134" i="1" s="1"/>
  <c r="AF134" i="1"/>
  <c r="AM134" i="1" s="1"/>
  <c r="AB134" i="1"/>
  <c r="AA134" i="1"/>
  <c r="X134" i="1"/>
  <c r="W134" i="1"/>
  <c r="Z134" i="1" s="1"/>
  <c r="V134" i="1"/>
  <c r="Y134" i="1" s="1"/>
  <c r="U134" i="1"/>
  <c r="T134" i="1"/>
  <c r="S134" i="1"/>
  <c r="R134" i="1"/>
  <c r="Q134" i="1"/>
  <c r="P134" i="1"/>
  <c r="AH133" i="1"/>
  <c r="AO133" i="1" s="1"/>
  <c r="AF133" i="1"/>
  <c r="AM133" i="1" s="1"/>
  <c r="AC133" i="1"/>
  <c r="AJ133" i="1" s="1"/>
  <c r="AB133" i="1"/>
  <c r="AE133" i="1" s="1"/>
  <c r="AL133" i="1" s="1"/>
  <c r="X133" i="1"/>
  <c r="AA133" i="1" s="1"/>
  <c r="W133" i="1"/>
  <c r="Z133" i="1" s="1"/>
  <c r="V133" i="1"/>
  <c r="Y133" i="1" s="1"/>
  <c r="U133" i="1"/>
  <c r="T133" i="1"/>
  <c r="S133" i="1"/>
  <c r="R133" i="1"/>
  <c r="Q133" i="1"/>
  <c r="P133" i="1"/>
  <c r="AB132" i="1"/>
  <c r="AF132" i="1" s="1"/>
  <c r="AM132" i="1" s="1"/>
  <c r="X132" i="1"/>
  <c r="AA132" i="1" s="1"/>
  <c r="W132" i="1"/>
  <c r="Z132" i="1" s="1"/>
  <c r="V132" i="1"/>
  <c r="Y132" i="1" s="1"/>
  <c r="U132" i="1"/>
  <c r="T132" i="1"/>
  <c r="S132" i="1"/>
  <c r="R132" i="1"/>
  <c r="Q132" i="1"/>
  <c r="P132" i="1"/>
  <c r="AB131" i="1"/>
  <c r="X131" i="1"/>
  <c r="AA131" i="1" s="1"/>
  <c r="W131" i="1"/>
  <c r="Z131" i="1" s="1"/>
  <c r="V131" i="1"/>
  <c r="Y131" i="1" s="1"/>
  <c r="U131" i="1"/>
  <c r="T131" i="1"/>
  <c r="S131" i="1"/>
  <c r="R131" i="1"/>
  <c r="Q131" i="1"/>
  <c r="P131" i="1"/>
  <c r="X130" i="1"/>
  <c r="AA130" i="1" s="1"/>
  <c r="W130" i="1"/>
  <c r="Z130" i="1" s="1"/>
  <c r="V130" i="1"/>
  <c r="Y130" i="1" s="1"/>
  <c r="U130" i="1"/>
  <c r="T130" i="1"/>
  <c r="S130" i="1"/>
  <c r="R130" i="1"/>
  <c r="Q130" i="1"/>
  <c r="AI129" i="1"/>
  <c r="AG129" i="1"/>
  <c r="AN129" i="1" s="1"/>
  <c r="AE129" i="1"/>
  <c r="AL129" i="1" s="1"/>
  <c r="AB129" i="1"/>
  <c r="AH129" i="1" s="1"/>
  <c r="AO129" i="1" s="1"/>
  <c r="X129" i="1"/>
  <c r="AA129" i="1" s="1"/>
  <c r="W129" i="1"/>
  <c r="Z129" i="1" s="1"/>
  <c r="V129" i="1"/>
  <c r="Y129" i="1" s="1"/>
  <c r="U129" i="1"/>
  <c r="T129" i="1"/>
  <c r="S129" i="1"/>
  <c r="R129" i="1"/>
  <c r="Q129" i="1"/>
  <c r="P129" i="1"/>
  <c r="AB128" i="1"/>
  <c r="Z128" i="1"/>
  <c r="X128" i="1"/>
  <c r="AA128" i="1" s="1"/>
  <c r="W128" i="1"/>
  <c r="V128" i="1"/>
  <c r="Y128" i="1" s="1"/>
  <c r="U128" i="1"/>
  <c r="T128" i="1"/>
  <c r="S128" i="1"/>
  <c r="R128" i="1"/>
  <c r="Q128" i="1"/>
  <c r="P128" i="1"/>
  <c r="X127" i="1"/>
  <c r="AA127" i="1" s="1"/>
  <c r="W127" i="1"/>
  <c r="Z127" i="1" s="1"/>
  <c r="V127" i="1"/>
  <c r="Y127" i="1" s="1"/>
  <c r="U127" i="1"/>
  <c r="T127" i="1"/>
  <c r="S127" i="1"/>
  <c r="R127" i="1"/>
  <c r="Q127" i="1"/>
  <c r="AI126" i="1"/>
  <c r="AF126" i="1"/>
  <c r="AM126" i="1" s="1"/>
  <c r="AD126" i="1"/>
  <c r="AK126" i="1" s="1"/>
  <c r="AB126" i="1"/>
  <c r="X126" i="1"/>
  <c r="AA126" i="1" s="1"/>
  <c r="W126" i="1"/>
  <c r="Z126" i="1" s="1"/>
  <c r="V126" i="1"/>
  <c r="Y126" i="1" s="1"/>
  <c r="U126" i="1"/>
  <c r="T126" i="1"/>
  <c r="S126" i="1"/>
  <c r="R126" i="1"/>
  <c r="Q126" i="1"/>
  <c r="P126" i="1"/>
  <c r="AB125" i="1"/>
  <c r="X125" i="1"/>
  <c r="AA125" i="1" s="1"/>
  <c r="W125" i="1"/>
  <c r="Z125" i="1" s="1"/>
  <c r="V125" i="1"/>
  <c r="Y125" i="1" s="1"/>
  <c r="U125" i="1"/>
  <c r="T125" i="1"/>
  <c r="S125" i="1"/>
  <c r="R125" i="1"/>
  <c r="Q125" i="1"/>
  <c r="P125" i="1"/>
  <c r="AB124" i="1"/>
  <c r="AF124" i="1" s="1"/>
  <c r="AM124" i="1" s="1"/>
  <c r="X124" i="1"/>
  <c r="AA124" i="1" s="1"/>
  <c r="W124" i="1"/>
  <c r="Z124" i="1" s="1"/>
  <c r="V124" i="1"/>
  <c r="Y124" i="1" s="1"/>
  <c r="U124" i="1"/>
  <c r="T124" i="1"/>
  <c r="S124" i="1"/>
  <c r="R124" i="1"/>
  <c r="Q124" i="1"/>
  <c r="P124" i="1"/>
  <c r="AB123" i="1"/>
  <c r="Y123" i="1"/>
  <c r="X123" i="1"/>
  <c r="AA123" i="1" s="1"/>
  <c r="W123" i="1"/>
  <c r="Z123" i="1" s="1"/>
  <c r="V123" i="1"/>
  <c r="U123" i="1"/>
  <c r="T123" i="1"/>
  <c r="S123" i="1"/>
  <c r="R123" i="1"/>
  <c r="Q123" i="1"/>
  <c r="P123" i="1"/>
  <c r="AB122" i="1"/>
  <c r="X122" i="1"/>
  <c r="AA122" i="1" s="1"/>
  <c r="W122" i="1"/>
  <c r="Z122" i="1" s="1"/>
  <c r="V122" i="1"/>
  <c r="Y122" i="1" s="1"/>
  <c r="U122" i="1"/>
  <c r="T122" i="1"/>
  <c r="S122" i="1"/>
  <c r="R122" i="1"/>
  <c r="Q122" i="1"/>
  <c r="P122" i="1"/>
  <c r="X121" i="1"/>
  <c r="AA121" i="1" s="1"/>
  <c r="W121" i="1"/>
  <c r="Z121" i="1" s="1"/>
  <c r="V121" i="1"/>
  <c r="Y121" i="1" s="1"/>
  <c r="U121" i="1"/>
  <c r="T121" i="1"/>
  <c r="S121" i="1"/>
  <c r="R121" i="1"/>
  <c r="Q121" i="1"/>
  <c r="AB120" i="1"/>
  <c r="AE120" i="1" s="1"/>
  <c r="AL120" i="1" s="1"/>
  <c r="X120" i="1"/>
  <c r="AA120" i="1" s="1"/>
  <c r="W120" i="1"/>
  <c r="Z120" i="1" s="1"/>
  <c r="V120" i="1"/>
  <c r="Y120" i="1" s="1"/>
  <c r="U120" i="1"/>
  <c r="T120" i="1"/>
  <c r="S120" i="1"/>
  <c r="R120" i="1"/>
  <c r="Q120" i="1"/>
  <c r="P120" i="1"/>
  <c r="AB119" i="1"/>
  <c r="X119" i="1"/>
  <c r="AA119" i="1" s="1"/>
  <c r="W119" i="1"/>
  <c r="Z119" i="1" s="1"/>
  <c r="V119" i="1"/>
  <c r="Y119" i="1" s="1"/>
  <c r="U119" i="1"/>
  <c r="T119" i="1"/>
  <c r="S119" i="1"/>
  <c r="R119" i="1"/>
  <c r="Q119" i="1"/>
  <c r="P119" i="1"/>
  <c r="X118" i="1"/>
  <c r="AA118" i="1" s="1"/>
  <c r="W118" i="1"/>
  <c r="Z118" i="1" s="1"/>
  <c r="V118" i="1"/>
  <c r="Y118" i="1" s="1"/>
  <c r="U118" i="1"/>
  <c r="T118" i="1"/>
  <c r="S118" i="1"/>
  <c r="R118" i="1"/>
  <c r="Q118" i="1"/>
  <c r="AB117" i="1"/>
  <c r="X117" i="1"/>
  <c r="AA117" i="1" s="1"/>
  <c r="W117" i="1"/>
  <c r="Z117" i="1" s="1"/>
  <c r="V117" i="1"/>
  <c r="Y117" i="1" s="1"/>
  <c r="U117" i="1"/>
  <c r="T117" i="1"/>
  <c r="S117" i="1"/>
  <c r="R117" i="1"/>
  <c r="Q117" i="1"/>
  <c r="P117" i="1"/>
  <c r="AB116" i="1"/>
  <c r="X116" i="1"/>
  <c r="AA116" i="1" s="1"/>
  <c r="W116" i="1"/>
  <c r="Z116" i="1" s="1"/>
  <c r="V116" i="1"/>
  <c r="Y116" i="1" s="1"/>
  <c r="U116" i="1"/>
  <c r="T116" i="1"/>
  <c r="S116" i="1"/>
  <c r="R116" i="1"/>
  <c r="Q116" i="1"/>
  <c r="P116" i="1"/>
  <c r="Y115" i="1"/>
  <c r="X115" i="1"/>
  <c r="AA115" i="1" s="1"/>
  <c r="W115" i="1"/>
  <c r="Z115" i="1" s="1"/>
  <c r="V115" i="1"/>
  <c r="U115" i="1"/>
  <c r="T115" i="1"/>
  <c r="S115" i="1"/>
  <c r="R115" i="1"/>
  <c r="Q115" i="1"/>
  <c r="AI114" i="1"/>
  <c r="AB114" i="1"/>
  <c r="AD114" i="1" s="1"/>
  <c r="AK114" i="1" s="1"/>
  <c r="X114" i="1"/>
  <c r="AA114" i="1" s="1"/>
  <c r="W114" i="1"/>
  <c r="Z114" i="1" s="1"/>
  <c r="V114" i="1"/>
  <c r="Y114" i="1" s="1"/>
  <c r="U114" i="1"/>
  <c r="T114" i="1"/>
  <c r="S114" i="1"/>
  <c r="R114" i="1"/>
  <c r="Q114" i="1"/>
  <c r="P114" i="1"/>
  <c r="AH113" i="1"/>
  <c r="AO113" i="1" s="1"/>
  <c r="AC113" i="1"/>
  <c r="AJ113" i="1" s="1"/>
  <c r="AB113" i="1"/>
  <c r="AF113" i="1" s="1"/>
  <c r="AM113" i="1" s="1"/>
  <c r="X113" i="1"/>
  <c r="AA113" i="1" s="1"/>
  <c r="W113" i="1"/>
  <c r="Z113" i="1" s="1"/>
  <c r="V113" i="1"/>
  <c r="Y113" i="1" s="1"/>
  <c r="U113" i="1"/>
  <c r="T113" i="1"/>
  <c r="S113" i="1"/>
  <c r="R113" i="1"/>
  <c r="Q113" i="1"/>
  <c r="P113" i="1"/>
  <c r="AB112" i="1"/>
  <c r="AE112" i="1" s="1"/>
  <c r="AL112" i="1" s="1"/>
  <c r="X112" i="1"/>
  <c r="AA112" i="1" s="1"/>
  <c r="W112" i="1"/>
  <c r="Z112" i="1" s="1"/>
  <c r="V112" i="1"/>
  <c r="Y112" i="1" s="1"/>
  <c r="U112" i="1"/>
  <c r="T112" i="1"/>
  <c r="S112" i="1"/>
  <c r="R112" i="1"/>
  <c r="Q112" i="1"/>
  <c r="P112" i="1"/>
  <c r="Y111" i="1"/>
  <c r="X111" i="1"/>
  <c r="AA111" i="1" s="1"/>
  <c r="W111" i="1"/>
  <c r="Z111" i="1" s="1"/>
  <c r="V111" i="1"/>
  <c r="U111" i="1"/>
  <c r="T111" i="1"/>
  <c r="S111" i="1"/>
  <c r="R111" i="1"/>
  <c r="Q111" i="1"/>
  <c r="AB110" i="1"/>
  <c r="X110" i="1"/>
  <c r="AA110" i="1" s="1"/>
  <c r="W110" i="1"/>
  <c r="Z110" i="1" s="1"/>
  <c r="V110" i="1"/>
  <c r="Y110" i="1" s="1"/>
  <c r="U110" i="1"/>
  <c r="T110" i="1"/>
  <c r="S110" i="1"/>
  <c r="R110" i="1"/>
  <c r="Q110" i="1"/>
  <c r="P110" i="1"/>
  <c r="AB109" i="1"/>
  <c r="Z109" i="1"/>
  <c r="X109" i="1"/>
  <c r="AA109" i="1" s="1"/>
  <c r="W109" i="1"/>
  <c r="V109" i="1"/>
  <c r="Y109" i="1" s="1"/>
  <c r="U109" i="1"/>
  <c r="T109" i="1"/>
  <c r="S109" i="1"/>
  <c r="R109" i="1"/>
  <c r="Q109" i="1"/>
  <c r="P109" i="1"/>
  <c r="X108" i="1"/>
  <c r="AA108" i="1" s="1"/>
  <c r="W108" i="1"/>
  <c r="Z108" i="1" s="1"/>
  <c r="V108" i="1"/>
  <c r="Y108" i="1" s="1"/>
  <c r="U108" i="1"/>
  <c r="T108" i="1"/>
  <c r="S108" i="1"/>
  <c r="R108" i="1"/>
  <c r="Q108" i="1"/>
  <c r="AB107" i="1"/>
  <c r="AI107" i="1" s="1"/>
  <c r="AA107" i="1"/>
  <c r="Y107" i="1"/>
  <c r="X107" i="1"/>
  <c r="W107" i="1"/>
  <c r="Z107" i="1" s="1"/>
  <c r="V107" i="1"/>
  <c r="U107" i="1"/>
  <c r="T107" i="1"/>
  <c r="S107" i="1"/>
  <c r="R107" i="1"/>
  <c r="Q107" i="1"/>
  <c r="P107" i="1"/>
  <c r="AB106" i="1"/>
  <c r="AG106" i="1" s="1"/>
  <c r="AN106" i="1" s="1"/>
  <c r="X106" i="1"/>
  <c r="AA106" i="1" s="1"/>
  <c r="W106" i="1"/>
  <c r="Z106" i="1" s="1"/>
  <c r="V106" i="1"/>
  <c r="Y106" i="1" s="1"/>
  <c r="U106" i="1"/>
  <c r="T106" i="1"/>
  <c r="S106" i="1"/>
  <c r="R106" i="1"/>
  <c r="Q106" i="1"/>
  <c r="P106" i="1"/>
  <c r="AB105" i="1"/>
  <c r="AG105" i="1" s="1"/>
  <c r="AN105" i="1" s="1"/>
  <c r="Y105" i="1"/>
  <c r="X105" i="1"/>
  <c r="AA105" i="1" s="1"/>
  <c r="W105" i="1"/>
  <c r="Z105" i="1" s="1"/>
  <c r="V105" i="1"/>
  <c r="U105" i="1"/>
  <c r="T105" i="1"/>
  <c r="S105" i="1"/>
  <c r="R105" i="1"/>
  <c r="Q105" i="1"/>
  <c r="P105" i="1"/>
  <c r="X104" i="1"/>
  <c r="AA104" i="1" s="1"/>
  <c r="W104" i="1"/>
  <c r="Z104" i="1" s="1"/>
  <c r="V104" i="1"/>
  <c r="Y104" i="1" s="1"/>
  <c r="U104" i="1"/>
  <c r="T104" i="1"/>
  <c r="S104" i="1"/>
  <c r="R104" i="1"/>
  <c r="Q104" i="1"/>
  <c r="AB103" i="1"/>
  <c r="X103" i="1"/>
  <c r="AA103" i="1" s="1"/>
  <c r="W103" i="1"/>
  <c r="Z103" i="1" s="1"/>
  <c r="V103" i="1"/>
  <c r="Y103" i="1" s="1"/>
  <c r="U103" i="1"/>
  <c r="T103" i="1"/>
  <c r="S103" i="1"/>
  <c r="R103" i="1"/>
  <c r="Q103" i="1"/>
  <c r="P103" i="1"/>
  <c r="AI102" i="1"/>
  <c r="AB102" i="1"/>
  <c r="AC102" i="1" s="1"/>
  <c r="AJ102" i="1" s="1"/>
  <c r="Z102" i="1"/>
  <c r="X102" i="1"/>
  <c r="AA102" i="1" s="1"/>
  <c r="W102" i="1"/>
  <c r="V102" i="1"/>
  <c r="Y102" i="1" s="1"/>
  <c r="U102" i="1"/>
  <c r="T102" i="1"/>
  <c r="S102" i="1"/>
  <c r="R102" i="1"/>
  <c r="Q102" i="1"/>
  <c r="P102" i="1"/>
  <c r="AB101" i="1"/>
  <c r="X101" i="1"/>
  <c r="AA101" i="1" s="1"/>
  <c r="W101" i="1"/>
  <c r="Z101" i="1" s="1"/>
  <c r="V101" i="1"/>
  <c r="Y101" i="1" s="1"/>
  <c r="U101" i="1"/>
  <c r="T101" i="1"/>
  <c r="S101" i="1"/>
  <c r="R101" i="1"/>
  <c r="Q101" i="1"/>
  <c r="P101" i="1"/>
  <c r="AB100" i="1"/>
  <c r="X100" i="1"/>
  <c r="AA100" i="1" s="1"/>
  <c r="W100" i="1"/>
  <c r="Z100" i="1" s="1"/>
  <c r="V100" i="1"/>
  <c r="Y100" i="1" s="1"/>
  <c r="U100" i="1"/>
  <c r="T100" i="1"/>
  <c r="S100" i="1"/>
  <c r="R100" i="1"/>
  <c r="Q100" i="1"/>
  <c r="P100" i="1"/>
  <c r="AB99" i="1"/>
  <c r="X99" i="1"/>
  <c r="AA99" i="1" s="1"/>
  <c r="W99" i="1"/>
  <c r="Z99" i="1" s="1"/>
  <c r="V99" i="1"/>
  <c r="Y99" i="1" s="1"/>
  <c r="U99" i="1"/>
  <c r="T99" i="1"/>
  <c r="S99" i="1"/>
  <c r="R99" i="1"/>
  <c r="Q99" i="1"/>
  <c r="P99" i="1"/>
  <c r="AB98" i="1"/>
  <c r="X98" i="1"/>
  <c r="AA98" i="1" s="1"/>
  <c r="W98" i="1"/>
  <c r="Z98" i="1" s="1"/>
  <c r="V98" i="1"/>
  <c r="Y98" i="1" s="1"/>
  <c r="U98" i="1"/>
  <c r="T98" i="1"/>
  <c r="S98" i="1"/>
  <c r="R98" i="1"/>
  <c r="Q98" i="1"/>
  <c r="P98" i="1"/>
  <c r="AH97" i="1"/>
  <c r="AO97" i="1" s="1"/>
  <c r="AF97" i="1"/>
  <c r="AM97" i="1" s="1"/>
  <c r="AB97" i="1"/>
  <c r="AI97" i="1" s="1"/>
  <c r="X97" i="1"/>
  <c r="AA97" i="1" s="1"/>
  <c r="W97" i="1"/>
  <c r="Z97" i="1" s="1"/>
  <c r="V97" i="1"/>
  <c r="Y97" i="1" s="1"/>
  <c r="U97" i="1"/>
  <c r="T97" i="1"/>
  <c r="S97" i="1"/>
  <c r="R97" i="1"/>
  <c r="Q97" i="1"/>
  <c r="P97" i="1"/>
  <c r="AB96" i="1"/>
  <c r="AF96" i="1" s="1"/>
  <c r="AM96" i="1" s="1"/>
  <c r="X96" i="1"/>
  <c r="AA96" i="1" s="1"/>
  <c r="W96" i="1"/>
  <c r="Z96" i="1" s="1"/>
  <c r="V96" i="1"/>
  <c r="Y96" i="1" s="1"/>
  <c r="U96" i="1"/>
  <c r="T96" i="1"/>
  <c r="S96" i="1"/>
  <c r="R96" i="1"/>
  <c r="Q96" i="1"/>
  <c r="P96" i="1"/>
  <c r="AB95" i="1"/>
  <c r="AH95" i="1" s="1"/>
  <c r="AO95" i="1" s="1"/>
  <c r="X95" i="1"/>
  <c r="AA95" i="1" s="1"/>
  <c r="W95" i="1"/>
  <c r="Z95" i="1" s="1"/>
  <c r="V95" i="1"/>
  <c r="Y95" i="1" s="1"/>
  <c r="U95" i="1"/>
  <c r="T95" i="1"/>
  <c r="S95" i="1"/>
  <c r="R95" i="1"/>
  <c r="Q95" i="1"/>
  <c r="P95" i="1"/>
  <c r="AB94" i="1"/>
  <c r="AE94" i="1" s="1"/>
  <c r="AL94" i="1" s="1"/>
  <c r="X94" i="1"/>
  <c r="AA94" i="1" s="1"/>
  <c r="W94" i="1"/>
  <c r="Z94" i="1" s="1"/>
  <c r="V94" i="1"/>
  <c r="Y94" i="1" s="1"/>
  <c r="U94" i="1"/>
  <c r="T94" i="1"/>
  <c r="S94" i="1"/>
  <c r="R94" i="1"/>
  <c r="Q94" i="1"/>
  <c r="P94" i="1"/>
  <c r="X93" i="1"/>
  <c r="AA93" i="1" s="1"/>
  <c r="W93" i="1"/>
  <c r="Z93" i="1" s="1"/>
  <c r="V93" i="1"/>
  <c r="Y93" i="1" s="1"/>
  <c r="U93" i="1"/>
  <c r="T93" i="1"/>
  <c r="S93" i="1"/>
  <c r="R93" i="1"/>
  <c r="Q93" i="1"/>
  <c r="AB92" i="1"/>
  <c r="Y92" i="1"/>
  <c r="X92" i="1"/>
  <c r="AA92" i="1" s="1"/>
  <c r="W92" i="1"/>
  <c r="Z92" i="1" s="1"/>
  <c r="V92" i="1"/>
  <c r="U92" i="1"/>
  <c r="T92" i="1"/>
  <c r="S92" i="1"/>
  <c r="R92" i="1"/>
  <c r="Q92" i="1"/>
  <c r="P92" i="1"/>
  <c r="X91" i="1"/>
  <c r="AA91" i="1" s="1"/>
  <c r="W91" i="1"/>
  <c r="Z91" i="1" s="1"/>
  <c r="V91" i="1"/>
  <c r="Y91" i="1" s="1"/>
  <c r="U91" i="1"/>
  <c r="T91" i="1"/>
  <c r="S91" i="1"/>
  <c r="R91" i="1"/>
  <c r="Q91" i="1"/>
  <c r="AB90" i="1"/>
  <c r="AG90" i="1" s="1"/>
  <c r="AN90" i="1" s="1"/>
  <c r="X90" i="1"/>
  <c r="AA90" i="1" s="1"/>
  <c r="W90" i="1"/>
  <c r="Z90" i="1" s="1"/>
  <c r="V90" i="1"/>
  <c r="Y90" i="1" s="1"/>
  <c r="U90" i="1"/>
  <c r="T90" i="1"/>
  <c r="S90" i="1"/>
  <c r="R90" i="1"/>
  <c r="Q90" i="1"/>
  <c r="P90" i="1"/>
  <c r="AF89" i="1"/>
  <c r="AM89" i="1" s="1"/>
  <c r="AB89" i="1"/>
  <c r="AC89" i="1" s="1"/>
  <c r="AJ89" i="1" s="1"/>
  <c r="X89" i="1"/>
  <c r="AA89" i="1" s="1"/>
  <c r="W89" i="1"/>
  <c r="Z89" i="1" s="1"/>
  <c r="V89" i="1"/>
  <c r="Y89" i="1" s="1"/>
  <c r="U89" i="1"/>
  <c r="T89" i="1"/>
  <c r="S89" i="1"/>
  <c r="R89" i="1"/>
  <c r="Q89" i="1"/>
  <c r="P89" i="1"/>
  <c r="AB88" i="1"/>
  <c r="X88" i="1"/>
  <c r="AA88" i="1" s="1"/>
  <c r="W88" i="1"/>
  <c r="Z88" i="1" s="1"/>
  <c r="V88" i="1"/>
  <c r="Y88" i="1" s="1"/>
  <c r="U88" i="1"/>
  <c r="T88" i="1"/>
  <c r="S88" i="1"/>
  <c r="R88" i="1"/>
  <c r="Q88" i="1"/>
  <c r="P88" i="1"/>
  <c r="AB87" i="1"/>
  <c r="X87" i="1"/>
  <c r="AA87" i="1" s="1"/>
  <c r="W87" i="1"/>
  <c r="Z87" i="1" s="1"/>
  <c r="V87" i="1"/>
  <c r="Y87" i="1" s="1"/>
  <c r="U87" i="1"/>
  <c r="T87" i="1"/>
  <c r="S87" i="1"/>
  <c r="R87" i="1"/>
  <c r="Q87" i="1"/>
  <c r="P87" i="1"/>
  <c r="X86" i="1"/>
  <c r="AA86" i="1" s="1"/>
  <c r="W86" i="1"/>
  <c r="Z86" i="1" s="1"/>
  <c r="V86" i="1"/>
  <c r="Y86" i="1" s="1"/>
  <c r="U86" i="1"/>
  <c r="T86" i="1"/>
  <c r="S86" i="1"/>
  <c r="R86" i="1"/>
  <c r="Q86" i="1"/>
  <c r="AE85" i="1"/>
  <c r="AL85" i="1" s="1"/>
  <c r="AD85" i="1"/>
  <c r="AK85" i="1" s="1"/>
  <c r="AB85" i="1"/>
  <c r="AC85" i="1" s="1"/>
  <c r="AJ85" i="1" s="1"/>
  <c r="X85" i="1"/>
  <c r="AA85" i="1" s="1"/>
  <c r="W85" i="1"/>
  <c r="Z85" i="1" s="1"/>
  <c r="V85" i="1"/>
  <c r="Y85" i="1" s="1"/>
  <c r="U85" i="1"/>
  <c r="T85" i="1"/>
  <c r="S85" i="1"/>
  <c r="R85" i="1"/>
  <c r="Q85" i="1"/>
  <c r="P85" i="1"/>
  <c r="AB84" i="1"/>
  <c r="X84" i="1"/>
  <c r="AA84" i="1" s="1"/>
  <c r="W84" i="1"/>
  <c r="Z84" i="1" s="1"/>
  <c r="V84" i="1"/>
  <c r="Y84" i="1" s="1"/>
  <c r="U84" i="1"/>
  <c r="T84" i="1"/>
  <c r="S84" i="1"/>
  <c r="R84" i="1"/>
  <c r="Q84" i="1"/>
  <c r="P84" i="1"/>
  <c r="AB83" i="1"/>
  <c r="AH83" i="1" s="1"/>
  <c r="AO83" i="1" s="1"/>
  <c r="Y83" i="1"/>
  <c r="X83" i="1"/>
  <c r="AA83" i="1" s="1"/>
  <c r="W83" i="1"/>
  <c r="Z83" i="1" s="1"/>
  <c r="V83" i="1"/>
  <c r="U83" i="1"/>
  <c r="T83" i="1"/>
  <c r="S83" i="1"/>
  <c r="R83" i="1"/>
  <c r="Q83" i="1"/>
  <c r="P83" i="1"/>
  <c r="AH82" i="1"/>
  <c r="AO82" i="1" s="1"/>
  <c r="AB82" i="1"/>
  <c r="X82" i="1"/>
  <c r="AA82" i="1" s="1"/>
  <c r="W82" i="1"/>
  <c r="Z82" i="1" s="1"/>
  <c r="V82" i="1"/>
  <c r="Y82" i="1" s="1"/>
  <c r="U82" i="1"/>
  <c r="T82" i="1"/>
  <c r="S82" i="1"/>
  <c r="R82" i="1"/>
  <c r="Q82" i="1"/>
  <c r="P82" i="1"/>
  <c r="AB81" i="1"/>
  <c r="AE81" i="1" s="1"/>
  <c r="AL81" i="1" s="1"/>
  <c r="X81" i="1"/>
  <c r="AA81" i="1" s="1"/>
  <c r="W81" i="1"/>
  <c r="Z81" i="1" s="1"/>
  <c r="V81" i="1"/>
  <c r="Y81" i="1" s="1"/>
  <c r="U81" i="1"/>
  <c r="T81" i="1"/>
  <c r="S81" i="1"/>
  <c r="R81" i="1"/>
  <c r="Q81" i="1"/>
  <c r="P81" i="1"/>
  <c r="AB80" i="1"/>
  <c r="Y80" i="1"/>
  <c r="X80" i="1"/>
  <c r="AA80" i="1" s="1"/>
  <c r="W80" i="1"/>
  <c r="Z80" i="1" s="1"/>
  <c r="V80" i="1"/>
  <c r="U80" i="1"/>
  <c r="T80" i="1"/>
  <c r="S80" i="1"/>
  <c r="R80" i="1"/>
  <c r="Q80" i="1"/>
  <c r="P80" i="1"/>
  <c r="X79" i="1"/>
  <c r="AA79" i="1" s="1"/>
  <c r="W79" i="1"/>
  <c r="Z79" i="1" s="1"/>
  <c r="V79" i="1"/>
  <c r="Y79" i="1" s="1"/>
  <c r="U79" i="1"/>
  <c r="T79" i="1"/>
  <c r="S79" i="1"/>
  <c r="R79" i="1"/>
  <c r="Q79" i="1"/>
  <c r="AB78" i="1"/>
  <c r="AI78" i="1" s="1"/>
  <c r="X78" i="1"/>
  <c r="AA78" i="1" s="1"/>
  <c r="W78" i="1"/>
  <c r="Z78" i="1" s="1"/>
  <c r="V78" i="1"/>
  <c r="Y78" i="1" s="1"/>
  <c r="U78" i="1"/>
  <c r="T78" i="1"/>
  <c r="S78" i="1"/>
  <c r="R78" i="1"/>
  <c r="Q78" i="1"/>
  <c r="P78" i="1"/>
  <c r="AG77" i="1"/>
  <c r="AN77" i="1" s="1"/>
  <c r="AB77" i="1"/>
  <c r="AD77" i="1" s="1"/>
  <c r="AK77" i="1" s="1"/>
  <c r="Y77" i="1"/>
  <c r="X77" i="1"/>
  <c r="AA77" i="1" s="1"/>
  <c r="W77" i="1"/>
  <c r="Z77" i="1" s="1"/>
  <c r="V77" i="1"/>
  <c r="U77" i="1"/>
  <c r="T77" i="1"/>
  <c r="S77" i="1"/>
  <c r="R77" i="1"/>
  <c r="Q77" i="1"/>
  <c r="P77" i="1"/>
  <c r="AB76" i="1"/>
  <c r="AC76" i="1" s="1"/>
  <c r="AJ76" i="1" s="1"/>
  <c r="Z76" i="1"/>
  <c r="X76" i="1"/>
  <c r="AA76" i="1" s="1"/>
  <c r="W76" i="1"/>
  <c r="V76" i="1"/>
  <c r="Y76" i="1" s="1"/>
  <c r="U76" i="1"/>
  <c r="T76" i="1"/>
  <c r="S76" i="1"/>
  <c r="R76" i="1"/>
  <c r="Q76" i="1"/>
  <c r="P76" i="1"/>
  <c r="AB75" i="1"/>
  <c r="AI75" i="1" s="1"/>
  <c r="Z75" i="1"/>
  <c r="X75" i="1"/>
  <c r="AA75" i="1" s="1"/>
  <c r="W75" i="1"/>
  <c r="V75" i="1"/>
  <c r="Y75" i="1" s="1"/>
  <c r="U75" i="1"/>
  <c r="T75" i="1"/>
  <c r="S75" i="1"/>
  <c r="R75" i="1"/>
  <c r="Q75" i="1"/>
  <c r="P75" i="1"/>
  <c r="AB74" i="1"/>
  <c r="AH74" i="1" s="1"/>
  <c r="AO74" i="1" s="1"/>
  <c r="X74" i="1"/>
  <c r="AA74" i="1" s="1"/>
  <c r="W74" i="1"/>
  <c r="Z74" i="1" s="1"/>
  <c r="V74" i="1"/>
  <c r="Y74" i="1" s="1"/>
  <c r="U74" i="1"/>
  <c r="T74" i="1"/>
  <c r="S74" i="1"/>
  <c r="R74" i="1"/>
  <c r="Q74" i="1"/>
  <c r="P74" i="1"/>
  <c r="AB73" i="1"/>
  <c r="AI73" i="1" s="1"/>
  <c r="P73" i="1"/>
  <c r="AB72" i="1"/>
  <c r="Y72" i="1"/>
  <c r="X72" i="1"/>
  <c r="AA72" i="1" s="1"/>
  <c r="W72" i="1"/>
  <c r="Z72" i="1" s="1"/>
  <c r="V72" i="1"/>
  <c r="U72" i="1"/>
  <c r="T72" i="1"/>
  <c r="S72" i="1"/>
  <c r="R72" i="1"/>
  <c r="Q72" i="1"/>
  <c r="P72" i="1"/>
  <c r="X71" i="1"/>
  <c r="AA71" i="1" s="1"/>
  <c r="W71" i="1"/>
  <c r="Z71" i="1" s="1"/>
  <c r="V71" i="1"/>
  <c r="Y71" i="1" s="1"/>
  <c r="U71" i="1"/>
  <c r="T71" i="1"/>
  <c r="S71" i="1"/>
  <c r="R71" i="1"/>
  <c r="Q71" i="1"/>
  <c r="AE70" i="1"/>
  <c r="AL70" i="1" s="1"/>
  <c r="AD70" i="1"/>
  <c r="AK70" i="1" s="1"/>
  <c r="AC70" i="1"/>
  <c r="AJ70" i="1" s="1"/>
  <c r="AB70" i="1"/>
  <c r="AG70" i="1" s="1"/>
  <c r="AN70" i="1" s="1"/>
  <c r="X70" i="1"/>
  <c r="AA70" i="1" s="1"/>
  <c r="W70" i="1"/>
  <c r="Z70" i="1" s="1"/>
  <c r="V70" i="1"/>
  <c r="Y70" i="1" s="1"/>
  <c r="U70" i="1"/>
  <c r="T70" i="1"/>
  <c r="S70" i="1"/>
  <c r="R70" i="1"/>
  <c r="Q70" i="1"/>
  <c r="P70" i="1"/>
  <c r="AB69" i="1"/>
  <c r="X69" i="1"/>
  <c r="AA69" i="1" s="1"/>
  <c r="W69" i="1"/>
  <c r="Z69" i="1" s="1"/>
  <c r="V69" i="1"/>
  <c r="Y69" i="1" s="1"/>
  <c r="U69" i="1"/>
  <c r="T69" i="1"/>
  <c r="S69" i="1"/>
  <c r="R69" i="1"/>
  <c r="Q69" i="1"/>
  <c r="P69" i="1"/>
  <c r="AB68" i="1"/>
  <c r="AH68" i="1" s="1"/>
  <c r="AO68" i="1" s="1"/>
  <c r="X68" i="1"/>
  <c r="AA68" i="1" s="1"/>
  <c r="W68" i="1"/>
  <c r="Z68" i="1" s="1"/>
  <c r="V68" i="1"/>
  <c r="Y68" i="1" s="1"/>
  <c r="U68" i="1"/>
  <c r="T68" i="1"/>
  <c r="S68" i="1"/>
  <c r="R68" i="1"/>
  <c r="Q68" i="1"/>
  <c r="P68" i="1"/>
  <c r="AB67" i="1"/>
  <c r="X67" i="1"/>
  <c r="AA67" i="1" s="1"/>
  <c r="W67" i="1"/>
  <c r="Z67" i="1" s="1"/>
  <c r="V67" i="1"/>
  <c r="Y67" i="1" s="1"/>
  <c r="U67" i="1"/>
  <c r="T67" i="1"/>
  <c r="S67" i="1"/>
  <c r="R67" i="1"/>
  <c r="Q67" i="1"/>
  <c r="P67" i="1"/>
  <c r="AB66" i="1"/>
  <c r="X66" i="1"/>
  <c r="AA66" i="1" s="1"/>
  <c r="W66" i="1"/>
  <c r="Z66" i="1" s="1"/>
  <c r="V66" i="1"/>
  <c r="Y66" i="1" s="1"/>
  <c r="U66" i="1"/>
  <c r="T66" i="1"/>
  <c r="S66" i="1"/>
  <c r="R66" i="1"/>
  <c r="Q66" i="1"/>
  <c r="P66" i="1"/>
  <c r="AB65" i="1"/>
  <c r="X65" i="1"/>
  <c r="AA65" i="1" s="1"/>
  <c r="W65" i="1"/>
  <c r="Z65" i="1" s="1"/>
  <c r="V65" i="1"/>
  <c r="Y65" i="1" s="1"/>
  <c r="U65" i="1"/>
  <c r="T65" i="1"/>
  <c r="S65" i="1"/>
  <c r="R65" i="1"/>
  <c r="Q65" i="1"/>
  <c r="P65" i="1"/>
  <c r="AG64" i="1"/>
  <c r="AN64" i="1" s="1"/>
  <c r="AE64" i="1"/>
  <c r="AL64" i="1" s="1"/>
  <c r="AB64" i="1"/>
  <c r="AC64" i="1" s="1"/>
  <c r="AJ64" i="1" s="1"/>
  <c r="X64" i="1"/>
  <c r="AA64" i="1" s="1"/>
  <c r="W64" i="1"/>
  <c r="Z64" i="1" s="1"/>
  <c r="V64" i="1"/>
  <c r="Y64" i="1" s="1"/>
  <c r="U64" i="1"/>
  <c r="T64" i="1"/>
  <c r="S64" i="1"/>
  <c r="R64" i="1"/>
  <c r="Q64" i="1"/>
  <c r="P64" i="1"/>
  <c r="AF63" i="1"/>
  <c r="AM63" i="1" s="1"/>
  <c r="AE63" i="1"/>
  <c r="AL63" i="1" s="1"/>
  <c r="AB63" i="1"/>
  <c r="AC63" i="1" s="1"/>
  <c r="AJ63" i="1" s="1"/>
  <c r="X63" i="1"/>
  <c r="AA63" i="1" s="1"/>
  <c r="W63" i="1"/>
  <c r="Z63" i="1" s="1"/>
  <c r="V63" i="1"/>
  <c r="Y63" i="1" s="1"/>
  <c r="U63" i="1"/>
  <c r="T63" i="1"/>
  <c r="S63" i="1"/>
  <c r="R63" i="1"/>
  <c r="Q63" i="1"/>
  <c r="P63" i="1"/>
  <c r="Z62" i="1"/>
  <c r="X62" i="1"/>
  <c r="AA62" i="1" s="1"/>
  <c r="W62" i="1"/>
  <c r="V62" i="1"/>
  <c r="Y62" i="1" s="1"/>
  <c r="U62" i="1"/>
  <c r="T62" i="1"/>
  <c r="S62" i="1"/>
  <c r="R62" i="1"/>
  <c r="Q62" i="1"/>
  <c r="AB61" i="1"/>
  <c r="X61" i="1"/>
  <c r="AA61" i="1" s="1"/>
  <c r="W61" i="1"/>
  <c r="Z61" i="1" s="1"/>
  <c r="V61" i="1"/>
  <c r="Y61" i="1" s="1"/>
  <c r="U61" i="1"/>
  <c r="T61" i="1"/>
  <c r="S61" i="1"/>
  <c r="R61" i="1"/>
  <c r="Q61" i="1"/>
  <c r="P61" i="1"/>
  <c r="AB60" i="1"/>
  <c r="AG60" i="1" s="1"/>
  <c r="AN60" i="1" s="1"/>
  <c r="Z60" i="1"/>
  <c r="X60" i="1"/>
  <c r="AA60" i="1" s="1"/>
  <c r="W60" i="1"/>
  <c r="V60" i="1"/>
  <c r="Y60" i="1" s="1"/>
  <c r="U60" i="1"/>
  <c r="T60" i="1"/>
  <c r="S60" i="1"/>
  <c r="R60" i="1"/>
  <c r="Q60" i="1"/>
  <c r="P60" i="1"/>
  <c r="X59" i="1"/>
  <c r="AA59" i="1" s="1"/>
  <c r="W59" i="1"/>
  <c r="Z59" i="1" s="1"/>
  <c r="V59" i="1"/>
  <c r="Y59" i="1" s="1"/>
  <c r="U59" i="1"/>
  <c r="T59" i="1"/>
  <c r="S59" i="1"/>
  <c r="R59" i="1"/>
  <c r="Q59" i="1"/>
  <c r="AB58" i="1"/>
  <c r="AI58" i="1" s="1"/>
  <c r="X58" i="1"/>
  <c r="AA58" i="1" s="1"/>
  <c r="W58" i="1"/>
  <c r="Z58" i="1" s="1"/>
  <c r="V58" i="1"/>
  <c r="Y58" i="1" s="1"/>
  <c r="U58" i="1"/>
  <c r="T58" i="1"/>
  <c r="S58" i="1"/>
  <c r="R58" i="1"/>
  <c r="Q58" i="1"/>
  <c r="P58" i="1"/>
  <c r="AB57" i="1"/>
  <c r="AG57" i="1" s="1"/>
  <c r="AN57" i="1" s="1"/>
  <c r="X57" i="1"/>
  <c r="AA57" i="1" s="1"/>
  <c r="W57" i="1"/>
  <c r="Z57" i="1" s="1"/>
  <c r="V57" i="1"/>
  <c r="Y57" i="1" s="1"/>
  <c r="U57" i="1"/>
  <c r="T57" i="1"/>
  <c r="S57" i="1"/>
  <c r="R57" i="1"/>
  <c r="Q57" i="1"/>
  <c r="P57" i="1"/>
  <c r="Y56" i="1"/>
  <c r="X56" i="1"/>
  <c r="AA56" i="1" s="1"/>
  <c r="W56" i="1"/>
  <c r="Z56" i="1" s="1"/>
  <c r="V56" i="1"/>
  <c r="U56" i="1"/>
  <c r="T56" i="1"/>
  <c r="S56" i="1"/>
  <c r="R56" i="1"/>
  <c r="Q56" i="1"/>
  <c r="AH55" i="1"/>
  <c r="AO55" i="1" s="1"/>
  <c r="AG55" i="1"/>
  <c r="AN55" i="1" s="1"/>
  <c r="AB55" i="1"/>
  <c r="AD55" i="1" s="1"/>
  <c r="AK55" i="1" s="1"/>
  <c r="AA55" i="1"/>
  <c r="X55" i="1"/>
  <c r="W55" i="1"/>
  <c r="Z55" i="1" s="1"/>
  <c r="V55" i="1"/>
  <c r="Y55" i="1" s="1"/>
  <c r="U55" i="1"/>
  <c r="T55" i="1"/>
  <c r="S55" i="1"/>
  <c r="R55" i="1"/>
  <c r="Q55" i="1"/>
  <c r="P55" i="1"/>
  <c r="AB54" i="1"/>
  <c r="X54" i="1"/>
  <c r="AA54" i="1" s="1"/>
  <c r="W54" i="1"/>
  <c r="Z54" i="1" s="1"/>
  <c r="V54" i="1"/>
  <c r="Y54" i="1" s="1"/>
  <c r="U54" i="1"/>
  <c r="T54" i="1"/>
  <c r="S54" i="1"/>
  <c r="R54" i="1"/>
  <c r="Q54" i="1"/>
  <c r="P54" i="1"/>
  <c r="X53" i="1"/>
  <c r="AA53" i="1" s="1"/>
  <c r="W53" i="1"/>
  <c r="Z53" i="1" s="1"/>
  <c r="V53" i="1"/>
  <c r="Y53" i="1" s="1"/>
  <c r="U53" i="1"/>
  <c r="T53" i="1"/>
  <c r="S53" i="1"/>
  <c r="R53" i="1"/>
  <c r="Q53" i="1"/>
  <c r="AH52" i="1"/>
  <c r="AO52" i="1" s="1"/>
  <c r="AB52" i="1"/>
  <c r="Y52" i="1"/>
  <c r="X52" i="1"/>
  <c r="AA52" i="1" s="1"/>
  <c r="W52" i="1"/>
  <c r="Z52" i="1" s="1"/>
  <c r="V52" i="1"/>
  <c r="U52" i="1"/>
  <c r="T52" i="1"/>
  <c r="S52" i="1"/>
  <c r="R52" i="1"/>
  <c r="Q52" i="1"/>
  <c r="P52" i="1"/>
  <c r="AB51" i="1"/>
  <c r="X51" i="1"/>
  <c r="AA51" i="1" s="1"/>
  <c r="W51" i="1"/>
  <c r="Z51" i="1" s="1"/>
  <c r="V51" i="1"/>
  <c r="Y51" i="1" s="1"/>
  <c r="U51" i="1"/>
  <c r="T51" i="1"/>
  <c r="S51" i="1"/>
  <c r="R51" i="1"/>
  <c r="Q51" i="1"/>
  <c r="P51" i="1"/>
  <c r="X50" i="1"/>
  <c r="AA50" i="1" s="1"/>
  <c r="W50" i="1"/>
  <c r="Z50" i="1" s="1"/>
  <c r="V50" i="1"/>
  <c r="Y50" i="1" s="1"/>
  <c r="U50" i="1"/>
  <c r="T50" i="1"/>
  <c r="S50" i="1"/>
  <c r="R50" i="1"/>
  <c r="Q50" i="1"/>
  <c r="AH49" i="1"/>
  <c r="AO49" i="1" s="1"/>
  <c r="AB49" i="1"/>
  <c r="AG49" i="1" s="1"/>
  <c r="AN49" i="1" s="1"/>
  <c r="X49" i="1"/>
  <c r="AA49" i="1" s="1"/>
  <c r="W49" i="1"/>
  <c r="Z49" i="1" s="1"/>
  <c r="V49" i="1"/>
  <c r="Y49" i="1" s="1"/>
  <c r="U49" i="1"/>
  <c r="T49" i="1"/>
  <c r="S49" i="1"/>
  <c r="R49" i="1"/>
  <c r="Q49" i="1"/>
  <c r="P49" i="1"/>
  <c r="AB48" i="1"/>
  <c r="AD48" i="1" s="1"/>
  <c r="AK48" i="1" s="1"/>
  <c r="Z48" i="1"/>
  <c r="Y48" i="1"/>
  <c r="X48" i="1"/>
  <c r="AA48" i="1" s="1"/>
  <c r="W48" i="1"/>
  <c r="V48" i="1"/>
  <c r="U48" i="1"/>
  <c r="T48" i="1"/>
  <c r="S48" i="1"/>
  <c r="R48" i="1"/>
  <c r="Q48" i="1"/>
  <c r="P48" i="1"/>
  <c r="AB47" i="1"/>
  <c r="X47" i="1"/>
  <c r="AA47" i="1" s="1"/>
  <c r="W47" i="1"/>
  <c r="Z47" i="1" s="1"/>
  <c r="V47" i="1"/>
  <c r="Y47" i="1" s="1"/>
  <c r="U47" i="1"/>
  <c r="T47" i="1"/>
  <c r="S47" i="1"/>
  <c r="R47" i="1"/>
  <c r="Q47" i="1"/>
  <c r="P47" i="1"/>
  <c r="AB46" i="1"/>
  <c r="AE46" i="1" s="1"/>
  <c r="AL46" i="1" s="1"/>
  <c r="X46" i="1"/>
  <c r="AA46" i="1" s="1"/>
  <c r="W46" i="1"/>
  <c r="Z46" i="1" s="1"/>
  <c r="V46" i="1"/>
  <c r="Y46" i="1" s="1"/>
  <c r="U46" i="1"/>
  <c r="T46" i="1"/>
  <c r="S46" i="1"/>
  <c r="R46" i="1"/>
  <c r="Q46" i="1"/>
  <c r="P46" i="1"/>
  <c r="AB45" i="1"/>
  <c r="X45" i="1"/>
  <c r="AA45" i="1" s="1"/>
  <c r="W45" i="1"/>
  <c r="Z45" i="1" s="1"/>
  <c r="V45" i="1"/>
  <c r="Y45" i="1" s="1"/>
  <c r="U45" i="1"/>
  <c r="T45" i="1"/>
  <c r="S45" i="1"/>
  <c r="R45" i="1"/>
  <c r="Q45" i="1"/>
  <c r="P45" i="1"/>
  <c r="AB44" i="1"/>
  <c r="X44" i="1"/>
  <c r="AA44" i="1" s="1"/>
  <c r="W44" i="1"/>
  <c r="Z44" i="1" s="1"/>
  <c r="V44" i="1"/>
  <c r="Y44" i="1" s="1"/>
  <c r="U44" i="1"/>
  <c r="T44" i="1"/>
  <c r="S44" i="1"/>
  <c r="R44" i="1"/>
  <c r="Q44" i="1"/>
  <c r="P44" i="1"/>
  <c r="AB43" i="1"/>
  <c r="AC43" i="1" s="1"/>
  <c r="AJ43" i="1" s="1"/>
  <c r="X43" i="1"/>
  <c r="AA43" i="1" s="1"/>
  <c r="W43" i="1"/>
  <c r="Z43" i="1" s="1"/>
  <c r="V43" i="1"/>
  <c r="Y43" i="1" s="1"/>
  <c r="U43" i="1"/>
  <c r="T43" i="1"/>
  <c r="S43" i="1"/>
  <c r="R43" i="1"/>
  <c r="Q43" i="1"/>
  <c r="P43" i="1"/>
  <c r="AB42" i="1"/>
  <c r="AE42" i="1" s="1"/>
  <c r="AL42" i="1" s="1"/>
  <c r="X42" i="1"/>
  <c r="AA42" i="1" s="1"/>
  <c r="W42" i="1"/>
  <c r="Z42" i="1" s="1"/>
  <c r="V42" i="1"/>
  <c r="Y42" i="1" s="1"/>
  <c r="U42" i="1"/>
  <c r="T42" i="1"/>
  <c r="S42" i="1"/>
  <c r="R42" i="1"/>
  <c r="Q42" i="1"/>
  <c r="P42" i="1"/>
  <c r="AH41" i="1"/>
  <c r="AO41" i="1" s="1"/>
  <c r="AB41" i="1"/>
  <c r="X41" i="1"/>
  <c r="AA41" i="1" s="1"/>
  <c r="W41" i="1"/>
  <c r="Z41" i="1" s="1"/>
  <c r="V41" i="1"/>
  <c r="Y41" i="1" s="1"/>
  <c r="U41" i="1"/>
  <c r="T41" i="1"/>
  <c r="S41" i="1"/>
  <c r="R41" i="1"/>
  <c r="Q41" i="1"/>
  <c r="P41" i="1"/>
  <c r="AB40" i="1"/>
  <c r="AD40" i="1" s="1"/>
  <c r="AK40" i="1" s="1"/>
  <c r="AA40" i="1"/>
  <c r="X40" i="1"/>
  <c r="W40" i="1"/>
  <c r="Z40" i="1" s="1"/>
  <c r="V40" i="1"/>
  <c r="Y40" i="1" s="1"/>
  <c r="U40" i="1"/>
  <c r="T40" i="1"/>
  <c r="S40" i="1"/>
  <c r="R40" i="1"/>
  <c r="Q40" i="1"/>
  <c r="P40" i="1"/>
  <c r="AB39" i="1"/>
  <c r="AD39" i="1" s="1"/>
  <c r="AK39" i="1" s="1"/>
  <c r="X39" i="1"/>
  <c r="AA39" i="1" s="1"/>
  <c r="W39" i="1"/>
  <c r="Z39" i="1" s="1"/>
  <c r="V39" i="1"/>
  <c r="Y39" i="1" s="1"/>
  <c r="U39" i="1"/>
  <c r="T39" i="1"/>
  <c r="S39" i="1"/>
  <c r="R39" i="1"/>
  <c r="Q39" i="1"/>
  <c r="P39" i="1"/>
  <c r="X38" i="1"/>
  <c r="AA38" i="1" s="1"/>
  <c r="W38" i="1"/>
  <c r="Z38" i="1" s="1"/>
  <c r="V38" i="1"/>
  <c r="Y38" i="1" s="1"/>
  <c r="U38" i="1"/>
  <c r="T38" i="1"/>
  <c r="S38" i="1"/>
  <c r="R38" i="1"/>
  <c r="Q38" i="1"/>
  <c r="AB37" i="1"/>
  <c r="AG37" i="1" s="1"/>
  <c r="AN37" i="1" s="1"/>
  <c r="X37" i="1"/>
  <c r="AA37" i="1" s="1"/>
  <c r="W37" i="1"/>
  <c r="Z37" i="1" s="1"/>
  <c r="V37" i="1"/>
  <c r="Y37" i="1" s="1"/>
  <c r="U37" i="1"/>
  <c r="T37" i="1"/>
  <c r="S37" i="1"/>
  <c r="R37" i="1"/>
  <c r="Q37" i="1"/>
  <c r="P37" i="1"/>
  <c r="AB36" i="1"/>
  <c r="X36" i="1"/>
  <c r="AA36" i="1" s="1"/>
  <c r="W36" i="1"/>
  <c r="Z36" i="1" s="1"/>
  <c r="V36" i="1"/>
  <c r="Y36" i="1" s="1"/>
  <c r="U36" i="1"/>
  <c r="T36" i="1"/>
  <c r="S36" i="1"/>
  <c r="R36" i="1"/>
  <c r="Q36" i="1"/>
  <c r="P36" i="1"/>
  <c r="X35" i="1"/>
  <c r="AA35" i="1" s="1"/>
  <c r="W35" i="1"/>
  <c r="Z35" i="1" s="1"/>
  <c r="V35" i="1"/>
  <c r="Y35" i="1" s="1"/>
  <c r="U35" i="1"/>
  <c r="T35" i="1"/>
  <c r="S35" i="1"/>
  <c r="R35" i="1"/>
  <c r="Q35" i="1"/>
  <c r="AB34" i="1"/>
  <c r="X34" i="1"/>
  <c r="AA34" i="1" s="1"/>
  <c r="W34" i="1"/>
  <c r="Z34" i="1" s="1"/>
  <c r="V34" i="1"/>
  <c r="Y34" i="1" s="1"/>
  <c r="U34" i="1"/>
  <c r="T34" i="1"/>
  <c r="S34" i="1"/>
  <c r="R34" i="1"/>
  <c r="Q34" i="1"/>
  <c r="P34" i="1"/>
  <c r="AB33" i="1"/>
  <c r="Z33" i="1"/>
  <c r="X33" i="1"/>
  <c r="AA33" i="1" s="1"/>
  <c r="W33" i="1"/>
  <c r="V33" i="1"/>
  <c r="Y33" i="1" s="1"/>
  <c r="U33" i="1"/>
  <c r="T33" i="1"/>
  <c r="S33" i="1"/>
  <c r="R33" i="1"/>
  <c r="Q33" i="1"/>
  <c r="P33" i="1"/>
  <c r="AB32" i="1"/>
  <c r="AD32" i="1" s="1"/>
  <c r="AK32" i="1" s="1"/>
  <c r="X32" i="1"/>
  <c r="AA32" i="1" s="1"/>
  <c r="W32" i="1"/>
  <c r="Z32" i="1" s="1"/>
  <c r="V32" i="1"/>
  <c r="Y32" i="1" s="1"/>
  <c r="U32" i="1"/>
  <c r="T32" i="1"/>
  <c r="S32" i="1"/>
  <c r="R32" i="1"/>
  <c r="Q32" i="1"/>
  <c r="P32" i="1"/>
  <c r="AH31" i="1"/>
  <c r="AO31" i="1" s="1"/>
  <c r="AB31" i="1"/>
  <c r="AI31" i="1" s="1"/>
  <c r="X31" i="1"/>
  <c r="AA31" i="1" s="1"/>
  <c r="W31" i="1"/>
  <c r="Z31" i="1" s="1"/>
  <c r="V31" i="1"/>
  <c r="Y31" i="1" s="1"/>
  <c r="U31" i="1"/>
  <c r="T31" i="1"/>
  <c r="S31" i="1"/>
  <c r="R31" i="1"/>
  <c r="Q31" i="1"/>
  <c r="P31" i="1"/>
  <c r="AB30" i="1"/>
  <c r="AG30" i="1" s="1"/>
  <c r="AN30" i="1" s="1"/>
  <c r="X30" i="1"/>
  <c r="AA30" i="1" s="1"/>
  <c r="W30" i="1"/>
  <c r="Z30" i="1" s="1"/>
  <c r="V30" i="1"/>
  <c r="Y30" i="1" s="1"/>
  <c r="U30" i="1"/>
  <c r="T30" i="1"/>
  <c r="S30" i="1"/>
  <c r="R30" i="1"/>
  <c r="Q30" i="1"/>
  <c r="P30" i="1"/>
  <c r="X29" i="1"/>
  <c r="AA29" i="1" s="1"/>
  <c r="W29" i="1"/>
  <c r="Z29" i="1" s="1"/>
  <c r="V29" i="1"/>
  <c r="Y29" i="1" s="1"/>
  <c r="U29" i="1"/>
  <c r="T29" i="1"/>
  <c r="S29" i="1"/>
  <c r="R29" i="1"/>
  <c r="Q29" i="1"/>
  <c r="AB28" i="1"/>
  <c r="Y28" i="1"/>
  <c r="X28" i="1"/>
  <c r="AA28" i="1" s="1"/>
  <c r="W28" i="1"/>
  <c r="Z28" i="1" s="1"/>
  <c r="V28" i="1"/>
  <c r="U28" i="1"/>
  <c r="T28" i="1"/>
  <c r="S28" i="1"/>
  <c r="R28" i="1"/>
  <c r="Q28" i="1"/>
  <c r="P28" i="1"/>
  <c r="AB27" i="1"/>
  <c r="AC27" i="1" s="1"/>
  <c r="AJ27" i="1" s="1"/>
  <c r="X27" i="1"/>
  <c r="AA27" i="1" s="1"/>
  <c r="W27" i="1"/>
  <c r="Z27" i="1" s="1"/>
  <c r="V27" i="1"/>
  <c r="Y27" i="1" s="1"/>
  <c r="U27" i="1"/>
  <c r="T27" i="1"/>
  <c r="S27" i="1"/>
  <c r="R27" i="1"/>
  <c r="Q27" i="1"/>
  <c r="P27" i="1"/>
  <c r="AG26" i="1"/>
  <c r="AN26" i="1" s="1"/>
  <c r="AB26" i="1"/>
  <c r="AA26" i="1"/>
  <c r="Y26" i="1"/>
  <c r="X26" i="1"/>
  <c r="W26" i="1"/>
  <c r="Z26" i="1" s="1"/>
  <c r="V26" i="1"/>
  <c r="U26" i="1"/>
  <c r="T26" i="1"/>
  <c r="S26" i="1"/>
  <c r="R26" i="1"/>
  <c r="Q26" i="1"/>
  <c r="P26" i="1"/>
  <c r="AB25" i="1"/>
  <c r="AA25" i="1"/>
  <c r="X25" i="1"/>
  <c r="W25" i="1"/>
  <c r="Z25" i="1" s="1"/>
  <c r="V25" i="1"/>
  <c r="Y25" i="1" s="1"/>
  <c r="U25" i="1"/>
  <c r="T25" i="1"/>
  <c r="S25" i="1"/>
  <c r="R25" i="1"/>
  <c r="Q25" i="1"/>
  <c r="P25" i="1"/>
  <c r="AB24" i="1"/>
  <c r="AD24" i="1" s="1"/>
  <c r="AK24" i="1" s="1"/>
  <c r="X24" i="1"/>
  <c r="AA24" i="1" s="1"/>
  <c r="W24" i="1"/>
  <c r="Z24" i="1" s="1"/>
  <c r="V24" i="1"/>
  <c r="Y24" i="1" s="1"/>
  <c r="U24" i="1"/>
  <c r="T24" i="1"/>
  <c r="S24" i="1"/>
  <c r="R24" i="1"/>
  <c r="Q24" i="1"/>
  <c r="P24" i="1"/>
  <c r="AB23" i="1"/>
  <c r="AF23" i="1" s="1"/>
  <c r="AM23" i="1" s="1"/>
  <c r="X23" i="1"/>
  <c r="AA23" i="1" s="1"/>
  <c r="W23" i="1"/>
  <c r="Z23" i="1" s="1"/>
  <c r="V23" i="1"/>
  <c r="Y23" i="1" s="1"/>
  <c r="U23" i="1"/>
  <c r="T23" i="1"/>
  <c r="S23" i="1"/>
  <c r="R23" i="1"/>
  <c r="Q23" i="1"/>
  <c r="P23" i="1"/>
  <c r="AB22" i="1"/>
  <c r="AA22" i="1"/>
  <c r="Z22" i="1"/>
  <c r="X22" i="1"/>
  <c r="W22" i="1"/>
  <c r="V22" i="1"/>
  <c r="Y22" i="1" s="1"/>
  <c r="U22" i="1"/>
  <c r="T22" i="1"/>
  <c r="S22" i="1"/>
  <c r="R22" i="1"/>
  <c r="Q22" i="1"/>
  <c r="P22" i="1"/>
  <c r="AB21" i="1"/>
  <c r="AF21" i="1" s="1"/>
  <c r="AM21" i="1" s="1"/>
  <c r="X21" i="1"/>
  <c r="AA21" i="1" s="1"/>
  <c r="W21" i="1"/>
  <c r="Z21" i="1" s="1"/>
  <c r="V21" i="1"/>
  <c r="Y21" i="1" s="1"/>
  <c r="U21" i="1"/>
  <c r="T21" i="1"/>
  <c r="S21" i="1"/>
  <c r="R21" i="1"/>
  <c r="Q21" i="1"/>
  <c r="P21" i="1"/>
  <c r="AB20" i="1"/>
  <c r="X20" i="1"/>
  <c r="AA20" i="1" s="1"/>
  <c r="W20" i="1"/>
  <c r="Z20" i="1" s="1"/>
  <c r="V20" i="1"/>
  <c r="Y20" i="1" s="1"/>
  <c r="U20" i="1"/>
  <c r="T20" i="1"/>
  <c r="S20" i="1"/>
  <c r="R20" i="1"/>
  <c r="Q20" i="1"/>
  <c r="P20" i="1"/>
  <c r="AB19" i="1"/>
  <c r="AE19" i="1" s="1"/>
  <c r="AL19" i="1" s="1"/>
  <c r="X19" i="1"/>
  <c r="AA19" i="1" s="1"/>
  <c r="W19" i="1"/>
  <c r="Z19" i="1" s="1"/>
  <c r="V19" i="1"/>
  <c r="Y19" i="1" s="1"/>
  <c r="U19" i="1"/>
  <c r="T19" i="1"/>
  <c r="S19" i="1"/>
  <c r="R19" i="1"/>
  <c r="Q19" i="1"/>
  <c r="P19" i="1"/>
  <c r="AB18" i="1"/>
  <c r="AI18" i="1" s="1"/>
  <c r="X18" i="1"/>
  <c r="AA18" i="1" s="1"/>
  <c r="W18" i="1"/>
  <c r="Z18" i="1" s="1"/>
  <c r="V18" i="1"/>
  <c r="Y18" i="1" s="1"/>
  <c r="U18" i="1"/>
  <c r="T18" i="1"/>
  <c r="S18" i="1"/>
  <c r="R18" i="1"/>
  <c r="Q18" i="1"/>
  <c r="P18" i="1"/>
  <c r="AB17" i="1"/>
  <c r="X17" i="1"/>
  <c r="AA17" i="1" s="1"/>
  <c r="W17" i="1"/>
  <c r="Z17" i="1" s="1"/>
  <c r="V17" i="1"/>
  <c r="Y17" i="1" s="1"/>
  <c r="U17" i="1"/>
  <c r="T17" i="1"/>
  <c r="S17" i="1"/>
  <c r="R17" i="1"/>
  <c r="Q17" i="1"/>
  <c r="P17" i="1"/>
  <c r="AB16" i="1"/>
  <c r="AE16" i="1" s="1"/>
  <c r="AL16" i="1" s="1"/>
  <c r="Y16" i="1"/>
  <c r="X16" i="1"/>
  <c r="AA16" i="1" s="1"/>
  <c r="W16" i="1"/>
  <c r="Z16" i="1" s="1"/>
  <c r="V16" i="1"/>
  <c r="U16" i="1"/>
  <c r="T16" i="1"/>
  <c r="S16" i="1"/>
  <c r="R16" i="1"/>
  <c r="Q16" i="1"/>
  <c r="P16" i="1"/>
  <c r="X15" i="1"/>
  <c r="AA15" i="1" s="1"/>
  <c r="W15" i="1"/>
  <c r="Z15" i="1" s="1"/>
  <c r="V15" i="1"/>
  <c r="Y15" i="1" s="1"/>
  <c r="U15" i="1"/>
  <c r="T15" i="1"/>
  <c r="S15" i="1"/>
  <c r="R15" i="1"/>
  <c r="Q15" i="1"/>
  <c r="AI14" i="1"/>
  <c r="AF14" i="1"/>
  <c r="AM14" i="1" s="1"/>
  <c r="AD14" i="1"/>
  <c r="AK14" i="1" s="1"/>
  <c r="AB14" i="1"/>
  <c r="AC14" i="1" s="1"/>
  <c r="AJ14" i="1" s="1"/>
  <c r="X14" i="1"/>
  <c r="AA14" i="1" s="1"/>
  <c r="W14" i="1"/>
  <c r="Z14" i="1" s="1"/>
  <c r="V14" i="1"/>
  <c r="Y14" i="1" s="1"/>
  <c r="U14" i="1"/>
  <c r="T14" i="1"/>
  <c r="S14" i="1"/>
  <c r="R14" i="1"/>
  <c r="Q14" i="1"/>
  <c r="P14" i="1"/>
  <c r="AI13" i="1"/>
  <c r="AB13" i="1"/>
  <c r="AC13" i="1" s="1"/>
  <c r="AJ13" i="1" s="1"/>
  <c r="Y13" i="1"/>
  <c r="X13" i="1"/>
  <c r="AA13" i="1" s="1"/>
  <c r="W13" i="1"/>
  <c r="Z13" i="1" s="1"/>
  <c r="V13" i="1"/>
  <c r="U13" i="1"/>
  <c r="T13" i="1"/>
  <c r="S13" i="1"/>
  <c r="R13" i="1"/>
  <c r="Q13" i="1"/>
  <c r="P13" i="1"/>
  <c r="AA12" i="1"/>
  <c r="X12" i="1"/>
  <c r="W12" i="1"/>
  <c r="Z12" i="1" s="1"/>
  <c r="V12" i="1"/>
  <c r="Y12" i="1" s="1"/>
  <c r="U12" i="1"/>
  <c r="T12" i="1"/>
  <c r="S12" i="1"/>
  <c r="R12" i="1"/>
  <c r="Q12" i="1"/>
  <c r="AI11" i="1"/>
  <c r="AB11" i="1"/>
  <c r="AC11" i="1" s="1"/>
  <c r="AJ11" i="1" s="1"/>
  <c r="X11" i="1"/>
  <c r="AA11" i="1" s="1"/>
  <c r="W11" i="1"/>
  <c r="Z11" i="1" s="1"/>
  <c r="V11" i="1"/>
  <c r="Y11" i="1" s="1"/>
  <c r="U11" i="1"/>
  <c r="T11" i="1"/>
  <c r="S11" i="1"/>
  <c r="R11" i="1"/>
  <c r="Q11" i="1"/>
  <c r="P11" i="1"/>
  <c r="AB10" i="1"/>
  <c r="Z10" i="1"/>
  <c r="X10" i="1"/>
  <c r="AA10" i="1" s="1"/>
  <c r="W10" i="1"/>
  <c r="V10" i="1"/>
  <c r="Y10" i="1" s="1"/>
  <c r="U10" i="1"/>
  <c r="T10" i="1"/>
  <c r="S10" i="1"/>
  <c r="R10" i="1"/>
  <c r="Q10" i="1"/>
  <c r="P10" i="1"/>
  <c r="AF9" i="1"/>
  <c r="AM9" i="1" s="1"/>
  <c r="AD9" i="1"/>
  <c r="AK9" i="1" s="1"/>
  <c r="AC9" i="1"/>
  <c r="AJ9" i="1" s="1"/>
  <c r="AB9" i="1"/>
  <c r="AH9" i="1" s="1"/>
  <c r="AO9" i="1" s="1"/>
  <c r="X9" i="1"/>
  <c r="AA9" i="1" s="1"/>
  <c r="W9" i="1"/>
  <c r="Z9" i="1" s="1"/>
  <c r="V9" i="1"/>
  <c r="Y9" i="1" s="1"/>
  <c r="U9" i="1"/>
  <c r="T9" i="1"/>
  <c r="S9" i="1"/>
  <c r="R9" i="1"/>
  <c r="Q9" i="1"/>
  <c r="P9" i="1"/>
  <c r="X8" i="1"/>
  <c r="AA8" i="1" s="1"/>
  <c r="W8" i="1"/>
  <c r="Z8" i="1" s="1"/>
  <c r="V8" i="1"/>
  <c r="Y8" i="1" s="1"/>
  <c r="U8" i="1"/>
  <c r="T8" i="1"/>
  <c r="S8" i="1"/>
  <c r="R8" i="1"/>
  <c r="Q8" i="1"/>
  <c r="AB7" i="1"/>
  <c r="AH7" i="1" s="1"/>
  <c r="AO7" i="1" s="1"/>
  <c r="X7" i="1"/>
  <c r="AA7" i="1" s="1"/>
  <c r="W7" i="1"/>
  <c r="Z7" i="1" s="1"/>
  <c r="V7" i="1"/>
  <c r="Y7" i="1" s="1"/>
  <c r="U7" i="1"/>
  <c r="T7" i="1"/>
  <c r="S7" i="1"/>
  <c r="R7" i="1"/>
  <c r="Q7" i="1"/>
  <c r="P7" i="1"/>
  <c r="AB6" i="1"/>
  <c r="Z6" i="1"/>
  <c r="X6" i="1"/>
  <c r="AA6" i="1" s="1"/>
  <c r="W6" i="1"/>
  <c r="V6" i="1"/>
  <c r="Y6" i="1" s="1"/>
  <c r="U6" i="1"/>
  <c r="T6" i="1"/>
  <c r="S6" i="1"/>
  <c r="R6" i="1"/>
  <c r="Q6" i="1"/>
  <c r="P6" i="1"/>
  <c r="X5" i="1"/>
  <c r="AA5" i="1" s="1"/>
  <c r="W5" i="1"/>
  <c r="Z5" i="1" s="1"/>
  <c r="V5" i="1"/>
  <c r="Y5" i="1" s="1"/>
  <c r="U5" i="1"/>
  <c r="T5" i="1"/>
  <c r="S5" i="1"/>
  <c r="R5" i="1"/>
  <c r="Q5" i="1"/>
  <c r="AB4" i="1"/>
  <c r="X4" i="1"/>
  <c r="AA4" i="1" s="1"/>
  <c r="W4" i="1"/>
  <c r="Z4" i="1" s="1"/>
  <c r="V4" i="1"/>
  <c r="Y4" i="1" s="1"/>
  <c r="T4" i="1"/>
  <c r="S4" i="1"/>
  <c r="R4" i="1"/>
  <c r="Q4" i="1"/>
  <c r="P4" i="1"/>
  <c r="AB3" i="1"/>
  <c r="X3" i="1"/>
  <c r="AA3" i="1" s="1"/>
  <c r="W3" i="1"/>
  <c r="Z3" i="1" s="1"/>
  <c r="V3" i="1"/>
  <c r="Y3" i="1" s="1"/>
  <c r="U3" i="1"/>
  <c r="T3" i="1"/>
  <c r="S3" i="1"/>
  <c r="R3" i="1"/>
  <c r="Q3" i="1"/>
  <c r="P3" i="1"/>
  <c r="AB2" i="1"/>
  <c r="AC2" i="1" s="1"/>
  <c r="AJ2" i="1" s="1"/>
  <c r="X2" i="1"/>
  <c r="AA2" i="1" s="1"/>
  <c r="W2" i="1"/>
  <c r="Z2" i="1" s="1"/>
  <c r="V2" i="1"/>
  <c r="Y2" i="1" s="1"/>
  <c r="U2" i="1"/>
  <c r="T2" i="1"/>
  <c r="S2" i="1"/>
  <c r="R2" i="1"/>
  <c r="Q2" i="1"/>
  <c r="P2" i="1"/>
  <c r="AD143" i="1" l="1"/>
  <c r="AK143" i="1" s="1"/>
  <c r="AI143" i="1"/>
  <c r="AE143" i="1"/>
  <c r="AL143" i="1" s="1"/>
  <c r="AH143" i="1"/>
  <c r="AO143" i="1" s="1"/>
  <c r="AC143" i="1"/>
  <c r="AJ143" i="1" s="1"/>
  <c r="AH145" i="1"/>
  <c r="AO145" i="1" s="1"/>
  <c r="AI145" i="1"/>
  <c r="AD145" i="1"/>
  <c r="AK145" i="1" s="1"/>
  <c r="AC145" i="1"/>
  <c r="AJ145" i="1" s="1"/>
  <c r="AG145" i="1"/>
  <c r="AN145" i="1" s="1"/>
  <c r="AH148" i="1"/>
  <c r="AO148" i="1" s="1"/>
  <c r="AG148" i="1"/>
  <c r="AN148" i="1" s="1"/>
  <c r="AF148" i="1"/>
  <c r="AM148" i="1" s="1"/>
  <c r="AI157" i="1"/>
  <c r="AC157" i="1"/>
  <c r="AJ157" i="1" s="1"/>
  <c r="AH209" i="1"/>
  <c r="AO209" i="1" s="1"/>
  <c r="AE209" i="1"/>
  <c r="AL209" i="1" s="1"/>
  <c r="AI209" i="1"/>
  <c r="AD209" i="1"/>
  <c r="AK209" i="1" s="1"/>
  <c r="AE212" i="1"/>
  <c r="AL212" i="1" s="1"/>
  <c r="AH212" i="1"/>
  <c r="AO212" i="1" s="1"/>
  <c r="AG212" i="1"/>
  <c r="AN212" i="1" s="1"/>
  <c r="AG242" i="1"/>
  <c r="AN242" i="1" s="1"/>
  <c r="AD242" i="1"/>
  <c r="AK242" i="1" s="1"/>
  <c r="AH242" i="1"/>
  <c r="AO242" i="1" s="1"/>
  <c r="AD10" i="1"/>
  <c r="AK10" i="1" s="1"/>
  <c r="AI10" i="1"/>
  <c r="AD23" i="1"/>
  <c r="AK23" i="1" s="1"/>
  <c r="AI25" i="1"/>
  <c r="AE25" i="1"/>
  <c r="AL25" i="1" s="1"/>
  <c r="AC25" i="1"/>
  <c r="AJ25" i="1" s="1"/>
  <c r="AF37" i="1"/>
  <c r="AM37" i="1" s="1"/>
  <c r="AC61" i="1"/>
  <c r="AJ61" i="1" s="1"/>
  <c r="AI61" i="1"/>
  <c r="AD61" i="1"/>
  <c r="AK61" i="1" s="1"/>
  <c r="AH18" i="1"/>
  <c r="AO18" i="1" s="1"/>
  <c r="AH25" i="1"/>
  <c r="AO25" i="1" s="1"/>
  <c r="AE26" i="1"/>
  <c r="AL26" i="1" s="1"/>
  <c r="AI26" i="1"/>
  <c r="AD26" i="1"/>
  <c r="AK26" i="1" s="1"/>
  <c r="AC26" i="1"/>
  <c r="AJ26" i="1" s="1"/>
  <c r="AH26" i="1"/>
  <c r="AO26" i="1" s="1"/>
  <c r="AI52" i="1"/>
  <c r="AD52" i="1"/>
  <c r="AK52" i="1" s="1"/>
  <c r="AC52" i="1"/>
  <c r="AJ52" i="1" s="1"/>
  <c r="AF82" i="1"/>
  <c r="AM82" i="1" s="1"/>
  <c r="AE82" i="1"/>
  <c r="AL82" i="1" s="1"/>
  <c r="AI82" i="1"/>
  <c r="AC82" i="1"/>
  <c r="AJ82" i="1" s="1"/>
  <c r="AF98" i="1"/>
  <c r="AM98" i="1" s="1"/>
  <c r="AI98" i="1"/>
  <c r="AH98" i="1"/>
  <c r="AO98" i="1" s="1"/>
  <c r="AH106" i="1"/>
  <c r="AO106" i="1" s="1"/>
  <c r="AE138" i="1"/>
  <c r="AL138" i="1" s="1"/>
  <c r="AC138" i="1"/>
  <c r="AJ138" i="1" s="1"/>
  <c r="AG143" i="1"/>
  <c r="AN143" i="1" s="1"/>
  <c r="AG144" i="1"/>
  <c r="AN144" i="1" s="1"/>
  <c r="AF145" i="1"/>
  <c r="AM145" i="1" s="1"/>
  <c r="AI148" i="1"/>
  <c r="AH150" i="1"/>
  <c r="AO150" i="1" s="1"/>
  <c r="AG150" i="1"/>
  <c r="AN150" i="1" s="1"/>
  <c r="AD150" i="1"/>
  <c r="AK150" i="1" s="1"/>
  <c r="AG179" i="1"/>
  <c r="AN179" i="1" s="1"/>
  <c r="AF179" i="1"/>
  <c r="AM179" i="1" s="1"/>
  <c r="AG186" i="1"/>
  <c r="AN186" i="1" s="1"/>
  <c r="AF186" i="1"/>
  <c r="AM186" i="1" s="1"/>
  <c r="AD186" i="1"/>
  <c r="AK186" i="1" s="1"/>
  <c r="AF209" i="1"/>
  <c r="AM209" i="1" s="1"/>
  <c r="AF219" i="1"/>
  <c r="AM219" i="1" s="1"/>
  <c r="AC219" i="1"/>
  <c r="AJ219" i="1" s="1"/>
  <c r="AD232" i="1"/>
  <c r="AK232" i="1" s="1"/>
  <c r="AI232" i="1"/>
  <c r="AC232" i="1"/>
  <c r="AJ232" i="1" s="1"/>
  <c r="AF232" i="1"/>
  <c r="AM232" i="1" s="1"/>
  <c r="AI241" i="1"/>
  <c r="AF241" i="1"/>
  <c r="AM241" i="1" s="1"/>
  <c r="AC23" i="1"/>
  <c r="AJ23" i="1" s="1"/>
  <c r="AE23" i="1"/>
  <c r="AL23" i="1" s="1"/>
  <c r="AC114" i="1"/>
  <c r="AJ114" i="1" s="1"/>
  <c r="AG114" i="1"/>
  <c r="AN114" i="1" s="1"/>
  <c r="AF114" i="1"/>
  <c r="AM114" i="1" s="1"/>
  <c r="AD120" i="1"/>
  <c r="AK120" i="1" s="1"/>
  <c r="AH120" i="1"/>
  <c r="AO120" i="1" s="1"/>
  <c r="AF143" i="1"/>
  <c r="AM143" i="1" s="1"/>
  <c r="AE145" i="1"/>
  <c r="AL145" i="1" s="1"/>
  <c r="AD148" i="1"/>
  <c r="AK148" i="1" s="1"/>
  <c r="AE185" i="1"/>
  <c r="AL185" i="1" s="1"/>
  <c r="AD185" i="1"/>
  <c r="AK185" i="1" s="1"/>
  <c r="AE207" i="1"/>
  <c r="AL207" i="1" s="1"/>
  <c r="AD207" i="1"/>
  <c r="AK207" i="1" s="1"/>
  <c r="AC209" i="1"/>
  <c r="AJ209" i="1" s="1"/>
  <c r="AD212" i="1"/>
  <c r="AK212" i="1" s="1"/>
  <c r="AH220" i="1"/>
  <c r="AO220" i="1" s="1"/>
  <c r="AI220" i="1"/>
  <c r="AD220" i="1"/>
  <c r="AK220" i="1" s="1"/>
  <c r="AG220" i="1"/>
  <c r="AN220" i="1" s="1"/>
  <c r="AC220" i="1"/>
  <c r="AJ220" i="1" s="1"/>
  <c r="AC233" i="1"/>
  <c r="AJ233" i="1" s="1"/>
  <c r="AF233" i="1"/>
  <c r="AM233" i="1" s="1"/>
  <c r="AD233" i="1"/>
  <c r="AK233" i="1" s="1"/>
  <c r="AG233" i="1"/>
  <c r="AN233" i="1" s="1"/>
  <c r="AI242" i="1"/>
  <c r="AI4" i="1"/>
  <c r="AH4" i="1"/>
  <c r="AO4" i="1" s="1"/>
  <c r="AG4" i="1"/>
  <c r="AN4" i="1" s="1"/>
  <c r="AG23" i="1"/>
  <c r="AN23" i="1" s="1"/>
  <c r="AF26" i="1"/>
  <c r="AM26" i="1" s="1"/>
  <c r="AG52" i="1"/>
  <c r="AN52" i="1" s="1"/>
  <c r="AG82" i="1"/>
  <c r="AN82" i="1" s="1"/>
  <c r="AC98" i="1"/>
  <c r="AJ98" i="1" s="1"/>
  <c r="AC112" i="1"/>
  <c r="AJ112" i="1" s="1"/>
  <c r="AH114" i="1"/>
  <c r="AO114" i="1" s="1"/>
  <c r="AD124" i="1"/>
  <c r="AK124" i="1" s="1"/>
  <c r="AE132" i="1"/>
  <c r="AL132" i="1" s="1"/>
  <c r="AE134" i="1"/>
  <c r="AL134" i="1" s="1"/>
  <c r="AD134" i="1"/>
  <c r="AK134" i="1" s="1"/>
  <c r="AC134" i="1"/>
  <c r="AJ134" i="1" s="1"/>
  <c r="AH134" i="1"/>
  <c r="AO134" i="1" s="1"/>
  <c r="AH138" i="1"/>
  <c r="AO138" i="1" s="1"/>
  <c r="AH179" i="1"/>
  <c r="AO179" i="1" s="1"/>
  <c r="AC186" i="1"/>
  <c r="AJ186" i="1" s="1"/>
  <c r="AF187" i="1"/>
  <c r="AM187" i="1" s="1"/>
  <c r="AI187" i="1"/>
  <c r="AE187" i="1"/>
  <c r="AL187" i="1" s="1"/>
  <c r="AG195" i="1"/>
  <c r="AN195" i="1" s="1"/>
  <c r="AE195" i="1"/>
  <c r="AL195" i="1" s="1"/>
  <c r="AC195" i="1"/>
  <c r="AJ195" i="1" s="1"/>
  <c r="AG200" i="1"/>
  <c r="AN200" i="1" s="1"/>
  <c r="AI200" i="1"/>
  <c r="AE200" i="1"/>
  <c r="AL200" i="1" s="1"/>
  <c r="AD205" i="1"/>
  <c r="AK205" i="1" s="1"/>
  <c r="AC205" i="1"/>
  <c r="AJ205" i="1" s="1"/>
  <c r="AG209" i="1"/>
  <c r="AN209" i="1" s="1"/>
  <c r="AD211" i="1"/>
  <c r="AK211" i="1" s="1"/>
  <c r="AF211" i="1"/>
  <c r="AM211" i="1" s="1"/>
  <c r="AE211" i="1"/>
  <c r="AL211" i="1" s="1"/>
  <c r="AF220" i="1"/>
  <c r="AM220" i="1" s="1"/>
  <c r="AI225" i="1"/>
  <c r="AD225" i="1"/>
  <c r="AK225" i="1" s="1"/>
  <c r="AF231" i="1"/>
  <c r="AM231" i="1" s="1"/>
  <c r="AC231" i="1"/>
  <c r="AJ231" i="1" s="1"/>
  <c r="AH232" i="1"/>
  <c r="AO232" i="1" s="1"/>
  <c r="AI244" i="1"/>
  <c r="AE244" i="1"/>
  <c r="AL244" i="1" s="1"/>
  <c r="AC244" i="1"/>
  <c r="AJ244" i="1" s="1"/>
  <c r="AG244" i="1"/>
  <c r="AN244" i="1" s="1"/>
  <c r="AI254" i="1"/>
  <c r="AG254" i="1"/>
  <c r="AN254" i="1" s="1"/>
  <c r="AI23" i="1"/>
  <c r="AE37" i="1"/>
  <c r="AL37" i="1" s="1"/>
  <c r="AD37" i="1"/>
  <c r="AK37" i="1" s="1"/>
  <c r="AI37" i="1"/>
  <c r="AC37" i="1"/>
  <c r="AJ37" i="1" s="1"/>
  <c r="AD106" i="1"/>
  <c r="AK106" i="1" s="1"/>
  <c r="AF106" i="1"/>
  <c r="AM106" i="1" s="1"/>
  <c r="AI106" i="1"/>
  <c r="AC106" i="1"/>
  <c r="AJ106" i="1" s="1"/>
  <c r="AI234" i="1"/>
  <c r="AI252" i="1"/>
  <c r="AG63" i="1"/>
  <c r="AN63" i="1" s="1"/>
  <c r="AI224" i="1"/>
  <c r="AG234" i="1"/>
  <c r="AN234" i="1" s="1"/>
  <c r="AF236" i="1"/>
  <c r="AM236" i="1" s="1"/>
  <c r="AD245" i="1"/>
  <c r="AK245" i="1" s="1"/>
  <c r="AH249" i="1"/>
  <c r="AO249" i="1" s="1"/>
  <c r="AF250" i="1"/>
  <c r="AM250" i="1" s="1"/>
  <c r="AE252" i="1"/>
  <c r="AL252" i="1" s="1"/>
  <c r="AG255" i="1"/>
  <c r="AN255" i="1" s="1"/>
  <c r="AH256" i="1"/>
  <c r="AO256" i="1" s="1"/>
  <c r="AI85" i="1"/>
  <c r="AF181" i="1"/>
  <c r="AM181" i="1" s="1"/>
  <c r="AG9" i="1"/>
  <c r="AN9" i="1" s="1"/>
  <c r="AI27" i="1"/>
  <c r="AI42" i="1"/>
  <c r="AF49" i="1"/>
  <c r="AM49" i="1" s="1"/>
  <c r="AI60" i="1"/>
  <c r="AD63" i="1"/>
  <c r="AK63" i="1" s="1"/>
  <c r="AI63" i="1"/>
  <c r="AD64" i="1"/>
  <c r="AK64" i="1" s="1"/>
  <c r="AF70" i="1"/>
  <c r="AM70" i="1" s="1"/>
  <c r="AD102" i="1"/>
  <c r="AK102" i="1" s="1"/>
  <c r="AC147" i="1"/>
  <c r="AJ147" i="1" s="1"/>
  <c r="AC181" i="1"/>
  <c r="AJ181" i="1" s="1"/>
  <c r="AD193" i="1"/>
  <c r="AK193" i="1" s="1"/>
  <c r="AD196" i="1"/>
  <c r="AK196" i="1" s="1"/>
  <c r="AD208" i="1"/>
  <c r="AK208" i="1" s="1"/>
  <c r="AG236" i="1"/>
  <c r="AN236" i="1" s="1"/>
  <c r="AG245" i="1"/>
  <c r="AN245" i="1" s="1"/>
  <c r="AI249" i="1"/>
  <c r="AH250" i="1"/>
  <c r="AO250" i="1" s="1"/>
  <c r="AH252" i="1"/>
  <c r="AO252" i="1" s="1"/>
  <c r="AD171" i="1"/>
  <c r="AK171" i="1" s="1"/>
  <c r="AH171" i="1"/>
  <c r="AO171" i="1" s="1"/>
  <c r="AG171" i="1"/>
  <c r="AN171" i="1" s="1"/>
  <c r="AF171" i="1"/>
  <c r="AM171" i="1" s="1"/>
  <c r="AI171" i="1"/>
  <c r="AE171" i="1"/>
  <c r="AL171" i="1" s="1"/>
  <c r="AG131" i="1"/>
  <c r="AN131" i="1" s="1"/>
  <c r="AE131" i="1"/>
  <c r="AL131" i="1" s="1"/>
  <c r="AF131" i="1"/>
  <c r="AM131" i="1" s="1"/>
  <c r="AI36" i="1"/>
  <c r="AE36" i="1"/>
  <c r="AL36" i="1" s="1"/>
  <c r="AC36" i="1"/>
  <c r="AJ36" i="1" s="1"/>
  <c r="AH36" i="1"/>
  <c r="AO36" i="1" s="1"/>
  <c r="AH228" i="1"/>
  <c r="AO228" i="1" s="1"/>
  <c r="AI228" i="1"/>
  <c r="AG228" i="1"/>
  <c r="AN228" i="1" s="1"/>
  <c r="AF228" i="1"/>
  <c r="AM228" i="1" s="1"/>
  <c r="AE228" i="1"/>
  <c r="AL228" i="1" s="1"/>
  <c r="AC228" i="1"/>
  <c r="AJ228" i="1" s="1"/>
  <c r="AD228" i="1"/>
  <c r="AK228" i="1" s="1"/>
  <c r="AG136" i="1"/>
  <c r="AN136" i="1" s="1"/>
  <c r="AD136" i="1"/>
  <c r="AK136" i="1" s="1"/>
  <c r="AF151" i="1"/>
  <c r="AM151" i="1" s="1"/>
  <c r="AC151" i="1"/>
  <c r="AJ151" i="1" s="1"/>
  <c r="AH151" i="1"/>
  <c r="AO151" i="1" s="1"/>
  <c r="AE6" i="1"/>
  <c r="AL6" i="1" s="1"/>
  <c r="AC6" i="1"/>
  <c r="AJ6" i="1" s="1"/>
  <c r="AG6" i="1"/>
  <c r="AN6" i="1" s="1"/>
  <c r="AF6" i="1"/>
  <c r="AM6" i="1" s="1"/>
  <c r="AI6" i="1"/>
  <c r="AH6" i="1"/>
  <c r="AO6" i="1" s="1"/>
  <c r="AD6" i="1"/>
  <c r="AK6" i="1" s="1"/>
  <c r="AI44" i="1"/>
  <c r="AH44" i="1"/>
  <c r="AO44" i="1" s="1"/>
  <c r="AD44" i="1"/>
  <c r="AK44" i="1" s="1"/>
  <c r="AG44" i="1"/>
  <c r="AN44" i="1" s="1"/>
  <c r="AH20" i="1"/>
  <c r="AO20" i="1" s="1"/>
  <c r="AI20" i="1"/>
  <c r="AE20" i="1"/>
  <c r="AL20" i="1" s="1"/>
  <c r="AG20" i="1"/>
  <c r="AN20" i="1" s="1"/>
  <c r="AD20" i="1"/>
  <c r="AK20" i="1" s="1"/>
  <c r="AF20" i="1"/>
  <c r="AM20" i="1" s="1"/>
  <c r="AC20" i="1"/>
  <c r="AJ20" i="1" s="1"/>
  <c r="AE69" i="1"/>
  <c r="AL69" i="1" s="1"/>
  <c r="AF69" i="1"/>
  <c r="AM69" i="1" s="1"/>
  <c r="AD69" i="1"/>
  <c r="AK69" i="1" s="1"/>
  <c r="AH69" i="1"/>
  <c r="AO69" i="1" s="1"/>
  <c r="AG80" i="1"/>
  <c r="AN80" i="1" s="1"/>
  <c r="AI80" i="1"/>
  <c r="AC80" i="1"/>
  <c r="AJ80" i="1" s="1"/>
  <c r="AH80" i="1"/>
  <c r="AO80" i="1" s="1"/>
  <c r="AE80" i="1"/>
  <c r="AL80" i="1" s="1"/>
  <c r="AD80" i="1"/>
  <c r="AK80" i="1" s="1"/>
  <c r="AF80" i="1"/>
  <c r="AM80" i="1" s="1"/>
  <c r="AD84" i="1"/>
  <c r="AK84" i="1" s="1"/>
  <c r="AC84" i="1"/>
  <c r="AJ84" i="1" s="1"/>
  <c r="AF84" i="1"/>
  <c r="AM84" i="1" s="1"/>
  <c r="AG84" i="1"/>
  <c r="AN84" i="1" s="1"/>
  <c r="AI84" i="1"/>
  <c r="AH84" i="1"/>
  <c r="AO84" i="1" s="1"/>
  <c r="AE84" i="1"/>
  <c r="AL84" i="1" s="1"/>
  <c r="AD87" i="1"/>
  <c r="AK87" i="1" s="1"/>
  <c r="AI87" i="1"/>
  <c r="AF87" i="1"/>
  <c r="AM87" i="1" s="1"/>
  <c r="AI197" i="1"/>
  <c r="AD197" i="1"/>
  <c r="AK197" i="1" s="1"/>
  <c r="AH197" i="1"/>
  <c r="AO197" i="1" s="1"/>
  <c r="AF197" i="1"/>
  <c r="AM197" i="1" s="1"/>
  <c r="AC7" i="1"/>
  <c r="AJ7" i="1" s="1"/>
  <c r="AE22" i="1"/>
  <c r="AL22" i="1" s="1"/>
  <c r="AD22" i="1"/>
  <c r="AK22" i="1" s="1"/>
  <c r="AH78" i="1"/>
  <c r="AO78" i="1" s="1"/>
  <c r="AH96" i="1"/>
  <c r="AO96" i="1" s="1"/>
  <c r="AD180" i="1"/>
  <c r="AK180" i="1" s="1"/>
  <c r="AG191" i="1"/>
  <c r="AN191" i="1" s="1"/>
  <c r="AF191" i="1"/>
  <c r="AM191" i="1" s="1"/>
  <c r="AD191" i="1"/>
  <c r="AK191" i="1" s="1"/>
  <c r="AC191" i="1"/>
  <c r="AJ191" i="1" s="1"/>
  <c r="AC197" i="1"/>
  <c r="AJ197" i="1" s="1"/>
  <c r="AH213" i="1"/>
  <c r="AO213" i="1" s="1"/>
  <c r="AE213" i="1"/>
  <c r="AL213" i="1" s="1"/>
  <c r="AC213" i="1"/>
  <c r="AJ213" i="1" s="1"/>
  <c r="AD213" i="1"/>
  <c r="AK213" i="1" s="1"/>
  <c r="AC31" i="1"/>
  <c r="AJ31" i="1" s="1"/>
  <c r="AD74" i="1"/>
  <c r="AK74" i="1" s="1"/>
  <c r="AF119" i="1"/>
  <c r="AM119" i="1" s="1"/>
  <c r="AE119" i="1"/>
  <c r="AL119" i="1" s="1"/>
  <c r="AD119" i="1"/>
  <c r="AK119" i="1" s="1"/>
  <c r="AC119" i="1"/>
  <c r="AJ119" i="1" s="1"/>
  <c r="AG128" i="1"/>
  <c r="AN128" i="1" s="1"/>
  <c r="AF128" i="1"/>
  <c r="AM128" i="1" s="1"/>
  <c r="AE128" i="1"/>
  <c r="AL128" i="1" s="1"/>
  <c r="AI128" i="1"/>
  <c r="AC135" i="1"/>
  <c r="AJ135" i="1" s="1"/>
  <c r="AF135" i="1"/>
  <c r="AM135" i="1" s="1"/>
  <c r="AH135" i="1"/>
  <c r="AO135" i="1" s="1"/>
  <c r="AG135" i="1"/>
  <c r="AN135" i="1" s="1"/>
  <c r="AE135" i="1"/>
  <c r="AL135" i="1" s="1"/>
  <c r="AC162" i="1"/>
  <c r="AJ162" i="1" s="1"/>
  <c r="AH162" i="1"/>
  <c r="AO162" i="1" s="1"/>
  <c r="AE170" i="1"/>
  <c r="AL170" i="1" s="1"/>
  <c r="AI178" i="1"/>
  <c r="AC178" i="1"/>
  <c r="AJ178" i="1" s="1"/>
  <c r="AC199" i="1"/>
  <c r="AJ199" i="1" s="1"/>
  <c r="AG213" i="1"/>
  <c r="AN213" i="1" s="1"/>
  <c r="AE216" i="1"/>
  <c r="AL216" i="1" s="1"/>
  <c r="AF216" i="1"/>
  <c r="AM216" i="1" s="1"/>
  <c r="AG216" i="1"/>
  <c r="AN216" i="1" s="1"/>
  <c r="AD216" i="1"/>
  <c r="AK216" i="1" s="1"/>
  <c r="AC216" i="1"/>
  <c r="AJ216" i="1" s="1"/>
  <c r="AI216" i="1"/>
  <c r="AH238" i="1"/>
  <c r="AO238" i="1" s="1"/>
  <c r="AI238" i="1"/>
  <c r="AG238" i="1"/>
  <c r="AN238" i="1" s="1"/>
  <c r="AE238" i="1"/>
  <c r="AL238" i="1" s="1"/>
  <c r="AD238" i="1"/>
  <c r="AK238" i="1" s="1"/>
  <c r="AC4" i="1"/>
  <c r="AJ4" i="1" s="1"/>
  <c r="AE7" i="1"/>
  <c r="AL7" i="1" s="1"/>
  <c r="AE10" i="1"/>
  <c r="AL10" i="1" s="1"/>
  <c r="AD13" i="1"/>
  <c r="AK13" i="1" s="1"/>
  <c r="AD16" i="1"/>
  <c r="AK16" i="1" s="1"/>
  <c r="AC21" i="1"/>
  <c r="AJ21" i="1" s="1"/>
  <c r="AF22" i="1"/>
  <c r="AM22" i="1" s="1"/>
  <c r="AC24" i="1"/>
  <c r="AJ24" i="1" s="1"/>
  <c r="AD27" i="1"/>
  <c r="AK27" i="1" s="1"/>
  <c r="AD31" i="1"/>
  <c r="AK31" i="1" s="1"/>
  <c r="AH37" i="1"/>
  <c r="AO37" i="1" s="1"/>
  <c r="AI39" i="1"/>
  <c r="AI40" i="1"/>
  <c r="AD42" i="1"/>
  <c r="AK42" i="1" s="1"/>
  <c r="AF46" i="1"/>
  <c r="AM46" i="1" s="1"/>
  <c r="AD60" i="1"/>
  <c r="AK60" i="1" s="1"/>
  <c r="AH75" i="1"/>
  <c r="AO75" i="1" s="1"/>
  <c r="AE76" i="1"/>
  <c r="AL76" i="1" s="1"/>
  <c r="AG81" i="1"/>
  <c r="AN81" i="1" s="1"/>
  <c r="AF107" i="1"/>
  <c r="AM107" i="1" s="1"/>
  <c r="AH119" i="1"/>
  <c r="AO119" i="1" s="1"/>
  <c r="AC128" i="1"/>
  <c r="AJ128" i="1" s="1"/>
  <c r="AD135" i="1"/>
  <c r="AK135" i="1" s="1"/>
  <c r="AF144" i="1"/>
  <c r="AM144" i="1" s="1"/>
  <c r="AE144" i="1"/>
  <c r="AL144" i="1" s="1"/>
  <c r="AD144" i="1"/>
  <c r="AK144" i="1" s="1"/>
  <c r="AC144" i="1"/>
  <c r="AJ144" i="1" s="1"/>
  <c r="AH144" i="1"/>
  <c r="AO144" i="1" s="1"/>
  <c r="AH156" i="1"/>
  <c r="AO156" i="1" s="1"/>
  <c r="AI156" i="1"/>
  <c r="AG156" i="1"/>
  <c r="AN156" i="1" s="1"/>
  <c r="AC156" i="1"/>
  <c r="AJ156" i="1" s="1"/>
  <c r="AI162" i="1"/>
  <c r="AG164" i="1"/>
  <c r="AN164" i="1" s="1"/>
  <c r="AE178" i="1"/>
  <c r="AL178" i="1" s="1"/>
  <c r="AI189" i="1"/>
  <c r="AG189" i="1"/>
  <c r="AN189" i="1" s="1"/>
  <c r="AF189" i="1"/>
  <c r="AM189" i="1" s="1"/>
  <c r="AI213" i="1"/>
  <c r="AH216" i="1"/>
  <c r="AO216" i="1" s="1"/>
  <c r="AE253" i="1"/>
  <c r="AL253" i="1" s="1"/>
  <c r="AI253" i="1"/>
  <c r="AH253" i="1"/>
  <c r="AO253" i="1" s="1"/>
  <c r="AC253" i="1"/>
  <c r="AJ253" i="1" s="1"/>
  <c r="AG253" i="1"/>
  <c r="AN253" i="1" s="1"/>
  <c r="AF253" i="1"/>
  <c r="AM253" i="1" s="1"/>
  <c r="AD253" i="1"/>
  <c r="AK253" i="1" s="1"/>
  <c r="AG74" i="1"/>
  <c r="AN74" i="1" s="1"/>
  <c r="AF74" i="1"/>
  <c r="AM74" i="1" s="1"/>
  <c r="AD83" i="1"/>
  <c r="AK83" i="1" s="1"/>
  <c r="AG83" i="1"/>
  <c r="AN83" i="1" s="1"/>
  <c r="AF83" i="1"/>
  <c r="AM83" i="1" s="1"/>
  <c r="AI83" i="1"/>
  <c r="AC75" i="1"/>
  <c r="AJ75" i="1" s="1"/>
  <c r="AF170" i="1"/>
  <c r="AM170" i="1" s="1"/>
  <c r="AD170" i="1"/>
  <c r="AK170" i="1" s="1"/>
  <c r="AI170" i="1"/>
  <c r="AH170" i="1"/>
  <c r="AO170" i="1" s="1"/>
  <c r="AD7" i="1"/>
  <c r="AK7" i="1" s="1"/>
  <c r="AG40" i="1"/>
  <c r="AN40" i="1" s="1"/>
  <c r="AC42" i="1"/>
  <c r="AJ42" i="1" s="1"/>
  <c r="AD46" i="1"/>
  <c r="AK46" i="1" s="1"/>
  <c r="AG75" i="1"/>
  <c r="AN75" i="1" s="1"/>
  <c r="AD76" i="1"/>
  <c r="AK76" i="1" s="1"/>
  <c r="AI96" i="1"/>
  <c r="AF105" i="1"/>
  <c r="AM105" i="1" s="1"/>
  <c r="AE105" i="1"/>
  <c r="AL105" i="1" s="1"/>
  <c r="AD105" i="1"/>
  <c r="AK105" i="1" s="1"/>
  <c r="AC105" i="1"/>
  <c r="AJ105" i="1" s="1"/>
  <c r="AH105" i="1"/>
  <c r="AO105" i="1" s="1"/>
  <c r="AG152" i="1"/>
  <c r="AN152" i="1" s="1"/>
  <c r="AE152" i="1"/>
  <c r="AL152" i="1" s="1"/>
  <c r="AD152" i="1"/>
  <c r="AK152" i="1" s="1"/>
  <c r="AC152" i="1"/>
  <c r="AJ152" i="1" s="1"/>
  <c r="AH152" i="1"/>
  <c r="AO152" i="1" s="1"/>
  <c r="AD4" i="1"/>
  <c r="AK4" i="1" s="1"/>
  <c r="AF7" i="1"/>
  <c r="AM7" i="1" s="1"/>
  <c r="AF10" i="1"/>
  <c r="AM10" i="1" s="1"/>
  <c r="AE13" i="1"/>
  <c r="AL13" i="1" s="1"/>
  <c r="AI21" i="1"/>
  <c r="AG22" i="1"/>
  <c r="AN22" i="1" s="1"/>
  <c r="AE27" i="1"/>
  <c r="AL27" i="1" s="1"/>
  <c r="AE31" i="1"/>
  <c r="AL31" i="1" s="1"/>
  <c r="AF42" i="1"/>
  <c r="AM42" i="1" s="1"/>
  <c r="AG46" i="1"/>
  <c r="AN46" i="1" s="1"/>
  <c r="AE60" i="1"/>
  <c r="AL60" i="1" s="1"/>
  <c r="AI74" i="1"/>
  <c r="AG76" i="1"/>
  <c r="AN76" i="1" s="1"/>
  <c r="AI105" i="1"/>
  <c r="AH107" i="1"/>
  <c r="AO107" i="1" s="1"/>
  <c r="AG110" i="1"/>
  <c r="AN110" i="1" s="1"/>
  <c r="AF110" i="1"/>
  <c r="AM110" i="1" s="1"/>
  <c r="AE110" i="1"/>
  <c r="AL110" i="1" s="1"/>
  <c r="AD128" i="1"/>
  <c r="AK128" i="1" s="1"/>
  <c r="AI152" i="1"/>
  <c r="AG154" i="1"/>
  <c r="AN154" i="1" s="1"/>
  <c r="AE154" i="1"/>
  <c r="AL154" i="1" s="1"/>
  <c r="AD154" i="1"/>
  <c r="AK154" i="1" s="1"/>
  <c r="AC154" i="1"/>
  <c r="AJ154" i="1" s="1"/>
  <c r="AF178" i="1"/>
  <c r="AM178" i="1" s="1"/>
  <c r="AH182" i="1"/>
  <c r="AO182" i="1" s="1"/>
  <c r="AC182" i="1"/>
  <c r="AJ182" i="1" s="1"/>
  <c r="AD198" i="1"/>
  <c r="AK198" i="1" s="1"/>
  <c r="AG198" i="1"/>
  <c r="AN198" i="1" s="1"/>
  <c r="AE198" i="1"/>
  <c r="AL198" i="1" s="1"/>
  <c r="AI198" i="1"/>
  <c r="AH198" i="1"/>
  <c r="AO198" i="1" s="1"/>
  <c r="AC203" i="1"/>
  <c r="AJ203" i="1" s="1"/>
  <c r="AH203" i="1"/>
  <c r="AO203" i="1" s="1"/>
  <c r="AG203" i="1"/>
  <c r="AN203" i="1" s="1"/>
  <c r="AF203" i="1"/>
  <c r="AM203" i="1" s="1"/>
  <c r="AE203" i="1"/>
  <c r="AL203" i="1" s="1"/>
  <c r="AG227" i="1"/>
  <c r="AN227" i="1" s="1"/>
  <c r="AE227" i="1"/>
  <c r="AL227" i="1" s="1"/>
  <c r="AC227" i="1"/>
  <c r="AJ227" i="1" s="1"/>
  <c r="AI160" i="1"/>
  <c r="AE160" i="1"/>
  <c r="AL160" i="1" s="1"/>
  <c r="AD160" i="1"/>
  <c r="AK160" i="1" s="1"/>
  <c r="AC160" i="1"/>
  <c r="AJ160" i="1" s="1"/>
  <c r="AG160" i="1"/>
  <c r="AN160" i="1" s="1"/>
  <c r="AE202" i="1"/>
  <c r="AL202" i="1" s="1"/>
  <c r="AI202" i="1"/>
  <c r="AH202" i="1"/>
  <c r="AO202" i="1" s="1"/>
  <c r="AF202" i="1"/>
  <c r="AM202" i="1" s="1"/>
  <c r="AC39" i="1"/>
  <c r="AJ39" i="1" s="1"/>
  <c r="AC46" i="1"/>
  <c r="AJ46" i="1" s="1"/>
  <c r="AC74" i="1"/>
  <c r="AJ74" i="1" s="1"/>
  <c r="AC94" i="1"/>
  <c r="AJ94" i="1" s="1"/>
  <c r="AH94" i="1"/>
  <c r="AO94" i="1" s="1"/>
  <c r="AG94" i="1"/>
  <c r="AN94" i="1" s="1"/>
  <c r="AF94" i="1"/>
  <c r="AM94" i="1" s="1"/>
  <c r="AH100" i="1"/>
  <c r="AO100" i="1" s="1"/>
  <c r="AF100" i="1"/>
  <c r="AM100" i="1" s="1"/>
  <c r="AF141" i="1"/>
  <c r="AM141" i="1" s="1"/>
  <c r="AC141" i="1"/>
  <c r="AJ141" i="1" s="1"/>
  <c r="AI141" i="1"/>
  <c r="AH141" i="1"/>
  <c r="AO141" i="1" s="1"/>
  <c r="AG141" i="1"/>
  <c r="AN141" i="1" s="1"/>
  <c r="AD158" i="1"/>
  <c r="AK158" i="1" s="1"/>
  <c r="AH167" i="1"/>
  <c r="AO167" i="1" s="1"/>
  <c r="AI167" i="1"/>
  <c r="AC16" i="1"/>
  <c r="AJ16" i="1" s="1"/>
  <c r="AI16" i="1"/>
  <c r="AC22" i="1"/>
  <c r="AJ22" i="1" s="1"/>
  <c r="AC60" i="1"/>
  <c r="AJ60" i="1" s="1"/>
  <c r="AE83" i="1"/>
  <c r="AL83" i="1" s="1"/>
  <c r="AH160" i="1"/>
  <c r="AO160" i="1" s="1"/>
  <c r="AG167" i="1"/>
  <c r="AN167" i="1" s="1"/>
  <c r="AE4" i="1"/>
  <c r="AL4" i="1" s="1"/>
  <c r="AG7" i="1"/>
  <c r="AN7" i="1" s="1"/>
  <c r="AG10" i="1"/>
  <c r="AN10" i="1" s="1"/>
  <c r="AF13" i="1"/>
  <c r="AM13" i="1" s="1"/>
  <c r="AF16" i="1"/>
  <c r="AM16" i="1" s="1"/>
  <c r="AH22" i="1"/>
  <c r="AO22" i="1" s="1"/>
  <c r="AF27" i="1"/>
  <c r="AM27" i="1" s="1"/>
  <c r="AF31" i="1"/>
  <c r="AM31" i="1" s="1"/>
  <c r="AG42" i="1"/>
  <c r="AN42" i="1" s="1"/>
  <c r="AH46" i="1"/>
  <c r="AO46" i="1" s="1"/>
  <c r="AF60" i="1"/>
  <c r="AM60" i="1" s="1"/>
  <c r="AH76" i="1"/>
  <c r="AO76" i="1" s="1"/>
  <c r="AI110" i="1"/>
  <c r="AH128" i="1"/>
  <c r="AO128" i="1" s="1"/>
  <c r="AI154" i="1"/>
  <c r="AH166" i="1"/>
  <c r="AO166" i="1" s="1"/>
  <c r="AI166" i="1"/>
  <c r="AG166" i="1"/>
  <c r="AN166" i="1" s="1"/>
  <c r="AH178" i="1"/>
  <c r="AO178" i="1" s="1"/>
  <c r="AD182" i="1"/>
  <c r="AK182" i="1" s="1"/>
  <c r="AC198" i="1"/>
  <c r="AJ198" i="1" s="1"/>
  <c r="AD203" i="1"/>
  <c r="AK203" i="1" s="1"/>
  <c r="AF229" i="1"/>
  <c r="AM229" i="1" s="1"/>
  <c r="AI229" i="1"/>
  <c r="AG229" i="1"/>
  <c r="AN229" i="1" s="1"/>
  <c r="AE75" i="1"/>
  <c r="AL75" i="1" s="1"/>
  <c r="AD75" i="1"/>
  <c r="AK75" i="1" s="1"/>
  <c r="AH81" i="1"/>
  <c r="AO81" i="1" s="1"/>
  <c r="AD81" i="1"/>
  <c r="AK81" i="1" s="1"/>
  <c r="AF81" i="1"/>
  <c r="AM81" i="1" s="1"/>
  <c r="AC83" i="1"/>
  <c r="AJ83" i="1" s="1"/>
  <c r="AF160" i="1"/>
  <c r="AM160" i="1" s="1"/>
  <c r="AI199" i="1"/>
  <c r="AF199" i="1"/>
  <c r="AM199" i="1" s="1"/>
  <c r="AE199" i="1"/>
  <c r="AL199" i="1" s="1"/>
  <c r="AD199" i="1"/>
  <c r="AK199" i="1" s="1"/>
  <c r="AH199" i="1"/>
  <c r="AO199" i="1" s="1"/>
  <c r="AC202" i="1"/>
  <c r="AJ202" i="1" s="1"/>
  <c r="AC10" i="1"/>
  <c r="AJ10" i="1" s="1"/>
  <c r="AD100" i="1"/>
  <c r="AK100" i="1" s="1"/>
  <c r="AE107" i="1"/>
  <c r="AL107" i="1" s="1"/>
  <c r="AD107" i="1"/>
  <c r="AK107" i="1" s="1"/>
  <c r="AC107" i="1"/>
  <c r="AJ107" i="1" s="1"/>
  <c r="AG107" i="1"/>
  <c r="AN107" i="1" s="1"/>
  <c r="AD141" i="1"/>
  <c r="AK141" i="1" s="1"/>
  <c r="AF164" i="1"/>
  <c r="AM164" i="1" s="1"/>
  <c r="AE164" i="1"/>
  <c r="AL164" i="1" s="1"/>
  <c r="AD164" i="1"/>
  <c r="AK164" i="1" s="1"/>
  <c r="AC164" i="1"/>
  <c r="AJ164" i="1" s="1"/>
  <c r="AH164" i="1"/>
  <c r="AO164" i="1" s="1"/>
  <c r="AF4" i="1"/>
  <c r="AM4" i="1" s="1"/>
  <c r="AI7" i="1"/>
  <c r="AE9" i="1"/>
  <c r="AL9" i="1" s="1"/>
  <c r="AI9" i="1"/>
  <c r="AH10" i="1"/>
  <c r="AO10" i="1" s="1"/>
  <c r="AG13" i="1"/>
  <c r="AN13" i="1" s="1"/>
  <c r="AG16" i="1"/>
  <c r="AN16" i="1" s="1"/>
  <c r="AI22" i="1"/>
  <c r="AG27" i="1"/>
  <c r="AN27" i="1" s="1"/>
  <c r="AG31" i="1"/>
  <c r="AN31" i="1" s="1"/>
  <c r="AH42" i="1"/>
  <c r="AO42" i="1" s="1"/>
  <c r="AI46" i="1"/>
  <c r="AE52" i="1"/>
  <c r="AL52" i="1" s="1"/>
  <c r="AF52" i="1"/>
  <c r="AM52" i="1" s="1"/>
  <c r="AH60" i="1"/>
  <c r="AO60" i="1" s="1"/>
  <c r="AF61" i="1"/>
  <c r="AM61" i="1" s="1"/>
  <c r="AI70" i="1"/>
  <c r="AH70" i="1"/>
  <c r="AO70" i="1" s="1"/>
  <c r="AI76" i="1"/>
  <c r="AH85" i="1"/>
  <c r="AO85" i="1" s="1"/>
  <c r="AG85" i="1"/>
  <c r="AN85" i="1" s="1"/>
  <c r="AF85" i="1"/>
  <c r="AM85" i="1" s="1"/>
  <c r="AD89" i="1"/>
  <c r="AK89" i="1" s="1"/>
  <c r="AD161" i="1"/>
  <c r="AK161" i="1" s="1"/>
  <c r="AC161" i="1"/>
  <c r="AJ161" i="1" s="1"/>
  <c r="AD168" i="1"/>
  <c r="AK168" i="1" s="1"/>
  <c r="AH168" i="1"/>
  <c r="AO168" i="1" s="1"/>
  <c r="AG168" i="1"/>
  <c r="AN168" i="1" s="1"/>
  <c r="AF168" i="1"/>
  <c r="AM168" i="1" s="1"/>
  <c r="AE182" i="1"/>
  <c r="AL182" i="1" s="1"/>
  <c r="AF198" i="1"/>
  <c r="AM198" i="1" s="1"/>
  <c r="AI203" i="1"/>
  <c r="AD229" i="1"/>
  <c r="AK229" i="1" s="1"/>
  <c r="AG239" i="1"/>
  <c r="AN239" i="1" s="1"/>
  <c r="AI239" i="1"/>
  <c r="AE239" i="1"/>
  <c r="AL239" i="1" s="1"/>
  <c r="AD82" i="1"/>
  <c r="AK82" i="1" s="1"/>
  <c r="AG97" i="1"/>
  <c r="AN97" i="1" s="1"/>
  <c r="AG102" i="1"/>
  <c r="AN102" i="1" s="1"/>
  <c r="AE106" i="1"/>
  <c r="AL106" i="1" s="1"/>
  <c r="AE114" i="1"/>
  <c r="AL114" i="1" s="1"/>
  <c r="AF120" i="1"/>
  <c r="AM120" i="1" s="1"/>
  <c r="AF129" i="1"/>
  <c r="AM129" i="1" s="1"/>
  <c r="AD138" i="1"/>
  <c r="AK138" i="1" s="1"/>
  <c r="AF138" i="1"/>
  <c r="AM138" i="1" s="1"/>
  <c r="AE147" i="1"/>
  <c r="AL147" i="1" s="1"/>
  <c r="AE148" i="1"/>
  <c r="AL148" i="1" s="1"/>
  <c r="AE150" i="1"/>
  <c r="AL150" i="1" s="1"/>
  <c r="AG172" i="1"/>
  <c r="AN172" i="1" s="1"/>
  <c r="AE186" i="1"/>
  <c r="AL186" i="1" s="1"/>
  <c r="AH193" i="1"/>
  <c r="AO193" i="1" s="1"/>
  <c r="AD195" i="1"/>
  <c r="AK195" i="1" s="1"/>
  <c r="AC207" i="1"/>
  <c r="AJ207" i="1" s="1"/>
  <c r="AH207" i="1"/>
  <c r="AO207" i="1" s="1"/>
  <c r="AI207" i="1"/>
  <c r="AH226" i="1"/>
  <c r="AO226" i="1" s="1"/>
  <c r="AI247" i="1"/>
  <c r="AG247" i="1"/>
  <c r="AN247" i="1" s="1"/>
  <c r="AE247" i="1"/>
  <c r="AL247" i="1" s="1"/>
  <c r="AD247" i="1"/>
  <c r="AK247" i="1" s="1"/>
  <c r="AH247" i="1"/>
  <c r="AO247" i="1" s="1"/>
  <c r="AI251" i="1"/>
  <c r="AH251" i="1"/>
  <c r="AO251" i="1" s="1"/>
  <c r="AG251" i="1"/>
  <c r="AN251" i="1" s="1"/>
  <c r="AC251" i="1"/>
  <c r="AJ251" i="1" s="1"/>
  <c r="AF251" i="1"/>
  <c r="AM251" i="1" s="1"/>
  <c r="AE251" i="1"/>
  <c r="AL251" i="1" s="1"/>
  <c r="AD251" i="1"/>
  <c r="AK251" i="1" s="1"/>
  <c r="AI132" i="1"/>
  <c r="AG132" i="1"/>
  <c r="AN132" i="1" s="1"/>
  <c r="AF210" i="1"/>
  <c r="AM210" i="1" s="1"/>
  <c r="AE210" i="1"/>
  <c r="AL210" i="1" s="1"/>
  <c r="AC129" i="1"/>
  <c r="AJ129" i="1" s="1"/>
  <c r="AC132" i="1"/>
  <c r="AJ132" i="1" s="1"/>
  <c r="AD142" i="1"/>
  <c r="AK142" i="1" s="1"/>
  <c r="AG142" i="1"/>
  <c r="AN142" i="1" s="1"/>
  <c r="AC172" i="1"/>
  <c r="AJ172" i="1" s="1"/>
  <c r="AH200" i="1"/>
  <c r="AO200" i="1" s="1"/>
  <c r="AD200" i="1"/>
  <c r="AK200" i="1" s="1"/>
  <c r="AF200" i="1"/>
  <c r="AM200" i="1" s="1"/>
  <c r="AD204" i="1"/>
  <c r="AK204" i="1" s="1"/>
  <c r="AG208" i="1"/>
  <c r="AN208" i="1" s="1"/>
  <c r="AI208" i="1"/>
  <c r="AC210" i="1"/>
  <c r="AJ210" i="1" s="1"/>
  <c r="AI212" i="1"/>
  <c r="AF212" i="1"/>
  <c r="AM212" i="1" s="1"/>
  <c r="AC120" i="1"/>
  <c r="AJ120" i="1" s="1"/>
  <c r="AD129" i="1"/>
  <c r="AK129" i="1" s="1"/>
  <c r="AD132" i="1"/>
  <c r="AK132" i="1" s="1"/>
  <c r="AG133" i="1"/>
  <c r="AN133" i="1" s="1"/>
  <c r="AD133" i="1"/>
  <c r="AK133" i="1" s="1"/>
  <c r="AC142" i="1"/>
  <c r="AJ142" i="1" s="1"/>
  <c r="AC148" i="1"/>
  <c r="AJ148" i="1" s="1"/>
  <c r="AC150" i="1"/>
  <c r="AJ150" i="1" s="1"/>
  <c r="AD172" i="1"/>
  <c r="AK172" i="1" s="1"/>
  <c r="AC200" i="1"/>
  <c r="AJ200" i="1" s="1"/>
  <c r="AC208" i="1"/>
  <c r="AJ208" i="1" s="1"/>
  <c r="AD210" i="1"/>
  <c r="AK210" i="1" s="1"/>
  <c r="AC212" i="1"/>
  <c r="AJ212" i="1" s="1"/>
  <c r="AG214" i="1"/>
  <c r="AN214" i="1" s="1"/>
  <c r="AC214" i="1"/>
  <c r="AJ214" i="1" s="1"/>
  <c r="AC224" i="1"/>
  <c r="AJ224" i="1" s="1"/>
  <c r="AH224" i="1"/>
  <c r="AO224" i="1" s="1"/>
  <c r="AD226" i="1"/>
  <c r="AK226" i="1" s="1"/>
  <c r="AG237" i="1"/>
  <c r="AN237" i="1" s="1"/>
  <c r="AI237" i="1"/>
  <c r="AF237" i="1"/>
  <c r="AM237" i="1" s="1"/>
  <c r="AC254" i="1"/>
  <c r="AJ254" i="1" s="1"/>
  <c r="AF254" i="1"/>
  <c r="AM254" i="1" s="1"/>
  <c r="AE254" i="1"/>
  <c r="AL254" i="1" s="1"/>
  <c r="AD254" i="1"/>
  <c r="AK254" i="1" s="1"/>
  <c r="AH254" i="1"/>
  <c r="AO254" i="1" s="1"/>
  <c r="AF259" i="1"/>
  <c r="AM259" i="1" s="1"/>
  <c r="AE259" i="1"/>
  <c r="AL259" i="1" s="1"/>
  <c r="AD259" i="1"/>
  <c r="AK259" i="1" s="1"/>
  <c r="AH259" i="1"/>
  <c r="AO259" i="1" s="1"/>
  <c r="AI259" i="1"/>
  <c r="AG259" i="1"/>
  <c r="AN259" i="1" s="1"/>
  <c r="AC259" i="1"/>
  <c r="AJ259" i="1" s="1"/>
  <c r="AE232" i="1"/>
  <c r="AL232" i="1" s="1"/>
  <c r="AG232" i="1"/>
  <c r="AN232" i="1" s="1"/>
  <c r="AI243" i="1"/>
  <c r="AE243" i="1"/>
  <c r="AL243" i="1" s="1"/>
  <c r="AE242" i="1"/>
  <c r="AL242" i="1" s="1"/>
  <c r="AC242" i="1"/>
  <c r="AJ242" i="1" s="1"/>
  <c r="AF242" i="1"/>
  <c r="AM242" i="1" s="1"/>
  <c r="AI240" i="1"/>
  <c r="AD240" i="1"/>
  <c r="AK240" i="1" s="1"/>
  <c r="AG240" i="1"/>
  <c r="AN240" i="1" s="1"/>
  <c r="AG248" i="1"/>
  <c r="AN248" i="1" s="1"/>
  <c r="AE248" i="1"/>
  <c r="AL248" i="1" s="1"/>
  <c r="AD248" i="1"/>
  <c r="AK248" i="1" s="1"/>
  <c r="AC248" i="1"/>
  <c r="AJ248" i="1" s="1"/>
  <c r="AI248" i="1"/>
  <c r="AC258" i="1"/>
  <c r="AJ258" i="1" s="1"/>
  <c r="AH258" i="1"/>
  <c r="AO258" i="1" s="1"/>
  <c r="AG258" i="1"/>
  <c r="AN258" i="1" s="1"/>
  <c r="AD244" i="1"/>
  <c r="AK244" i="1" s="1"/>
  <c r="AD249" i="1"/>
  <c r="AK249" i="1" s="1"/>
  <c r="AF252" i="1"/>
  <c r="AM252" i="1" s="1"/>
  <c r="AF255" i="1"/>
  <c r="AM255" i="1" s="1"/>
  <c r="AD252" i="1"/>
  <c r="AK252" i="1" s="1"/>
  <c r="AF256" i="1"/>
  <c r="AM256" i="1" s="1"/>
  <c r="AG257" i="1"/>
  <c r="AN257" i="1" s="1"/>
  <c r="AH17" i="1"/>
  <c r="AO17" i="1" s="1"/>
  <c r="AG17" i="1"/>
  <c r="AN17" i="1" s="1"/>
  <c r="AE17" i="1"/>
  <c r="AL17" i="1" s="1"/>
  <c r="AI17" i="1"/>
  <c r="AF17" i="1"/>
  <c r="AM17" i="1" s="1"/>
  <c r="AD17" i="1"/>
  <c r="AK17" i="1" s="1"/>
  <c r="AF2" i="1"/>
  <c r="AM2" i="1" s="1"/>
  <c r="AG2" i="1"/>
  <c r="AN2" i="1" s="1"/>
  <c r="AI2" i="1"/>
  <c r="AH2" i="1"/>
  <c r="AO2" i="1" s="1"/>
  <c r="AE2" i="1"/>
  <c r="AL2" i="1" s="1"/>
  <c r="AD2" i="1"/>
  <c r="AK2" i="1" s="1"/>
  <c r="AC17" i="1"/>
  <c r="AJ17" i="1" s="1"/>
  <c r="AI88" i="1"/>
  <c r="AH88" i="1"/>
  <c r="AO88" i="1" s="1"/>
  <c r="AG88" i="1"/>
  <c r="AN88" i="1" s="1"/>
  <c r="AE88" i="1"/>
  <c r="AL88" i="1" s="1"/>
  <c r="AF88" i="1"/>
  <c r="AM88" i="1" s="1"/>
  <c r="AC88" i="1"/>
  <c r="AJ88" i="1" s="1"/>
  <c r="AD88" i="1"/>
  <c r="AK88" i="1" s="1"/>
  <c r="AC117" i="1"/>
  <c r="AJ117" i="1" s="1"/>
  <c r="AF117" i="1"/>
  <c r="AM117" i="1" s="1"/>
  <c r="AD117" i="1"/>
  <c r="AK117" i="1" s="1"/>
  <c r="AI117" i="1"/>
  <c r="AH117" i="1"/>
  <c r="AO117" i="1" s="1"/>
  <c r="AE117" i="1"/>
  <c r="AL117" i="1" s="1"/>
  <c r="AG117" i="1"/>
  <c r="AN117" i="1" s="1"/>
  <c r="AI125" i="1"/>
  <c r="AG125" i="1"/>
  <c r="AN125" i="1" s="1"/>
  <c r="AE125" i="1"/>
  <c r="AL125" i="1" s="1"/>
  <c r="AH125" i="1"/>
  <c r="AO125" i="1" s="1"/>
  <c r="AD125" i="1"/>
  <c r="AK125" i="1" s="1"/>
  <c r="AF125" i="1"/>
  <c r="AM125" i="1" s="1"/>
  <c r="AC125" i="1"/>
  <c r="AJ125" i="1" s="1"/>
  <c r="AH92" i="1"/>
  <c r="AO92" i="1" s="1"/>
  <c r="AF92" i="1"/>
  <c r="AM92" i="1" s="1"/>
  <c r="AE92" i="1"/>
  <c r="AL92" i="1" s="1"/>
  <c r="AC92" i="1"/>
  <c r="AJ92" i="1" s="1"/>
  <c r="AD92" i="1"/>
  <c r="AK92" i="1" s="1"/>
  <c r="AG92" i="1"/>
  <c r="AN92" i="1" s="1"/>
  <c r="AI92" i="1"/>
  <c r="AG174" i="1"/>
  <c r="AN174" i="1" s="1"/>
  <c r="AE174" i="1"/>
  <c r="AL174" i="1" s="1"/>
  <c r="AD174" i="1"/>
  <c r="AK174" i="1" s="1"/>
  <c r="AC174" i="1"/>
  <c r="AJ174" i="1" s="1"/>
  <c r="AI174" i="1"/>
  <c r="AF174" i="1"/>
  <c r="AM174" i="1" s="1"/>
  <c r="AH174" i="1"/>
  <c r="AO174" i="1" s="1"/>
  <c r="AI66" i="1"/>
  <c r="AH66" i="1"/>
  <c r="AO66" i="1" s="1"/>
  <c r="AF66" i="1"/>
  <c r="AM66" i="1" s="1"/>
  <c r="AC66" i="1"/>
  <c r="AJ66" i="1" s="1"/>
  <c r="AG66" i="1"/>
  <c r="AN66" i="1" s="1"/>
  <c r="AE66" i="1"/>
  <c r="AL66" i="1" s="1"/>
  <c r="AD66" i="1"/>
  <c r="AK66" i="1" s="1"/>
  <c r="AD19" i="1"/>
  <c r="AK19" i="1" s="1"/>
  <c r="AC19" i="1"/>
  <c r="AJ19" i="1" s="1"/>
  <c r="AI19" i="1"/>
  <c r="AG19" i="1"/>
  <c r="AN19" i="1" s="1"/>
  <c r="AH19" i="1"/>
  <c r="AO19" i="1" s="1"/>
  <c r="AF19" i="1"/>
  <c r="AM19" i="1" s="1"/>
  <c r="AF33" i="1"/>
  <c r="AM33" i="1" s="1"/>
  <c r="AE33" i="1"/>
  <c r="AL33" i="1" s="1"/>
  <c r="AC33" i="1"/>
  <c r="AJ33" i="1" s="1"/>
  <c r="AD33" i="1"/>
  <c r="AK33" i="1" s="1"/>
  <c r="AI33" i="1"/>
  <c r="AH33" i="1"/>
  <c r="AO33" i="1" s="1"/>
  <c r="AG33" i="1"/>
  <c r="AN33" i="1" s="1"/>
  <c r="AC65" i="1"/>
  <c r="AJ65" i="1" s="1"/>
  <c r="AI65" i="1"/>
  <c r="AH65" i="1"/>
  <c r="AO65" i="1" s="1"/>
  <c r="AF65" i="1"/>
  <c r="AM65" i="1" s="1"/>
  <c r="AE65" i="1"/>
  <c r="AL65" i="1" s="1"/>
  <c r="AD65" i="1"/>
  <c r="AK65" i="1" s="1"/>
  <c r="AG65" i="1"/>
  <c r="AN65" i="1" s="1"/>
  <c r="AH169" i="1"/>
  <c r="AO169" i="1" s="1"/>
  <c r="AE169" i="1"/>
  <c r="AL169" i="1" s="1"/>
  <c r="AD169" i="1"/>
  <c r="AK169" i="1" s="1"/>
  <c r="AC169" i="1"/>
  <c r="AJ169" i="1" s="1"/>
  <c r="AF169" i="1"/>
  <c r="AM169" i="1" s="1"/>
  <c r="AG169" i="1"/>
  <c r="AN169" i="1" s="1"/>
  <c r="AI169" i="1"/>
  <c r="AC3" i="1"/>
  <c r="AJ3" i="1" s="1"/>
  <c r="AI3" i="1"/>
  <c r="AF3" i="1"/>
  <c r="AM3" i="1" s="1"/>
  <c r="AH3" i="1"/>
  <c r="AO3" i="1" s="1"/>
  <c r="AG3" i="1"/>
  <c r="AN3" i="1" s="1"/>
  <c r="AE3" i="1"/>
  <c r="AL3" i="1" s="1"/>
  <c r="AD3" i="1"/>
  <c r="AK3" i="1" s="1"/>
  <c r="AI28" i="1"/>
  <c r="AH28" i="1"/>
  <c r="AO28" i="1" s="1"/>
  <c r="AF28" i="1"/>
  <c r="AM28" i="1" s="1"/>
  <c r="AD28" i="1"/>
  <c r="AK28" i="1" s="1"/>
  <c r="AG28" i="1"/>
  <c r="AN28" i="1" s="1"/>
  <c r="AE28" i="1"/>
  <c r="AL28" i="1" s="1"/>
  <c r="AC28" i="1"/>
  <c r="AJ28" i="1" s="1"/>
  <c r="AH47" i="1"/>
  <c r="AO47" i="1" s="1"/>
  <c r="AG47" i="1"/>
  <c r="AN47" i="1" s="1"/>
  <c r="AE47" i="1"/>
  <c r="AL47" i="1" s="1"/>
  <c r="AC47" i="1"/>
  <c r="AJ47" i="1" s="1"/>
  <c r="AI47" i="1"/>
  <c r="AF47" i="1"/>
  <c r="AM47" i="1" s="1"/>
  <c r="AD47" i="1"/>
  <c r="AK47" i="1" s="1"/>
  <c r="AD72" i="1"/>
  <c r="AK72" i="1" s="1"/>
  <c r="AH72" i="1"/>
  <c r="AO72" i="1" s="1"/>
  <c r="AG72" i="1"/>
  <c r="AN72" i="1" s="1"/>
  <c r="AE72" i="1"/>
  <c r="AL72" i="1" s="1"/>
  <c r="AI72" i="1"/>
  <c r="AF72" i="1"/>
  <c r="AM72" i="1" s="1"/>
  <c r="AC72" i="1"/>
  <c r="AJ72" i="1" s="1"/>
  <c r="AD45" i="1"/>
  <c r="AK45" i="1" s="1"/>
  <c r="AC45" i="1"/>
  <c r="AJ45" i="1" s="1"/>
  <c r="AI45" i="1"/>
  <c r="AF45" i="1"/>
  <c r="AM45" i="1" s="1"/>
  <c r="AD34" i="1"/>
  <c r="AK34" i="1" s="1"/>
  <c r="AC34" i="1"/>
  <c r="AJ34" i="1" s="1"/>
  <c r="AI34" i="1"/>
  <c r="AG34" i="1"/>
  <c r="AN34" i="1" s="1"/>
  <c r="AE45" i="1"/>
  <c r="AL45" i="1" s="1"/>
  <c r="AG51" i="1"/>
  <c r="AN51" i="1" s="1"/>
  <c r="AF51" i="1"/>
  <c r="AM51" i="1" s="1"/>
  <c r="AD51" i="1"/>
  <c r="AK51" i="1" s="1"/>
  <c r="AH51" i="1"/>
  <c r="AO51" i="1" s="1"/>
  <c r="AH54" i="1"/>
  <c r="AO54" i="1" s="1"/>
  <c r="AG54" i="1"/>
  <c r="AN54" i="1" s="1"/>
  <c r="AE54" i="1"/>
  <c r="AL54" i="1" s="1"/>
  <c r="AC54" i="1"/>
  <c r="AJ54" i="1" s="1"/>
  <c r="AC57" i="1"/>
  <c r="AJ57" i="1" s="1"/>
  <c r="AG67" i="1"/>
  <c r="AN67" i="1" s="1"/>
  <c r="AI67" i="1"/>
  <c r="AF67" i="1"/>
  <c r="AM67" i="1" s="1"/>
  <c r="AE116" i="1"/>
  <c r="AL116" i="1" s="1"/>
  <c r="AF116" i="1"/>
  <c r="AM116" i="1" s="1"/>
  <c r="AC116" i="1"/>
  <c r="AJ116" i="1" s="1"/>
  <c r="AH116" i="1"/>
  <c r="AO116" i="1" s="1"/>
  <c r="AI116" i="1"/>
  <c r="AI24" i="1"/>
  <c r="AH24" i="1"/>
  <c r="AO24" i="1" s="1"/>
  <c r="AF24" i="1"/>
  <c r="AM24" i="1" s="1"/>
  <c r="AG24" i="1"/>
  <c r="AN24" i="1" s="1"/>
  <c r="AE34" i="1"/>
  <c r="AL34" i="1" s="1"/>
  <c r="AF40" i="1"/>
  <c r="AM40" i="1" s="1"/>
  <c r="AE40" i="1"/>
  <c r="AL40" i="1" s="1"/>
  <c r="AC40" i="1"/>
  <c r="AJ40" i="1" s="1"/>
  <c r="AG45" i="1"/>
  <c r="AN45" i="1" s="1"/>
  <c r="AC51" i="1"/>
  <c r="AJ51" i="1" s="1"/>
  <c r="AD54" i="1"/>
  <c r="AK54" i="1" s="1"/>
  <c r="AD57" i="1"/>
  <c r="AK57" i="1" s="1"/>
  <c r="AC67" i="1"/>
  <c r="AJ67" i="1" s="1"/>
  <c r="AD116" i="1"/>
  <c r="AK116" i="1" s="1"/>
  <c r="AC124" i="1"/>
  <c r="AJ124" i="1" s="1"/>
  <c r="AI124" i="1"/>
  <c r="AG124" i="1"/>
  <c r="AN124" i="1" s="1"/>
  <c r="AE124" i="1"/>
  <c r="AL124" i="1" s="1"/>
  <c r="AH124" i="1"/>
  <c r="AO124" i="1" s="1"/>
  <c r="AF34" i="1"/>
  <c r="AM34" i="1" s="1"/>
  <c r="AH45" i="1"/>
  <c r="AO45" i="1" s="1"/>
  <c r="AF54" i="1"/>
  <c r="AM54" i="1" s="1"/>
  <c r="AD67" i="1"/>
  <c r="AK67" i="1" s="1"/>
  <c r="AC99" i="1"/>
  <c r="AJ99" i="1" s="1"/>
  <c r="AG99" i="1"/>
  <c r="AN99" i="1" s="1"/>
  <c r="AE99" i="1"/>
  <c r="AL99" i="1" s="1"/>
  <c r="AI99" i="1"/>
  <c r="AF99" i="1"/>
  <c r="AM99" i="1" s="1"/>
  <c r="AD99" i="1"/>
  <c r="AK99" i="1" s="1"/>
  <c r="AG101" i="1"/>
  <c r="AN101" i="1" s="1"/>
  <c r="AH101" i="1"/>
  <c r="AO101" i="1" s="1"/>
  <c r="AE101" i="1"/>
  <c r="AL101" i="1" s="1"/>
  <c r="AI101" i="1"/>
  <c r="AF101" i="1"/>
  <c r="AM101" i="1" s="1"/>
  <c r="AC101" i="1"/>
  <c r="AJ101" i="1" s="1"/>
  <c r="AF18" i="1"/>
  <c r="AM18" i="1" s="1"/>
  <c r="AE18" i="1"/>
  <c r="AL18" i="1" s="1"/>
  <c r="AC18" i="1"/>
  <c r="AJ18" i="1" s="1"/>
  <c r="AD30" i="1"/>
  <c r="AK30" i="1" s="1"/>
  <c r="AC30" i="1"/>
  <c r="AJ30" i="1" s="1"/>
  <c r="AI30" i="1"/>
  <c r="AH30" i="1"/>
  <c r="AO30" i="1" s="1"/>
  <c r="AC32" i="1"/>
  <c r="AJ32" i="1" s="1"/>
  <c r="AH34" i="1"/>
  <c r="AO34" i="1" s="1"/>
  <c r="AD41" i="1"/>
  <c r="AK41" i="1" s="1"/>
  <c r="AC41" i="1"/>
  <c r="AJ41" i="1" s="1"/>
  <c r="AI41" i="1"/>
  <c r="AG41" i="1"/>
  <c r="AN41" i="1" s="1"/>
  <c r="AI51" i="1"/>
  <c r="AI54" i="1"/>
  <c r="AG58" i="1"/>
  <c r="AN58" i="1" s="1"/>
  <c r="AF58" i="1"/>
  <c r="AM58" i="1" s="1"/>
  <c r="AD58" i="1"/>
  <c r="AK58" i="1" s="1"/>
  <c r="AE58" i="1"/>
  <c r="AL58" i="1" s="1"/>
  <c r="AE67" i="1"/>
  <c r="AL67" i="1" s="1"/>
  <c r="AE68" i="1"/>
  <c r="AL68" i="1" s="1"/>
  <c r="AI68" i="1"/>
  <c r="AG68" i="1"/>
  <c r="AN68" i="1" s="1"/>
  <c r="AD68" i="1"/>
  <c r="AK68" i="1" s="1"/>
  <c r="AE90" i="1"/>
  <c r="AL90" i="1" s="1"/>
  <c r="AI90" i="1"/>
  <c r="AH90" i="1"/>
  <c r="AO90" i="1" s="1"/>
  <c r="AF90" i="1"/>
  <c r="AM90" i="1" s="1"/>
  <c r="AI95" i="1"/>
  <c r="AD95" i="1"/>
  <c r="AK95" i="1" s="1"/>
  <c r="AC95" i="1"/>
  <c r="AJ95" i="1" s="1"/>
  <c r="AG95" i="1"/>
  <c r="AN95" i="1" s="1"/>
  <c r="AH99" i="1"/>
  <c r="AO99" i="1" s="1"/>
  <c r="AD101" i="1"/>
  <c r="AK101" i="1" s="1"/>
  <c r="AC103" i="1"/>
  <c r="AJ103" i="1" s="1"/>
  <c r="AH103" i="1"/>
  <c r="AO103" i="1" s="1"/>
  <c r="AF103" i="1"/>
  <c r="AM103" i="1" s="1"/>
  <c r="AI103" i="1"/>
  <c r="AG103" i="1"/>
  <c r="AN103" i="1" s="1"/>
  <c r="AD103" i="1"/>
  <c r="AK103" i="1" s="1"/>
  <c r="AE109" i="1"/>
  <c r="AL109" i="1" s="1"/>
  <c r="AC109" i="1"/>
  <c r="AJ109" i="1" s="1"/>
  <c r="AH109" i="1"/>
  <c r="AO109" i="1" s="1"/>
  <c r="AF109" i="1"/>
  <c r="AM109" i="1" s="1"/>
  <c r="AD109" i="1"/>
  <c r="AK109" i="1" s="1"/>
  <c r="AG109" i="1"/>
  <c r="AN109" i="1" s="1"/>
  <c r="AG122" i="1"/>
  <c r="AN122" i="1" s="1"/>
  <c r="AI122" i="1"/>
  <c r="AF122" i="1"/>
  <c r="AM122" i="1" s="1"/>
  <c r="AD122" i="1"/>
  <c r="AK122" i="1" s="1"/>
  <c r="AH122" i="1"/>
  <c r="AO122" i="1" s="1"/>
  <c r="AE123" i="1"/>
  <c r="AL123" i="1" s="1"/>
  <c r="AI123" i="1"/>
  <c r="AG123" i="1"/>
  <c r="AN123" i="1" s="1"/>
  <c r="AD123" i="1"/>
  <c r="AK123" i="1" s="1"/>
  <c r="AF123" i="1"/>
  <c r="AM123" i="1" s="1"/>
  <c r="AC123" i="1"/>
  <c r="AJ123" i="1" s="1"/>
  <c r="AD155" i="1"/>
  <c r="AK155" i="1" s="1"/>
  <c r="AH155" i="1"/>
  <c r="AO155" i="1" s="1"/>
  <c r="AG155" i="1"/>
  <c r="AN155" i="1" s="1"/>
  <c r="AF155" i="1"/>
  <c r="AM155" i="1" s="1"/>
  <c r="AC155" i="1"/>
  <c r="AJ155" i="1" s="1"/>
  <c r="AI155" i="1"/>
  <c r="AE175" i="1"/>
  <c r="AL175" i="1" s="1"/>
  <c r="AF175" i="1"/>
  <c r="AM175" i="1" s="1"/>
  <c r="AD175" i="1"/>
  <c r="AK175" i="1" s="1"/>
  <c r="AC175" i="1"/>
  <c r="AJ175" i="1" s="1"/>
  <c r="AI175" i="1"/>
  <c r="AG175" i="1"/>
  <c r="AN175" i="1" s="1"/>
  <c r="AH175" i="1"/>
  <c r="AO175" i="1" s="1"/>
  <c r="AF188" i="1"/>
  <c r="AM188" i="1" s="1"/>
  <c r="AG188" i="1"/>
  <c r="AN188" i="1" s="1"/>
  <c r="AC188" i="1"/>
  <c r="AJ188" i="1" s="1"/>
  <c r="AH188" i="1"/>
  <c r="AO188" i="1" s="1"/>
  <c r="AE188" i="1"/>
  <c r="AL188" i="1" s="1"/>
  <c r="AD188" i="1"/>
  <c r="AK188" i="1" s="1"/>
  <c r="AG192" i="1"/>
  <c r="AN192" i="1" s="1"/>
  <c r="AI192" i="1"/>
  <c r="AE192" i="1"/>
  <c r="AL192" i="1" s="1"/>
  <c r="AH192" i="1"/>
  <c r="AO192" i="1" s="1"/>
  <c r="AF192" i="1"/>
  <c r="AM192" i="1" s="1"/>
  <c r="AD192" i="1"/>
  <c r="AK192" i="1" s="1"/>
  <c r="AC192" i="1"/>
  <c r="AJ192" i="1" s="1"/>
  <c r="AI57" i="1"/>
  <c r="AH57" i="1"/>
  <c r="AO57" i="1" s="1"/>
  <c r="AF57" i="1"/>
  <c r="AM57" i="1" s="1"/>
  <c r="AH11" i="1"/>
  <c r="AO11" i="1" s="1"/>
  <c r="AG11" i="1"/>
  <c r="AN11" i="1" s="1"/>
  <c r="AE11" i="1"/>
  <c r="AL11" i="1" s="1"/>
  <c r="AH43" i="1"/>
  <c r="AO43" i="1" s="1"/>
  <c r="AG43" i="1"/>
  <c r="AN43" i="1" s="1"/>
  <c r="AE43" i="1"/>
  <c r="AL43" i="1" s="1"/>
  <c r="AD43" i="1"/>
  <c r="AK43" i="1" s="1"/>
  <c r="AF48" i="1"/>
  <c r="AM48" i="1" s="1"/>
  <c r="AE48" i="1"/>
  <c r="AL48" i="1" s="1"/>
  <c r="AC48" i="1"/>
  <c r="AJ48" i="1" s="1"/>
  <c r="AI48" i="1"/>
  <c r="AE51" i="1"/>
  <c r="AL51" i="1" s="1"/>
  <c r="AG116" i="1"/>
  <c r="AN116" i="1" s="1"/>
  <c r="AD11" i="1"/>
  <c r="AK11" i="1" s="1"/>
  <c r="AH14" i="1"/>
  <c r="AO14" i="1" s="1"/>
  <c r="AG14" i="1"/>
  <c r="AN14" i="1" s="1"/>
  <c r="AE14" i="1"/>
  <c r="AL14" i="1" s="1"/>
  <c r="AD18" i="1"/>
  <c r="AK18" i="1" s="1"/>
  <c r="AE24" i="1"/>
  <c r="AL24" i="1" s="1"/>
  <c r="AE30" i="1"/>
  <c r="AL30" i="1" s="1"/>
  <c r="AH40" i="1"/>
  <c r="AO40" i="1" s="1"/>
  <c r="AE41" i="1"/>
  <c r="AL41" i="1" s="1"/>
  <c r="AF43" i="1"/>
  <c r="AM43" i="1" s="1"/>
  <c r="AG48" i="1"/>
  <c r="AN48" i="1" s="1"/>
  <c r="AD49" i="1"/>
  <c r="AK49" i="1" s="1"/>
  <c r="AC49" i="1"/>
  <c r="AJ49" i="1" s="1"/>
  <c r="AI49" i="1"/>
  <c r="AE49" i="1"/>
  <c r="AL49" i="1" s="1"/>
  <c r="AF55" i="1"/>
  <c r="AM55" i="1" s="1"/>
  <c r="AE55" i="1"/>
  <c r="AL55" i="1" s="1"/>
  <c r="AC55" i="1"/>
  <c r="AJ55" i="1" s="1"/>
  <c r="AI55" i="1"/>
  <c r="AC58" i="1"/>
  <c r="AJ58" i="1" s="1"/>
  <c r="AH61" i="1"/>
  <c r="AO61" i="1" s="1"/>
  <c r="AG61" i="1"/>
  <c r="AN61" i="1" s="1"/>
  <c r="AE61" i="1"/>
  <c r="AL61" i="1" s="1"/>
  <c r="AI64" i="1"/>
  <c r="AH64" i="1"/>
  <c r="AO64" i="1" s="1"/>
  <c r="AF64" i="1"/>
  <c r="AM64" i="1" s="1"/>
  <c r="AH67" i="1"/>
  <c r="AO67" i="1" s="1"/>
  <c r="AC68" i="1"/>
  <c r="AJ68" i="1" s="1"/>
  <c r="AC69" i="1"/>
  <c r="AJ69" i="1" s="1"/>
  <c r="AI69" i="1"/>
  <c r="AG69" i="1"/>
  <c r="AN69" i="1" s="1"/>
  <c r="AI77" i="1"/>
  <c r="AF77" i="1"/>
  <c r="AM77" i="1" s="1"/>
  <c r="AE77" i="1"/>
  <c r="AL77" i="1" s="1"/>
  <c r="AC77" i="1"/>
  <c r="AJ77" i="1" s="1"/>
  <c r="AH77" i="1"/>
  <c r="AO77" i="1" s="1"/>
  <c r="AC90" i="1"/>
  <c r="AJ90" i="1" s="1"/>
  <c r="AE95" i="1"/>
  <c r="AL95" i="1" s="1"/>
  <c r="AG96" i="1"/>
  <c r="AN96" i="1" s="1"/>
  <c r="AD96" i="1"/>
  <c r="AK96" i="1" s="1"/>
  <c r="AC96" i="1"/>
  <c r="AJ96" i="1" s="1"/>
  <c r="AE96" i="1"/>
  <c r="AL96" i="1" s="1"/>
  <c r="AE103" i="1"/>
  <c r="AL103" i="1" s="1"/>
  <c r="AI109" i="1"/>
  <c r="AC122" i="1"/>
  <c r="AJ122" i="1" s="1"/>
  <c r="AH123" i="1"/>
  <c r="AO123" i="1" s="1"/>
  <c r="AE155" i="1"/>
  <c r="AL155" i="1" s="1"/>
  <c r="AD159" i="1"/>
  <c r="AK159" i="1" s="1"/>
  <c r="AH159" i="1"/>
  <c r="AO159" i="1" s="1"/>
  <c r="AG159" i="1"/>
  <c r="AN159" i="1" s="1"/>
  <c r="AF159" i="1"/>
  <c r="AM159" i="1" s="1"/>
  <c r="AI159" i="1"/>
  <c r="AC159" i="1"/>
  <c r="AJ159" i="1" s="1"/>
  <c r="AE159" i="1"/>
  <c r="AL159" i="1" s="1"/>
  <c r="AI188" i="1"/>
  <c r="AF201" i="1"/>
  <c r="AM201" i="1" s="1"/>
  <c r="AG201" i="1"/>
  <c r="AN201" i="1" s="1"/>
  <c r="AI201" i="1"/>
  <c r="AH201" i="1"/>
  <c r="AO201" i="1" s="1"/>
  <c r="AC201" i="1"/>
  <c r="AJ201" i="1" s="1"/>
  <c r="AD201" i="1"/>
  <c r="AK201" i="1" s="1"/>
  <c r="AE201" i="1"/>
  <c r="AL201" i="1" s="1"/>
  <c r="AH32" i="1"/>
  <c r="AO32" i="1" s="1"/>
  <c r="AG32" i="1"/>
  <c r="AN32" i="1" s="1"/>
  <c r="AE32" i="1"/>
  <c r="AL32" i="1" s="1"/>
  <c r="AF32" i="1"/>
  <c r="AM32" i="1" s="1"/>
  <c r="AE57" i="1"/>
  <c r="AL57" i="1" s="1"/>
  <c r="AE206" i="1"/>
  <c r="AL206" i="1" s="1"/>
  <c r="AG206" i="1"/>
  <c r="AN206" i="1" s="1"/>
  <c r="AI206" i="1"/>
  <c r="AH206" i="1"/>
  <c r="AO206" i="1" s="1"/>
  <c r="AF206" i="1"/>
  <c r="AM206" i="1" s="1"/>
  <c r="AD206" i="1"/>
  <c r="AK206" i="1" s="1"/>
  <c r="AC206" i="1"/>
  <c r="AJ206" i="1" s="1"/>
  <c r="AF11" i="1"/>
  <c r="AM11" i="1" s="1"/>
  <c r="AG18" i="1"/>
  <c r="AN18" i="1" s="1"/>
  <c r="AH21" i="1"/>
  <c r="AO21" i="1" s="1"/>
  <c r="AG21" i="1"/>
  <c r="AN21" i="1" s="1"/>
  <c r="AE21" i="1"/>
  <c r="AL21" i="1" s="1"/>
  <c r="AD21" i="1"/>
  <c r="AK21" i="1" s="1"/>
  <c r="AG25" i="1"/>
  <c r="AN25" i="1" s="1"/>
  <c r="AF25" i="1"/>
  <c r="AM25" i="1" s="1"/>
  <c r="AD25" i="1"/>
  <c r="AK25" i="1" s="1"/>
  <c r="AF30" i="1"/>
  <c r="AM30" i="1" s="1"/>
  <c r="AI32" i="1"/>
  <c r="AG36" i="1"/>
  <c r="AN36" i="1" s="1"/>
  <c r="AF36" i="1"/>
  <c r="AM36" i="1" s="1"/>
  <c r="AD36" i="1"/>
  <c r="AK36" i="1" s="1"/>
  <c r="AH39" i="1"/>
  <c r="AO39" i="1" s="1"/>
  <c r="AG39" i="1"/>
  <c r="AN39" i="1" s="1"/>
  <c r="AE39" i="1"/>
  <c r="AL39" i="1" s="1"/>
  <c r="AF39" i="1"/>
  <c r="AM39" i="1" s="1"/>
  <c r="AF41" i="1"/>
  <c r="AM41" i="1" s="1"/>
  <c r="AI43" i="1"/>
  <c r="AF44" i="1"/>
  <c r="AM44" i="1" s="1"/>
  <c r="AE44" i="1"/>
  <c r="AL44" i="1" s="1"/>
  <c r="AC44" i="1"/>
  <c r="AJ44" i="1" s="1"/>
  <c r="AH48" i="1"/>
  <c r="AO48" i="1" s="1"/>
  <c r="AH58" i="1"/>
  <c r="AO58" i="1" s="1"/>
  <c r="AF68" i="1"/>
  <c r="AM68" i="1" s="1"/>
  <c r="AG78" i="1"/>
  <c r="AN78" i="1" s="1"/>
  <c r="AF78" i="1"/>
  <c r="AM78" i="1" s="1"/>
  <c r="AE78" i="1"/>
  <c r="AL78" i="1" s="1"/>
  <c r="AC78" i="1"/>
  <c r="AJ78" i="1" s="1"/>
  <c r="AD78" i="1"/>
  <c r="AK78" i="1" s="1"/>
  <c r="AC87" i="1"/>
  <c r="AJ87" i="1" s="1"/>
  <c r="AH87" i="1"/>
  <c r="AO87" i="1" s="1"/>
  <c r="AG87" i="1"/>
  <c r="AN87" i="1" s="1"/>
  <c r="AE87" i="1"/>
  <c r="AL87" i="1" s="1"/>
  <c r="AD90" i="1"/>
  <c r="AK90" i="1" s="1"/>
  <c r="AF95" i="1"/>
  <c r="AM95" i="1" s="1"/>
  <c r="AE97" i="1"/>
  <c r="AL97" i="1" s="1"/>
  <c r="AD97" i="1"/>
  <c r="AK97" i="1" s="1"/>
  <c r="AC97" i="1"/>
  <c r="AJ97" i="1" s="1"/>
  <c r="AE122" i="1"/>
  <c r="AL122" i="1" s="1"/>
  <c r="AI136" i="1"/>
  <c r="AE136" i="1"/>
  <c r="AL136" i="1" s="1"/>
  <c r="AC136" i="1"/>
  <c r="AJ136" i="1" s="1"/>
  <c r="AH136" i="1"/>
  <c r="AO136" i="1" s="1"/>
  <c r="AF136" i="1"/>
  <c r="AM136" i="1" s="1"/>
  <c r="AH149" i="1"/>
  <c r="AO149" i="1" s="1"/>
  <c r="AE149" i="1"/>
  <c r="AL149" i="1" s="1"/>
  <c r="AC149" i="1"/>
  <c r="AJ149" i="1" s="1"/>
  <c r="AG149" i="1"/>
  <c r="AN149" i="1" s="1"/>
  <c r="AG89" i="1"/>
  <c r="AN89" i="1" s="1"/>
  <c r="AI89" i="1"/>
  <c r="AH89" i="1"/>
  <c r="AO89" i="1" s="1"/>
  <c r="AE89" i="1"/>
  <c r="AL89" i="1" s="1"/>
  <c r="AH153" i="1"/>
  <c r="AO153" i="1" s="1"/>
  <c r="AI153" i="1"/>
  <c r="AC153" i="1"/>
  <c r="AJ153" i="1" s="1"/>
  <c r="AG153" i="1"/>
  <c r="AN153" i="1" s="1"/>
  <c r="AE153" i="1"/>
  <c r="AL153" i="1" s="1"/>
  <c r="AD153" i="1"/>
  <c r="AK153" i="1" s="1"/>
  <c r="AC131" i="1"/>
  <c r="AJ131" i="1" s="1"/>
  <c r="AD131" i="1"/>
  <c r="AK131" i="1" s="1"/>
  <c r="AH131" i="1"/>
  <c r="AO131" i="1" s="1"/>
  <c r="AI131" i="1"/>
  <c r="AH157" i="1"/>
  <c r="AO157" i="1" s="1"/>
  <c r="AG157" i="1"/>
  <c r="AN157" i="1" s="1"/>
  <c r="AF157" i="1"/>
  <c r="AM157" i="1" s="1"/>
  <c r="AE157" i="1"/>
  <c r="AL157" i="1" s="1"/>
  <c r="AD157" i="1"/>
  <c r="AK157" i="1" s="1"/>
  <c r="AF146" i="1"/>
  <c r="AM146" i="1" s="1"/>
  <c r="AI146" i="1"/>
  <c r="AG146" i="1"/>
  <c r="AN146" i="1" s="1"/>
  <c r="AD146" i="1"/>
  <c r="AK146" i="1" s="1"/>
  <c r="AH146" i="1"/>
  <c r="AO146" i="1" s="1"/>
  <c r="AH165" i="1"/>
  <c r="AO165" i="1" s="1"/>
  <c r="AF165" i="1"/>
  <c r="AM165" i="1" s="1"/>
  <c r="AE165" i="1"/>
  <c r="AL165" i="1" s="1"/>
  <c r="AD165" i="1"/>
  <c r="AK165" i="1" s="1"/>
  <c r="AI165" i="1"/>
  <c r="AC165" i="1"/>
  <c r="AJ165" i="1" s="1"/>
  <c r="AG165" i="1"/>
  <c r="AN165" i="1" s="1"/>
  <c r="AH204" i="1"/>
  <c r="AO204" i="1" s="1"/>
  <c r="AF204" i="1"/>
  <c r="AM204" i="1" s="1"/>
  <c r="AI204" i="1"/>
  <c r="AG204" i="1"/>
  <c r="AN204" i="1" s="1"/>
  <c r="AC204" i="1"/>
  <c r="AJ204" i="1" s="1"/>
  <c r="AC146" i="1"/>
  <c r="AJ146" i="1" s="1"/>
  <c r="AI173" i="1"/>
  <c r="AE173" i="1"/>
  <c r="AL173" i="1" s="1"/>
  <c r="AD173" i="1"/>
  <c r="AK173" i="1" s="1"/>
  <c r="AC173" i="1"/>
  <c r="AJ173" i="1" s="1"/>
  <c r="AF173" i="1"/>
  <c r="AM173" i="1" s="1"/>
  <c r="AG173" i="1"/>
  <c r="AN173" i="1" s="1"/>
  <c r="AC176" i="1"/>
  <c r="AJ176" i="1" s="1"/>
  <c r="AD176" i="1"/>
  <c r="AK176" i="1" s="1"/>
  <c r="AG176" i="1"/>
  <c r="AN176" i="1" s="1"/>
  <c r="AF176" i="1"/>
  <c r="AM176" i="1" s="1"/>
  <c r="AE176" i="1"/>
  <c r="AL176" i="1" s="1"/>
  <c r="AH176" i="1"/>
  <c r="AO176" i="1" s="1"/>
  <c r="AH13" i="1"/>
  <c r="AO13" i="1" s="1"/>
  <c r="AH16" i="1"/>
  <c r="AO16" i="1" s="1"/>
  <c r="AH23" i="1"/>
  <c r="AO23" i="1" s="1"/>
  <c r="AH27" i="1"/>
  <c r="AO27" i="1" s="1"/>
  <c r="AH63" i="1"/>
  <c r="AO63" i="1" s="1"/>
  <c r="AI81" i="1"/>
  <c r="AI94" i="1"/>
  <c r="AE98" i="1"/>
  <c r="AL98" i="1" s="1"/>
  <c r="AD98" i="1"/>
  <c r="AK98" i="1" s="1"/>
  <c r="AF112" i="1"/>
  <c r="AM112" i="1" s="1"/>
  <c r="AI112" i="1"/>
  <c r="AG112" i="1"/>
  <c r="AN112" i="1" s="1"/>
  <c r="AD112" i="1"/>
  <c r="AK112" i="1" s="1"/>
  <c r="AF158" i="1"/>
  <c r="AM158" i="1" s="1"/>
  <c r="AH158" i="1"/>
  <c r="AO158" i="1" s="1"/>
  <c r="AG158" i="1"/>
  <c r="AN158" i="1" s="1"/>
  <c r="AE158" i="1"/>
  <c r="AL158" i="1" s="1"/>
  <c r="AC158" i="1"/>
  <c r="AJ158" i="1" s="1"/>
  <c r="AG183" i="1"/>
  <c r="AN183" i="1" s="1"/>
  <c r="AF183" i="1"/>
  <c r="AM183" i="1" s="1"/>
  <c r="AE183" i="1"/>
  <c r="AL183" i="1" s="1"/>
  <c r="AD183" i="1"/>
  <c r="AK183" i="1" s="1"/>
  <c r="AC183" i="1"/>
  <c r="AJ183" i="1" s="1"/>
  <c r="AH183" i="1"/>
  <c r="AO183" i="1" s="1"/>
  <c r="AE184" i="1"/>
  <c r="AL184" i="1" s="1"/>
  <c r="AG184" i="1"/>
  <c r="AN184" i="1" s="1"/>
  <c r="AH184" i="1"/>
  <c r="AO184" i="1" s="1"/>
  <c r="AF184" i="1"/>
  <c r="AM184" i="1" s="1"/>
  <c r="AD184" i="1"/>
  <c r="AK184" i="1" s="1"/>
  <c r="AC184" i="1"/>
  <c r="AJ184" i="1" s="1"/>
  <c r="AC185" i="1"/>
  <c r="AJ185" i="1" s="1"/>
  <c r="AG185" i="1"/>
  <c r="AN185" i="1" s="1"/>
  <c r="AI185" i="1"/>
  <c r="AH185" i="1"/>
  <c r="AO185" i="1" s="1"/>
  <c r="AF185" i="1"/>
  <c r="AM185" i="1" s="1"/>
  <c r="AF218" i="1"/>
  <c r="AM218" i="1" s="1"/>
  <c r="AI218" i="1"/>
  <c r="AH218" i="1"/>
  <c r="AO218" i="1" s="1"/>
  <c r="AG218" i="1"/>
  <c r="AN218" i="1" s="1"/>
  <c r="AD218" i="1"/>
  <c r="AK218" i="1" s="1"/>
  <c r="AE218" i="1"/>
  <c r="AL218" i="1" s="1"/>
  <c r="AC218" i="1"/>
  <c r="AJ218" i="1" s="1"/>
  <c r="AI100" i="1"/>
  <c r="AG100" i="1"/>
  <c r="AN100" i="1" s="1"/>
  <c r="AE100" i="1"/>
  <c r="AL100" i="1" s="1"/>
  <c r="AG126" i="1"/>
  <c r="AN126" i="1" s="1"/>
  <c r="AH126" i="1"/>
  <c r="AO126" i="1" s="1"/>
  <c r="AE126" i="1"/>
  <c r="AL126" i="1" s="1"/>
  <c r="AD163" i="1"/>
  <c r="AK163" i="1" s="1"/>
  <c r="AG163" i="1"/>
  <c r="AN163" i="1" s="1"/>
  <c r="AF163" i="1"/>
  <c r="AM163" i="1" s="1"/>
  <c r="AE163" i="1"/>
  <c r="AL163" i="1" s="1"/>
  <c r="AI163" i="1"/>
  <c r="AC163" i="1"/>
  <c r="AJ163" i="1" s="1"/>
  <c r="AD215" i="1"/>
  <c r="AK215" i="1" s="1"/>
  <c r="AI215" i="1"/>
  <c r="AH215" i="1"/>
  <c r="AO215" i="1" s="1"/>
  <c r="AF215" i="1"/>
  <c r="AM215" i="1" s="1"/>
  <c r="AG215" i="1"/>
  <c r="AN215" i="1" s="1"/>
  <c r="AC215" i="1"/>
  <c r="AJ215" i="1" s="1"/>
  <c r="AE215" i="1"/>
  <c r="AL215" i="1" s="1"/>
  <c r="AE74" i="1"/>
  <c r="AL74" i="1" s="1"/>
  <c r="AF75" i="1"/>
  <c r="AM75" i="1" s="1"/>
  <c r="AF76" i="1"/>
  <c r="AM76" i="1" s="1"/>
  <c r="AC81" i="1"/>
  <c r="AJ81" i="1" s="1"/>
  <c r="AD94" i="1"/>
  <c r="AK94" i="1" s="1"/>
  <c r="AG98" i="1"/>
  <c r="AN98" i="1" s="1"/>
  <c r="AC100" i="1"/>
  <c r="AJ100" i="1" s="1"/>
  <c r="AE102" i="1"/>
  <c r="AL102" i="1" s="1"/>
  <c r="AH102" i="1"/>
  <c r="AO102" i="1" s="1"/>
  <c r="AF102" i="1"/>
  <c r="AM102" i="1" s="1"/>
  <c r="AC110" i="1"/>
  <c r="AJ110" i="1" s="1"/>
  <c r="AD110" i="1"/>
  <c r="AK110" i="1" s="1"/>
  <c r="AH110" i="1"/>
  <c r="AO110" i="1" s="1"/>
  <c r="AH112" i="1"/>
  <c r="AO112" i="1" s="1"/>
  <c r="AD113" i="1"/>
  <c r="AK113" i="1" s="1"/>
  <c r="AI113" i="1"/>
  <c r="AG113" i="1"/>
  <c r="AN113" i="1" s="1"/>
  <c r="AE113" i="1"/>
  <c r="AL113" i="1" s="1"/>
  <c r="AC126" i="1"/>
  <c r="AJ126" i="1" s="1"/>
  <c r="AD151" i="1"/>
  <c r="AK151" i="1" s="1"/>
  <c r="AI151" i="1"/>
  <c r="AG151" i="1"/>
  <c r="AN151" i="1" s="1"/>
  <c r="AE151" i="1"/>
  <c r="AL151" i="1" s="1"/>
  <c r="AH163" i="1"/>
  <c r="AO163" i="1" s="1"/>
  <c r="AI177" i="1"/>
  <c r="AD177" i="1"/>
  <c r="AK177" i="1" s="1"/>
  <c r="AH177" i="1"/>
  <c r="AO177" i="1" s="1"/>
  <c r="AG177" i="1"/>
  <c r="AN177" i="1" s="1"/>
  <c r="AF177" i="1"/>
  <c r="AM177" i="1" s="1"/>
  <c r="AC177" i="1"/>
  <c r="AJ177" i="1" s="1"/>
  <c r="AC190" i="1"/>
  <c r="AJ190" i="1" s="1"/>
  <c r="AH190" i="1"/>
  <c r="AO190" i="1" s="1"/>
  <c r="AE190" i="1"/>
  <c r="AL190" i="1" s="1"/>
  <c r="AI190" i="1"/>
  <c r="AG190" i="1"/>
  <c r="AN190" i="1" s="1"/>
  <c r="AF190" i="1"/>
  <c r="AM190" i="1" s="1"/>
  <c r="AG119" i="1"/>
  <c r="AN119" i="1" s="1"/>
  <c r="AG120" i="1"/>
  <c r="AN120" i="1" s="1"/>
  <c r="AH132" i="1"/>
  <c r="AO132" i="1" s="1"/>
  <c r="AI133" i="1"/>
  <c r="AI134" i="1"/>
  <c r="AI135" i="1"/>
  <c r="AG138" i="1"/>
  <c r="AN138" i="1" s="1"/>
  <c r="AG147" i="1"/>
  <c r="AN147" i="1" s="1"/>
  <c r="AF150" i="1"/>
  <c r="AM150" i="1" s="1"/>
  <c r="AI150" i="1"/>
  <c r="AH161" i="1"/>
  <c r="AO161" i="1" s="1"/>
  <c r="AG161" i="1"/>
  <c r="AN161" i="1" s="1"/>
  <c r="AF161" i="1"/>
  <c r="AM161" i="1" s="1"/>
  <c r="AE161" i="1"/>
  <c r="AL161" i="1" s="1"/>
  <c r="AC180" i="1"/>
  <c r="AJ180" i="1" s="1"/>
  <c r="AE180" i="1"/>
  <c r="AL180" i="1" s="1"/>
  <c r="AH180" i="1"/>
  <c r="AO180" i="1" s="1"/>
  <c r="AG180" i="1"/>
  <c r="AN180" i="1" s="1"/>
  <c r="AF180" i="1"/>
  <c r="AM180" i="1" s="1"/>
  <c r="AC194" i="1"/>
  <c r="AJ194" i="1" s="1"/>
  <c r="AI194" i="1"/>
  <c r="AF194" i="1"/>
  <c r="AM194" i="1" s="1"/>
  <c r="AH194" i="1"/>
  <c r="AO194" i="1" s="1"/>
  <c r="AG194" i="1"/>
  <c r="AN194" i="1" s="1"/>
  <c r="AE194" i="1"/>
  <c r="AL194" i="1" s="1"/>
  <c r="AG196" i="1"/>
  <c r="AN196" i="1" s="1"/>
  <c r="AF196" i="1"/>
  <c r="AM196" i="1" s="1"/>
  <c r="AI196" i="1"/>
  <c r="AH196" i="1"/>
  <c r="AO196" i="1" s="1"/>
  <c r="AE196" i="1"/>
  <c r="AL196" i="1" s="1"/>
  <c r="AH221" i="1"/>
  <c r="AO221" i="1" s="1"/>
  <c r="AI221" i="1"/>
  <c r="AG221" i="1"/>
  <c r="AN221" i="1" s="1"/>
  <c r="AF221" i="1"/>
  <c r="AM221" i="1" s="1"/>
  <c r="AD221" i="1"/>
  <c r="AK221" i="1" s="1"/>
  <c r="AE221" i="1"/>
  <c r="AL221" i="1" s="1"/>
  <c r="AD235" i="1"/>
  <c r="AK235" i="1" s="1"/>
  <c r="AI235" i="1"/>
  <c r="AH235" i="1"/>
  <c r="AO235" i="1" s="1"/>
  <c r="AG235" i="1"/>
  <c r="AN235" i="1" s="1"/>
  <c r="AF235" i="1"/>
  <c r="AM235" i="1" s="1"/>
  <c r="AC235" i="1"/>
  <c r="AJ235" i="1" s="1"/>
  <c r="AC246" i="1"/>
  <c r="AJ246" i="1" s="1"/>
  <c r="AI246" i="1"/>
  <c r="AF246" i="1"/>
  <c r="AM246" i="1" s="1"/>
  <c r="AH246" i="1"/>
  <c r="AO246" i="1" s="1"/>
  <c r="AE246" i="1"/>
  <c r="AL246" i="1" s="1"/>
  <c r="AG246" i="1"/>
  <c r="AN246" i="1" s="1"/>
  <c r="AD246" i="1"/>
  <c r="AK246" i="1" s="1"/>
  <c r="AI119" i="1"/>
  <c r="AI120" i="1"/>
  <c r="AI138" i="1"/>
  <c r="AI147" i="1"/>
  <c r="AF154" i="1"/>
  <c r="AM154" i="1" s="1"/>
  <c r="AH154" i="1"/>
  <c r="AO154" i="1" s="1"/>
  <c r="AF166" i="1"/>
  <c r="AM166" i="1" s="1"/>
  <c r="AE166" i="1"/>
  <c r="AL166" i="1" s="1"/>
  <c r="AD166" i="1"/>
  <c r="AK166" i="1" s="1"/>
  <c r="AC166" i="1"/>
  <c r="AJ166" i="1" s="1"/>
  <c r="AF214" i="1"/>
  <c r="AM214" i="1" s="1"/>
  <c r="AI214" i="1"/>
  <c r="AH214" i="1"/>
  <c r="AO214" i="1" s="1"/>
  <c r="AE214" i="1"/>
  <c r="AL214" i="1" s="1"/>
  <c r="AD214" i="1"/>
  <c r="AK214" i="1" s="1"/>
  <c r="AF162" i="1"/>
  <c r="AM162" i="1" s="1"/>
  <c r="AG162" i="1"/>
  <c r="AN162" i="1" s="1"/>
  <c r="AE162" i="1"/>
  <c r="AL162" i="1" s="1"/>
  <c r="AD162" i="1"/>
  <c r="AK162" i="1" s="1"/>
  <c r="AD167" i="1"/>
  <c r="AK167" i="1" s="1"/>
  <c r="AF167" i="1"/>
  <c r="AM167" i="1" s="1"/>
  <c r="AE167" i="1"/>
  <c r="AL167" i="1" s="1"/>
  <c r="AC167" i="1"/>
  <c r="AJ167" i="1" s="1"/>
  <c r="AD219" i="1"/>
  <c r="AK219" i="1" s="1"/>
  <c r="AI219" i="1"/>
  <c r="AH219" i="1"/>
  <c r="AO219" i="1" s="1"/>
  <c r="AG219" i="1"/>
  <c r="AN219" i="1" s="1"/>
  <c r="AE219" i="1"/>
  <c r="AL219" i="1" s="1"/>
  <c r="AF222" i="1"/>
  <c r="AM222" i="1" s="1"/>
  <c r="AH222" i="1"/>
  <c r="AO222" i="1" s="1"/>
  <c r="AG222" i="1"/>
  <c r="AN222" i="1" s="1"/>
  <c r="AE222" i="1"/>
  <c r="AL222" i="1" s="1"/>
  <c r="AC222" i="1"/>
  <c r="AJ222" i="1" s="1"/>
  <c r="AH225" i="1"/>
  <c r="AO225" i="1" s="1"/>
  <c r="AG225" i="1"/>
  <c r="AN225" i="1" s="1"/>
  <c r="AF225" i="1"/>
  <c r="AM225" i="1" s="1"/>
  <c r="AE225" i="1"/>
  <c r="AL225" i="1" s="1"/>
  <c r="AC225" i="1"/>
  <c r="AJ225" i="1" s="1"/>
  <c r="AE179" i="1"/>
  <c r="AL179" i="1" s="1"/>
  <c r="AD179" i="1"/>
  <c r="AK179" i="1" s="1"/>
  <c r="AD223" i="1"/>
  <c r="AK223" i="1" s="1"/>
  <c r="AH223" i="1"/>
  <c r="AO223" i="1" s="1"/>
  <c r="AG223" i="1"/>
  <c r="AN223" i="1" s="1"/>
  <c r="AF223" i="1"/>
  <c r="AM223" i="1" s="1"/>
  <c r="AC223" i="1"/>
  <c r="AJ223" i="1" s="1"/>
  <c r="AC170" i="1"/>
  <c r="AJ170" i="1" s="1"/>
  <c r="AC171" i="1"/>
  <c r="AJ171" i="1" s="1"/>
  <c r="AC179" i="1"/>
  <c r="AJ179" i="1" s="1"/>
  <c r="AI182" i="1"/>
  <c r="AF182" i="1"/>
  <c r="AM182" i="1" s="1"/>
  <c r="AH187" i="1"/>
  <c r="AO187" i="1" s="1"/>
  <c r="AG187" i="1"/>
  <c r="AN187" i="1" s="1"/>
  <c r="AD187" i="1"/>
  <c r="AK187" i="1" s="1"/>
  <c r="AI191" i="1"/>
  <c r="AH191" i="1"/>
  <c r="AO191" i="1" s="1"/>
  <c r="AE191" i="1"/>
  <c r="AL191" i="1" s="1"/>
  <c r="AI195" i="1"/>
  <c r="AF195" i="1"/>
  <c r="AM195" i="1" s="1"/>
  <c r="AD202" i="1"/>
  <c r="AK202" i="1" s="1"/>
  <c r="AG202" i="1"/>
  <c r="AN202" i="1" s="1"/>
  <c r="AF205" i="1"/>
  <c r="AM205" i="1" s="1"/>
  <c r="AI205" i="1"/>
  <c r="AE205" i="1"/>
  <c r="AL205" i="1" s="1"/>
  <c r="AE223" i="1"/>
  <c r="AL223" i="1" s="1"/>
  <c r="AG178" i="1"/>
  <c r="AN178" i="1" s="1"/>
  <c r="AD178" i="1"/>
  <c r="AK178" i="1" s="1"/>
  <c r="AE189" i="1"/>
  <c r="AL189" i="1" s="1"/>
  <c r="AH189" i="1"/>
  <c r="AO189" i="1" s="1"/>
  <c r="AD189" i="1"/>
  <c r="AK189" i="1" s="1"/>
  <c r="AE193" i="1"/>
  <c r="AL193" i="1" s="1"/>
  <c r="AI193" i="1"/>
  <c r="AF193" i="1"/>
  <c r="AM193" i="1" s="1"/>
  <c r="AE197" i="1"/>
  <c r="AL197" i="1" s="1"/>
  <c r="AG197" i="1"/>
  <c r="AN197" i="1" s="1"/>
  <c r="AH217" i="1"/>
  <c r="AO217" i="1" s="1"/>
  <c r="AI217" i="1"/>
  <c r="AG217" i="1"/>
  <c r="AN217" i="1" s="1"/>
  <c r="AE217" i="1"/>
  <c r="AL217" i="1" s="1"/>
  <c r="AD227" i="1"/>
  <c r="AK227" i="1" s="1"/>
  <c r="AI227" i="1"/>
  <c r="AH227" i="1"/>
  <c r="AO227" i="1" s="1"/>
  <c r="AF227" i="1"/>
  <c r="AM227" i="1" s="1"/>
  <c r="AF230" i="1"/>
  <c r="AM230" i="1" s="1"/>
  <c r="AC230" i="1"/>
  <c r="AJ230" i="1" s="1"/>
  <c r="AG230" i="1"/>
  <c r="AN230" i="1" s="1"/>
  <c r="AE230" i="1"/>
  <c r="AL230" i="1" s="1"/>
  <c r="AD230" i="1"/>
  <c r="AK230" i="1" s="1"/>
  <c r="AD231" i="1"/>
  <c r="AK231" i="1" s="1"/>
  <c r="AI231" i="1"/>
  <c r="AH231" i="1"/>
  <c r="AO231" i="1" s="1"/>
  <c r="AG231" i="1"/>
  <c r="AN231" i="1" s="1"/>
  <c r="AE231" i="1"/>
  <c r="AL231" i="1" s="1"/>
  <c r="AG207" i="1"/>
  <c r="AN207" i="1" s="1"/>
  <c r="AG210" i="1"/>
  <c r="AN210" i="1" s="1"/>
  <c r="AG211" i="1"/>
  <c r="AN211" i="1" s="1"/>
  <c r="AF213" i="1"/>
  <c r="AM213" i="1" s="1"/>
  <c r="AF226" i="1"/>
  <c r="AM226" i="1" s="1"/>
  <c r="AC226" i="1"/>
  <c r="AJ226" i="1" s="1"/>
  <c r="AC239" i="1"/>
  <c r="AJ239" i="1" s="1"/>
  <c r="AH239" i="1"/>
  <c r="AO239" i="1" s="1"/>
  <c r="AH229" i="1"/>
  <c r="AO229" i="1" s="1"/>
  <c r="AE229" i="1"/>
  <c r="AL229" i="1" s="1"/>
  <c r="AF234" i="1"/>
  <c r="AM234" i="1" s="1"/>
  <c r="AC234" i="1"/>
  <c r="AJ234" i="1" s="1"/>
  <c r="AH241" i="1"/>
  <c r="AO241" i="1" s="1"/>
  <c r="AG241" i="1"/>
  <c r="AN241" i="1" s="1"/>
  <c r="AD241" i="1"/>
  <c r="AK241" i="1" s="1"/>
  <c r="AG226" i="1"/>
  <c r="AN226" i="1" s="1"/>
  <c r="AC229" i="1"/>
  <c r="AJ229" i="1" s="1"/>
  <c r="AH233" i="1"/>
  <c r="AO233" i="1" s="1"/>
  <c r="AE233" i="1"/>
  <c r="AL233" i="1" s="1"/>
  <c r="AD234" i="1"/>
  <c r="AK234" i="1" s="1"/>
  <c r="AF238" i="1"/>
  <c r="AM238" i="1" s="1"/>
  <c r="AC238" i="1"/>
  <c r="AJ238" i="1" s="1"/>
  <c r="AF239" i="1"/>
  <c r="AM239" i="1" s="1"/>
  <c r="AC241" i="1"/>
  <c r="AJ241" i="1" s="1"/>
  <c r="AH237" i="1"/>
  <c r="AO237" i="1" s="1"/>
  <c r="AE237" i="1"/>
  <c r="AL237" i="1" s="1"/>
  <c r="AE241" i="1"/>
  <c r="AL241" i="1" s="1"/>
  <c r="AD243" i="1"/>
  <c r="AK243" i="1" s="1"/>
  <c r="AC243" i="1"/>
  <c r="AJ243" i="1" s="1"/>
  <c r="AH243" i="1"/>
  <c r="AO243" i="1" s="1"/>
  <c r="AE245" i="1"/>
  <c r="AL245" i="1" s="1"/>
  <c r="AI245" i="1"/>
  <c r="AF245" i="1"/>
  <c r="AM245" i="1" s="1"/>
  <c r="AF240" i="1"/>
  <c r="AM240" i="1" s="1"/>
  <c r="AF244" i="1"/>
  <c r="AM244" i="1" s="1"/>
  <c r="AF247" i="1"/>
  <c r="AM247" i="1" s="1"/>
  <c r="AF248" i="1"/>
  <c r="AM248" i="1" s="1"/>
  <c r="AG249" i="1"/>
  <c r="AN249" i="1" s="1"/>
  <c r="AG250" i="1"/>
  <c r="AN250" i="1" s="1"/>
  <c r="AH255" i="1"/>
  <c r="AO255" i="1" s="1"/>
  <c r="AI256" i="1"/>
  <c r="AI257" i="1"/>
  <c r="AI258" i="1"/>
  <c r="AC255" i="1"/>
  <c r="AJ255" i="1" s="1"/>
  <c r="AC256" i="1"/>
  <c r="AJ256" i="1" s="1"/>
  <c r="AC257" i="1"/>
  <c r="AJ257" i="1" s="1"/>
  <c r="AD258" i="1"/>
  <c r="AK258" i="1" s="1"/>
  <c r="AD255" i="1"/>
  <c r="AK255" i="1" s="1"/>
  <c r="AD256" i="1"/>
  <c r="AK256" i="1" s="1"/>
  <c r="AD257" i="1"/>
  <c r="AK257" i="1" s="1"/>
  <c r="AE258" i="1"/>
  <c r="AL258" i="1" s="1"/>
</calcChain>
</file>

<file path=xl/sharedStrings.xml><?xml version="1.0" encoding="utf-8"?>
<sst xmlns="http://schemas.openxmlformats.org/spreadsheetml/2006/main" count="1309" uniqueCount="184">
  <si>
    <t>Pedon</t>
  </si>
  <si>
    <t>Horizon</t>
  </si>
  <si>
    <t>Simp_Horizon</t>
  </si>
  <si>
    <t>UD</t>
  </si>
  <si>
    <t>LD</t>
  </si>
  <si>
    <t>C</t>
  </si>
  <si>
    <t>Fe_d</t>
  </si>
  <si>
    <t>Mn_d</t>
  </si>
  <si>
    <t>Al_o</t>
  </si>
  <si>
    <t>Fe_o</t>
  </si>
  <si>
    <t>ODOE</t>
  </si>
  <si>
    <t>log C</t>
  </si>
  <si>
    <t>y_coord</t>
  </si>
  <si>
    <t>HPU</t>
  </si>
  <si>
    <t>log Fe_d</t>
  </si>
  <si>
    <t>log Mn_d</t>
  </si>
  <si>
    <t>log Al_o</t>
  </si>
  <si>
    <t>log Fe_o</t>
  </si>
  <si>
    <t>log ODOE</t>
  </si>
  <si>
    <t>Mn_d/ Fe_d</t>
  </si>
  <si>
    <t>Fe_o/ Fe_d</t>
  </si>
  <si>
    <t>Alo + 1/2 Feo</t>
  </si>
  <si>
    <t>log Mn/Fe</t>
  </si>
  <si>
    <t>log Feo/Fed</t>
  </si>
  <si>
    <t>log Alo + 1/2 Fe</t>
  </si>
  <si>
    <t>C (mg/ kg)</t>
  </si>
  <si>
    <t>Fed/ C</t>
  </si>
  <si>
    <t>Mn/ C</t>
  </si>
  <si>
    <t>Alo/ C</t>
  </si>
  <si>
    <t>Feo/ C</t>
  </si>
  <si>
    <t>Mn+Al+Feo/ C</t>
  </si>
  <si>
    <t>Al+Feo/ C</t>
  </si>
  <si>
    <t>log C mg kg</t>
  </si>
  <si>
    <t>log Fed/C</t>
  </si>
  <si>
    <t>log Mn/C</t>
  </si>
  <si>
    <t>log Al/C</t>
  </si>
  <si>
    <t>log Feo/C</t>
  </si>
  <si>
    <t>log Mn+Al+Fe/C</t>
  </si>
  <si>
    <t>log Al+Feo/C</t>
  </si>
  <si>
    <t>A1</t>
  </si>
  <si>
    <t>Oa</t>
  </si>
  <si>
    <t>O</t>
  </si>
  <si>
    <t>Bhs</t>
  </si>
  <si>
    <t>vB</t>
  </si>
  <si>
    <t>Bh</t>
  </si>
  <si>
    <t>Cd</t>
  </si>
  <si>
    <t>A2</t>
  </si>
  <si>
    <t>A</t>
  </si>
  <si>
    <t>A3</t>
  </si>
  <si>
    <t>Oa1</t>
  </si>
  <si>
    <t>Oa2</t>
  </si>
  <si>
    <t>Bhs/ Bs1</t>
  </si>
  <si>
    <t>A4</t>
  </si>
  <si>
    <t>Bs1</t>
  </si>
  <si>
    <t>A5</t>
  </si>
  <si>
    <t>lB</t>
  </si>
  <si>
    <t>BC</t>
  </si>
  <si>
    <t xml:space="preserve">Cd </t>
  </si>
  <si>
    <t>A6</t>
  </si>
  <si>
    <t>E</t>
  </si>
  <si>
    <t>Bg</t>
  </si>
  <si>
    <t>oB</t>
  </si>
  <si>
    <t>CB</t>
  </si>
  <si>
    <t>B1</t>
  </si>
  <si>
    <t>Bhs1/ Bhs2</t>
  </si>
  <si>
    <t>B3</t>
  </si>
  <si>
    <t xml:space="preserve">B4 </t>
  </si>
  <si>
    <t>B5</t>
  </si>
  <si>
    <t>B6</t>
  </si>
  <si>
    <t>EA</t>
  </si>
  <si>
    <t>C1</t>
  </si>
  <si>
    <t>Bhs1</t>
  </si>
  <si>
    <t>Bhs2</t>
  </si>
  <si>
    <t>Bh1</t>
  </si>
  <si>
    <t>Bh2</t>
  </si>
  <si>
    <t>C2</t>
  </si>
  <si>
    <t>C3</t>
  </si>
  <si>
    <t>C4</t>
  </si>
  <si>
    <t>B upper</t>
  </si>
  <si>
    <t>C5</t>
  </si>
  <si>
    <t>C6</t>
  </si>
  <si>
    <t>D01</t>
  </si>
  <si>
    <t>D02</t>
  </si>
  <si>
    <t>D03</t>
  </si>
  <si>
    <t>D04</t>
  </si>
  <si>
    <t>B</t>
  </si>
  <si>
    <t>D05</t>
  </si>
  <si>
    <t>D06</t>
  </si>
  <si>
    <t>Bs</t>
  </si>
  <si>
    <t>D07</t>
  </si>
  <si>
    <t>D08</t>
  </si>
  <si>
    <t>D09</t>
  </si>
  <si>
    <t>Bhs/ Bs</t>
  </si>
  <si>
    <t>D10</t>
  </si>
  <si>
    <t>D11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</si>
  <si>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</si>
  <si>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</si>
  <si>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</si>
  <si>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</si>
  <si>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</si>
  <si>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</si>
  <si>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</si>
  <si>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</si>
  <si>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</si>
  <si>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</si>
  <si>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AE</t>
  </si>
  <si>
    <t>Bh3</t>
  </si>
  <si>
    <t>G3</t>
  </si>
  <si>
    <t>G4</t>
  </si>
  <si>
    <t xml:space="preserve">G4 </t>
  </si>
  <si>
    <t>H1</t>
  </si>
  <si>
    <t>BC1</t>
  </si>
  <si>
    <t>BC2</t>
  </si>
  <si>
    <t xml:space="preserve">H2 </t>
  </si>
  <si>
    <t>H3</t>
  </si>
  <si>
    <t>I1</t>
  </si>
  <si>
    <t>I2</t>
  </si>
  <si>
    <t xml:space="preserve">I3 </t>
  </si>
  <si>
    <t xml:space="preserve">I4 </t>
  </si>
  <si>
    <t xml:space="preserve">I5 </t>
  </si>
  <si>
    <t>I6</t>
  </si>
  <si>
    <t>J1</t>
  </si>
  <si>
    <t>Bs2</t>
  </si>
  <si>
    <t>K1</t>
  </si>
  <si>
    <t>K2</t>
  </si>
  <si>
    <t>Bw1</t>
  </si>
  <si>
    <t>Bw2</t>
  </si>
  <si>
    <t>K3</t>
  </si>
  <si>
    <t>L1</t>
  </si>
  <si>
    <t>L2</t>
  </si>
  <si>
    <t>Bhsm</t>
  </si>
  <si>
    <t>M1</t>
  </si>
  <si>
    <t>Bhsm1</t>
  </si>
  <si>
    <t>Bhsm2</t>
  </si>
  <si>
    <t>M2</t>
  </si>
  <si>
    <t>N1</t>
  </si>
  <si>
    <t>N2</t>
  </si>
  <si>
    <t>R11</t>
  </si>
  <si>
    <t>R12</t>
  </si>
  <si>
    <t>Bh4</t>
  </si>
  <si>
    <t>R14</t>
  </si>
  <si>
    <t>R15</t>
  </si>
  <si>
    <t>R16</t>
  </si>
  <si>
    <t>Bw3</t>
  </si>
  <si>
    <t>R31</t>
  </si>
  <si>
    <t>Bsm1</t>
  </si>
  <si>
    <t>Bsm2</t>
  </si>
  <si>
    <t>R32</t>
  </si>
  <si>
    <t>R33</t>
  </si>
  <si>
    <t>R34</t>
  </si>
  <si>
    <t>R35</t>
  </si>
  <si>
    <t>Bh5</t>
  </si>
  <si>
    <t>Bh6</t>
  </si>
  <si>
    <t>R36</t>
  </si>
  <si>
    <t>Bw</t>
  </si>
  <si>
    <t xml:space="preserve">H5 </t>
  </si>
  <si>
    <t>H5</t>
  </si>
  <si>
    <t xml:space="preserve">H6 </t>
  </si>
  <si>
    <t>Bhs3</t>
  </si>
  <si>
    <t xml:space="preserve">K10 </t>
  </si>
  <si>
    <t>K10</t>
  </si>
  <si>
    <t xml:space="preserve">K9 </t>
  </si>
  <si>
    <t xml:space="preserve">N4 </t>
  </si>
  <si>
    <t xml:space="preserve">N3 </t>
  </si>
  <si>
    <t>N3</t>
  </si>
  <si>
    <t>Bsm</t>
  </si>
  <si>
    <t xml:space="preserve">O1 </t>
  </si>
  <si>
    <t>O1</t>
  </si>
  <si>
    <t xml:space="preserve">O2 </t>
  </si>
  <si>
    <t>O2</t>
  </si>
  <si>
    <t xml:space="preserve">P1 </t>
  </si>
  <si>
    <t xml:space="preserve">P2 </t>
  </si>
  <si>
    <t>P2</t>
  </si>
  <si>
    <t xml:space="preserve">Q1 </t>
  </si>
  <si>
    <t>Q1</t>
  </si>
  <si>
    <t xml:space="preserve">Q2 </t>
  </si>
  <si>
    <t xml:space="preserve">T1 </t>
  </si>
  <si>
    <t>T1</t>
  </si>
  <si>
    <t>x_coord</t>
  </si>
  <si>
    <t xml:space="preserve">R21 </t>
  </si>
  <si>
    <t xml:space="preserve">R23 </t>
  </si>
  <si>
    <t xml:space="preserve">R25 </t>
  </si>
  <si>
    <t xml:space="preserve">R24 </t>
  </si>
  <si>
    <t>R22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</si>
</sst>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</font>
    <font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6" applyNumberFormat="0" applyAlignment="0" applyProtection="0"/>
    <xf numFmtId="0" fontId="12" fillId="6" borderId="7" applyNumberFormat="0" applyAlignment="0" applyProtection="0"/>
    <xf numFmtId="0" fontId="13" fillId="6" borderId="6" applyNumberFormat="0" applyAlignment="0" applyProtection="0"/>
    <xf numFmtId="0" fontId="14" fillId="0" borderId="8" applyNumberFormat="0" applyFill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</cellStyleXfs>
  <cellXfs count="26">
    <xf numFmtId="0" fontId="0" fillId="0" borderId="0" xfId="0"/>
    <xf numFmtId="0" fontId="2" fillId="0" borderId="0" xfId="0" applyFont="1" applyFill="1" applyAlignment="1">
      <alignment wrapText="1"/>
    </xf>
    <xf numFmtId="1" fontId="2" fillId="0" borderId="0" xfId="0" applyNumberFormat="1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5" fontId="2" fillId="0" borderId="0" xfId="0" applyNumberFormat="1" applyFont="1" applyFill="1" applyAlignment="1">
      <alignment wrapText="1"/>
    </xf>
    <xf numFmtId="2" fontId="2" fillId="0" borderId="0" xfId="0" applyNumberFormat="1" applyFont="1" applyFill="1" applyAlignment="1">
      <alignment wrapText="1"/>
    </xf>
    <xf numFmtId="165" fontId="2" fillId="0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" fontId="2" fillId="0" borderId="0" xfId="0" applyNumberFormat="1" applyFont="1" applyFill="1"/>
    <xf numFmtId="164" fontId="2" fillId="0" borderId="0" xfId="0" applyNumberFormat="1" applyFont="1" applyFill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2" fillId="0" borderId="1" xfId="0" applyNumberFormat="1" applyFont="1" applyFill="1" applyBorder="1"/>
    <xf numFmtId="164" fontId="2" fillId="0" borderId="1" xfId="0" applyNumberFormat="1" applyFont="1" applyFill="1" applyBorder="1"/>
    <xf numFmtId="2" fontId="3" fillId="0" borderId="0" xfId="1" applyNumberFormat="1" applyFont="1" applyFill="1"/>
    <xf numFmtId="0" fontId="2" fillId="0" borderId="0" xfId="0" applyNumberFormat="1" applyFont="1" applyFill="1"/>
    <xf numFmtId="0" fontId="2" fillId="0" borderId="2" xfId="0" applyNumberFormat="1" applyFont="1" applyFill="1" applyBorder="1"/>
    <xf numFmtId="0" fontId="2" fillId="0" borderId="2" xfId="0" applyFont="1" applyFill="1" applyBorder="1"/>
    <xf numFmtId="2" fontId="2" fillId="0" borderId="2" xfId="0" applyNumberFormat="1" applyFont="1" applyFill="1" applyBorder="1"/>
    <xf numFmtId="1" fontId="2" fillId="0" borderId="2" xfId="0" applyNumberFormat="1" applyFont="1" applyFill="1" applyBorder="1"/>
    <xf numFmtId="164" fontId="2" fillId="0" borderId="2" xfId="0" applyNumberFormat="1" applyFont="1" applyFill="1" applyBorder="1"/>
    <xf numFmtId="1" fontId="0" fillId="0" borderId="0" xfId="0" applyNumberFormat="1" applyFill="1"/>
    <xf numFmtId="2" fontId="21" fillId="0" borderId="12" xfId="43" applyNumberFormat="1" applyFont="1" applyFill="1" applyBorder="1" applyAlignment="1" applyProtection="1">
      <alignment horizontal="right" vertical="center" wrapText="1"/>
    </xf>
    <xf numFmtId="164" fontId="2" fillId="0" borderId="0" xfId="0" applyNumberFormat="1" applyFont="1" applyFill="1"/>
    <xf numFmtId="164" fontId="0" fillId="0" borderId="0" xfId="0" applyNumberForma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32"/>
  <sheetViews>
    <sheetView tabSelected="1" zoomScaleNormal="100" workbookViewId="0">
      <pane ySplit="1" topLeftCell="A258" activePane="bottomLeft" state="frozen"/>
      <selection pane="bottomLeft" activeCell="E1" sqref="E1"/>
    </sheetView>
  </sheetViews>
  <sheetFormatPr baseColWidth="10" defaultColWidth="9.1640625" defaultRowHeight="15"/>
  <cols>
    <col min="1" max="2" width="9.1640625" style="7"/>
    <col min="3" max="3" width="6.33203125" style="7" customWidth="1"/>
    <col min="4" max="4" width="6.6640625" style="7" customWidth="1"/>
    <col min="5" max="6" width="6.83203125" style="7" customWidth="1"/>
    <col min="7" max="7" width="9.1640625" style="7"/>
    <col min="8" max="8" width="9.1640625" style="9"/>
    <col min="9" max="9" width="6.33203125" style="9" customWidth="1"/>
    <col min="10" max="10" width="7.83203125" style="9" customWidth="1"/>
    <col min="11" max="11" width="7.5" style="9" customWidth="1"/>
    <col min="12" max="12" width="10.5" style="7" customWidth="1"/>
    <col min="13" max="13" width="11.33203125" style="7" customWidth="1"/>
    <col min="14" max="14" width="12.5" style="7" customWidth="1"/>
    <col min="15" max="21" width="9.1640625" style="7"/>
    <col min="22" max="22" width="9.1640625" style="6"/>
    <col min="23" max="24" width="9.1640625" style="8"/>
    <col min="25" max="27" width="9.1640625" style="6"/>
    <col min="28" max="28" width="9.1640625" style="7"/>
    <col min="29" max="30" width="9.33203125" style="7" bestFit="1" customWidth="1"/>
    <col min="31" max="31" width="12.5" style="7" bestFit="1" customWidth="1"/>
    <col min="32" max="33" width="9.33203125" style="7" bestFit="1" customWidth="1"/>
    <col min="34" max="16384" width="9.1640625" style="7"/>
  </cols>
  <sheetData>
    <row r="1" spans="1:41" ht="4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1" t="s">
        <v>178</v>
      </c>
      <c r="N1" s="1" t="s">
        <v>12</v>
      </c>
      <c r="O1" s="1" t="s">
        <v>13</v>
      </c>
      <c r="P1" s="1" t="s">
        <v>11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4" t="s">
        <v>19</v>
      </c>
      <c r="W1" s="5" t="s">
        <v>20</v>
      </c>
      <c r="X1" s="5" t="s">
        <v>21</v>
      </c>
      <c r="Y1" s="4" t="s">
        <v>22</v>
      </c>
      <c r="Z1" s="6" t="s">
        <v>23</v>
      </c>
      <c r="AA1" s="6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</row>
    <row r="2" spans="1:41">
      <c r="A2" s="7" t="s">
        <v>39</v>
      </c>
      <c r="B2" s="7" t="s">
        <v>40</v>
      </c>
      <c r="C2" s="7" t="s">
        <v>41</v>
      </c>
      <c r="D2" s="7">
        <v>4</v>
      </c>
      <c r="E2" s="7">
        <v>16</v>
      </c>
      <c r="G2" s="8">
        <v>22.076725006103516</v>
      </c>
      <c r="H2" s="9">
        <v>2571.969696969697</v>
      </c>
      <c r="I2" s="9">
        <v>32.828282828282802</v>
      </c>
      <c r="J2" s="9">
        <v>888.88888888888891</v>
      </c>
      <c r="K2" s="9">
        <v>1591.2698412698412</v>
      </c>
      <c r="L2" s="24">
        <v>0.246</v>
      </c>
      <c r="M2" s="10">
        <v>281542.21299999999</v>
      </c>
      <c r="N2" s="10">
        <v>4870334.8449999997</v>
      </c>
      <c r="O2" s="7">
        <v>4</v>
      </c>
      <c r="P2" s="7">
        <f t="shared" ref="P2:U3" si="0">LOG(G2)</f>
        <v>1.3439346479851764</v>
      </c>
      <c r="Q2" s="7">
        <f t="shared" si="0"/>
        <v>3.4102658474106704</v>
      </c>
      <c r="R2" s="7">
        <f t="shared" si="0"/>
        <v>1.5162481663813241</v>
      </c>
      <c r="S2" s="7">
        <f t="shared" si="0"/>
        <v>2.9488474775526186</v>
      </c>
      <c r="T2" s="7">
        <f t="shared" si="0"/>
        <v>3.201743831838638</v>
      </c>
      <c r="U2" s="7">
        <f t="shared" si="0"/>
        <v>-0.60906489289662091</v>
      </c>
      <c r="V2" s="6">
        <f t="shared" ref="V2:V33" si="1">I2/H2</f>
        <v>1.2763868433971516E-2</v>
      </c>
      <c r="W2" s="8">
        <f t="shared" ref="W2:W33" si="2">K2/H2</f>
        <v>0.618696963321411</v>
      </c>
      <c r="X2" s="8">
        <f t="shared" ref="X2:X33" si="3">J2+(0.5*K2)</f>
        <v>1684.5238095238096</v>
      </c>
      <c r="Y2" s="6">
        <f t="shared" ref="Y2:Y33" si="4">LOG(V2)</f>
        <v>-1.8940176810293465</v>
      </c>
      <c r="Z2" s="6">
        <f t="shared" ref="Z2:Z33" si="5">LOG(W2)</f>
        <v>-0.20852201557203243</v>
      </c>
      <c r="AA2" s="6">
        <f t="shared" ref="AA2:AA33" si="6">LOG(X2)</f>
        <v>3.2264771537984274</v>
      </c>
      <c r="AB2" s="8">
        <f>(G2/10)*1000</f>
        <v>2207.6725006103516</v>
      </c>
      <c r="AC2" s="8">
        <f>H2/AB2</f>
        <v>1.1650141478224822</v>
      </c>
      <c r="AD2" s="8">
        <f>I2/AB2</f>
        <v>1.4870087306521606E-2</v>
      </c>
      <c r="AE2" s="8">
        <f>J2/AB2</f>
        <v>0.40263621014581613</v>
      </c>
      <c r="AF2" s="8">
        <f>K2/AB2</f>
        <v>0.72079071548425111</v>
      </c>
      <c r="AG2" s="8">
        <f>(I2+K2+J2)/AB2</f>
        <v>1.138297012936589</v>
      </c>
      <c r="AH2" s="8">
        <f>(J2+K2)/AB2</f>
        <v>1.1234269256300673</v>
      </c>
      <c r="AI2" s="7">
        <f t="shared" ref="AI2:AO4" si="7">LOG(AB2)</f>
        <v>3.3439346479851766</v>
      </c>
      <c r="AJ2" s="7">
        <f t="shared" si="7"/>
        <v>6.6331199425494258E-2</v>
      </c>
      <c r="AK2" s="7">
        <f t="shared" si="7"/>
        <v>-1.8276864816038523</v>
      </c>
      <c r="AL2" s="7">
        <f t="shared" si="7"/>
        <v>-0.39508717043255764</v>
      </c>
      <c r="AM2" s="7">
        <f t="shared" si="7"/>
        <v>-0.14219081614653822</v>
      </c>
      <c r="AN2" s="7">
        <f t="shared" si="7"/>
        <v>5.6255596197271981E-2</v>
      </c>
      <c r="AO2" s="7">
        <f t="shared" si="7"/>
        <v>5.0544828577354733E-2</v>
      </c>
    </row>
    <row r="3" spans="1:41">
      <c r="A3" s="7" t="s">
        <v>39</v>
      </c>
      <c r="B3" s="7" t="s">
        <v>42</v>
      </c>
      <c r="C3" s="7" t="s">
        <v>43</v>
      </c>
      <c r="D3" s="7">
        <v>16</v>
      </c>
      <c r="E3" s="7">
        <v>40</v>
      </c>
      <c r="G3" s="8">
        <v>4.4706943035125732</v>
      </c>
      <c r="H3" s="9">
        <v>16868.500000000004</v>
      </c>
      <c r="I3" s="9">
        <v>1E-4</v>
      </c>
      <c r="J3" s="9">
        <v>2140</v>
      </c>
      <c r="K3" s="9">
        <v>10720</v>
      </c>
      <c r="L3" s="24">
        <v>1.8089999999999999</v>
      </c>
      <c r="M3" s="10">
        <v>281542.21299999999</v>
      </c>
      <c r="N3" s="10">
        <v>4870334.8449999997</v>
      </c>
      <c r="O3" s="7">
        <v>4</v>
      </c>
      <c r="P3" s="7">
        <f t="shared" si="0"/>
        <v>0.6503749747580958</v>
      </c>
      <c r="Q3" s="7">
        <f t="shared" si="0"/>
        <v>4.2270764654767294</v>
      </c>
      <c r="R3" s="7">
        <f t="shared" si="0"/>
        <v>-4</v>
      </c>
      <c r="S3" s="7">
        <f t="shared" si="0"/>
        <v>3.330413773349191</v>
      </c>
      <c r="T3" s="7">
        <f t="shared" si="0"/>
        <v>4.030194785356751</v>
      </c>
      <c r="U3" s="7">
        <f t="shared" si="0"/>
        <v>0.25743856685981376</v>
      </c>
      <c r="V3" s="6">
        <f t="shared" si="1"/>
        <v>5.9282093843554545E-9</v>
      </c>
      <c r="W3" s="8">
        <f t="shared" si="2"/>
        <v>0.63550404600290467</v>
      </c>
      <c r="X3" s="8">
        <f t="shared" si="3"/>
        <v>7500</v>
      </c>
      <c r="Y3" s="6">
        <f t="shared" si="4"/>
        <v>-8.2270764654767294</v>
      </c>
      <c r="Z3" s="6">
        <f t="shared" si="5"/>
        <v>-0.19688168011997823</v>
      </c>
      <c r="AA3" s="6">
        <f t="shared" si="6"/>
        <v>3.8750612633917001</v>
      </c>
      <c r="AB3" s="8">
        <f>(G3/10)*1000</f>
        <v>447.06943035125732</v>
      </c>
      <c r="AC3" s="8">
        <f>H3/AB3</f>
        <v>37.731275848466346</v>
      </c>
      <c r="AD3" s="8">
        <f>I3/AB3</f>
        <v>2.2367890356858251E-7</v>
      </c>
      <c r="AE3" s="8">
        <f>J3/AB3</f>
        <v>4.7867285363676659</v>
      </c>
      <c r="AF3" s="8">
        <f>K3/AB3</f>
        <v>23.978378462552044</v>
      </c>
      <c r="AG3" s="8">
        <f>(I3+K3+J3)/AB3</f>
        <v>28.765107222598612</v>
      </c>
      <c r="AH3" s="8">
        <f>(J3+K3)/AB3</f>
        <v>28.765106998919709</v>
      </c>
      <c r="AI3" s="7">
        <f t="shared" si="7"/>
        <v>2.6503749747580958</v>
      </c>
      <c r="AJ3" s="7">
        <f t="shared" si="7"/>
        <v>1.5767014907186336</v>
      </c>
      <c r="AK3" s="7">
        <f t="shared" si="7"/>
        <v>-6.6503749747580958</v>
      </c>
      <c r="AL3" s="7">
        <f t="shared" si="7"/>
        <v>0.68003879859109506</v>
      </c>
      <c r="AM3" s="7">
        <f t="shared" si="7"/>
        <v>1.3798198105986554</v>
      </c>
      <c r="AN3" s="7">
        <f t="shared" si="7"/>
        <v>1.4588659972072029</v>
      </c>
      <c r="AO3" s="7">
        <f t="shared" si="7"/>
        <v>1.4588659938301074</v>
      </c>
    </row>
    <row r="4" spans="1:41">
      <c r="A4" s="7" t="s">
        <v>39</v>
      </c>
      <c r="B4" s="7" t="s">
        <v>44</v>
      </c>
      <c r="C4" s="7" t="s">
        <v>44</v>
      </c>
      <c r="D4" s="7">
        <v>40</v>
      </c>
      <c r="E4" s="7">
        <v>53</v>
      </c>
      <c r="G4" s="8">
        <v>2.3586362600326538</v>
      </c>
      <c r="H4" s="9">
        <v>6376.7570281124499</v>
      </c>
      <c r="I4" s="9">
        <v>30.120481927710813</v>
      </c>
      <c r="J4" s="9">
        <v>5338.6454183266933</v>
      </c>
      <c r="K4" s="9">
        <v>3964.1434262948205</v>
      </c>
      <c r="L4" s="24">
        <v>1.0960000000000001</v>
      </c>
      <c r="M4" s="10">
        <v>281542.21299999999</v>
      </c>
      <c r="N4" s="10">
        <v>4870334.8449999997</v>
      </c>
      <c r="O4" s="7">
        <v>4</v>
      </c>
      <c r="P4" s="7">
        <f>LOG(G4)</f>
        <v>0.37266097079622362</v>
      </c>
      <c r="Q4" s="7">
        <f>LOG(H4)</f>
        <v>3.8045998694946532</v>
      </c>
      <c r="R4" s="7">
        <f>LOG(I4)</f>
        <v>1.4788619162959633</v>
      </c>
      <c r="S4" s="7">
        <f>LOG(J4)</f>
        <v>3.7274310768837693</v>
      </c>
      <c r="T4" s="7">
        <f>LOG(K4)</f>
        <v>3.5981493592646872</v>
      </c>
      <c r="V4" s="6">
        <f t="shared" si="1"/>
        <v>4.7234796299940908E-3</v>
      </c>
      <c r="W4" s="8">
        <f t="shared" si="2"/>
        <v>0.62165508405268899</v>
      </c>
      <c r="X4" s="8">
        <f t="shared" si="3"/>
        <v>7320.7171314741036</v>
      </c>
      <c r="Y4" s="6">
        <f t="shared" si="4"/>
        <v>-2.3257379531986899</v>
      </c>
      <c r="Z4" s="6">
        <f t="shared" si="5"/>
        <v>-0.20645051022996611</v>
      </c>
      <c r="AA4" s="6">
        <f t="shared" si="6"/>
        <v>3.8645536262751943</v>
      </c>
      <c r="AB4" s="8">
        <f>(G4/10)*1000</f>
        <v>235.86362600326538</v>
      </c>
      <c r="AC4" s="8">
        <f>H4/AB4</f>
        <v>27.035779684079682</v>
      </c>
      <c r="AD4" s="8">
        <f>I4/AB4</f>
        <v>0.12770295461875844</v>
      </c>
      <c r="AE4" s="8">
        <f>J4/AB4</f>
        <v>22.634458346929609</v>
      </c>
      <c r="AF4" s="8">
        <f>K4/AB4</f>
        <v>16.806929891936537</v>
      </c>
      <c r="AG4" s="8">
        <f>(I4+K4+J4)/AB4</f>
        <v>39.569091193484901</v>
      </c>
      <c r="AH4" s="8">
        <f>(J4+K4)/AB4</f>
        <v>39.441388238866146</v>
      </c>
      <c r="AI4" s="7">
        <f t="shared" si="7"/>
        <v>2.3726609707962236</v>
      </c>
      <c r="AJ4" s="7">
        <f t="shared" si="7"/>
        <v>1.4319388986984298</v>
      </c>
      <c r="AK4" s="7">
        <f t="shared" si="7"/>
        <v>-0.89379905450026031</v>
      </c>
      <c r="AL4" s="7">
        <f t="shared" si="7"/>
        <v>1.3547701060875459</v>
      </c>
      <c r="AM4" s="7">
        <f t="shared" si="7"/>
        <v>1.2254883884684638</v>
      </c>
      <c r="AN4" s="7">
        <f t="shared" si="7"/>
        <v>1.5973560756845993</v>
      </c>
      <c r="AO4" s="7">
        <f t="shared" si="7"/>
        <v>1.5959521926248692</v>
      </c>
    </row>
    <row r="5" spans="1:41">
      <c r="A5" s="11" t="s">
        <v>39</v>
      </c>
      <c r="B5" s="11" t="s">
        <v>45</v>
      </c>
      <c r="C5" s="11" t="s">
        <v>5</v>
      </c>
      <c r="D5" s="11">
        <v>53</v>
      </c>
      <c r="E5" s="11">
        <v>60</v>
      </c>
      <c r="F5" s="11"/>
      <c r="G5" s="12"/>
      <c r="H5" s="13">
        <v>4009.2685370741483</v>
      </c>
      <c r="I5" s="13">
        <v>93.436873747494985</v>
      </c>
      <c r="J5" s="13">
        <v>2700</v>
      </c>
      <c r="K5" s="13">
        <v>2700</v>
      </c>
      <c r="L5" s="14">
        <v>0.108</v>
      </c>
      <c r="M5" s="14">
        <v>281542.21299999999</v>
      </c>
      <c r="N5" s="14">
        <v>4870334.8449999997</v>
      </c>
      <c r="O5" s="11">
        <v>4</v>
      </c>
      <c r="Q5" s="7">
        <f t="shared" ref="Q5:Q36" si="8">LOG(H5)</f>
        <v>3.6030651458648175</v>
      </c>
      <c r="R5" s="7">
        <f t="shared" ref="R5:R36" si="9">LOG(I5)</f>
        <v>1.9705182991933541</v>
      </c>
      <c r="S5" s="7">
        <f t="shared" ref="S5:S36" si="10">LOG(J5)</f>
        <v>3.4313637641589874</v>
      </c>
      <c r="T5" s="7">
        <f t="shared" ref="T5:T36" si="11">LOG(K5)</f>
        <v>3.4313637641589874</v>
      </c>
      <c r="U5" s="7">
        <f t="shared" ref="U5:U36" si="12">LOG(L5)</f>
        <v>-0.96657624451305035</v>
      </c>
      <c r="V5" s="6">
        <f t="shared" si="1"/>
        <v>2.3305217119650109E-2</v>
      </c>
      <c r="W5" s="8">
        <f t="shared" si="2"/>
        <v>0.6734395501405811</v>
      </c>
      <c r="X5" s="8">
        <f t="shared" si="3"/>
        <v>4050</v>
      </c>
      <c r="Y5" s="6">
        <f t="shared" si="4"/>
        <v>-1.6325468466714634</v>
      </c>
      <c r="Z5" s="6">
        <f t="shared" si="5"/>
        <v>-0.1717013817058303</v>
      </c>
      <c r="AA5" s="6">
        <f t="shared" si="6"/>
        <v>3.6074550232146687</v>
      </c>
      <c r="AB5" s="8"/>
      <c r="AC5" s="8"/>
      <c r="AD5" s="8"/>
      <c r="AE5" s="8"/>
      <c r="AF5" s="8"/>
      <c r="AG5" s="8"/>
      <c r="AH5" s="8"/>
    </row>
    <row r="6" spans="1:41">
      <c r="A6" s="7" t="s">
        <v>46</v>
      </c>
      <c r="B6" s="7" t="s">
        <v>47</v>
      </c>
      <c r="C6" s="7" t="s">
        <v>47</v>
      </c>
      <c r="D6" s="7">
        <v>3</v>
      </c>
      <c r="E6" s="7">
        <v>11</v>
      </c>
      <c r="G6" s="8">
        <v>16.29824161529541</v>
      </c>
      <c r="H6" s="9">
        <v>5645.9163346613559</v>
      </c>
      <c r="I6" s="9">
        <v>66.98207171314742</v>
      </c>
      <c r="J6" s="9">
        <v>1110.8870967741937</v>
      </c>
      <c r="K6" s="9">
        <v>2580.6451612903229</v>
      </c>
      <c r="L6" s="24">
        <v>0.29199999999999998</v>
      </c>
      <c r="M6" s="10">
        <v>281567.41499999998</v>
      </c>
      <c r="N6" s="10">
        <v>4870338.7220000001</v>
      </c>
      <c r="O6" s="7">
        <v>3</v>
      </c>
      <c r="P6" s="7">
        <f>LOG(G6)</f>
        <v>1.2121407517679157</v>
      </c>
      <c r="Q6" s="7">
        <f t="shared" si="8"/>
        <v>3.7517344381636955</v>
      </c>
      <c r="R6" s="7">
        <f t="shared" si="9"/>
        <v>1.8259585758654451</v>
      </c>
      <c r="S6" s="7">
        <f t="shared" si="10"/>
        <v>3.0456699223615877</v>
      </c>
      <c r="T6" s="7">
        <f t="shared" si="11"/>
        <v>3.4117282931576711</v>
      </c>
      <c r="U6" s="7">
        <f t="shared" si="12"/>
        <v>-0.53461714855158171</v>
      </c>
      <c r="V6" s="6">
        <f t="shared" si="1"/>
        <v>1.1863808767751609E-2</v>
      </c>
      <c r="W6" s="8">
        <f t="shared" si="2"/>
        <v>0.457081722137335</v>
      </c>
      <c r="X6" s="8">
        <f t="shared" si="3"/>
        <v>2401.2096774193551</v>
      </c>
      <c r="Y6" s="6">
        <f t="shared" si="4"/>
        <v>-1.9257758622982502</v>
      </c>
      <c r="Z6" s="6">
        <f t="shared" si="5"/>
        <v>-0.34000614500602439</v>
      </c>
      <c r="AA6" s="6">
        <f t="shared" si="6"/>
        <v>3.3804300849925801</v>
      </c>
      <c r="AB6" s="8">
        <f>(G6/10)*1000</f>
        <v>1629.824161529541</v>
      </c>
      <c r="AC6" s="8">
        <f>H6/AB6</f>
        <v>3.4641260498695963</v>
      </c>
      <c r="AD6" s="8">
        <f>I6/AB6</f>
        <v>4.1097729003039665E-2</v>
      </c>
      <c r="AE6" s="8">
        <f>J6/AB6</f>
        <v>0.68159935470073008</v>
      </c>
      <c r="AF6" s="8">
        <f>K6/AB6</f>
        <v>1.5833887005751988</v>
      </c>
      <c r="AG6" s="8">
        <f>(I6+K6+J6)/AB6</f>
        <v>2.3060857842789684</v>
      </c>
      <c r="AH6" s="8">
        <f>(J6+K6)/AB6</f>
        <v>2.2649880552759289</v>
      </c>
      <c r="AI6" s="7">
        <f t="shared" ref="AI6:AO7" si="13">LOG(AB6)</f>
        <v>3.2121407517679157</v>
      </c>
      <c r="AJ6" s="7">
        <f t="shared" si="13"/>
        <v>0.53959368639577965</v>
      </c>
      <c r="AK6" s="7">
        <f t="shared" si="13"/>
        <v>-1.3861821759024706</v>
      </c>
      <c r="AL6" s="7">
        <f t="shared" si="13"/>
        <v>-0.16647082940632807</v>
      </c>
      <c r="AM6" s="7">
        <f t="shared" si="13"/>
        <v>0.19958754138975524</v>
      </c>
      <c r="AN6" s="7">
        <f t="shared" si="13"/>
        <v>0.36287545861611459</v>
      </c>
      <c r="AO6" s="7">
        <f t="shared" si="13"/>
        <v>0.35506591604358334</v>
      </c>
    </row>
    <row r="7" spans="1:41">
      <c r="A7" s="7" t="s">
        <v>46</v>
      </c>
      <c r="B7" s="7" t="s">
        <v>42</v>
      </c>
      <c r="C7" s="7" t="s">
        <v>43</v>
      </c>
      <c r="D7" s="7">
        <v>14</v>
      </c>
      <c r="E7" s="7">
        <v>68</v>
      </c>
      <c r="G7" s="8">
        <v>6.4843649864196777</v>
      </c>
      <c r="H7" s="9">
        <v>23993.5</v>
      </c>
      <c r="I7" s="9">
        <v>47.750000000000014</v>
      </c>
      <c r="J7" s="9">
        <v>9879.032258064517</v>
      </c>
      <c r="K7" s="9">
        <v>19032.258064516132</v>
      </c>
      <c r="L7" s="24">
        <v>3.355</v>
      </c>
      <c r="M7" s="10">
        <v>281567.41499999998</v>
      </c>
      <c r="N7" s="10">
        <v>4870338.7220000001</v>
      </c>
      <c r="O7" s="7">
        <v>3</v>
      </c>
      <c r="P7" s="7">
        <f>LOG(G7)</f>
        <v>0.81186745206279276</v>
      </c>
      <c r="Q7" s="7">
        <f t="shared" si="8"/>
        <v>4.3800936043586463</v>
      </c>
      <c r="R7" s="7">
        <f t="shared" si="9"/>
        <v>1.6789733759197654</v>
      </c>
      <c r="S7" s="7">
        <f t="shared" si="10"/>
        <v>3.9947144035383162</v>
      </c>
      <c r="T7" s="7">
        <f t="shared" si="11"/>
        <v>4.2794903178078716</v>
      </c>
      <c r="U7" s="7">
        <f t="shared" si="12"/>
        <v>0.52569252450501092</v>
      </c>
      <c r="V7" s="6">
        <f t="shared" si="1"/>
        <v>1.9901223247962996E-3</v>
      </c>
      <c r="W7" s="8">
        <f t="shared" si="2"/>
        <v>0.79322558461733939</v>
      </c>
      <c r="X7" s="8">
        <f t="shared" si="3"/>
        <v>19395.161290322583</v>
      </c>
      <c r="Y7" s="6">
        <f t="shared" si="4"/>
        <v>-2.7011202284388811</v>
      </c>
      <c r="Z7" s="6">
        <f t="shared" si="5"/>
        <v>-0.10060328655077493</v>
      </c>
      <c r="AA7" s="6">
        <f t="shared" si="6"/>
        <v>4.287693395547616</v>
      </c>
      <c r="AB7" s="8">
        <f>(G7/10)*1000</f>
        <v>648.43649864196777</v>
      </c>
      <c r="AC7" s="8">
        <f>H7/AB7</f>
        <v>37.002081237330131</v>
      </c>
      <c r="AD7" s="8">
        <f>I7/AB7</f>
        <v>7.3638667934336974E-2</v>
      </c>
      <c r="AE7" s="8">
        <f>J7/AB7</f>
        <v>15.235157611816041</v>
      </c>
      <c r="AF7" s="8">
        <f>K7/AB7</f>
        <v>29.350997521539476</v>
      </c>
      <c r="AG7" s="8">
        <f>(I7+K7+J7)/AB7</f>
        <v>44.659793801289858</v>
      </c>
      <c r="AH7" s="8">
        <f>(J7+K7)/AB7</f>
        <v>44.586155133355518</v>
      </c>
      <c r="AI7" s="7">
        <f t="shared" si="13"/>
        <v>2.8118674520627929</v>
      </c>
      <c r="AJ7" s="7">
        <f t="shared" si="13"/>
        <v>1.5682261522958538</v>
      </c>
      <c r="AK7" s="7">
        <f t="shared" si="13"/>
        <v>-1.1328940761430275</v>
      </c>
      <c r="AL7" s="7">
        <f t="shared" si="13"/>
        <v>1.1828469514755235</v>
      </c>
      <c r="AM7" s="7">
        <f t="shared" si="13"/>
        <v>1.4676228657450787</v>
      </c>
      <c r="AN7" s="7">
        <f t="shared" si="13"/>
        <v>1.6499167135592274</v>
      </c>
      <c r="AO7" s="7">
        <f t="shared" si="13"/>
        <v>1.6492000227787911</v>
      </c>
    </row>
    <row r="8" spans="1:41">
      <c r="A8" s="11" t="s">
        <v>46</v>
      </c>
      <c r="B8" s="11" t="s">
        <v>45</v>
      </c>
      <c r="C8" s="11" t="s">
        <v>5</v>
      </c>
      <c r="D8" s="11">
        <v>68</v>
      </c>
      <c r="E8" s="11">
        <v>78</v>
      </c>
      <c r="F8" s="11"/>
      <c r="G8" s="12"/>
      <c r="H8" s="13">
        <v>4375.9960159362563</v>
      </c>
      <c r="I8" s="13">
        <v>148.40637450199208</v>
      </c>
      <c r="J8" s="13">
        <v>1826.6932270916336</v>
      </c>
      <c r="K8" s="13">
        <v>1535.8565737051792</v>
      </c>
      <c r="L8" s="14">
        <v>2.4E-2</v>
      </c>
      <c r="M8" s="14">
        <v>281567.41499999998</v>
      </c>
      <c r="N8" s="14">
        <v>4870338.7220000001</v>
      </c>
      <c r="O8" s="11">
        <v>3</v>
      </c>
      <c r="Q8" s="7">
        <f t="shared" si="8"/>
        <v>3.6410769179282796</v>
      </c>
      <c r="R8" s="7">
        <f t="shared" si="9"/>
        <v>2.1714525556032735</v>
      </c>
      <c r="S8" s="7">
        <f t="shared" si="10"/>
        <v>3.2616656185250017</v>
      </c>
      <c r="T8" s="7">
        <f t="shared" si="11"/>
        <v>3.1863506609059375</v>
      </c>
      <c r="U8" s="7">
        <f t="shared" si="12"/>
        <v>-1.6197887582883939</v>
      </c>
      <c r="V8" s="6">
        <f t="shared" si="1"/>
        <v>3.3913736201206329E-2</v>
      </c>
      <c r="W8" s="8">
        <f t="shared" si="2"/>
        <v>0.35097302833731636</v>
      </c>
      <c r="X8" s="8">
        <f t="shared" si="3"/>
        <v>2594.6215139442234</v>
      </c>
      <c r="Y8" s="6">
        <f t="shared" si="4"/>
        <v>-1.4696243623250058</v>
      </c>
      <c r="Z8" s="6">
        <f t="shared" si="5"/>
        <v>-0.45472625702234187</v>
      </c>
      <c r="AA8" s="6">
        <f t="shared" si="6"/>
        <v>3.4140740148265429</v>
      </c>
      <c r="AB8" s="8"/>
      <c r="AC8" s="8"/>
      <c r="AD8" s="8"/>
      <c r="AE8" s="8"/>
      <c r="AF8" s="8"/>
      <c r="AG8" s="8"/>
      <c r="AH8" s="8"/>
    </row>
    <row r="9" spans="1:41">
      <c r="A9" s="7" t="s">
        <v>48</v>
      </c>
      <c r="B9" s="7" t="s">
        <v>49</v>
      </c>
      <c r="C9" s="7" t="s">
        <v>41</v>
      </c>
      <c r="D9" s="7">
        <v>3</v>
      </c>
      <c r="E9" s="7">
        <v>5</v>
      </c>
      <c r="G9" s="8">
        <v>39.788928985595703</v>
      </c>
      <c r="H9" s="9">
        <v>2141.599597585513</v>
      </c>
      <c r="I9" s="9">
        <v>52.816901408450697</v>
      </c>
      <c r="J9" s="9">
        <v>560</v>
      </c>
      <c r="K9" s="9">
        <v>998</v>
      </c>
      <c r="L9" s="24">
        <v>0.20699999999999999</v>
      </c>
      <c r="M9" s="10">
        <v>281623.63699999999</v>
      </c>
      <c r="N9" s="10">
        <v>4870354.2309999997</v>
      </c>
      <c r="O9" s="7">
        <v>3</v>
      </c>
      <c r="P9" s="7">
        <f>LOG(G9)</f>
        <v>1.5997622492266625</v>
      </c>
      <c r="Q9" s="7">
        <f t="shared" si="8"/>
        <v>3.330738276573344</v>
      </c>
      <c r="R9" s="7">
        <f t="shared" si="9"/>
        <v>1.7227729190086436</v>
      </c>
      <c r="S9" s="7">
        <f t="shared" si="10"/>
        <v>2.7481880270062002</v>
      </c>
      <c r="T9" s="7">
        <f t="shared" si="11"/>
        <v>2.999130541287371</v>
      </c>
      <c r="U9" s="7">
        <f t="shared" si="12"/>
        <v>-0.68402965454308229</v>
      </c>
      <c r="V9" s="6">
        <f t="shared" si="1"/>
        <v>2.4662360540223131E-2</v>
      </c>
      <c r="W9" s="8">
        <f t="shared" si="2"/>
        <v>0.46600681150910161</v>
      </c>
      <c r="X9" s="8">
        <f t="shared" si="3"/>
        <v>1059</v>
      </c>
      <c r="Y9" s="6">
        <f t="shared" si="4"/>
        <v>-1.6079653575647006</v>
      </c>
      <c r="Z9" s="6">
        <f t="shared" si="5"/>
        <v>-0.33160773528597298</v>
      </c>
      <c r="AA9" s="6">
        <f t="shared" si="6"/>
        <v>3.024895960107485</v>
      </c>
      <c r="AB9" s="8">
        <f>(G9/10)*1000</f>
        <v>3978.8928985595703</v>
      </c>
      <c r="AC9" s="8">
        <f>H9/AB9</f>
        <v>0.53824007134266172</v>
      </c>
      <c r="AD9" s="8">
        <f>I9/AB9</f>
        <v>1.3274270696648143E-2</v>
      </c>
      <c r="AE9" s="8">
        <f>J9/AB9</f>
        <v>0.14074266743966141</v>
      </c>
      <c r="AF9" s="8">
        <f>K9/AB9</f>
        <v>0.25082353947282515</v>
      </c>
      <c r="AG9" s="8">
        <f>(I9+K9+J9)/AB9</f>
        <v>0.40484047760913472</v>
      </c>
      <c r="AH9" s="8">
        <f>(J9+K9)/AB9</f>
        <v>0.39156620691248656</v>
      </c>
      <c r="AI9" s="7">
        <f t="shared" ref="AI9:AO11" si="14">LOG(AB9)</f>
        <v>3.5997622492266625</v>
      </c>
      <c r="AJ9" s="7">
        <f t="shared" si="14"/>
        <v>-0.26902397265331834</v>
      </c>
      <c r="AK9" s="7">
        <f t="shared" si="14"/>
        <v>-1.8769893302180189</v>
      </c>
      <c r="AL9" s="7">
        <f t="shared" si="14"/>
        <v>-0.85157422222046208</v>
      </c>
      <c r="AM9" s="7">
        <f t="shared" si="14"/>
        <v>-0.60063170793929133</v>
      </c>
      <c r="AN9" s="7">
        <f t="shared" si="14"/>
        <v>-0.39271607145620635</v>
      </c>
      <c r="AO9" s="7">
        <f t="shared" si="14"/>
        <v>-0.40719479589011681</v>
      </c>
    </row>
    <row r="10" spans="1:41">
      <c r="A10" s="7" t="s">
        <v>48</v>
      </c>
      <c r="B10" s="7" t="s">
        <v>50</v>
      </c>
      <c r="C10" s="7" t="s">
        <v>41</v>
      </c>
      <c r="D10" s="7">
        <v>5</v>
      </c>
      <c r="E10" s="7">
        <v>9</v>
      </c>
      <c r="G10" s="8">
        <v>23.162277575033119</v>
      </c>
      <c r="H10" s="9">
        <v>2003.7500000000002</v>
      </c>
      <c r="I10" s="9">
        <v>249.5</v>
      </c>
      <c r="J10" s="9">
        <v>434.78260869565224</v>
      </c>
      <c r="K10" s="9">
        <v>843.87351778656114</v>
      </c>
      <c r="L10" s="24">
        <v>0.26500000000000001</v>
      </c>
      <c r="M10" s="10">
        <v>281623.63699999999</v>
      </c>
      <c r="N10" s="10">
        <v>4870354.2309999997</v>
      </c>
      <c r="O10" s="7">
        <v>3</v>
      </c>
      <c r="P10" s="7">
        <f>LOG(G10)</f>
        <v>1.3647812618617814</v>
      </c>
      <c r="Q10" s="7">
        <f t="shared" si="8"/>
        <v>3.3018435353622011</v>
      </c>
      <c r="R10" s="7">
        <f t="shared" si="9"/>
        <v>2.3970705499594089</v>
      </c>
      <c r="S10" s="7">
        <f t="shared" si="10"/>
        <v>2.6382721639824074</v>
      </c>
      <c r="T10" s="7">
        <f t="shared" si="11"/>
        <v>2.9262773581852248</v>
      </c>
      <c r="U10" s="7">
        <f t="shared" si="12"/>
        <v>-0.5767541260631921</v>
      </c>
      <c r="V10" s="6">
        <f t="shared" si="1"/>
        <v>0.12451653150343105</v>
      </c>
      <c r="W10" s="8">
        <f t="shared" si="2"/>
        <v>0.42114710806565742</v>
      </c>
      <c r="X10" s="8">
        <f t="shared" si="3"/>
        <v>856.71936758893276</v>
      </c>
      <c r="Y10" s="6">
        <f t="shared" si="4"/>
        <v>-0.90477298540279261</v>
      </c>
      <c r="Z10" s="6">
        <f t="shared" si="5"/>
        <v>-0.3755661771769766</v>
      </c>
      <c r="AA10" s="6">
        <f t="shared" si="6"/>
        <v>2.9328385849724299</v>
      </c>
      <c r="AB10" s="8">
        <f>(G10/10)*1000</f>
        <v>2316.2277575033122</v>
      </c>
      <c r="AC10" s="8">
        <f>H10/AB10</f>
        <v>0.86509195544736273</v>
      </c>
      <c r="AD10" s="8">
        <f>I10/AB10</f>
        <v>0.10771824972382631</v>
      </c>
      <c r="AE10" s="8">
        <f>J10/AB10</f>
        <v>0.18771150949521012</v>
      </c>
      <c r="AF10" s="8">
        <f>K10/AB10</f>
        <v>0.36433097524752134</v>
      </c>
      <c r="AG10" s="8">
        <f>(I10+K10+J10)/AB10</f>
        <v>0.6597607344665577</v>
      </c>
      <c r="AH10" s="8">
        <f>(J10+K10)/AB10</f>
        <v>0.55204248474273154</v>
      </c>
      <c r="AI10" s="7">
        <f t="shared" si="14"/>
        <v>3.3647812618617814</v>
      </c>
      <c r="AJ10" s="7">
        <f t="shared" si="14"/>
        <v>-6.2937726499580057E-2</v>
      </c>
      <c r="AK10" s="7">
        <f t="shared" si="14"/>
        <v>-0.96771071190237268</v>
      </c>
      <c r="AL10" s="7">
        <f t="shared" si="14"/>
        <v>-0.72650909787937412</v>
      </c>
      <c r="AM10" s="7">
        <f t="shared" si="14"/>
        <v>-0.43850390367655667</v>
      </c>
      <c r="AN10" s="7">
        <f t="shared" si="14"/>
        <v>-0.18061353497427618</v>
      </c>
      <c r="AO10" s="7">
        <f t="shared" si="14"/>
        <v>-0.25802749803288005</v>
      </c>
    </row>
    <row r="11" spans="1:41">
      <c r="A11" s="7" t="s">
        <v>48</v>
      </c>
      <c r="B11" s="7" t="s">
        <v>51</v>
      </c>
      <c r="C11" s="7" t="s">
        <v>43</v>
      </c>
      <c r="D11" s="7">
        <v>14</v>
      </c>
      <c r="E11" s="7">
        <v>45</v>
      </c>
      <c r="G11" s="8">
        <v>5.4512362480163574</v>
      </c>
      <c r="H11" s="9">
        <v>23579.091816367265</v>
      </c>
      <c r="I11" s="9">
        <v>118.51297405189619</v>
      </c>
      <c r="J11" s="9">
        <v>5952.3809523809523</v>
      </c>
      <c r="K11" s="9">
        <v>14761.904761904763</v>
      </c>
      <c r="L11" s="24">
        <v>2.61</v>
      </c>
      <c r="M11" s="10">
        <v>281623.63699999999</v>
      </c>
      <c r="N11" s="10">
        <v>4870354.2309999997</v>
      </c>
      <c r="O11" s="7">
        <v>3</v>
      </c>
      <c r="P11" s="7">
        <f>LOG(G11)</f>
        <v>0.73649500407622814</v>
      </c>
      <c r="Q11" s="7">
        <f t="shared" si="8"/>
        <v>4.3725270735862134</v>
      </c>
      <c r="R11" s="7">
        <f t="shared" si="9"/>
        <v>2.0737658967656771</v>
      </c>
      <c r="S11" s="7">
        <f t="shared" si="10"/>
        <v>3.7746907182741372</v>
      </c>
      <c r="T11" s="7">
        <f t="shared" si="11"/>
        <v>4.1691423991003536</v>
      </c>
      <c r="U11" s="7">
        <f t="shared" si="12"/>
        <v>0.41664050733828095</v>
      </c>
      <c r="V11" s="6">
        <f t="shared" si="1"/>
        <v>5.0261890905243106E-3</v>
      </c>
      <c r="W11" s="8">
        <f t="shared" si="2"/>
        <v>0.62605908984407488</v>
      </c>
      <c r="X11" s="8">
        <f t="shared" si="3"/>
        <v>13333.333333333334</v>
      </c>
      <c r="Y11" s="6">
        <f t="shared" si="4"/>
        <v>-2.2987611768205358</v>
      </c>
      <c r="Z11" s="6">
        <f t="shared" si="5"/>
        <v>-0.20338467448585965</v>
      </c>
      <c r="AA11" s="6">
        <f t="shared" si="6"/>
        <v>4.1249387366082999</v>
      </c>
      <c r="AB11" s="8">
        <f>(G11/10)*1000</f>
        <v>545.12362480163574</v>
      </c>
      <c r="AC11" s="8">
        <f>H11/AB11</f>
        <v>43.25457702360162</v>
      </c>
      <c r="AD11" s="8">
        <f>I11/AB11</f>
        <v>0.21740568315126998</v>
      </c>
      <c r="AE11" s="8">
        <f>J11/AB11</f>
        <v>10.919323033462282</v>
      </c>
      <c r="AF11" s="8">
        <f>K11/AB11</f>
        <v>27.079921122986462</v>
      </c>
      <c r="AG11" s="8">
        <f>(I11+K11+J11)/AB11</f>
        <v>38.216649839600024</v>
      </c>
      <c r="AH11" s="8">
        <f>(J11+K11)/AB11</f>
        <v>37.999244156448746</v>
      </c>
      <c r="AI11" s="7">
        <f t="shared" si="14"/>
        <v>2.7364950040762284</v>
      </c>
      <c r="AJ11" s="7">
        <f t="shared" si="14"/>
        <v>1.636032069509985</v>
      </c>
      <c r="AK11" s="7">
        <f t="shared" si="14"/>
        <v>-0.6627291073105509</v>
      </c>
      <c r="AL11" s="7">
        <f t="shared" si="14"/>
        <v>1.038195714197909</v>
      </c>
      <c r="AM11" s="7">
        <f t="shared" si="14"/>
        <v>1.4326473950241252</v>
      </c>
      <c r="AN11" s="7">
        <f t="shared" si="14"/>
        <v>1.5822526131233436</v>
      </c>
      <c r="AO11" s="7">
        <f t="shared" si="14"/>
        <v>1.57977495814449</v>
      </c>
    </row>
    <row r="12" spans="1:41">
      <c r="A12" s="11" t="s">
        <v>48</v>
      </c>
      <c r="B12" s="11" t="s">
        <v>45</v>
      </c>
      <c r="C12" s="11" t="s">
        <v>5</v>
      </c>
      <c r="D12" s="11">
        <v>75</v>
      </c>
      <c r="E12" s="11">
        <v>95</v>
      </c>
      <c r="F12" s="11"/>
      <c r="G12" s="12"/>
      <c r="H12" s="13">
        <v>3216.0678642714574</v>
      </c>
      <c r="I12" s="13">
        <v>86.327345309381244</v>
      </c>
      <c r="J12" s="13">
        <v>2842.7419354838712</v>
      </c>
      <c r="K12" s="13">
        <v>1153.2258064516129</v>
      </c>
      <c r="L12" s="14">
        <v>7.9000000000000001E-2</v>
      </c>
      <c r="M12" s="14">
        <v>281623.63699999999</v>
      </c>
      <c r="N12" s="14">
        <v>4870354.2309999997</v>
      </c>
      <c r="O12" s="11">
        <v>3</v>
      </c>
      <c r="Q12" s="7">
        <f t="shared" si="8"/>
        <v>3.5073252044942138</v>
      </c>
      <c r="R12" s="7">
        <f t="shared" si="9"/>
        <v>1.9361483859335873</v>
      </c>
      <c r="S12" s="7">
        <f t="shared" si="10"/>
        <v>3.4537374361651825</v>
      </c>
      <c r="T12" s="7">
        <f t="shared" si="11"/>
        <v>3.0619143523028267</v>
      </c>
      <c r="U12" s="7">
        <f t="shared" si="12"/>
        <v>-1.1023729087095586</v>
      </c>
      <c r="V12" s="6">
        <f t="shared" si="1"/>
        <v>2.6842513576415827E-2</v>
      </c>
      <c r="W12" s="8">
        <f t="shared" si="2"/>
        <v>0.35858254711078852</v>
      </c>
      <c r="X12" s="8">
        <f t="shared" si="3"/>
        <v>3419.3548387096776</v>
      </c>
      <c r="Y12" s="6">
        <f t="shared" si="4"/>
        <v>-1.5711768185606263</v>
      </c>
      <c r="Z12" s="6">
        <f t="shared" si="5"/>
        <v>-0.44541085219138704</v>
      </c>
      <c r="AA12" s="6">
        <f t="shared" si="6"/>
        <v>3.5339441714304978</v>
      </c>
      <c r="AB12" s="8"/>
      <c r="AC12" s="8"/>
      <c r="AD12" s="8"/>
      <c r="AE12" s="8"/>
      <c r="AF12" s="8"/>
      <c r="AG12" s="8"/>
      <c r="AH12" s="8"/>
    </row>
    <row r="13" spans="1:41">
      <c r="A13" s="7" t="s">
        <v>52</v>
      </c>
      <c r="B13" s="7" t="s">
        <v>47</v>
      </c>
      <c r="C13" s="7" t="s">
        <v>47</v>
      </c>
      <c r="D13" s="7">
        <v>5</v>
      </c>
      <c r="E13" s="7">
        <v>14</v>
      </c>
      <c r="G13" s="8">
        <v>13.058699131011963</v>
      </c>
      <c r="H13" s="9">
        <v>7755.0100200400793</v>
      </c>
      <c r="I13" s="9">
        <v>7.7655310621242277</v>
      </c>
      <c r="J13" s="9">
        <v>6164.658634538152</v>
      </c>
      <c r="K13" s="9">
        <v>5281.1244979919675</v>
      </c>
      <c r="L13" s="24">
        <v>3.57</v>
      </c>
      <c r="M13" s="10">
        <v>281654.65600000002</v>
      </c>
      <c r="N13" s="10">
        <v>4870375.557</v>
      </c>
      <c r="O13" s="7">
        <v>3</v>
      </c>
      <c r="P13" s="7">
        <f>LOG(G13)</f>
        <v>1.1158999159618666</v>
      </c>
      <c r="Q13" s="7">
        <f t="shared" si="8"/>
        <v>3.8895823632902173</v>
      </c>
      <c r="R13" s="7">
        <f t="shared" si="9"/>
        <v>0.89017116121893802</v>
      </c>
      <c r="S13" s="7">
        <f t="shared" si="10"/>
        <v>3.7899090327174689</v>
      </c>
      <c r="T13" s="7">
        <f t="shared" si="11"/>
        <v>3.7227264057300404</v>
      </c>
      <c r="U13" s="7">
        <f t="shared" si="12"/>
        <v>0.55266821611219319</v>
      </c>
      <c r="V13" s="6">
        <f t="shared" si="1"/>
        <v>1.0013566767879036E-3</v>
      </c>
      <c r="W13" s="8">
        <f t="shared" si="2"/>
        <v>0.68099518689785954</v>
      </c>
      <c r="X13" s="8">
        <f t="shared" si="3"/>
        <v>8805.2208835341353</v>
      </c>
      <c r="Y13" s="6">
        <f t="shared" si="4"/>
        <v>-2.9994112020712795</v>
      </c>
      <c r="Z13" s="6">
        <f t="shared" si="5"/>
        <v>-0.1668559575601771</v>
      </c>
      <c r="AA13" s="6">
        <f t="shared" si="6"/>
        <v>3.9447402549423418</v>
      </c>
      <c r="AB13" s="8">
        <f>(G13/10)*1000</f>
        <v>1305.8699131011963</v>
      </c>
      <c r="AC13" s="8">
        <f>H13/AB13</f>
        <v>5.9385777574302052</v>
      </c>
      <c r="AD13" s="8">
        <f>I13/AB13</f>
        <v>5.9466344880268716E-3</v>
      </c>
      <c r="AE13" s="8">
        <f>J13/AB13</f>
        <v>4.7207295096478967</v>
      </c>
      <c r="AF13" s="8">
        <f>K13/AB13</f>
        <v>4.0441428698286543</v>
      </c>
      <c r="AG13" s="8">
        <f>(I13+K13+J13)/AB13</f>
        <v>8.7708190139645765</v>
      </c>
      <c r="AH13" s="8">
        <f>(J13+K13)/AB13</f>
        <v>8.764872379476552</v>
      </c>
      <c r="AI13" s="7">
        <f t="shared" ref="AI13:AO14" si="15">LOG(AB13)</f>
        <v>3.1158999159618666</v>
      </c>
      <c r="AJ13" s="7">
        <f t="shared" si="15"/>
        <v>0.77368244732835079</v>
      </c>
      <c r="AK13" s="7">
        <f t="shared" si="15"/>
        <v>-2.2257287547429287</v>
      </c>
      <c r="AL13" s="7">
        <f t="shared" si="15"/>
        <v>0.67400911675560238</v>
      </c>
      <c r="AM13" s="7">
        <f t="shared" si="15"/>
        <v>0.60682648976817377</v>
      </c>
      <c r="AN13" s="7">
        <f t="shared" si="15"/>
        <v>0.94304014942506975</v>
      </c>
      <c r="AO13" s="7">
        <f t="shared" si="15"/>
        <v>0.94274559695090732</v>
      </c>
    </row>
    <row r="14" spans="1:41">
      <c r="A14" s="7" t="s">
        <v>52</v>
      </c>
      <c r="B14" s="7" t="s">
        <v>53</v>
      </c>
      <c r="C14" s="7" t="s">
        <v>43</v>
      </c>
      <c r="D14" s="7">
        <v>16</v>
      </c>
      <c r="E14" s="7">
        <v>26</v>
      </c>
      <c r="G14" s="8">
        <v>5.0937833786010742</v>
      </c>
      <c r="H14" s="9">
        <v>13525.75</v>
      </c>
      <c r="I14" s="9">
        <v>44.500000000000007</v>
      </c>
      <c r="J14" s="9">
        <v>7559.5238095238092</v>
      </c>
      <c r="K14" s="9">
        <v>9781.74603174603</v>
      </c>
      <c r="L14" s="24">
        <v>2.3889999999999998</v>
      </c>
      <c r="M14" s="10">
        <v>281654.65600000002</v>
      </c>
      <c r="N14" s="10">
        <v>4870375.557</v>
      </c>
      <c r="O14" s="7">
        <v>3</v>
      </c>
      <c r="P14" s="7">
        <f>LOG(G14)</f>
        <v>0.70704047194314679</v>
      </c>
      <c r="Q14" s="7">
        <f t="shared" si="8"/>
        <v>4.1311613559842026</v>
      </c>
      <c r="R14" s="7">
        <f t="shared" si="9"/>
        <v>1.6483600109809318</v>
      </c>
      <c r="S14" s="7">
        <f t="shared" si="10"/>
        <v>3.878494439230094</v>
      </c>
      <c r="T14" s="7">
        <f t="shared" si="11"/>
        <v>3.9904163828317047</v>
      </c>
      <c r="U14" s="7">
        <f t="shared" si="12"/>
        <v>0.37821614974987783</v>
      </c>
      <c r="V14" s="6">
        <f t="shared" si="1"/>
        <v>3.290020886087648E-3</v>
      </c>
      <c r="W14" s="8">
        <f t="shared" si="2"/>
        <v>0.72319435386178432</v>
      </c>
      <c r="X14" s="8">
        <f t="shared" si="3"/>
        <v>12450.396825396823</v>
      </c>
      <c r="Y14" s="6">
        <f t="shared" si="4"/>
        <v>-2.4828013450032711</v>
      </c>
      <c r="Z14" s="6">
        <f t="shared" si="5"/>
        <v>-0.14074497315249829</v>
      </c>
      <c r="AA14" s="6">
        <f t="shared" si="6"/>
        <v>4.09518319370755</v>
      </c>
      <c r="AB14" s="8">
        <f>(G14/10)*1000</f>
        <v>509.37833786010742</v>
      </c>
      <c r="AC14" s="8">
        <f>H14/AB14</f>
        <v>26.553445631044148</v>
      </c>
      <c r="AD14" s="8">
        <f>I14/AB14</f>
        <v>8.7361390723728061E-2</v>
      </c>
      <c r="AE14" s="8">
        <f>J14/AB14</f>
        <v>14.840685690092913</v>
      </c>
      <c r="AF14" s="8">
        <f>K14/AB14</f>
        <v>19.203301955946994</v>
      </c>
      <c r="AG14" s="8">
        <f>(I14+K14+J14)/AB14</f>
        <v>34.131349036763631</v>
      </c>
      <c r="AH14" s="8">
        <f>(J14+K14)/AB14</f>
        <v>34.043987646039902</v>
      </c>
      <c r="AI14" s="7">
        <f t="shared" si="15"/>
        <v>2.7070404719431469</v>
      </c>
      <c r="AJ14" s="7">
        <f t="shared" si="15"/>
        <v>1.4241208840410562</v>
      </c>
      <c r="AK14" s="7">
        <f t="shared" si="15"/>
        <v>-1.0586804609622151</v>
      </c>
      <c r="AL14" s="7">
        <f t="shared" si="15"/>
        <v>1.1714539672869473</v>
      </c>
      <c r="AM14" s="7">
        <f t="shared" si="15"/>
        <v>1.2833759108885578</v>
      </c>
      <c r="AN14" s="7">
        <f t="shared" si="15"/>
        <v>1.5331534540461096</v>
      </c>
      <c r="AO14" s="7">
        <f t="shared" si="15"/>
        <v>1.5320404242457308</v>
      </c>
    </row>
    <row r="15" spans="1:41">
      <c r="A15" s="11" t="s">
        <v>52</v>
      </c>
      <c r="B15" s="11" t="s">
        <v>45</v>
      </c>
      <c r="C15" s="11" t="s">
        <v>5</v>
      </c>
      <c r="D15" s="11">
        <v>92</v>
      </c>
      <c r="E15" s="11">
        <v>104</v>
      </c>
      <c r="F15" s="11"/>
      <c r="G15" s="12"/>
      <c r="H15" s="13">
        <v>4139.662027833002</v>
      </c>
      <c r="I15" s="13">
        <v>58.64811133200795</v>
      </c>
      <c r="J15" s="13">
        <v>5662.6506024096379</v>
      </c>
      <c r="K15" s="13">
        <v>2369.4779116465866</v>
      </c>
      <c r="L15" s="14">
        <v>0.47399999999999998</v>
      </c>
      <c r="M15" s="14">
        <v>281654.65600000002</v>
      </c>
      <c r="N15" s="14">
        <v>4870375.557</v>
      </c>
      <c r="O15" s="11">
        <v>3</v>
      </c>
      <c r="Q15" s="7">
        <f t="shared" si="8"/>
        <v>3.6169648857009187</v>
      </c>
      <c r="R15" s="7">
        <f t="shared" si="9"/>
        <v>1.7682540309222357</v>
      </c>
      <c r="S15" s="7">
        <f t="shared" si="10"/>
        <v>3.7530197655596433</v>
      </c>
      <c r="T15" s="7">
        <f t="shared" si="11"/>
        <v>3.3746526645464079</v>
      </c>
      <c r="U15" s="7">
        <f t="shared" si="12"/>
        <v>-0.32422165832591499</v>
      </c>
      <c r="V15" s="6">
        <f t="shared" si="1"/>
        <v>1.4167367030856045E-2</v>
      </c>
      <c r="W15" s="8">
        <f t="shared" si="2"/>
        <v>0.57238438686912385</v>
      </c>
      <c r="X15" s="8">
        <f t="shared" si="3"/>
        <v>6847.3895582329314</v>
      </c>
      <c r="Y15" s="6">
        <f t="shared" si="4"/>
        <v>-1.848710854778683</v>
      </c>
      <c r="Z15" s="6">
        <f t="shared" si="5"/>
        <v>-0.24231222115451079</v>
      </c>
      <c r="AA15" s="6">
        <f t="shared" si="6"/>
        <v>3.83552503623278</v>
      </c>
      <c r="AB15" s="8"/>
      <c r="AC15" s="8"/>
      <c r="AD15" s="8"/>
      <c r="AE15" s="8"/>
      <c r="AF15" s="8"/>
      <c r="AG15" s="8"/>
      <c r="AH15" s="8"/>
    </row>
    <row r="16" spans="1:41">
      <c r="A16" s="7" t="s">
        <v>54</v>
      </c>
      <c r="B16" s="7" t="s">
        <v>49</v>
      </c>
      <c r="C16" s="7" t="s">
        <v>41</v>
      </c>
      <c r="D16" s="7">
        <v>3</v>
      </c>
      <c r="E16" s="7">
        <v>8</v>
      </c>
      <c r="G16" s="15">
        <v>41.494500000000002</v>
      </c>
      <c r="H16" s="9">
        <v>977.97029702970292</v>
      </c>
      <c r="I16" s="9">
        <v>17.574257425742562</v>
      </c>
      <c r="J16" s="9">
        <v>7352.9411764705874</v>
      </c>
      <c r="K16" s="9">
        <v>617.64705882352939</v>
      </c>
      <c r="L16" s="24">
        <v>0.93700000000000006</v>
      </c>
      <c r="M16" s="10">
        <v>281770.97700000001</v>
      </c>
      <c r="N16" s="10">
        <v>4870509.3260000004</v>
      </c>
      <c r="O16" s="7">
        <v>2</v>
      </c>
      <c r="P16" s="7">
        <f t="shared" ref="P16:P28" si="16">LOG(G16)</f>
        <v>1.6179905357977198</v>
      </c>
      <c r="Q16" s="7">
        <f t="shared" si="8"/>
        <v>2.9903256645708414</v>
      </c>
      <c r="R16" s="7">
        <f t="shared" si="9"/>
        <v>1.2448769836084701</v>
      </c>
      <c r="S16" s="7">
        <f t="shared" si="10"/>
        <v>3.8664610916297826</v>
      </c>
      <c r="T16" s="7">
        <f t="shared" si="11"/>
        <v>2.7907403776916642</v>
      </c>
      <c r="U16" s="7">
        <f t="shared" si="12"/>
        <v>-2.8260409112221711E-2</v>
      </c>
      <c r="V16" s="6">
        <f t="shared" si="1"/>
        <v>1.7970134143254862E-2</v>
      </c>
      <c r="W16" s="8">
        <f t="shared" si="2"/>
        <v>0.63156014114073877</v>
      </c>
      <c r="X16" s="8">
        <f t="shared" si="3"/>
        <v>7661.7647058823522</v>
      </c>
      <c r="Y16" s="6">
        <f t="shared" si="4"/>
        <v>-1.7454486809623713</v>
      </c>
      <c r="Z16" s="6">
        <f t="shared" si="5"/>
        <v>-0.19958528687917712</v>
      </c>
      <c r="AA16" s="6">
        <f t="shared" si="6"/>
        <v>3.8843288105932881</v>
      </c>
      <c r="AB16" s="8">
        <f t="shared" ref="AB16:AB28" si="17">(G16/10)*1000</f>
        <v>4149.45</v>
      </c>
      <c r="AC16" s="8">
        <f t="shared" ref="AC16:AC28" si="18">H16/AB16</f>
        <v>0.23568672885073996</v>
      </c>
      <c r="AD16" s="8">
        <f t="shared" ref="AD16:AD28" si="19">I16/AB16</f>
        <v>4.2353221332327327E-3</v>
      </c>
      <c r="AE16" s="8">
        <f t="shared" ref="AE16:AE28" si="20">J16/AB16</f>
        <v>1.772027901642528</v>
      </c>
      <c r="AF16" s="8">
        <f t="shared" ref="AF16:AF28" si="21">K16/AB16</f>
        <v>0.14885034373797237</v>
      </c>
      <c r="AG16" s="8">
        <f t="shared" ref="AG16:AG28" si="22">(I16+K16+J16)/AB16</f>
        <v>1.925113567513733</v>
      </c>
      <c r="AH16" s="8">
        <f t="shared" ref="AH16:AH28" si="23">(J16+K16)/AB16</f>
        <v>1.9208782453805004</v>
      </c>
      <c r="AI16" s="7">
        <f t="shared" ref="AI16:AI28" si="24">LOG(AB16)</f>
        <v>3.6179905357977198</v>
      </c>
      <c r="AJ16" s="7">
        <f t="shared" ref="AJ16:AJ28" si="25">LOG(AC16)</f>
        <v>-0.62766487122687842</v>
      </c>
      <c r="AK16" s="7">
        <f t="shared" ref="AK16:AK28" si="26">LOG(AD16)</f>
        <v>-2.3731135521892495</v>
      </c>
      <c r="AL16" s="7">
        <f t="shared" ref="AL16:AL28" si="27">LOG(AE16)</f>
        <v>0.24847055583206273</v>
      </c>
      <c r="AM16" s="7">
        <f t="shared" ref="AM16:AM28" si="28">LOG(AF16)</f>
        <v>-0.82725015810605551</v>
      </c>
      <c r="AN16" s="7">
        <f t="shared" ref="AN16:AN28" si="29">LOG(AG16)</f>
        <v>0.28445635477423342</v>
      </c>
      <c r="AO16" s="7">
        <f t="shared" ref="AO16:AO28" si="30">LOG(AH16)</f>
        <v>0.28349983803443091</v>
      </c>
    </row>
    <row r="17" spans="1:41">
      <c r="A17" s="7" t="s">
        <v>54</v>
      </c>
      <c r="B17" s="7" t="s">
        <v>50</v>
      </c>
      <c r="C17" s="7" t="s">
        <v>41</v>
      </c>
      <c r="D17" s="7">
        <v>8</v>
      </c>
      <c r="E17" s="7">
        <v>20</v>
      </c>
      <c r="G17" s="15">
        <v>37.323700000000002</v>
      </c>
      <c r="H17" s="9">
        <v>9361.580516898608</v>
      </c>
      <c r="I17" s="9">
        <v>14.662027833001975</v>
      </c>
      <c r="J17" s="9">
        <v>20000</v>
      </c>
      <c r="K17" s="9">
        <v>8529.4117647058811</v>
      </c>
      <c r="L17" s="24">
        <v>2.1549999999999998</v>
      </c>
      <c r="M17" s="10">
        <v>281770.97700000001</v>
      </c>
      <c r="N17" s="10">
        <v>4870509.3260000004</v>
      </c>
      <c r="O17" s="7">
        <v>2</v>
      </c>
      <c r="P17" s="7">
        <f t="shared" si="16"/>
        <v>1.5719846900029923</v>
      </c>
      <c r="Q17" s="7">
        <f t="shared" si="8"/>
        <v>3.9713491769241132</v>
      </c>
      <c r="R17" s="7">
        <f t="shared" si="9"/>
        <v>1.1661940395942729</v>
      </c>
      <c r="S17" s="7">
        <f t="shared" si="10"/>
        <v>4.3010299956639813</v>
      </c>
      <c r="T17" s="7">
        <f t="shared" si="11"/>
        <v>3.9309190808567007</v>
      </c>
      <c r="U17" s="7">
        <f t="shared" si="12"/>
        <v>0.33344727449675038</v>
      </c>
      <c r="V17" s="6">
        <f t="shared" si="1"/>
        <v>1.5661915000929083E-3</v>
      </c>
      <c r="W17" s="8">
        <f t="shared" si="2"/>
        <v>0.91110809219761801</v>
      </c>
      <c r="X17" s="8">
        <f t="shared" si="3"/>
        <v>24264.705882352941</v>
      </c>
      <c r="Y17" s="6">
        <f t="shared" si="4"/>
        <v>-2.80515513732984</v>
      </c>
      <c r="Z17" s="6">
        <f t="shared" si="5"/>
        <v>-4.0430096067412054E-2</v>
      </c>
      <c r="AA17" s="6">
        <f t="shared" si="6"/>
        <v>4.3849750315076701</v>
      </c>
      <c r="AB17" s="8">
        <f t="shared" si="17"/>
        <v>3732.3700000000003</v>
      </c>
      <c r="AC17" s="8">
        <f t="shared" si="18"/>
        <v>2.5082134185245857</v>
      </c>
      <c r="AD17" s="8">
        <f t="shared" si="19"/>
        <v>3.9283425365121824E-3</v>
      </c>
      <c r="AE17" s="8">
        <f t="shared" si="20"/>
        <v>5.3585255481101814</v>
      </c>
      <c r="AF17" s="8">
        <f t="shared" si="21"/>
        <v>2.2852535425764007</v>
      </c>
      <c r="AG17" s="8">
        <f t="shared" si="22"/>
        <v>7.6477074332230943</v>
      </c>
      <c r="AH17" s="8">
        <f t="shared" si="23"/>
        <v>7.6437790906865821</v>
      </c>
      <c r="AI17" s="7">
        <f t="shared" si="24"/>
        <v>3.5719846900029926</v>
      </c>
      <c r="AJ17" s="7">
        <f t="shared" si="25"/>
        <v>0.39936448692112059</v>
      </c>
      <c r="AK17" s="7">
        <f t="shared" si="26"/>
        <v>-2.4057906504087194</v>
      </c>
      <c r="AL17" s="7">
        <f t="shared" si="27"/>
        <v>0.7290453056609888</v>
      </c>
      <c r="AM17" s="7">
        <f t="shared" si="28"/>
        <v>0.35893439085370854</v>
      </c>
      <c r="AN17" s="7">
        <f t="shared" si="29"/>
        <v>0.88353126543865801</v>
      </c>
      <c r="AO17" s="7">
        <f t="shared" si="30"/>
        <v>0.88330812722099727</v>
      </c>
    </row>
    <row r="18" spans="1:41">
      <c r="A18" s="7" t="s">
        <v>54</v>
      </c>
      <c r="B18" s="7" t="s">
        <v>42</v>
      </c>
      <c r="C18" s="7" t="s">
        <v>55</v>
      </c>
      <c r="D18" s="7">
        <v>20</v>
      </c>
      <c r="E18" s="7">
        <v>66</v>
      </c>
      <c r="G18" s="8">
        <v>9.6651000000000007</v>
      </c>
      <c r="H18" s="9">
        <v>21442.75</v>
      </c>
      <c r="I18" s="9">
        <v>42.749999999999986</v>
      </c>
      <c r="J18" s="9">
        <v>15637.450199203187</v>
      </c>
      <c r="K18" s="9">
        <v>17310.756972111554</v>
      </c>
      <c r="L18" s="24">
        <v>0.95699999999999996</v>
      </c>
      <c r="M18" s="10">
        <v>281770.97700000001</v>
      </c>
      <c r="N18" s="10">
        <v>4870509.3260000004</v>
      </c>
      <c r="O18" s="7">
        <v>2</v>
      </c>
      <c r="P18" s="7">
        <f t="shared" si="16"/>
        <v>0.98520635181760008</v>
      </c>
      <c r="Q18" s="7">
        <f t="shared" si="8"/>
        <v>4.3312804821978661</v>
      </c>
      <c r="R18" s="7">
        <f t="shared" si="9"/>
        <v>1.6309361190641913</v>
      </c>
      <c r="S18" s="7">
        <f t="shared" si="10"/>
        <v>4.1941659396002331</v>
      </c>
      <c r="T18" s="7">
        <f t="shared" si="11"/>
        <v>4.2383160593036475</v>
      </c>
      <c r="U18" s="7">
        <f t="shared" si="12"/>
        <v>-1.9088062223156451E-2</v>
      </c>
      <c r="V18" s="6">
        <f t="shared" si="1"/>
        <v>1.9936808478390124E-3</v>
      </c>
      <c r="W18" s="8">
        <f t="shared" si="2"/>
        <v>0.80730116109694672</v>
      </c>
      <c r="X18" s="8">
        <f t="shared" si="3"/>
        <v>24292.828685258966</v>
      </c>
      <c r="Y18" s="6">
        <f t="shared" si="4"/>
        <v>-2.700344363133675</v>
      </c>
      <c r="Z18" s="6">
        <f t="shared" si="5"/>
        <v>-9.2964422894219245E-2</v>
      </c>
      <c r="AA18" s="6">
        <f t="shared" si="6"/>
        <v>4.3854780875047297</v>
      </c>
      <c r="AB18" s="8">
        <f t="shared" si="17"/>
        <v>966.5100000000001</v>
      </c>
      <c r="AC18" s="8">
        <f t="shared" si="18"/>
        <v>22.185750794094211</v>
      </c>
      <c r="AD18" s="8">
        <f t="shared" si="19"/>
        <v>4.4231306453114794E-2</v>
      </c>
      <c r="AE18" s="8">
        <f t="shared" si="20"/>
        <v>16.179294781433391</v>
      </c>
      <c r="AF18" s="8">
        <f t="shared" si="21"/>
        <v>17.910582375879766</v>
      </c>
      <c r="AG18" s="8">
        <f t="shared" si="22"/>
        <v>34.134108463766275</v>
      </c>
      <c r="AH18" s="8">
        <f t="shared" si="23"/>
        <v>34.089877157313161</v>
      </c>
      <c r="AI18" s="7">
        <f t="shared" si="24"/>
        <v>2.9852063518176002</v>
      </c>
      <c r="AJ18" s="7">
        <f t="shared" si="25"/>
        <v>1.3460741303802664</v>
      </c>
      <c r="AK18" s="7">
        <f t="shared" si="26"/>
        <v>-1.3542702327534089</v>
      </c>
      <c r="AL18" s="7">
        <f t="shared" si="27"/>
        <v>1.2089595877826331</v>
      </c>
      <c r="AM18" s="7">
        <f t="shared" si="28"/>
        <v>1.2531097074860471</v>
      </c>
      <c r="AN18" s="7">
        <f t="shared" si="29"/>
        <v>1.5331885641578702</v>
      </c>
      <c r="AO18" s="7">
        <f t="shared" si="30"/>
        <v>1.5326254362539085</v>
      </c>
    </row>
    <row r="19" spans="1:41">
      <c r="A19" s="7" t="s">
        <v>54</v>
      </c>
      <c r="B19" s="7" t="s">
        <v>56</v>
      </c>
      <c r="C19" s="7" t="s">
        <v>56</v>
      </c>
      <c r="D19" s="7">
        <v>66</v>
      </c>
      <c r="E19" s="7">
        <v>85</v>
      </c>
      <c r="G19" s="8">
        <v>2.5318999999999998</v>
      </c>
      <c r="H19" s="9">
        <v>5421.0657370517938</v>
      </c>
      <c r="I19" s="9">
        <v>19.67131474103585</v>
      </c>
      <c r="J19" s="9">
        <v>9223.1075697211145</v>
      </c>
      <c r="K19" s="9">
        <v>5199.2031872509961</v>
      </c>
      <c r="L19" s="24">
        <v>1.3919999999999999</v>
      </c>
      <c r="M19" s="10">
        <v>281770.97700000001</v>
      </c>
      <c r="N19" s="10">
        <v>4870509.3260000004</v>
      </c>
      <c r="O19" s="7">
        <v>2</v>
      </c>
      <c r="P19" s="7">
        <f t="shared" si="16"/>
        <v>0.40344654877587655</v>
      </c>
      <c r="Q19" s="7">
        <f t="shared" si="8"/>
        <v>3.7340846736642419</v>
      </c>
      <c r="R19" s="7">
        <f t="shared" si="9"/>
        <v>1.2938333871534784</v>
      </c>
      <c r="S19" s="7">
        <f t="shared" si="10"/>
        <v>3.9648772738729336</v>
      </c>
      <c r="T19" s="7">
        <f t="shared" si="11"/>
        <v>3.7159367901932616</v>
      </c>
      <c r="U19" s="7">
        <f t="shared" si="12"/>
        <v>0.14363923527454328</v>
      </c>
      <c r="V19" s="6">
        <f t="shared" si="1"/>
        <v>3.6286803546001544E-3</v>
      </c>
      <c r="W19" s="8">
        <f t="shared" si="2"/>
        <v>0.95907399751963607</v>
      </c>
      <c r="X19" s="8">
        <f t="shared" si="3"/>
        <v>11822.709163346612</v>
      </c>
      <c r="Y19" s="6">
        <f t="shared" si="4"/>
        <v>-2.4402512865107635</v>
      </c>
      <c r="Z19" s="6">
        <f t="shared" si="5"/>
        <v>-1.8147883470980078E-2</v>
      </c>
      <c r="AA19" s="6">
        <f t="shared" si="6"/>
        <v>4.0727170061455906</v>
      </c>
      <c r="AB19" s="8">
        <f t="shared" si="17"/>
        <v>253.18999999999997</v>
      </c>
      <c r="AC19" s="8">
        <f t="shared" si="18"/>
        <v>21.41105785004066</v>
      </c>
      <c r="AD19" s="8">
        <f t="shared" si="19"/>
        <v>7.7693884991649961E-2</v>
      </c>
      <c r="AE19" s="8">
        <f t="shared" si="20"/>
        <v>36.427613925198926</v>
      </c>
      <c r="AF19" s="8">
        <f t="shared" si="21"/>
        <v>20.53478884336268</v>
      </c>
      <c r="AG19" s="8">
        <f t="shared" si="22"/>
        <v>57.040096653553249</v>
      </c>
      <c r="AH19" s="8">
        <f t="shared" si="23"/>
        <v>56.962402768561603</v>
      </c>
      <c r="AI19" s="7">
        <f t="shared" si="24"/>
        <v>2.4034465487758765</v>
      </c>
      <c r="AJ19" s="7">
        <f t="shared" si="25"/>
        <v>1.3306381248883652</v>
      </c>
      <c r="AK19" s="7">
        <f t="shared" si="26"/>
        <v>-1.1096131616223981</v>
      </c>
      <c r="AL19" s="7">
        <f t="shared" si="27"/>
        <v>1.5614307250970574</v>
      </c>
      <c r="AM19" s="7">
        <f t="shared" si="28"/>
        <v>1.3124902414173851</v>
      </c>
      <c r="AN19" s="7">
        <f t="shared" si="29"/>
        <v>1.7561802527496519</v>
      </c>
      <c r="AO19" s="7">
        <f t="shared" si="30"/>
        <v>1.7555883002762511</v>
      </c>
    </row>
    <row r="20" spans="1:41">
      <c r="A20" s="11" t="s">
        <v>54</v>
      </c>
      <c r="B20" s="11" t="s">
        <v>57</v>
      </c>
      <c r="C20" s="11" t="s">
        <v>5</v>
      </c>
      <c r="D20" s="11">
        <v>85</v>
      </c>
      <c r="E20" s="11">
        <v>98</v>
      </c>
      <c r="F20" s="11"/>
      <c r="G20" s="12">
        <v>1.1512</v>
      </c>
      <c r="H20" s="13">
        <v>2875.7500000000005</v>
      </c>
      <c r="I20" s="13">
        <v>42.000000000000014</v>
      </c>
      <c r="J20" s="13">
        <v>5160</v>
      </c>
      <c r="K20" s="13">
        <v>1960.0000000000002</v>
      </c>
      <c r="L20" s="14">
        <v>0.437</v>
      </c>
      <c r="M20" s="14">
        <v>281770.97700000001</v>
      </c>
      <c r="N20" s="14">
        <v>4870509.3260000004</v>
      </c>
      <c r="O20" s="11">
        <v>2</v>
      </c>
      <c r="P20" s="7">
        <f t="shared" si="16"/>
        <v>6.1150780928548781E-2</v>
      </c>
      <c r="Q20" s="7">
        <f t="shared" si="8"/>
        <v>3.4587511284633834</v>
      </c>
      <c r="R20" s="7">
        <f t="shared" si="9"/>
        <v>1.6232492903979006</v>
      </c>
      <c r="S20" s="7">
        <f t="shared" si="10"/>
        <v>3.7126497016272113</v>
      </c>
      <c r="T20" s="7">
        <f t="shared" si="11"/>
        <v>3.2922560713564759</v>
      </c>
      <c r="U20" s="7">
        <f t="shared" si="12"/>
        <v>-0.35951856302957819</v>
      </c>
      <c r="V20" s="6">
        <f t="shared" si="1"/>
        <v>1.4604885681996003E-2</v>
      </c>
      <c r="W20" s="8">
        <f t="shared" si="2"/>
        <v>0.68156133182648004</v>
      </c>
      <c r="X20" s="8">
        <f t="shared" si="3"/>
        <v>6140</v>
      </c>
      <c r="Y20" s="6">
        <f t="shared" si="4"/>
        <v>-1.8355018380654826</v>
      </c>
      <c r="Z20" s="6">
        <f t="shared" si="5"/>
        <v>-0.16649505710690715</v>
      </c>
      <c r="AA20" s="6">
        <f t="shared" si="6"/>
        <v>3.7881683711411678</v>
      </c>
      <c r="AB20" s="8">
        <f t="shared" si="17"/>
        <v>115.12</v>
      </c>
      <c r="AC20" s="8">
        <f t="shared" si="18"/>
        <v>24.980455177206395</v>
      </c>
      <c r="AD20" s="8">
        <f t="shared" si="19"/>
        <v>0.36483669214732461</v>
      </c>
      <c r="AE20" s="8">
        <f t="shared" si="20"/>
        <v>44.822793606671297</v>
      </c>
      <c r="AF20" s="8">
        <f t="shared" si="21"/>
        <v>17.025712300208479</v>
      </c>
      <c r="AG20" s="8">
        <f t="shared" si="22"/>
        <v>62.213342599027101</v>
      </c>
      <c r="AH20" s="8">
        <f t="shared" si="23"/>
        <v>61.848505906879772</v>
      </c>
      <c r="AI20" s="7">
        <f t="shared" si="24"/>
        <v>2.061150780928549</v>
      </c>
      <c r="AJ20" s="7">
        <f t="shared" si="25"/>
        <v>1.3976003475348344</v>
      </c>
      <c r="AK20" s="7">
        <f t="shared" si="26"/>
        <v>-0.4379014905306482</v>
      </c>
      <c r="AL20" s="7">
        <f t="shared" si="27"/>
        <v>1.6514989206986626</v>
      </c>
      <c r="AM20" s="7">
        <f t="shared" si="28"/>
        <v>1.2311052904279274</v>
      </c>
      <c r="AN20" s="7">
        <f t="shared" si="29"/>
        <v>1.7938835357473353</v>
      </c>
      <c r="AO20" s="7">
        <f t="shared" si="30"/>
        <v>1.7913292127083076</v>
      </c>
    </row>
    <row r="21" spans="1:41">
      <c r="A21" s="7" t="s">
        <v>58</v>
      </c>
      <c r="B21" s="7" t="s">
        <v>49</v>
      </c>
      <c r="C21" s="7" t="s">
        <v>41</v>
      </c>
      <c r="D21" s="7">
        <v>1</v>
      </c>
      <c r="E21" s="7">
        <v>2.5</v>
      </c>
      <c r="G21" s="8">
        <v>39.684399999999997</v>
      </c>
      <c r="H21" s="9">
        <v>1335.7</v>
      </c>
      <c r="I21" s="9">
        <v>133</v>
      </c>
      <c r="J21" s="9">
        <v>939</v>
      </c>
      <c r="K21" s="9">
        <v>1061</v>
      </c>
      <c r="L21" s="24">
        <v>0.20100000000000001</v>
      </c>
      <c r="M21" s="10">
        <v>281833.01500000001</v>
      </c>
      <c r="N21" s="10">
        <v>4870501.5710000005</v>
      </c>
      <c r="O21" s="7">
        <v>1</v>
      </c>
      <c r="P21" s="7">
        <f t="shared" si="16"/>
        <v>1.5986198184665505</v>
      </c>
      <c r="Q21" s="7">
        <f t="shared" si="8"/>
        <v>3.1257089259726532</v>
      </c>
      <c r="R21" s="7">
        <f t="shared" si="9"/>
        <v>2.1238516409670858</v>
      </c>
      <c r="S21" s="7">
        <f t="shared" si="10"/>
        <v>2.9726655922661109</v>
      </c>
      <c r="T21" s="7">
        <f t="shared" si="11"/>
        <v>3.0257153839013409</v>
      </c>
      <c r="U21" s="7">
        <f t="shared" si="12"/>
        <v>-0.69680394257951106</v>
      </c>
      <c r="V21" s="6">
        <f t="shared" si="1"/>
        <v>9.9573257467994308E-2</v>
      </c>
      <c r="W21" s="8">
        <f t="shared" si="2"/>
        <v>0.79434004641760869</v>
      </c>
      <c r="X21" s="8">
        <f t="shared" si="3"/>
        <v>1469.5</v>
      </c>
      <c r="Y21" s="6">
        <f t="shared" si="4"/>
        <v>-1.0018572850055671</v>
      </c>
      <c r="Z21" s="6">
        <f t="shared" si="5"/>
        <v>-9.999354207131228E-2</v>
      </c>
      <c r="AA21" s="6">
        <f t="shared" si="6"/>
        <v>3.1671695904086312</v>
      </c>
      <c r="AB21" s="8">
        <f t="shared" si="17"/>
        <v>3968.4399999999996</v>
      </c>
      <c r="AC21" s="8">
        <f t="shared" si="18"/>
        <v>0.33658062110048287</v>
      </c>
      <c r="AD21" s="8">
        <f t="shared" si="19"/>
        <v>3.3514428843575819E-2</v>
      </c>
      <c r="AE21" s="8">
        <f t="shared" si="20"/>
        <v>0.23661690739938115</v>
      </c>
      <c r="AF21" s="8">
        <f t="shared" si="21"/>
        <v>0.26735946618822515</v>
      </c>
      <c r="AG21" s="8">
        <f t="shared" si="22"/>
        <v>0.53749080243118208</v>
      </c>
      <c r="AH21" s="8">
        <f t="shared" si="23"/>
        <v>0.50397637358760627</v>
      </c>
      <c r="AI21" s="7">
        <f t="shared" si="24"/>
        <v>3.5986198184665503</v>
      </c>
      <c r="AJ21" s="7">
        <f t="shared" si="25"/>
        <v>-0.47291089249389751</v>
      </c>
      <c r="AK21" s="7">
        <f t="shared" si="26"/>
        <v>-1.4747681774994645</v>
      </c>
      <c r="AL21" s="7">
        <f t="shared" si="27"/>
        <v>-0.6259542262004395</v>
      </c>
      <c r="AM21" s="7">
        <f t="shared" si="28"/>
        <v>-0.57290443456520979</v>
      </c>
      <c r="AN21" s="7">
        <f t="shared" si="29"/>
        <v>-0.26962896301712169</v>
      </c>
      <c r="AO21" s="7">
        <f t="shared" si="30"/>
        <v>-0.29758982280256924</v>
      </c>
    </row>
    <row r="22" spans="1:41">
      <c r="A22" s="7" t="s">
        <v>58</v>
      </c>
      <c r="B22" s="7" t="s">
        <v>50</v>
      </c>
      <c r="C22" s="7" t="s">
        <v>41</v>
      </c>
      <c r="D22" s="7">
        <v>5</v>
      </c>
      <c r="E22" s="7">
        <v>15</v>
      </c>
      <c r="G22" s="8">
        <v>35.465800000000002</v>
      </c>
      <c r="H22" s="9">
        <v>3592.75</v>
      </c>
      <c r="I22" s="9">
        <v>40.750000000000014</v>
      </c>
      <c r="J22" s="9">
        <v>4655.8704453441296</v>
      </c>
      <c r="K22" s="9">
        <v>3380.5668016194331</v>
      </c>
      <c r="L22" s="24">
        <v>1.7270000000000001</v>
      </c>
      <c r="M22" s="10">
        <v>281833.01500000001</v>
      </c>
      <c r="N22" s="10">
        <v>4870501.5710000005</v>
      </c>
      <c r="O22" s="7">
        <v>1</v>
      </c>
      <c r="P22" s="7">
        <f t="shared" si="16"/>
        <v>1.5498097606505572</v>
      </c>
      <c r="Q22" s="7">
        <f t="shared" si="8"/>
        <v>3.5554269980568862</v>
      </c>
      <c r="R22" s="7">
        <f t="shared" si="9"/>
        <v>1.6101276130759956</v>
      </c>
      <c r="S22" s="7">
        <f t="shared" si="10"/>
        <v>3.668000887093946</v>
      </c>
      <c r="T22" s="7">
        <f t="shared" si="11"/>
        <v>3.5289895222239362</v>
      </c>
      <c r="U22" s="7">
        <f t="shared" si="12"/>
        <v>0.23729233756745879</v>
      </c>
      <c r="V22" s="6">
        <f t="shared" si="1"/>
        <v>1.134228654930068E-2</v>
      </c>
      <c r="W22" s="8">
        <f t="shared" si="2"/>
        <v>0.94094128498209817</v>
      </c>
      <c r="X22" s="8">
        <f t="shared" si="3"/>
        <v>6346.1538461538457</v>
      </c>
      <c r="Y22" s="6">
        <f t="shared" si="4"/>
        <v>-1.9452993849808906</v>
      </c>
      <c r="Z22" s="6">
        <f t="shared" si="5"/>
        <v>-2.6437475832949961E-2</v>
      </c>
      <c r="AA22" s="6">
        <f t="shared" si="6"/>
        <v>3.8025105962430881</v>
      </c>
      <c r="AB22" s="8">
        <f t="shared" si="17"/>
        <v>3546.58</v>
      </c>
      <c r="AC22" s="8">
        <f t="shared" si="18"/>
        <v>1.0130181752561622</v>
      </c>
      <c r="AD22" s="8">
        <f t="shared" si="19"/>
        <v>1.1489942423405088E-2</v>
      </c>
      <c r="AE22" s="8">
        <f t="shared" si="20"/>
        <v>1.3127775054684032</v>
      </c>
      <c r="AF22" s="8">
        <f t="shared" si="21"/>
        <v>0.95319062353575368</v>
      </c>
      <c r="AG22" s="8">
        <f t="shared" si="22"/>
        <v>2.2774580714275618</v>
      </c>
      <c r="AH22" s="8">
        <f t="shared" si="23"/>
        <v>2.2659681290041571</v>
      </c>
      <c r="AI22" s="7">
        <f t="shared" si="24"/>
        <v>3.549809760650557</v>
      </c>
      <c r="AJ22" s="7">
        <f t="shared" si="25"/>
        <v>5.6172374063292209E-3</v>
      </c>
      <c r="AK22" s="7">
        <f t="shared" si="26"/>
        <v>-1.9396821475745614</v>
      </c>
      <c r="AL22" s="7">
        <f t="shared" si="27"/>
        <v>0.11819112644338887</v>
      </c>
      <c r="AM22" s="7">
        <f t="shared" si="28"/>
        <v>-2.0820238426620705E-2</v>
      </c>
      <c r="AN22" s="7">
        <f t="shared" si="29"/>
        <v>0.35745039024865288</v>
      </c>
      <c r="AO22" s="7">
        <f t="shared" si="30"/>
        <v>0.35525379718891109</v>
      </c>
    </row>
    <row r="23" spans="1:41">
      <c r="A23" s="7" t="s">
        <v>58</v>
      </c>
      <c r="B23" s="7" t="s">
        <v>59</v>
      </c>
      <c r="C23" s="7" t="s">
        <v>59</v>
      </c>
      <c r="D23" s="7">
        <v>15</v>
      </c>
      <c r="E23" s="7">
        <v>45</v>
      </c>
      <c r="G23" s="8">
        <v>0.70820000000000005</v>
      </c>
      <c r="H23" s="9">
        <v>387.64880952380952</v>
      </c>
      <c r="I23" s="9">
        <v>10.416666666666677</v>
      </c>
      <c r="J23" s="9">
        <v>676</v>
      </c>
      <c r="K23" s="9">
        <v>358</v>
      </c>
      <c r="L23" s="24">
        <v>0.22800000000000001</v>
      </c>
      <c r="M23" s="10">
        <v>281833.01500000001</v>
      </c>
      <c r="N23" s="10">
        <v>4870501.5710000005</v>
      </c>
      <c r="O23" s="7">
        <v>1</v>
      </c>
      <c r="P23" s="7">
        <f t="shared" si="16"/>
        <v>-0.14984407757790771</v>
      </c>
      <c r="Q23" s="7">
        <f t="shared" si="8"/>
        <v>2.5884384545817181</v>
      </c>
      <c r="R23" s="7">
        <f t="shared" si="9"/>
        <v>1.017728766960432</v>
      </c>
      <c r="S23" s="7">
        <f t="shared" si="10"/>
        <v>2.8299466959416359</v>
      </c>
      <c r="T23" s="7">
        <f t="shared" si="11"/>
        <v>2.5538830266438746</v>
      </c>
      <c r="U23" s="7">
        <f t="shared" si="12"/>
        <v>-0.64206515299954614</v>
      </c>
      <c r="V23" s="6">
        <f t="shared" si="1"/>
        <v>2.6871401151631506E-2</v>
      </c>
      <c r="W23" s="8">
        <f t="shared" si="2"/>
        <v>0.92351631477927065</v>
      </c>
      <c r="X23" s="8">
        <f t="shared" si="3"/>
        <v>855</v>
      </c>
      <c r="Y23" s="6">
        <f t="shared" si="4"/>
        <v>-1.570709687621286</v>
      </c>
      <c r="Z23" s="6">
        <f t="shared" si="5"/>
        <v>-3.4555427937843664E-2</v>
      </c>
      <c r="AA23" s="6">
        <f t="shared" si="6"/>
        <v>2.9319661147281728</v>
      </c>
      <c r="AB23" s="8">
        <f t="shared" si="17"/>
        <v>70.820000000000007</v>
      </c>
      <c r="AC23" s="8">
        <f t="shared" si="18"/>
        <v>5.4737194228157229</v>
      </c>
      <c r="AD23" s="8">
        <f t="shared" si="19"/>
        <v>0.14708651040195814</v>
      </c>
      <c r="AE23" s="8">
        <f t="shared" si="20"/>
        <v>9.5453261790454658</v>
      </c>
      <c r="AF23" s="8">
        <f t="shared" si="21"/>
        <v>5.0550691894944926</v>
      </c>
      <c r="AG23" s="8">
        <f t="shared" si="22"/>
        <v>14.747481878941919</v>
      </c>
      <c r="AH23" s="8">
        <f t="shared" si="23"/>
        <v>14.600395368539958</v>
      </c>
      <c r="AI23" s="7">
        <f t="shared" si="24"/>
        <v>1.8501559224220923</v>
      </c>
      <c r="AJ23" s="7">
        <f t="shared" si="25"/>
        <v>0.73828253215962569</v>
      </c>
      <c r="AK23" s="7">
        <f t="shared" si="26"/>
        <v>-0.83242715546166035</v>
      </c>
      <c r="AL23" s="7">
        <f t="shared" si="27"/>
        <v>0.97979077351954358</v>
      </c>
      <c r="AM23" s="7">
        <f t="shared" si="28"/>
        <v>0.70372710422178208</v>
      </c>
      <c r="AN23" s="7">
        <f t="shared" si="29"/>
        <v>1.1687178711995263</v>
      </c>
      <c r="AO23" s="7">
        <f t="shared" si="30"/>
        <v>1.1643646163358314</v>
      </c>
    </row>
    <row r="24" spans="1:41">
      <c r="A24" s="7" t="s">
        <v>58</v>
      </c>
      <c r="B24" s="7" t="s">
        <v>60</v>
      </c>
      <c r="C24" s="7" t="s">
        <v>61</v>
      </c>
      <c r="D24" s="7">
        <v>45</v>
      </c>
      <c r="E24" s="7">
        <v>55</v>
      </c>
      <c r="G24" s="8">
        <v>0.82620000000000005</v>
      </c>
      <c r="H24" s="9">
        <v>2369.7076612903229</v>
      </c>
      <c r="I24" s="9">
        <v>35.786290322580648</v>
      </c>
      <c r="J24" s="9">
        <v>1625.4980079681277</v>
      </c>
      <c r="K24" s="9">
        <v>838.64541832669329</v>
      </c>
      <c r="L24" s="24">
        <v>0.70699999999999996</v>
      </c>
      <c r="M24" s="10">
        <v>281833.01500000001</v>
      </c>
      <c r="N24" s="10">
        <v>4870501.5710000005</v>
      </c>
      <c r="O24" s="7">
        <v>1</v>
      </c>
      <c r="P24" s="7">
        <f t="shared" si="16"/>
        <v>-8.291480935943267E-2</v>
      </c>
      <c r="Q24" s="7">
        <f t="shared" si="8"/>
        <v>3.3746947726263876</v>
      </c>
      <c r="R24" s="7">
        <f t="shared" si="9"/>
        <v>1.5537166809009155</v>
      </c>
      <c r="S24" s="7">
        <f t="shared" si="10"/>
        <v>3.2109864416088421</v>
      </c>
      <c r="T24" s="7">
        <f t="shared" si="11"/>
        <v>2.9235783786906491</v>
      </c>
      <c r="U24" s="7">
        <f t="shared" si="12"/>
        <v>-0.15058058620310061</v>
      </c>
      <c r="V24" s="6">
        <f t="shared" si="1"/>
        <v>1.5101563330851855E-2</v>
      </c>
      <c r="W24" s="8">
        <f t="shared" si="2"/>
        <v>0.35390248005108144</v>
      </c>
      <c r="X24" s="8">
        <f t="shared" si="3"/>
        <v>2044.8207171314743</v>
      </c>
      <c r="Y24" s="6">
        <f t="shared" si="4"/>
        <v>-1.8209780917254721</v>
      </c>
      <c r="Z24" s="6">
        <f t="shared" si="5"/>
        <v>-0.4511163939357386</v>
      </c>
      <c r="AA24" s="6">
        <f t="shared" si="6"/>
        <v>3.3106552365615913</v>
      </c>
      <c r="AB24" s="8">
        <f t="shared" si="17"/>
        <v>82.62</v>
      </c>
      <c r="AC24" s="8">
        <f t="shared" si="18"/>
        <v>28.682009940575195</v>
      </c>
      <c r="AD24" s="8">
        <f t="shared" si="19"/>
        <v>0.43314318957371878</v>
      </c>
      <c r="AE24" s="8">
        <f t="shared" si="20"/>
        <v>19.674388864295903</v>
      </c>
      <c r="AF24" s="8">
        <f t="shared" si="21"/>
        <v>10.150634450819332</v>
      </c>
      <c r="AG24" s="8">
        <f t="shared" si="22"/>
        <v>30.258166504688955</v>
      </c>
      <c r="AH24" s="8">
        <f t="shared" si="23"/>
        <v>29.825023315115235</v>
      </c>
      <c r="AI24" s="7">
        <f t="shared" si="24"/>
        <v>1.9170851906405673</v>
      </c>
      <c r="AJ24" s="7">
        <f t="shared" si="25"/>
        <v>1.4576095819858204</v>
      </c>
      <c r="AK24" s="7">
        <f t="shared" si="26"/>
        <v>-0.36336850973965185</v>
      </c>
      <c r="AL24" s="7">
        <f t="shared" si="27"/>
        <v>1.2939012509682746</v>
      </c>
      <c r="AM24" s="7">
        <f t="shared" si="28"/>
        <v>1.0064931880500816</v>
      </c>
      <c r="AN24" s="7">
        <f t="shared" si="29"/>
        <v>1.4808426083857495</v>
      </c>
      <c r="AO24" s="7">
        <f t="shared" si="30"/>
        <v>1.4745807918435341</v>
      </c>
    </row>
    <row r="25" spans="1:41">
      <c r="A25" s="7" t="s">
        <v>58</v>
      </c>
      <c r="B25" s="7" t="s">
        <v>62</v>
      </c>
      <c r="C25" s="7" t="s">
        <v>56</v>
      </c>
      <c r="D25" s="7">
        <v>55</v>
      </c>
      <c r="E25" s="7">
        <v>89</v>
      </c>
      <c r="G25" s="8">
        <v>0.88339999999999996</v>
      </c>
      <c r="H25" s="9">
        <v>2039.1414141414141</v>
      </c>
      <c r="I25" s="9">
        <v>35.353535353535335</v>
      </c>
      <c r="J25" s="9">
        <v>4166.6666666666661</v>
      </c>
      <c r="K25" s="9">
        <v>1103.1746031746031</v>
      </c>
      <c r="L25" s="24">
        <v>0.57099999999999995</v>
      </c>
      <c r="M25" s="10">
        <v>281833.01500000001</v>
      </c>
      <c r="N25" s="10">
        <v>4870501.5710000005</v>
      </c>
      <c r="O25" s="7">
        <v>1</v>
      </c>
      <c r="P25" s="7">
        <f t="shared" si="16"/>
        <v>-5.3842605077627677E-2</v>
      </c>
      <c r="Q25" s="7">
        <f t="shared" si="8"/>
        <v>3.3094473450776283</v>
      </c>
      <c r="R25" s="7">
        <f t="shared" si="9"/>
        <v>1.5484328497527255</v>
      </c>
      <c r="S25" s="7">
        <f t="shared" si="10"/>
        <v>3.6197887582883941</v>
      </c>
      <c r="T25" s="7">
        <f t="shared" si="11"/>
        <v>3.042644255136532</v>
      </c>
      <c r="U25" s="7">
        <f t="shared" si="12"/>
        <v>-0.24336389175415199</v>
      </c>
      <c r="V25" s="6">
        <f t="shared" si="1"/>
        <v>1.7337461300309588E-2</v>
      </c>
      <c r="W25" s="8">
        <f t="shared" si="2"/>
        <v>0.54099955771782393</v>
      </c>
      <c r="X25" s="8">
        <f t="shared" si="3"/>
        <v>4718.2539682539673</v>
      </c>
      <c r="Y25" s="6">
        <f t="shared" si="4"/>
        <v>-1.7610144953249027</v>
      </c>
      <c r="Z25" s="6">
        <f t="shared" si="5"/>
        <v>-0.26680308994109603</v>
      </c>
      <c r="AA25" s="6">
        <f t="shared" si="6"/>
        <v>3.6737813138371473</v>
      </c>
      <c r="AB25" s="8">
        <f t="shared" si="17"/>
        <v>88.34</v>
      </c>
      <c r="AC25" s="8">
        <f t="shared" si="18"/>
        <v>23.082877678757235</v>
      </c>
      <c r="AD25" s="8">
        <f t="shared" si="19"/>
        <v>0.40019849845523359</v>
      </c>
      <c r="AE25" s="8">
        <f t="shared" si="20"/>
        <v>47.166251603652547</v>
      </c>
      <c r="AF25" s="8">
        <f t="shared" si="21"/>
        <v>12.487826615062295</v>
      </c>
      <c r="AG25" s="8">
        <f t="shared" si="22"/>
        <v>60.054276717170076</v>
      </c>
      <c r="AH25" s="8">
        <f t="shared" si="23"/>
        <v>59.654078218714844</v>
      </c>
      <c r="AI25" s="7">
        <f t="shared" si="24"/>
        <v>1.9461573949223723</v>
      </c>
      <c r="AJ25" s="7">
        <f t="shared" si="25"/>
        <v>1.3632899501552558</v>
      </c>
      <c r="AK25" s="7">
        <f t="shared" si="26"/>
        <v>-0.39772454516964684</v>
      </c>
      <c r="AL25" s="7">
        <f t="shared" si="27"/>
        <v>1.6736313633660216</v>
      </c>
      <c r="AM25" s="7">
        <f t="shared" si="28"/>
        <v>1.0964868602141598</v>
      </c>
      <c r="AN25" s="7">
        <f t="shared" si="29"/>
        <v>1.7785439407735801</v>
      </c>
      <c r="AO25" s="7">
        <f t="shared" si="30"/>
        <v>1.7756401393280823</v>
      </c>
    </row>
    <row r="26" spans="1:41">
      <c r="A26" s="11" t="s">
        <v>58</v>
      </c>
      <c r="B26" s="11" t="s">
        <v>57</v>
      </c>
      <c r="C26" s="11" t="s">
        <v>5</v>
      </c>
      <c r="D26" s="11">
        <v>89</v>
      </c>
      <c r="E26" s="11">
        <v>95</v>
      </c>
      <c r="F26" s="11"/>
      <c r="G26" s="12">
        <v>0.23400000000000001</v>
      </c>
      <c r="H26" s="13">
        <v>1407.12</v>
      </c>
      <c r="I26" s="13">
        <v>14.44</v>
      </c>
      <c r="J26" s="13">
        <v>2137.0967741935483</v>
      </c>
      <c r="K26" s="13">
        <v>528.22580645161293</v>
      </c>
      <c r="L26" s="14">
        <v>0.214</v>
      </c>
      <c r="M26" s="14">
        <v>281833.01500000001</v>
      </c>
      <c r="N26" s="14">
        <v>4870501.5710000005</v>
      </c>
      <c r="O26" s="11">
        <v>1</v>
      </c>
      <c r="P26" s="7">
        <f t="shared" si="16"/>
        <v>-0.63078414258985716</v>
      </c>
      <c r="Q26" s="7">
        <f t="shared" si="8"/>
        <v>3.1483311358964032</v>
      </c>
      <c r="R26" s="7">
        <f t="shared" si="9"/>
        <v>1.1595671932336202</v>
      </c>
      <c r="S26" s="7">
        <f t="shared" si="10"/>
        <v>3.3298241887745728</v>
      </c>
      <c r="T26" s="7">
        <f t="shared" si="11"/>
        <v>2.722819614829548</v>
      </c>
      <c r="U26" s="7">
        <f t="shared" si="12"/>
        <v>-0.66958622665080914</v>
      </c>
      <c r="V26" s="6">
        <f t="shared" si="1"/>
        <v>1.0262095627949287E-2</v>
      </c>
      <c r="W26" s="8">
        <f t="shared" si="2"/>
        <v>0.37539499577265123</v>
      </c>
      <c r="X26" s="8">
        <f t="shared" si="3"/>
        <v>2401.2096774193546</v>
      </c>
      <c r="Y26" s="6">
        <f t="shared" si="4"/>
        <v>-1.988763942662783</v>
      </c>
      <c r="Z26" s="6">
        <f t="shared" si="5"/>
        <v>-0.42551152106685525</v>
      </c>
      <c r="AA26" s="6">
        <f t="shared" si="6"/>
        <v>3.3804300849925801</v>
      </c>
      <c r="AB26" s="8">
        <f t="shared" si="17"/>
        <v>23.400000000000002</v>
      </c>
      <c r="AC26" s="8">
        <f t="shared" si="18"/>
        <v>60.133333333333326</v>
      </c>
      <c r="AD26" s="8">
        <f t="shared" si="19"/>
        <v>0.61709401709401701</v>
      </c>
      <c r="AE26" s="8">
        <f t="shared" si="20"/>
        <v>91.328921974083258</v>
      </c>
      <c r="AF26" s="8">
        <f t="shared" si="21"/>
        <v>22.573752412462088</v>
      </c>
      <c r="AG26" s="8">
        <f t="shared" si="22"/>
        <v>114.51976840363938</v>
      </c>
      <c r="AH26" s="8">
        <f t="shared" si="23"/>
        <v>113.90267438654533</v>
      </c>
      <c r="AI26" s="7">
        <f t="shared" si="24"/>
        <v>1.369215857410143</v>
      </c>
      <c r="AJ26" s="7">
        <f t="shared" si="25"/>
        <v>1.7791152784862605</v>
      </c>
      <c r="AK26" s="7">
        <f t="shared" si="26"/>
        <v>-0.20964866417652259</v>
      </c>
      <c r="AL26" s="7">
        <f t="shared" si="27"/>
        <v>1.9606083313644298</v>
      </c>
      <c r="AM26" s="7">
        <f t="shared" si="28"/>
        <v>1.3536037574194051</v>
      </c>
      <c r="AN26" s="7">
        <f t="shared" si="29"/>
        <v>2.0588804610652165</v>
      </c>
      <c r="AO26" s="7">
        <f t="shared" si="30"/>
        <v>2.0565339212492812</v>
      </c>
    </row>
    <row r="27" spans="1:41">
      <c r="A27" s="7" t="s">
        <v>63</v>
      </c>
      <c r="B27" s="7" t="s">
        <v>47</v>
      </c>
      <c r="C27" s="7" t="s">
        <v>47</v>
      </c>
      <c r="D27" s="7">
        <v>3</v>
      </c>
      <c r="E27" s="7">
        <v>6</v>
      </c>
      <c r="G27" s="8">
        <v>14.646573543548584</v>
      </c>
      <c r="H27" s="9">
        <v>2679.3154761904766</v>
      </c>
      <c r="I27" s="9">
        <v>40.426587301587311</v>
      </c>
      <c r="J27" s="9">
        <v>1138.5542168674699</v>
      </c>
      <c r="K27" s="9">
        <v>1748.9959839357432</v>
      </c>
      <c r="L27" s="24">
        <v>0.28599999999999998</v>
      </c>
      <c r="M27" s="10">
        <v>281559.66100000002</v>
      </c>
      <c r="N27" s="10">
        <v>4870460.8590000002</v>
      </c>
      <c r="O27" s="7">
        <v>4</v>
      </c>
      <c r="P27" s="7">
        <f t="shared" si="16"/>
        <v>1.1657360366232572</v>
      </c>
      <c r="Q27" s="7">
        <f t="shared" si="8"/>
        <v>3.428023852653479</v>
      </c>
      <c r="R27" s="7">
        <f t="shared" si="9"/>
        <v>1.6066670809664891</v>
      </c>
      <c r="S27" s="7">
        <f t="shared" si="10"/>
        <v>3.0563537161331888</v>
      </c>
      <c r="T27" s="7">
        <f t="shared" si="11"/>
        <v>3.2427888122479458</v>
      </c>
      <c r="U27" s="7">
        <f t="shared" si="12"/>
        <v>-0.543633966870957</v>
      </c>
      <c r="V27" s="6">
        <f t="shared" si="1"/>
        <v>1.508840136998982E-2</v>
      </c>
      <c r="W27" s="8">
        <f t="shared" si="2"/>
        <v>0.65277717367665611</v>
      </c>
      <c r="X27" s="8">
        <f t="shared" si="3"/>
        <v>2013.0522088353414</v>
      </c>
      <c r="Y27" s="6">
        <f t="shared" si="4"/>
        <v>-1.8213567716869898</v>
      </c>
      <c r="Z27" s="6">
        <f t="shared" si="5"/>
        <v>-0.18523504040553321</v>
      </c>
      <c r="AA27" s="6">
        <f t="shared" si="6"/>
        <v>3.3038550385325025</v>
      </c>
      <c r="AB27" s="8">
        <f t="shared" si="17"/>
        <v>1464.6573543548584</v>
      </c>
      <c r="AC27" s="8">
        <f t="shared" si="18"/>
        <v>1.8293121379031629</v>
      </c>
      <c r="AD27" s="8">
        <f t="shared" si="19"/>
        <v>2.7601395767677089E-2</v>
      </c>
      <c r="AE27" s="8">
        <f t="shared" si="20"/>
        <v>0.77735192704437817</v>
      </c>
      <c r="AF27" s="8">
        <f t="shared" si="21"/>
        <v>1.1941332071528281</v>
      </c>
      <c r="AG27" s="8">
        <f t="shared" si="22"/>
        <v>1.9990865299648832</v>
      </c>
      <c r="AH27" s="8">
        <f t="shared" si="23"/>
        <v>1.9714851341972062</v>
      </c>
      <c r="AI27" s="7">
        <f t="shared" si="24"/>
        <v>3.1657360366232572</v>
      </c>
      <c r="AJ27" s="7">
        <f t="shared" si="25"/>
        <v>0.26228781603022172</v>
      </c>
      <c r="AK27" s="7">
        <f t="shared" si="26"/>
        <v>-1.5590689556567683</v>
      </c>
      <c r="AL27" s="7">
        <f t="shared" si="27"/>
        <v>-0.10938232049006821</v>
      </c>
      <c r="AM27" s="7">
        <f t="shared" si="28"/>
        <v>7.7052775624688513E-2</v>
      </c>
      <c r="AN27" s="7">
        <f t="shared" si="29"/>
        <v>0.30083159285395833</v>
      </c>
      <c r="AO27" s="7">
        <f t="shared" si="30"/>
        <v>0.29479350666388904</v>
      </c>
    </row>
    <row r="28" spans="1:41">
      <c r="A28" s="7" t="s">
        <v>63</v>
      </c>
      <c r="B28" s="7" t="s">
        <v>64</v>
      </c>
      <c r="C28" s="7" t="s">
        <v>43</v>
      </c>
      <c r="D28" s="7">
        <v>8</v>
      </c>
      <c r="E28" s="7">
        <v>18</v>
      </c>
      <c r="G28" s="8">
        <v>5.5748136043548584</v>
      </c>
      <c r="H28" s="9">
        <v>12875</v>
      </c>
      <c r="I28" s="9">
        <v>57.63473053892217</v>
      </c>
      <c r="J28" s="9">
        <v>11150.79365079365</v>
      </c>
      <c r="K28" s="9">
        <v>10654.761904761905</v>
      </c>
      <c r="L28" s="24">
        <v>2.7250000000000001</v>
      </c>
      <c r="M28" s="10">
        <v>281559.66100000002</v>
      </c>
      <c r="N28" s="10">
        <v>4870460.8590000002</v>
      </c>
      <c r="O28" s="7">
        <v>4</v>
      </c>
      <c r="P28" s="7">
        <f t="shared" si="16"/>
        <v>0.7462303511904359</v>
      </c>
      <c r="Q28" s="7">
        <f t="shared" si="8"/>
        <v>4.1097472377132283</v>
      </c>
      <c r="R28" s="7">
        <f t="shared" si="9"/>
        <v>1.7606842670329552</v>
      </c>
      <c r="S28" s="7">
        <f t="shared" si="10"/>
        <v>4.0473057791235361</v>
      </c>
      <c r="T28" s="7">
        <f t="shared" si="11"/>
        <v>4.02754374925403</v>
      </c>
      <c r="U28" s="7">
        <f t="shared" si="12"/>
        <v>0.43536650661266124</v>
      </c>
      <c r="V28" s="6">
        <f t="shared" si="1"/>
        <v>4.4764839253531785E-3</v>
      </c>
      <c r="W28" s="8">
        <f t="shared" si="2"/>
        <v>0.82755432269995377</v>
      </c>
      <c r="X28" s="8">
        <f t="shared" si="3"/>
        <v>16478.174603174601</v>
      </c>
      <c r="Y28" s="6">
        <f t="shared" si="4"/>
        <v>-2.3490629706802735</v>
      </c>
      <c r="Z28" s="6">
        <f t="shared" si="5"/>
        <v>-8.2203488459198296E-2</v>
      </c>
      <c r="AA28" s="6">
        <f t="shared" si="6"/>
        <v>4.2169091003418879</v>
      </c>
      <c r="AB28" s="8">
        <f t="shared" si="17"/>
        <v>557.48136043548584</v>
      </c>
      <c r="AC28" s="8">
        <f t="shared" si="18"/>
        <v>23.094942564433868</v>
      </c>
      <c r="AD28" s="8">
        <f t="shared" si="19"/>
        <v>0.10338413914664311</v>
      </c>
      <c r="AE28" s="8">
        <f t="shared" si="20"/>
        <v>20.002092342752093</v>
      </c>
      <c r="AF28" s="8">
        <f t="shared" si="21"/>
        <v>19.112319551704402</v>
      </c>
      <c r="AG28" s="8">
        <f t="shared" si="22"/>
        <v>39.217796033603136</v>
      </c>
      <c r="AH28" s="8">
        <f t="shared" si="23"/>
        <v>39.114411894456495</v>
      </c>
      <c r="AI28" s="7">
        <f t="shared" si="24"/>
        <v>2.746230351190436</v>
      </c>
      <c r="AJ28" s="7">
        <f t="shared" si="25"/>
        <v>1.3635168865227927</v>
      </c>
      <c r="AK28" s="7">
        <f t="shared" si="26"/>
        <v>-0.9855460841574808</v>
      </c>
      <c r="AL28" s="7">
        <f t="shared" si="27"/>
        <v>1.3010754279330998</v>
      </c>
      <c r="AM28" s="7">
        <f t="shared" si="28"/>
        <v>1.2813133980635945</v>
      </c>
      <c r="AN28" s="7">
        <f t="shared" si="29"/>
        <v>1.59348318348425</v>
      </c>
      <c r="AO28" s="7">
        <f t="shared" si="30"/>
        <v>1.5923368047875293</v>
      </c>
    </row>
    <row r="29" spans="1:41">
      <c r="A29" s="11" t="s">
        <v>63</v>
      </c>
      <c r="B29" s="11" t="s">
        <v>45</v>
      </c>
      <c r="C29" s="11" t="s">
        <v>5</v>
      </c>
      <c r="D29" s="11">
        <v>68</v>
      </c>
      <c r="E29" s="11">
        <v>80</v>
      </c>
      <c r="F29" s="11"/>
      <c r="G29" s="12"/>
      <c r="H29" s="13">
        <v>4026.5904572564618</v>
      </c>
      <c r="I29" s="13">
        <v>128.9761431411531</v>
      </c>
      <c r="J29" s="13">
        <v>6500</v>
      </c>
      <c r="K29" s="13">
        <v>2080</v>
      </c>
      <c r="L29" s="14">
        <v>0.28199999999999997</v>
      </c>
      <c r="M29" s="14">
        <v>281559.66100000002</v>
      </c>
      <c r="N29" s="14">
        <v>4870460.8590000002</v>
      </c>
      <c r="O29" s="11">
        <v>4</v>
      </c>
      <c r="Q29" s="7">
        <f t="shared" si="8"/>
        <v>3.6049374599529851</v>
      </c>
      <c r="R29" s="7">
        <f t="shared" si="9"/>
        <v>2.110509385800587</v>
      </c>
      <c r="S29" s="7">
        <f t="shared" si="10"/>
        <v>3.8129133566428557</v>
      </c>
      <c r="T29" s="7">
        <f t="shared" si="11"/>
        <v>3.3180633349627615</v>
      </c>
      <c r="U29" s="7">
        <f t="shared" si="12"/>
        <v>-0.54975089168063895</v>
      </c>
      <c r="V29" s="6">
        <f t="shared" si="1"/>
        <v>3.2031105350860949E-2</v>
      </c>
      <c r="W29" s="8">
        <f t="shared" si="2"/>
        <v>0.51656606801209648</v>
      </c>
      <c r="X29" s="8">
        <f t="shared" si="3"/>
        <v>7540</v>
      </c>
      <c r="Y29" s="6">
        <f t="shared" si="4"/>
        <v>-1.4944280741523981</v>
      </c>
      <c r="Z29" s="6">
        <f t="shared" si="5"/>
        <v>-0.28687412499022347</v>
      </c>
      <c r="AA29" s="6">
        <f t="shared" si="6"/>
        <v>3.8773713458697738</v>
      </c>
      <c r="AB29" s="8"/>
      <c r="AC29" s="8"/>
      <c r="AD29" s="8"/>
      <c r="AE29" s="8"/>
      <c r="AF29" s="8"/>
      <c r="AG29" s="8"/>
      <c r="AH29" s="8"/>
    </row>
    <row r="30" spans="1:41">
      <c r="A30" s="7" t="s">
        <v>65</v>
      </c>
      <c r="B30" s="7" t="s">
        <v>40</v>
      </c>
      <c r="C30" s="7" t="s">
        <v>41</v>
      </c>
      <c r="D30" s="7">
        <v>1</v>
      </c>
      <c r="E30" s="7">
        <v>5</v>
      </c>
      <c r="G30" s="8">
        <v>40.352934403852984</v>
      </c>
      <c r="H30" s="9">
        <v>1683.7349397590363</v>
      </c>
      <c r="I30" s="9">
        <v>209.33734939759034</v>
      </c>
      <c r="J30" s="9">
        <v>4501.9920318725108</v>
      </c>
      <c r="K30" s="9">
        <v>1013.9442231075698</v>
      </c>
      <c r="L30" s="24">
        <v>0.70099999999999996</v>
      </c>
      <c r="M30" s="10">
        <v>281544.15100000001</v>
      </c>
      <c r="N30" s="10">
        <v>4870519.0199999996</v>
      </c>
      <c r="O30" s="7">
        <v>4</v>
      </c>
      <c r="P30" s="7">
        <f>LOG(G30)</f>
        <v>1.605875121438854</v>
      </c>
      <c r="Q30" s="7">
        <f t="shared" si="8"/>
        <v>3.2262737241823869</v>
      </c>
      <c r="R30" s="7">
        <f t="shared" si="9"/>
        <v>2.3208467208860775</v>
      </c>
      <c r="S30" s="7">
        <f t="shared" si="10"/>
        <v>3.6534047220023815</v>
      </c>
      <c r="T30" s="7">
        <f t="shared" si="11"/>
        <v>3.0060140651917395</v>
      </c>
      <c r="U30" s="7">
        <f t="shared" si="12"/>
        <v>-0.15428198203334137</v>
      </c>
      <c r="V30" s="6">
        <f t="shared" si="1"/>
        <v>0.12432915921288012</v>
      </c>
      <c r="W30" s="8">
        <f t="shared" si="2"/>
        <v>0.60219943125530084</v>
      </c>
      <c r="X30" s="8">
        <f t="shared" si="3"/>
        <v>5008.9641434262958</v>
      </c>
      <c r="Y30" s="6">
        <f t="shared" si="4"/>
        <v>-0.90542700329630943</v>
      </c>
      <c r="Z30" s="6">
        <f t="shared" si="5"/>
        <v>-0.22025965899064756</v>
      </c>
      <c r="AA30" s="6">
        <f t="shared" si="6"/>
        <v>3.6997479228119268</v>
      </c>
      <c r="AB30" s="8">
        <f>(G30/10)*1000</f>
        <v>4035.2934403852983</v>
      </c>
      <c r="AC30" s="8">
        <f>H30/AB30</f>
        <v>0.41725216880343396</v>
      </c>
      <c r="AD30" s="8">
        <f>I30/AB30</f>
        <v>5.1876611327081677E-2</v>
      </c>
      <c r="AE30" s="8">
        <f>J30/AB30</f>
        <v>1.1156541893128473</v>
      </c>
      <c r="AF30" s="8">
        <f>K30/AB30</f>
        <v>0.25126901874346869</v>
      </c>
      <c r="AG30" s="8">
        <f>(I30+K30+J30)/AB30</f>
        <v>1.4187998193833979</v>
      </c>
      <c r="AH30" s="8">
        <f>(J30+K30)/AB30</f>
        <v>1.3669232080563161</v>
      </c>
      <c r="AI30" s="7">
        <f t="shared" ref="AI30:AO34" si="31">LOG(AB30)</f>
        <v>3.6058751214388538</v>
      </c>
      <c r="AJ30" s="7">
        <f t="shared" si="31"/>
        <v>-0.37960139725646697</v>
      </c>
      <c r="AK30" s="7">
        <f t="shared" si="31"/>
        <v>-1.2850284005527763</v>
      </c>
      <c r="AL30" s="7">
        <f t="shared" si="31"/>
        <v>4.7529600563527667E-2</v>
      </c>
      <c r="AM30" s="7">
        <f t="shared" si="31"/>
        <v>-0.5998610562471145</v>
      </c>
      <c r="AN30" s="7">
        <f t="shared" si="31"/>
        <v>0.15192112451318496</v>
      </c>
      <c r="AO30" s="7">
        <f t="shared" si="31"/>
        <v>0.13574411716170126</v>
      </c>
    </row>
    <row r="31" spans="1:41">
      <c r="A31" s="7" t="s">
        <v>65</v>
      </c>
      <c r="B31" s="7" t="s">
        <v>47</v>
      </c>
      <c r="C31" s="7" t="s">
        <v>47</v>
      </c>
      <c r="D31" s="7">
        <v>5</v>
      </c>
      <c r="E31" s="7">
        <v>10</v>
      </c>
      <c r="G31" s="8">
        <v>7.699016809463501</v>
      </c>
      <c r="H31" s="9">
        <v>2850.9036144578313</v>
      </c>
      <c r="I31" s="9">
        <v>2.2590361445782872</v>
      </c>
      <c r="J31" s="9">
        <v>856.85483870967744</v>
      </c>
      <c r="K31" s="9">
        <v>1467.7419354838712</v>
      </c>
      <c r="L31" s="24">
        <v>0.27400000000000002</v>
      </c>
      <c r="M31" s="10">
        <v>281544.15100000001</v>
      </c>
      <c r="N31" s="10">
        <v>4870519.0199999996</v>
      </c>
      <c r="O31" s="7">
        <v>4</v>
      </c>
      <c r="P31" s="7">
        <f>LOG(G31)</f>
        <v>0.88643526783640325</v>
      </c>
      <c r="Q31" s="7">
        <f t="shared" si="8"/>
        <v>3.4549825345957794</v>
      </c>
      <c r="R31" s="7">
        <f t="shared" si="9"/>
        <v>0.35392317968765874</v>
      </c>
      <c r="S31" s="7">
        <f t="shared" si="10"/>
        <v>2.9329072535601139</v>
      </c>
      <c r="T31" s="7">
        <f t="shared" si="11"/>
        <v>3.16664970282284</v>
      </c>
      <c r="U31" s="7">
        <f t="shared" si="12"/>
        <v>-0.56224943717961195</v>
      </c>
      <c r="V31" s="6">
        <f t="shared" si="1"/>
        <v>7.9239302694135373E-4</v>
      </c>
      <c r="W31" s="8">
        <f t="shared" si="2"/>
        <v>0.51483393827854751</v>
      </c>
      <c r="X31" s="8">
        <f t="shared" si="3"/>
        <v>1590.7258064516132</v>
      </c>
      <c r="Y31" s="6">
        <f t="shared" si="4"/>
        <v>-3.1010593549081205</v>
      </c>
      <c r="Z31" s="6">
        <f t="shared" si="5"/>
        <v>-0.2883328317729395</v>
      </c>
      <c r="AA31" s="6">
        <f t="shared" si="6"/>
        <v>3.201595326719223</v>
      </c>
      <c r="AB31" s="8">
        <f>(G31/10)*1000</f>
        <v>769.9016809463501</v>
      </c>
      <c r="AC31" s="8">
        <f>H31/AB31</f>
        <v>3.7029450448186436</v>
      </c>
      <c r="AD31" s="8">
        <f>I31/AB31</f>
        <v>2.9341878326613318E-3</v>
      </c>
      <c r="AE31" s="8">
        <f>J31/AB31</f>
        <v>1.1129405999691364</v>
      </c>
      <c r="AF31" s="8">
        <f>K31/AB31</f>
        <v>1.9064017806530149</v>
      </c>
      <c r="AG31" s="8">
        <f>(I31+K31+J31)/AB31</f>
        <v>3.0222765684548127</v>
      </c>
      <c r="AH31" s="8">
        <f>(J31+K31)/AB31</f>
        <v>3.0193423806221515</v>
      </c>
      <c r="AI31" s="7">
        <f t="shared" si="31"/>
        <v>2.8864352678364034</v>
      </c>
      <c r="AJ31" s="7">
        <f t="shared" si="31"/>
        <v>0.56854726675937606</v>
      </c>
      <c r="AK31" s="7">
        <f t="shared" si="31"/>
        <v>-2.5325120881487444</v>
      </c>
      <c r="AL31" s="7">
        <f t="shared" si="31"/>
        <v>4.6471985723710862E-2</v>
      </c>
      <c r="AM31" s="7">
        <f t="shared" si="31"/>
        <v>0.2802144349864365</v>
      </c>
      <c r="AN31" s="7">
        <f t="shared" si="31"/>
        <v>0.48033420409893507</v>
      </c>
      <c r="AO31" s="7">
        <f t="shared" si="31"/>
        <v>0.47991236296809836</v>
      </c>
    </row>
    <row r="32" spans="1:41">
      <c r="A32" s="11" t="s">
        <v>65</v>
      </c>
      <c r="B32" s="11" t="s">
        <v>42</v>
      </c>
      <c r="C32" s="11" t="s">
        <v>43</v>
      </c>
      <c r="D32" s="11">
        <v>14</v>
      </c>
      <c r="E32" s="11">
        <v>24</v>
      </c>
      <c r="F32" s="11"/>
      <c r="G32" s="12">
        <v>2.7789168357849121</v>
      </c>
      <c r="H32" s="13">
        <v>13539.500000000002</v>
      </c>
      <c r="I32" s="13">
        <v>108.74999999999999</v>
      </c>
      <c r="J32" s="13">
        <v>4900.3984063745029</v>
      </c>
      <c r="K32" s="13">
        <v>10697.211155378487</v>
      </c>
      <c r="L32" s="14">
        <v>1.839</v>
      </c>
      <c r="M32" s="14">
        <v>281544.15100000001</v>
      </c>
      <c r="N32" s="14">
        <v>4870519.0199999996</v>
      </c>
      <c r="O32" s="11">
        <v>4</v>
      </c>
      <c r="P32" s="7">
        <f>LOG(G32)</f>
        <v>0.44387554990794248</v>
      </c>
      <c r="Q32" s="7">
        <f t="shared" si="8"/>
        <v>4.1316026265906016</v>
      </c>
      <c r="R32" s="7">
        <f t="shared" si="9"/>
        <v>2.0364292656266749</v>
      </c>
      <c r="S32" s="7">
        <f t="shared" si="10"/>
        <v>3.6902313899583601</v>
      </c>
      <c r="T32" s="7">
        <f t="shared" si="11"/>
        <v>4.0292705685545362</v>
      </c>
      <c r="U32" s="7">
        <f t="shared" si="12"/>
        <v>0.26458172923807749</v>
      </c>
      <c r="V32" s="6">
        <f t="shared" si="1"/>
        <v>8.0320543594667431E-3</v>
      </c>
      <c r="W32" s="8">
        <f t="shared" si="2"/>
        <v>0.79007431259488792</v>
      </c>
      <c r="X32" s="8">
        <f t="shared" si="3"/>
        <v>10249.003984063747</v>
      </c>
      <c r="Y32" s="6">
        <f t="shared" si="4"/>
        <v>-2.0951733609639267</v>
      </c>
      <c r="Z32" s="6">
        <f t="shared" si="5"/>
        <v>-0.10233205803606521</v>
      </c>
      <c r="AA32" s="6">
        <f t="shared" si="6"/>
        <v>4.0106816619534325</v>
      </c>
      <c r="AB32" s="8">
        <f>(G32/10)*1000</f>
        <v>277.89168357849121</v>
      </c>
      <c r="AC32" s="8">
        <f>H32/AB32</f>
        <v>48.722220923087598</v>
      </c>
      <c r="AD32" s="8">
        <f>I32/AB32</f>
        <v>0.39133952696818747</v>
      </c>
      <c r="AE32" s="8">
        <f>J32/AB32</f>
        <v>17.634203166034556</v>
      </c>
      <c r="AF32" s="8">
        <f>K32/AB32</f>
        <v>38.494175203904696</v>
      </c>
      <c r="AG32" s="8">
        <f>(I32+K32+J32)/AB32</f>
        <v>56.519717896907444</v>
      </c>
      <c r="AH32" s="8">
        <f>(J32+K32)/AB32</f>
        <v>56.128378369939256</v>
      </c>
      <c r="AI32" s="7">
        <f t="shared" si="31"/>
        <v>2.4438755499079425</v>
      </c>
      <c r="AJ32" s="7">
        <f t="shared" si="31"/>
        <v>1.6877270766826591</v>
      </c>
      <c r="AK32" s="7">
        <f t="shared" si="31"/>
        <v>-0.40744628428126761</v>
      </c>
      <c r="AL32" s="7">
        <f t="shared" si="31"/>
        <v>1.2463558400504173</v>
      </c>
      <c r="AM32" s="7">
        <f t="shared" si="31"/>
        <v>1.5853950186465937</v>
      </c>
      <c r="AN32" s="7">
        <f t="shared" si="31"/>
        <v>1.752199985516893</v>
      </c>
      <c r="AO32" s="7">
        <f t="shared" si="31"/>
        <v>1.7491824950049817</v>
      </c>
    </row>
    <row r="33" spans="1:41">
      <c r="A33" s="7" t="s">
        <v>66</v>
      </c>
      <c r="B33" s="7" t="s">
        <v>47</v>
      </c>
      <c r="C33" s="7" t="s">
        <v>47</v>
      </c>
      <c r="D33" s="7">
        <v>3</v>
      </c>
      <c r="E33" s="7">
        <v>7</v>
      </c>
      <c r="G33" s="8">
        <v>11.807793617248535</v>
      </c>
      <c r="H33" s="9">
        <v>5669.146825396826</v>
      </c>
      <c r="I33" s="9">
        <v>99.206349206349202</v>
      </c>
      <c r="J33" s="9">
        <v>1088.7096774193549</v>
      </c>
      <c r="K33" s="9">
        <v>4112.9032258064517</v>
      </c>
      <c r="L33" s="24">
        <v>0.39500000000000002</v>
      </c>
      <c r="M33" s="10">
        <v>281532.51899999997</v>
      </c>
      <c r="N33" s="10">
        <v>4870532.59</v>
      </c>
      <c r="O33" s="7">
        <v>5</v>
      </c>
      <c r="P33" s="7">
        <f>LOG(G33)</f>
        <v>1.0721687537207156</v>
      </c>
      <c r="Q33" s="7">
        <f t="shared" si="8"/>
        <v>3.7535177049419146</v>
      </c>
      <c r="R33" s="7">
        <f t="shared" si="9"/>
        <v>1.9965394678904935</v>
      </c>
      <c r="S33" s="7">
        <f t="shared" si="10"/>
        <v>3.036912083332771</v>
      </c>
      <c r="T33" s="7">
        <f t="shared" si="11"/>
        <v>3.6141484909357011</v>
      </c>
      <c r="U33" s="7">
        <f t="shared" si="12"/>
        <v>-0.40340290437353976</v>
      </c>
      <c r="V33" s="6">
        <f t="shared" si="1"/>
        <v>1.7499343774608451E-2</v>
      </c>
      <c r="W33" s="8">
        <f t="shared" si="2"/>
        <v>0.72548892319763814</v>
      </c>
      <c r="X33" s="8">
        <f t="shared" si="3"/>
        <v>3145.1612903225805</v>
      </c>
      <c r="Y33" s="6">
        <f t="shared" si="4"/>
        <v>-1.7569782370514213</v>
      </c>
      <c r="Z33" s="6">
        <f t="shared" si="5"/>
        <v>-0.13936921400621349</v>
      </c>
      <c r="AA33" s="6">
        <f t="shared" si="6"/>
        <v>3.497642921864264</v>
      </c>
      <c r="AB33" s="8">
        <f>(G33/10)*1000</f>
        <v>1180.7793617248535</v>
      </c>
      <c r="AC33" s="8">
        <f>H33/AB33</f>
        <v>4.8011906450629995</v>
      </c>
      <c r="AD33" s="8">
        <f>I33/AB33</f>
        <v>8.4017685625391525E-2</v>
      </c>
      <c r="AE33" s="8">
        <f>J33/AB33</f>
        <v>0.92202634354058699</v>
      </c>
      <c r="AF33" s="8">
        <f>K33/AB33</f>
        <v>3.4832106311533289</v>
      </c>
      <c r="AG33" s="8">
        <f>(I33+K33+J33)/AB33</f>
        <v>4.4892546603193075</v>
      </c>
      <c r="AH33" s="8">
        <f>(J33+K33)/AB33</f>
        <v>4.4052369746939162</v>
      </c>
      <c r="AI33" s="7">
        <f t="shared" si="31"/>
        <v>3.0721687537207156</v>
      </c>
      <c r="AJ33" s="7">
        <f t="shared" si="31"/>
        <v>0.68134895122119921</v>
      </c>
      <c r="AK33" s="7">
        <f t="shared" si="31"/>
        <v>-1.0756292858302221</v>
      </c>
      <c r="AL33" s="7">
        <f t="shared" si="31"/>
        <v>-3.5256670387944604E-2</v>
      </c>
      <c r="AM33" s="7">
        <f t="shared" si="31"/>
        <v>0.54197973721498571</v>
      </c>
      <c r="AN33" s="7">
        <f t="shared" si="31"/>
        <v>0.65217424216584563</v>
      </c>
      <c r="AO33" s="7">
        <f t="shared" si="31"/>
        <v>0.64396927575231711</v>
      </c>
    </row>
    <row r="34" spans="1:41">
      <c r="A34" s="7" t="s">
        <v>66</v>
      </c>
      <c r="B34" s="7" t="s">
        <v>42</v>
      </c>
      <c r="C34" s="7" t="s">
        <v>55</v>
      </c>
      <c r="D34" s="7">
        <v>7</v>
      </c>
      <c r="E34" s="7">
        <v>17</v>
      </c>
      <c r="G34" s="8">
        <v>6.0131516456604004</v>
      </c>
      <c r="H34" s="9">
        <v>12002.739043824704</v>
      </c>
      <c r="I34" s="9">
        <v>77.938247011952214</v>
      </c>
      <c r="J34" s="9">
        <v>4212.5984251968503</v>
      </c>
      <c r="K34" s="9">
        <v>11535.433070866142</v>
      </c>
      <c r="L34" s="24">
        <v>2.46</v>
      </c>
      <c r="M34" s="10">
        <v>281532.51899999997</v>
      </c>
      <c r="N34" s="10">
        <v>4870532.59</v>
      </c>
      <c r="O34" s="7">
        <v>5</v>
      </c>
      <c r="P34" s="7">
        <f>LOG(G34)</f>
        <v>0.77910215645535474</v>
      </c>
      <c r="Q34" s="7">
        <f t="shared" si="8"/>
        <v>4.0792803640375972</v>
      </c>
      <c r="R34" s="7">
        <f t="shared" si="9"/>
        <v>1.8917506334094858</v>
      </c>
      <c r="S34" s="7">
        <f t="shared" si="10"/>
        <v>3.6245500610652717</v>
      </c>
      <c r="T34" s="7">
        <f t="shared" si="11"/>
        <v>4.0620339037341715</v>
      </c>
      <c r="U34" s="7">
        <f t="shared" si="12"/>
        <v>0.39093510710337914</v>
      </c>
      <c r="V34" s="6">
        <f t="shared" ref="V34:V65" si="32">I34/H34</f>
        <v>6.4933717818393046E-3</v>
      </c>
      <c r="W34" s="8">
        <f t="shared" ref="W34:W65" si="33">K34/H34</f>
        <v>0.96106672224961964</v>
      </c>
      <c r="X34" s="8">
        <f t="shared" ref="X34:X65" si="34">J34+(0.5*K34)</f>
        <v>9980.3149606299212</v>
      </c>
      <c r="Y34" s="6">
        <f t="shared" ref="Y34:Y65" si="35">LOG(V34)</f>
        <v>-2.1875297306281114</v>
      </c>
      <c r="Z34" s="6">
        <f t="shared" ref="Z34:Z65" si="36">LOG(W34)</f>
        <v>-1.724646030342545E-2</v>
      </c>
      <c r="AA34" s="6">
        <f t="shared" ref="AA34:AA65" si="37">LOG(X34)</f>
        <v>3.9991442470494167</v>
      </c>
      <c r="AB34" s="8">
        <f>(G34/10)*1000</f>
        <v>601.31516456604004</v>
      </c>
      <c r="AC34" s="8">
        <f>H34/AB34</f>
        <v>19.960812151622513</v>
      </c>
      <c r="AD34" s="8">
        <f>I34/AB34</f>
        <v>0.12961297436794073</v>
      </c>
      <c r="AE34" s="8">
        <f>J34/AB34</f>
        <v>7.005641423058103</v>
      </c>
      <c r="AF34" s="8">
        <f>K34/AB34</f>
        <v>19.183672308000226</v>
      </c>
      <c r="AG34" s="8">
        <f>(I34+K34+J34)/AB34</f>
        <v>26.318926705426271</v>
      </c>
      <c r="AH34" s="8">
        <f>(J34+K34)/AB34</f>
        <v>26.189313731058331</v>
      </c>
      <c r="AI34" s="7">
        <f t="shared" si="31"/>
        <v>2.7791021564553549</v>
      </c>
      <c r="AJ34" s="7">
        <f t="shared" si="31"/>
        <v>1.3001782075822421</v>
      </c>
      <c r="AK34" s="7">
        <f t="shared" si="31"/>
        <v>-0.88735152304586917</v>
      </c>
      <c r="AL34" s="7">
        <f t="shared" si="31"/>
        <v>0.84544790460991681</v>
      </c>
      <c r="AM34" s="7">
        <f t="shared" si="31"/>
        <v>1.2829317472788166</v>
      </c>
      <c r="AN34" s="7">
        <f t="shared" si="31"/>
        <v>1.4202681746297947</v>
      </c>
      <c r="AO34" s="7">
        <f t="shared" si="31"/>
        <v>1.4181241182526696</v>
      </c>
    </row>
    <row r="35" spans="1:41">
      <c r="A35" s="11" t="s">
        <v>66</v>
      </c>
      <c r="B35" s="11" t="s">
        <v>45</v>
      </c>
      <c r="C35" s="11" t="s">
        <v>5</v>
      </c>
      <c r="D35" s="11">
        <v>33</v>
      </c>
      <c r="E35" s="11">
        <v>40</v>
      </c>
      <c r="F35" s="11"/>
      <c r="G35" s="12"/>
      <c r="H35" s="13">
        <v>2104.2929292929298</v>
      </c>
      <c r="I35" s="13">
        <v>124.49494949494951</v>
      </c>
      <c r="J35" s="13">
        <v>1091.6334661354583</v>
      </c>
      <c r="K35" s="13">
        <v>1350.5976095617532</v>
      </c>
      <c r="L35" s="14">
        <v>6.4000000000000001E-2</v>
      </c>
      <c r="M35" s="14">
        <v>281532.51899999997</v>
      </c>
      <c r="N35" s="14">
        <v>4870532.59</v>
      </c>
      <c r="O35" s="11">
        <v>5</v>
      </c>
      <c r="Q35" s="7">
        <f t="shared" si="8"/>
        <v>3.323106195900142</v>
      </c>
      <c r="R35" s="7">
        <f t="shared" si="9"/>
        <v>2.0951517333517176</v>
      </c>
      <c r="S35" s="7">
        <f t="shared" si="10"/>
        <v>3.03807684133935</v>
      </c>
      <c r="T35" s="7">
        <f t="shared" si="11"/>
        <v>3.1305259767220441</v>
      </c>
      <c r="U35" s="7">
        <f t="shared" si="12"/>
        <v>-1.1938200260161129</v>
      </c>
      <c r="V35" s="6">
        <f t="shared" si="32"/>
        <v>5.9162366494659779E-2</v>
      </c>
      <c r="W35" s="8">
        <f t="shared" si="33"/>
        <v>0.64182965725003494</v>
      </c>
      <c r="X35" s="8">
        <f t="shared" si="34"/>
        <v>1766.9322709163348</v>
      </c>
      <c r="Y35" s="6">
        <f t="shared" si="35"/>
        <v>-1.2279544625484242</v>
      </c>
      <c r="Z35" s="6">
        <f t="shared" si="36"/>
        <v>-0.19258021917809792</v>
      </c>
      <c r="AA35" s="6">
        <f t="shared" si="37"/>
        <v>3.247219902686707</v>
      </c>
      <c r="AB35" s="8"/>
      <c r="AC35" s="8"/>
      <c r="AD35" s="8"/>
      <c r="AE35" s="8"/>
      <c r="AF35" s="8"/>
      <c r="AG35" s="8"/>
      <c r="AH35" s="8"/>
    </row>
    <row r="36" spans="1:41">
      <c r="A36" s="7" t="s">
        <v>67</v>
      </c>
      <c r="B36" s="7" t="s">
        <v>47</v>
      </c>
      <c r="C36" s="7" t="s">
        <v>47</v>
      </c>
      <c r="D36" s="7">
        <v>3</v>
      </c>
      <c r="E36" s="7">
        <v>5</v>
      </c>
      <c r="G36" s="8">
        <v>12.155256748199463</v>
      </c>
      <c r="H36" s="9">
        <v>1351.3916500994037</v>
      </c>
      <c r="I36" s="9">
        <v>119.53280318091451</v>
      </c>
      <c r="J36" s="9">
        <v>432.27091633466136</v>
      </c>
      <c r="K36" s="9">
        <v>723.10756972111551</v>
      </c>
      <c r="L36" s="24">
        <v>0.16400000000000001</v>
      </c>
      <c r="M36" s="10">
        <v>281513.13199999998</v>
      </c>
      <c r="N36" s="10">
        <v>4870561.6710000001</v>
      </c>
      <c r="O36" s="7">
        <v>3</v>
      </c>
      <c r="P36" s="7">
        <f>LOG(G36)</f>
        <v>1.0847641366181564</v>
      </c>
      <c r="Q36" s="7">
        <f t="shared" si="8"/>
        <v>3.1307812312036103</v>
      </c>
      <c r="R36" s="7">
        <f t="shared" si="9"/>
        <v>2.0774871043259608</v>
      </c>
      <c r="S36" s="7">
        <f t="shared" si="10"/>
        <v>2.6357560167035103</v>
      </c>
      <c r="T36" s="7">
        <f t="shared" si="11"/>
        <v>2.8592029078910932</v>
      </c>
      <c r="U36" s="7">
        <f t="shared" si="12"/>
        <v>-0.78515615195230215</v>
      </c>
      <c r="V36" s="6">
        <f t="shared" si="32"/>
        <v>8.8451636631114369E-2</v>
      </c>
      <c r="W36" s="8">
        <f t="shared" si="33"/>
        <v>0.53508364482489312</v>
      </c>
      <c r="X36" s="8">
        <f t="shared" si="34"/>
        <v>793.82470119521918</v>
      </c>
      <c r="Y36" s="6">
        <f t="shared" si="35"/>
        <v>-1.0532941268776497</v>
      </c>
      <c r="Z36" s="6">
        <f t="shared" si="36"/>
        <v>-0.27157832331251719</v>
      </c>
      <c r="AA36" s="6">
        <f t="shared" si="37"/>
        <v>2.8997246085871118</v>
      </c>
      <c r="AB36" s="8">
        <f>(G36/10)*1000</f>
        <v>1215.5256748199463</v>
      </c>
      <c r="AC36" s="8">
        <f>H36/AB36</f>
        <v>1.1117754878354034</v>
      </c>
      <c r="AD36" s="8">
        <f>I36/AB36</f>
        <v>9.8338361465397012E-2</v>
      </c>
      <c r="AE36" s="8">
        <f>J36/AB36</f>
        <v>0.35562466946549104</v>
      </c>
      <c r="AF36" s="8">
        <f>K36/AB36</f>
        <v>0.59489288025794118</v>
      </c>
      <c r="AG36" s="8">
        <f>(I36+K36+J36)/AB36</f>
        <v>1.0488559111888294</v>
      </c>
      <c r="AH36" s="8">
        <f>(J36+K36)/AB36</f>
        <v>0.95051754972343228</v>
      </c>
      <c r="AI36" s="7">
        <f t="shared" ref="AI36:AO37" si="38">LOG(AB36)</f>
        <v>3.0847641366181566</v>
      </c>
      <c r="AJ36" s="7">
        <f t="shared" si="38"/>
        <v>4.6017094585453881E-2</v>
      </c>
      <c r="AK36" s="7">
        <f t="shared" si="38"/>
        <v>-1.0072770322921958</v>
      </c>
      <c r="AL36" s="7">
        <f t="shared" si="38"/>
        <v>-0.44900811991464634</v>
      </c>
      <c r="AM36" s="7">
        <f t="shared" si="38"/>
        <v>-0.22556122872706336</v>
      </c>
      <c r="AN36" s="7">
        <f t="shared" si="38"/>
        <v>2.0715830163318457E-2</v>
      </c>
      <c r="AO36" s="7">
        <f t="shared" si="38"/>
        <v>-2.2039860200238539E-2</v>
      </c>
    </row>
    <row r="37" spans="1:41">
      <c r="A37" s="7" t="s">
        <v>67</v>
      </c>
      <c r="B37" s="7" t="s">
        <v>42</v>
      </c>
      <c r="C37" s="7" t="s">
        <v>43</v>
      </c>
      <c r="D37" s="7">
        <v>11</v>
      </c>
      <c r="E37" s="7">
        <v>35</v>
      </c>
      <c r="G37" s="8">
        <v>3.37886643409729</v>
      </c>
      <c r="H37" s="9">
        <v>11869.543650793652</v>
      </c>
      <c r="I37" s="9">
        <v>13.640873015873002</v>
      </c>
      <c r="J37" s="9">
        <v>4313.7254901960778</v>
      </c>
      <c r="K37" s="9">
        <v>10313.725490196079</v>
      </c>
      <c r="L37" s="24">
        <v>1.7549999999999999</v>
      </c>
      <c r="M37" s="10">
        <v>281513.13199999998</v>
      </c>
      <c r="N37" s="10">
        <v>4870561.6710000001</v>
      </c>
      <c r="O37" s="7">
        <v>3</v>
      </c>
      <c r="P37" s="7">
        <f>LOG(G37)</f>
        <v>0.52877102454169023</v>
      </c>
      <c r="Q37" s="7">
        <f t="shared" ref="Q37:Q72" si="39">LOG(H37)</f>
        <v>4.0744340219240938</v>
      </c>
      <c r="R37" s="7">
        <f t="shared" ref="R37:R72" si="40">LOG(I37)</f>
        <v>1.1348421660567745</v>
      </c>
      <c r="S37" s="7">
        <f t="shared" ref="S37:S72" si="41">LOG(J37)</f>
        <v>3.6348525047242699</v>
      </c>
      <c r="T37" s="7">
        <f t="shared" ref="T37:T72" si="42">LOG(K37)</f>
        <v>4.0134155680558026</v>
      </c>
      <c r="U37" s="7">
        <f t="shared" ref="U37:U72" si="43">LOG(L37)</f>
        <v>0.24427712080184286</v>
      </c>
      <c r="V37" s="6">
        <f t="shared" si="32"/>
        <v>1.1492331480630184E-3</v>
      </c>
      <c r="W37" s="8">
        <f t="shared" si="33"/>
        <v>0.86892350655001427</v>
      </c>
      <c r="X37" s="8">
        <f t="shared" si="34"/>
        <v>9470.5882352941171</v>
      </c>
      <c r="Y37" s="6">
        <f t="shared" si="35"/>
        <v>-2.9395918558673197</v>
      </c>
      <c r="Z37" s="6">
        <f t="shared" si="36"/>
        <v>-6.1018453868291432E-2</v>
      </c>
      <c r="AA37" s="6">
        <f t="shared" si="37"/>
        <v>3.9763769546535759</v>
      </c>
      <c r="AB37" s="8">
        <f>(G37/10)*1000</f>
        <v>337.886643409729</v>
      </c>
      <c r="AC37" s="8">
        <f>H37/AB37</f>
        <v>35.128774345780734</v>
      </c>
      <c r="AD37" s="8">
        <f>I37/AB37</f>
        <v>4.0371151928996998E-2</v>
      </c>
      <c r="AE37" s="8">
        <f>J37/AB37</f>
        <v>12.766783104134591</v>
      </c>
      <c r="AF37" s="8">
        <f>K37/AB37</f>
        <v>30.524217785339982</v>
      </c>
      <c r="AG37" s="8">
        <f>(I37+K37+J37)/AB37</f>
        <v>43.331372041403576</v>
      </c>
      <c r="AH37" s="8">
        <f>(J37+K37)/AB37</f>
        <v>43.291000889474574</v>
      </c>
      <c r="AI37" s="7">
        <f t="shared" si="38"/>
        <v>2.5287710245416903</v>
      </c>
      <c r="AJ37" s="7">
        <f t="shared" si="38"/>
        <v>1.5456629973824039</v>
      </c>
      <c r="AK37" s="7">
        <f t="shared" si="38"/>
        <v>-1.3939288584849157</v>
      </c>
      <c r="AL37" s="7">
        <f t="shared" si="38"/>
        <v>1.1060814801825796</v>
      </c>
      <c r="AM37" s="7">
        <f t="shared" si="38"/>
        <v>1.4846445435141125</v>
      </c>
      <c r="AN37" s="7">
        <f t="shared" si="38"/>
        <v>1.6368024407208881</v>
      </c>
      <c r="AO37" s="7">
        <f t="shared" si="38"/>
        <v>1.6363976268330422</v>
      </c>
    </row>
    <row r="38" spans="1:41">
      <c r="A38" s="11" t="s">
        <v>67</v>
      </c>
      <c r="B38" s="11" t="s">
        <v>45</v>
      </c>
      <c r="C38" s="11" t="s">
        <v>5</v>
      </c>
      <c r="D38" s="11">
        <v>65</v>
      </c>
      <c r="E38" s="11">
        <v>90</v>
      </c>
      <c r="F38" s="11"/>
      <c r="G38" s="12"/>
      <c r="H38" s="13">
        <v>6188.6182902584505</v>
      </c>
      <c r="I38" s="13">
        <v>29.075546719681917</v>
      </c>
      <c r="J38" s="13">
        <v>6488.0952380952385</v>
      </c>
      <c r="K38" s="13">
        <v>4900.7936507936502</v>
      </c>
      <c r="L38" s="14">
        <v>7.5999999999999998E-2</v>
      </c>
      <c r="M38" s="14">
        <v>281513.13199999998</v>
      </c>
      <c r="N38" s="14">
        <v>4870561.6710000001</v>
      </c>
      <c r="O38" s="11">
        <v>3</v>
      </c>
      <c r="Q38" s="7">
        <f t="shared" si="39"/>
        <v>3.7915936965324057</v>
      </c>
      <c r="R38" s="7">
        <f t="shared" si="40"/>
        <v>1.4635278896982908</v>
      </c>
      <c r="S38" s="7">
        <f t="shared" si="41"/>
        <v>3.812117216214761</v>
      </c>
      <c r="T38" s="7">
        <f t="shared" si="42"/>
        <v>3.6902664168141404</v>
      </c>
      <c r="U38" s="7">
        <f t="shared" si="43"/>
        <v>-1.1191864077192086</v>
      </c>
      <c r="V38" s="6">
        <f t="shared" si="32"/>
        <v>4.6982291290206006E-3</v>
      </c>
      <c r="W38" s="8">
        <f t="shared" si="33"/>
        <v>0.79190433485096756</v>
      </c>
      <c r="X38" s="8">
        <f t="shared" si="34"/>
        <v>8938.4920634920636</v>
      </c>
      <c r="Y38" s="6">
        <f t="shared" si="35"/>
        <v>-2.3280658068341151</v>
      </c>
      <c r="Z38" s="6">
        <f t="shared" si="36"/>
        <v>-0.10132727971826555</v>
      </c>
      <c r="AA38" s="6">
        <f t="shared" si="37"/>
        <v>3.9512642588695566</v>
      </c>
      <c r="AB38" s="8"/>
      <c r="AC38" s="8"/>
      <c r="AD38" s="8"/>
      <c r="AE38" s="8"/>
      <c r="AF38" s="8"/>
      <c r="AG38" s="8"/>
      <c r="AH38" s="8"/>
    </row>
    <row r="39" spans="1:41">
      <c r="A39" s="16" t="s">
        <v>68</v>
      </c>
      <c r="B39" s="7" t="s">
        <v>40</v>
      </c>
      <c r="C39" s="7" t="s">
        <v>41</v>
      </c>
      <c r="D39" s="7">
        <v>3</v>
      </c>
      <c r="E39" s="7">
        <v>10</v>
      </c>
      <c r="G39" s="8">
        <v>34.706400000000002</v>
      </c>
      <c r="H39" s="9">
        <v>2021.5430861723448</v>
      </c>
      <c r="I39" s="9">
        <v>52.7</v>
      </c>
      <c r="J39" s="9">
        <v>863.45381526104416</v>
      </c>
      <c r="K39" s="9">
        <v>1261.0441767068273</v>
      </c>
      <c r="L39" s="24">
        <v>8.4000000000000005E-2</v>
      </c>
      <c r="M39" s="10">
        <v>281563.538</v>
      </c>
      <c r="N39" s="10">
        <v>4870445.3499999996</v>
      </c>
      <c r="O39" s="7">
        <v>5</v>
      </c>
      <c r="P39" s="7">
        <f t="shared" ref="P39:P49" si="44">LOG(G39)</f>
        <v>1.5404095678281746</v>
      </c>
      <c r="Q39" s="7">
        <f t="shared" si="39"/>
        <v>3.3056830021067372</v>
      </c>
      <c r="R39" s="7">
        <f t="shared" si="40"/>
        <v>1.7218106152125465</v>
      </c>
      <c r="S39" s="7">
        <f t="shared" si="41"/>
        <v>2.936239112819869</v>
      </c>
      <c r="T39" s="7">
        <f t="shared" si="42"/>
        <v>3.1007303009774785</v>
      </c>
      <c r="U39" s="7">
        <f t="shared" si="43"/>
        <v>-1.0757207139381184</v>
      </c>
      <c r="V39" s="6">
        <f t="shared" si="32"/>
        <v>2.6069194547707557E-2</v>
      </c>
      <c r="W39" s="8">
        <f t="shared" si="33"/>
        <v>0.62380276993973416</v>
      </c>
      <c r="X39" s="8">
        <f t="shared" si="34"/>
        <v>1493.9759036144578</v>
      </c>
      <c r="Y39" s="6">
        <f t="shared" si="35"/>
        <v>-1.5838723868941904</v>
      </c>
      <c r="Z39" s="6">
        <f t="shared" si="36"/>
        <v>-0.20495270112925831</v>
      </c>
      <c r="AA39" s="6">
        <f t="shared" si="37"/>
        <v>3.174343592786161</v>
      </c>
      <c r="AB39" s="8">
        <f t="shared" ref="AB39:AB49" si="45">(G39/10)*1000</f>
        <v>3470.6400000000003</v>
      </c>
      <c r="AC39" s="8">
        <f t="shared" ref="AC39:AC49" si="46">H39/AB39</f>
        <v>0.58246982866916319</v>
      </c>
      <c r="AD39" s="8">
        <f t="shared" ref="AD39:AD49" si="47">I39/AB39</f>
        <v>1.5184519281746306E-2</v>
      </c>
      <c r="AE39" s="8">
        <f t="shared" ref="AE39:AE49" si="48">J39/AB39</f>
        <v>0.24878806654134225</v>
      </c>
      <c r="AF39" s="8">
        <f t="shared" ref="AF39:AF49" si="49">K39/AB39</f>
        <v>0.36334629253014639</v>
      </c>
      <c r="AG39" s="8">
        <f t="shared" ref="AG39:AG49" si="50">(I39+K39+J39)/AB39</f>
        <v>0.62731887835323497</v>
      </c>
      <c r="AH39" s="8">
        <f t="shared" ref="AH39:AH49" si="51">(J39+K39)/AB39</f>
        <v>0.61213435907148872</v>
      </c>
      <c r="AI39" s="7">
        <f t="shared" ref="AI39:AI49" si="52">LOG(AB39)</f>
        <v>3.5404095678281746</v>
      </c>
      <c r="AJ39" s="7">
        <f t="shared" ref="AJ39:AJ49" si="53">LOG(AC39)</f>
        <v>-0.23472656572143769</v>
      </c>
      <c r="AK39" s="7">
        <f t="shared" ref="AK39:AK49" si="54">LOG(AD39)</f>
        <v>-1.8185989526156279</v>
      </c>
      <c r="AL39" s="7">
        <f t="shared" ref="AL39:AL49" si="55">LOG(AE39)</f>
        <v>-0.60417045500830557</v>
      </c>
      <c r="AM39" s="7">
        <f t="shared" ref="AM39:AM49" si="56">LOG(AF39)</f>
        <v>-0.43967926685069597</v>
      </c>
      <c r="AN39" s="7">
        <f t="shared" ref="AN39:AN49" si="57">LOG(AG39)</f>
        <v>-0.20251164273323721</v>
      </c>
      <c r="AO39" s="7">
        <f t="shared" ref="AO39:AO49" si="58">LOG(AH39)</f>
        <v>-0.21315324288872511</v>
      </c>
    </row>
    <row r="40" spans="1:41">
      <c r="A40" s="16" t="s">
        <v>68</v>
      </c>
      <c r="B40" s="7" t="s">
        <v>47</v>
      </c>
      <c r="C40" s="7" t="s">
        <v>47</v>
      </c>
      <c r="D40" s="7">
        <v>10</v>
      </c>
      <c r="E40" s="7">
        <v>14</v>
      </c>
      <c r="G40" s="8">
        <v>17.704599999999999</v>
      </c>
      <c r="H40" s="9">
        <v>6476.6566265060246</v>
      </c>
      <c r="I40" s="9">
        <v>25.602409638554228</v>
      </c>
      <c r="J40" s="9">
        <v>2862.7450980392155</v>
      </c>
      <c r="K40" s="9">
        <v>5078.4313725490192</v>
      </c>
      <c r="L40" s="24">
        <v>1.4670000000000001</v>
      </c>
      <c r="M40" s="10">
        <v>281563.538</v>
      </c>
      <c r="N40" s="10">
        <v>4870445.3499999996</v>
      </c>
      <c r="O40" s="7">
        <v>5</v>
      </c>
      <c r="P40" s="7">
        <f t="shared" si="44"/>
        <v>1.2480861191904218</v>
      </c>
      <c r="Q40" s="7">
        <f t="shared" si="39"/>
        <v>3.8113508726341481</v>
      </c>
      <c r="R40" s="7">
        <f t="shared" si="40"/>
        <v>1.4082808420102566</v>
      </c>
      <c r="S40" s="7">
        <f t="shared" si="41"/>
        <v>3.4567826796865009</v>
      </c>
      <c r="T40" s="7">
        <f t="shared" si="42"/>
        <v>3.7057295879833156</v>
      </c>
      <c r="U40" s="7">
        <f t="shared" si="43"/>
        <v>0.16643011384328271</v>
      </c>
      <c r="V40" s="6">
        <f t="shared" si="32"/>
        <v>3.9530287175909787E-3</v>
      </c>
      <c r="W40" s="8">
        <f t="shared" si="33"/>
        <v>0.78411311042263654</v>
      </c>
      <c r="X40" s="8">
        <f t="shared" si="34"/>
        <v>5401.9607843137255</v>
      </c>
      <c r="Y40" s="6">
        <f t="shared" si="35"/>
        <v>-2.4030700306238919</v>
      </c>
      <c r="Z40" s="6">
        <f t="shared" si="36"/>
        <v>-0.10562128465083287</v>
      </c>
      <c r="AA40" s="6">
        <f t="shared" si="37"/>
        <v>3.7325514270898674</v>
      </c>
      <c r="AB40" s="8">
        <f t="shared" si="45"/>
        <v>1770.46</v>
      </c>
      <c r="AC40" s="8">
        <f t="shared" si="46"/>
        <v>3.6581773248229412</v>
      </c>
      <c r="AD40" s="8">
        <f t="shared" si="47"/>
        <v>1.4460880019065231E-2</v>
      </c>
      <c r="AE40" s="8">
        <f t="shared" si="48"/>
        <v>1.6169498876219826</v>
      </c>
      <c r="AF40" s="8">
        <f t="shared" si="49"/>
        <v>2.8684248006444761</v>
      </c>
      <c r="AG40" s="8">
        <f t="shared" si="50"/>
        <v>4.4998355682855244</v>
      </c>
      <c r="AH40" s="8">
        <f t="shared" si="51"/>
        <v>4.4853746882664582</v>
      </c>
      <c r="AI40" s="7">
        <f t="shared" si="52"/>
        <v>3.2480861191904218</v>
      </c>
      <c r="AJ40" s="7">
        <f t="shared" si="53"/>
        <v>0.5632647534437264</v>
      </c>
      <c r="AK40" s="7">
        <f t="shared" si="54"/>
        <v>-1.8398052771801652</v>
      </c>
      <c r="AL40" s="7">
        <f t="shared" si="55"/>
        <v>0.20869656049607876</v>
      </c>
      <c r="AM40" s="7">
        <f t="shared" si="56"/>
        <v>0.45764346879289353</v>
      </c>
      <c r="AN40" s="7">
        <f t="shared" si="57"/>
        <v>0.65319664419956913</v>
      </c>
      <c r="AO40" s="7">
        <f t="shared" si="58"/>
        <v>0.65179872792631022</v>
      </c>
    </row>
    <row r="41" spans="1:41">
      <c r="A41" s="16" t="s">
        <v>68</v>
      </c>
      <c r="B41" s="7" t="s">
        <v>69</v>
      </c>
      <c r="C41" s="7" t="s">
        <v>59</v>
      </c>
      <c r="D41" s="7">
        <v>14</v>
      </c>
      <c r="E41" s="7">
        <v>19</v>
      </c>
      <c r="G41" s="8">
        <v>3.0432666666666663</v>
      </c>
      <c r="H41" s="9">
        <v>3076.2500000000005</v>
      </c>
      <c r="I41" s="9">
        <v>17.500000000000014</v>
      </c>
      <c r="J41" s="9">
        <v>939.21568627450972</v>
      </c>
      <c r="K41" s="9">
        <v>1578.4313725490197</v>
      </c>
      <c r="L41" s="24">
        <v>0.628</v>
      </c>
      <c r="M41" s="10">
        <v>281563.538</v>
      </c>
      <c r="N41" s="10">
        <v>4870445.3499999996</v>
      </c>
      <c r="O41" s="7">
        <v>5</v>
      </c>
      <c r="P41" s="7">
        <f t="shared" si="44"/>
        <v>0.48334000914018393</v>
      </c>
      <c r="Q41" s="7">
        <f t="shared" si="39"/>
        <v>3.488021626710859</v>
      </c>
      <c r="R41" s="7">
        <f t="shared" si="40"/>
        <v>1.2430380486862949</v>
      </c>
      <c r="S41" s="7">
        <f t="shared" si="41"/>
        <v>2.972765337316627</v>
      </c>
      <c r="T41" s="7">
        <f t="shared" si="42"/>
        <v>3.198225704269932</v>
      </c>
      <c r="U41" s="7">
        <f t="shared" si="43"/>
        <v>-0.20204035626280387</v>
      </c>
      <c r="V41" s="6">
        <f t="shared" si="32"/>
        <v>5.6887444128403122E-3</v>
      </c>
      <c r="W41" s="8">
        <f t="shared" si="33"/>
        <v>0.51310243723657678</v>
      </c>
      <c r="X41" s="8">
        <f t="shared" si="34"/>
        <v>1728.4313725490197</v>
      </c>
      <c r="Y41" s="6">
        <f t="shared" si="35"/>
        <v>-2.2449835780245642</v>
      </c>
      <c r="Z41" s="6">
        <f t="shared" si="36"/>
        <v>-0.28979592244092689</v>
      </c>
      <c r="AA41" s="6">
        <f t="shared" si="37"/>
        <v>3.2376521405374046</v>
      </c>
      <c r="AB41" s="8">
        <f t="shared" si="45"/>
        <v>304.32666666666665</v>
      </c>
      <c r="AC41" s="8">
        <f t="shared" si="46"/>
        <v>10.108381344607769</v>
      </c>
      <c r="AD41" s="8">
        <f t="shared" si="47"/>
        <v>5.75039978969967E-2</v>
      </c>
      <c r="AE41" s="8">
        <f t="shared" si="48"/>
        <v>3.0862089627631812</v>
      </c>
      <c r="AF41" s="8">
        <f t="shared" si="49"/>
        <v>5.1866351044349921</v>
      </c>
      <c r="AG41" s="8">
        <f t="shared" si="50"/>
        <v>8.3303480650951691</v>
      </c>
      <c r="AH41" s="8">
        <f t="shared" si="51"/>
        <v>8.2728440671981733</v>
      </c>
      <c r="AI41" s="7">
        <f t="shared" si="52"/>
        <v>2.4833400091401838</v>
      </c>
      <c r="AJ41" s="7">
        <f t="shared" si="53"/>
        <v>1.004681617570675</v>
      </c>
      <c r="AK41" s="7">
        <f t="shared" si="54"/>
        <v>-1.2403019604538892</v>
      </c>
      <c r="AL41" s="7">
        <f t="shared" si="55"/>
        <v>0.48942532817644285</v>
      </c>
      <c r="AM41" s="7">
        <f t="shared" si="56"/>
        <v>0.7148856951297482</v>
      </c>
      <c r="AN41" s="7">
        <f t="shared" si="57"/>
        <v>0.92066314781640712</v>
      </c>
      <c r="AO41" s="7">
        <f t="shared" si="58"/>
        <v>0.91765483849471408</v>
      </c>
    </row>
    <row r="42" spans="1:41">
      <c r="A42" s="16" t="s">
        <v>68</v>
      </c>
      <c r="B42" s="7" t="s">
        <v>42</v>
      </c>
      <c r="C42" s="7" t="s">
        <v>55</v>
      </c>
      <c r="D42" s="7">
        <v>19</v>
      </c>
      <c r="E42" s="7">
        <v>53</v>
      </c>
      <c r="G42" s="8">
        <v>3.4737</v>
      </c>
      <c r="H42" s="9">
        <v>9226.9345238095266</v>
      </c>
      <c r="I42" s="9">
        <v>156.99404761904765</v>
      </c>
      <c r="J42" s="9">
        <v>6318.8976377952758</v>
      </c>
      <c r="K42" s="9">
        <v>8188.9763779527566</v>
      </c>
      <c r="L42" s="24">
        <v>1.86</v>
      </c>
      <c r="M42" s="10">
        <v>281563.538</v>
      </c>
      <c r="N42" s="10">
        <v>4870445.3499999996</v>
      </c>
      <c r="O42" s="7">
        <v>5</v>
      </c>
      <c r="P42" s="7">
        <f t="shared" si="44"/>
        <v>0.54079230865038008</v>
      </c>
      <c r="Q42" s="7">
        <f t="shared" si="39"/>
        <v>3.9650574387807973</v>
      </c>
      <c r="R42" s="7">
        <f t="shared" si="40"/>
        <v>2.1958831865798865</v>
      </c>
      <c r="S42" s="7">
        <f t="shared" si="41"/>
        <v>3.800641320120953</v>
      </c>
      <c r="T42" s="7">
        <f t="shared" si="42"/>
        <v>3.9132296183428235</v>
      </c>
      <c r="U42" s="7">
        <f t="shared" si="43"/>
        <v>0.26951294421791633</v>
      </c>
      <c r="V42" s="6">
        <f t="shared" si="32"/>
        <v>1.7014756874445609E-2</v>
      </c>
      <c r="W42" s="8">
        <f t="shared" si="33"/>
        <v>0.88750780194891554</v>
      </c>
      <c r="X42" s="8">
        <f t="shared" si="34"/>
        <v>10413.385826771653</v>
      </c>
      <c r="Y42" s="6">
        <f t="shared" si="35"/>
        <v>-1.7691742522009111</v>
      </c>
      <c r="Z42" s="6">
        <f t="shared" si="36"/>
        <v>-5.1827820437973814E-2</v>
      </c>
      <c r="AA42" s="6">
        <f t="shared" si="37"/>
        <v>4.0175919597512664</v>
      </c>
      <c r="AB42" s="8">
        <f t="shared" si="45"/>
        <v>347.37</v>
      </c>
      <c r="AC42" s="8">
        <f t="shared" si="46"/>
        <v>26.562266527937147</v>
      </c>
      <c r="AD42" s="8">
        <f t="shared" si="47"/>
        <v>0.45195050700707501</v>
      </c>
      <c r="AE42" s="8">
        <f t="shared" si="48"/>
        <v>18.190683242062573</v>
      </c>
      <c r="AF42" s="8">
        <f t="shared" si="49"/>
        <v>23.574218780990748</v>
      </c>
      <c r="AG42" s="8">
        <f t="shared" si="50"/>
        <v>42.2168525300604</v>
      </c>
      <c r="AH42" s="8">
        <f t="shared" si="51"/>
        <v>41.764902023053317</v>
      </c>
      <c r="AI42" s="7">
        <f t="shared" si="52"/>
        <v>2.5407923086503801</v>
      </c>
      <c r="AJ42" s="7">
        <f t="shared" si="53"/>
        <v>1.4242651301304172</v>
      </c>
      <c r="AK42" s="7">
        <f t="shared" si="54"/>
        <v>-0.34490912207049373</v>
      </c>
      <c r="AL42" s="7">
        <f t="shared" si="55"/>
        <v>1.2598490114705727</v>
      </c>
      <c r="AM42" s="7">
        <f t="shared" si="56"/>
        <v>1.3724373096924434</v>
      </c>
      <c r="AN42" s="7">
        <f t="shared" si="57"/>
        <v>1.6254858514306374</v>
      </c>
      <c r="AO42" s="7">
        <f t="shared" si="58"/>
        <v>1.6208114669247522</v>
      </c>
    </row>
    <row r="43" spans="1:41">
      <c r="A43" s="16" t="s">
        <v>68</v>
      </c>
      <c r="B43" s="7" t="s">
        <v>56</v>
      </c>
      <c r="C43" s="7" t="s">
        <v>56</v>
      </c>
      <c r="D43" s="7">
        <v>53</v>
      </c>
      <c r="E43" s="7">
        <v>72</v>
      </c>
      <c r="G43" s="8">
        <v>3.0343</v>
      </c>
      <c r="H43" s="9">
        <v>12074.899799599199</v>
      </c>
      <c r="I43" s="9">
        <v>57.615230460921858</v>
      </c>
      <c r="J43" s="9">
        <v>15907.258064516131</v>
      </c>
      <c r="K43" s="9">
        <v>9435.4838709677424</v>
      </c>
      <c r="L43" s="24">
        <v>1.704</v>
      </c>
      <c r="M43" s="10">
        <v>281563.538</v>
      </c>
      <c r="N43" s="10">
        <v>4870445.3499999996</v>
      </c>
      <c r="O43" s="7">
        <v>5</v>
      </c>
      <c r="P43" s="7">
        <f t="shared" si="44"/>
        <v>0.48205851709131187</v>
      </c>
      <c r="Q43" s="7">
        <f t="shared" si="39"/>
        <v>4.0818835355592258</v>
      </c>
      <c r="R43" s="7">
        <f t="shared" si="40"/>
        <v>1.7605373034022596</v>
      </c>
      <c r="S43" s="7">
        <f t="shared" si="41"/>
        <v>4.2015953267192225</v>
      </c>
      <c r="T43" s="7">
        <f t="shared" si="42"/>
        <v>3.9747641765839266</v>
      </c>
      <c r="U43" s="7">
        <f t="shared" si="43"/>
        <v>0.2314695904306813</v>
      </c>
      <c r="V43" s="6">
        <f t="shared" si="32"/>
        <v>4.7714872518307997E-3</v>
      </c>
      <c r="W43" s="8">
        <f t="shared" si="33"/>
        <v>0.78141301605508418</v>
      </c>
      <c r="X43" s="8">
        <f t="shared" si="34"/>
        <v>20625</v>
      </c>
      <c r="Y43" s="6">
        <f t="shared" si="35"/>
        <v>-2.3213462321569667</v>
      </c>
      <c r="Z43" s="6">
        <f t="shared" si="36"/>
        <v>-0.10711935897529964</v>
      </c>
      <c r="AA43" s="6">
        <f t="shared" si="37"/>
        <v>4.3143939572219629</v>
      </c>
      <c r="AB43" s="8">
        <f t="shared" si="45"/>
        <v>303.42999999999995</v>
      </c>
      <c r="AC43" s="8">
        <f t="shared" si="46"/>
        <v>39.794680155552193</v>
      </c>
      <c r="AD43" s="8">
        <f t="shared" si="47"/>
        <v>0.18987980905290139</v>
      </c>
      <c r="AE43" s="8">
        <f t="shared" si="48"/>
        <v>52.424803297354032</v>
      </c>
      <c r="AF43" s="8">
        <f t="shared" si="49"/>
        <v>31.096081043297445</v>
      </c>
      <c r="AG43" s="8">
        <f t="shared" si="50"/>
        <v>83.710764149704374</v>
      </c>
      <c r="AH43" s="8">
        <f t="shared" si="51"/>
        <v>83.520884340651463</v>
      </c>
      <c r="AI43" s="7">
        <f t="shared" si="52"/>
        <v>2.4820585170913119</v>
      </c>
      <c r="AJ43" s="7">
        <f t="shared" si="53"/>
        <v>1.5998250184679144</v>
      </c>
      <c r="AK43" s="7">
        <f t="shared" si="54"/>
        <v>-0.72152121368905231</v>
      </c>
      <c r="AL43" s="7">
        <f t="shared" si="55"/>
        <v>1.7195368096279111</v>
      </c>
      <c r="AM43" s="7">
        <f t="shared" si="56"/>
        <v>1.4927056594926147</v>
      </c>
      <c r="AN43" s="7">
        <f t="shared" si="57"/>
        <v>1.9227813063832864</v>
      </c>
      <c r="AO43" s="7">
        <f t="shared" si="58"/>
        <v>1.9217950841044484</v>
      </c>
    </row>
    <row r="44" spans="1:41" ht="16" thickBot="1">
      <c r="A44" s="17" t="s">
        <v>68</v>
      </c>
      <c r="B44" s="18" t="s">
        <v>57</v>
      </c>
      <c r="C44" s="18" t="s">
        <v>5</v>
      </c>
      <c r="D44" s="18">
        <v>72</v>
      </c>
      <c r="E44" s="18">
        <v>86</v>
      </c>
      <c r="F44" s="18"/>
      <c r="G44" s="19">
        <v>1.8132999999999999</v>
      </c>
      <c r="H44" s="20">
        <v>7303.6779324055669</v>
      </c>
      <c r="I44" s="20">
        <v>102.13717693836981</v>
      </c>
      <c r="J44" s="20">
        <v>11431.4</v>
      </c>
      <c r="K44" s="20">
        <v>4137.3</v>
      </c>
      <c r="L44" s="21">
        <v>0.53</v>
      </c>
      <c r="M44" s="21">
        <v>281563.538</v>
      </c>
      <c r="N44" s="21">
        <v>4870445.3499999996</v>
      </c>
      <c r="O44" s="18">
        <v>5</v>
      </c>
      <c r="P44" s="7">
        <f t="shared" si="44"/>
        <v>0.2584696615506934</v>
      </c>
      <c r="Q44" s="7">
        <f t="shared" si="39"/>
        <v>3.8635416140247414</v>
      </c>
      <c r="R44" s="7">
        <f t="shared" si="40"/>
        <v>2.0091838498281982</v>
      </c>
      <c r="S44" s="7">
        <f t="shared" si="41"/>
        <v>4.0580994215625266</v>
      </c>
      <c r="T44" s="7">
        <f t="shared" si="42"/>
        <v>3.6167170131896347</v>
      </c>
      <c r="U44" s="7">
        <f t="shared" si="43"/>
        <v>-0.27572413039921095</v>
      </c>
      <c r="V44" s="6">
        <f t="shared" si="32"/>
        <v>1.3984348417829195E-2</v>
      </c>
      <c r="W44" s="8">
        <f t="shared" si="33"/>
        <v>0.56646802313712152</v>
      </c>
      <c r="X44" s="8">
        <f t="shared" si="34"/>
        <v>13500.05</v>
      </c>
      <c r="Y44" s="6">
        <f t="shared" si="35"/>
        <v>-1.8543577641965434</v>
      </c>
      <c r="Z44" s="6">
        <f t="shared" si="36"/>
        <v>-0.24682460083510704</v>
      </c>
      <c r="AA44" s="6">
        <f t="shared" si="37"/>
        <v>4.1303353769901081</v>
      </c>
      <c r="AB44" s="8">
        <f t="shared" si="45"/>
        <v>181.32999999999998</v>
      </c>
      <c r="AC44" s="8">
        <f t="shared" si="46"/>
        <v>40.278376067973127</v>
      </c>
      <c r="AD44" s="8">
        <f t="shared" si="47"/>
        <v>0.56326684463888943</v>
      </c>
      <c r="AE44" s="8">
        <f t="shared" si="48"/>
        <v>63.041967683229473</v>
      </c>
      <c r="AF44" s="8">
        <f t="shared" si="49"/>
        <v>22.816412066398282</v>
      </c>
      <c r="AG44" s="8">
        <f t="shared" si="50"/>
        <v>86.421646594266647</v>
      </c>
      <c r="AH44" s="8">
        <f t="shared" si="51"/>
        <v>85.858379749627758</v>
      </c>
      <c r="AI44" s="7">
        <f t="shared" si="52"/>
        <v>2.2584696615506932</v>
      </c>
      <c r="AJ44" s="7">
        <f t="shared" si="53"/>
        <v>1.6050719524740482</v>
      </c>
      <c r="AK44" s="7">
        <f t="shared" si="54"/>
        <v>-0.249285811722495</v>
      </c>
      <c r="AL44" s="7">
        <f t="shared" si="55"/>
        <v>1.7996297600118332</v>
      </c>
      <c r="AM44" s="7">
        <f t="shared" si="56"/>
        <v>1.3582473516389411</v>
      </c>
      <c r="AN44" s="7">
        <f t="shared" si="57"/>
        <v>1.9366225366800414</v>
      </c>
      <c r="AO44" s="7">
        <f t="shared" si="58"/>
        <v>1.933782688564158</v>
      </c>
    </row>
    <row r="45" spans="1:41">
      <c r="A45" s="7" t="s">
        <v>70</v>
      </c>
      <c r="B45" s="7" t="s">
        <v>40</v>
      </c>
      <c r="C45" s="7" t="s">
        <v>41</v>
      </c>
      <c r="D45" s="7">
        <v>3</v>
      </c>
      <c r="E45" s="7">
        <v>7</v>
      </c>
      <c r="G45" s="8">
        <v>44.978664451386351</v>
      </c>
      <c r="H45" s="9">
        <v>1056.6367265469062</v>
      </c>
      <c r="I45" s="9">
        <v>110.27944111776445</v>
      </c>
      <c r="J45" s="9">
        <v>482</v>
      </c>
      <c r="K45" s="9">
        <v>624</v>
      </c>
      <c r="L45" s="24">
        <v>0.13</v>
      </c>
      <c r="M45" s="10">
        <v>281567.41499999998</v>
      </c>
      <c r="N45" s="10">
        <v>4870507.3870000001</v>
      </c>
      <c r="O45" s="7">
        <v>4</v>
      </c>
      <c r="P45" s="7">
        <f t="shared" si="44"/>
        <v>1.6530065558127214</v>
      </c>
      <c r="Q45" s="7">
        <f t="shared" si="39"/>
        <v>3.0239257018075363</v>
      </c>
      <c r="R45" s="7">
        <f t="shared" si="40"/>
        <v>2.0424945564899026</v>
      </c>
      <c r="S45" s="7">
        <f t="shared" si="41"/>
        <v>2.6830470382388496</v>
      </c>
      <c r="T45" s="7">
        <f t="shared" si="42"/>
        <v>2.7951845896824241</v>
      </c>
      <c r="U45" s="7">
        <f t="shared" si="43"/>
        <v>-0.88605664769316317</v>
      </c>
      <c r="V45" s="6">
        <f t="shared" si="32"/>
        <v>0.10436835891381344</v>
      </c>
      <c r="W45" s="8">
        <f t="shared" si="33"/>
        <v>0.59055301062573795</v>
      </c>
      <c r="X45" s="8">
        <f t="shared" si="34"/>
        <v>794</v>
      </c>
      <c r="Y45" s="6">
        <f t="shared" si="35"/>
        <v>-0.98143114531763387</v>
      </c>
      <c r="Z45" s="6">
        <f t="shared" si="36"/>
        <v>-0.22874111212511239</v>
      </c>
      <c r="AA45" s="6">
        <f t="shared" si="37"/>
        <v>2.8998205024270964</v>
      </c>
      <c r="AB45" s="8">
        <f t="shared" si="45"/>
        <v>4497.8664451386358</v>
      </c>
      <c r="AC45" s="8">
        <f t="shared" si="46"/>
        <v>0.23491954228408352</v>
      </c>
      <c r="AD45" s="8">
        <f t="shared" si="47"/>
        <v>2.4518167104974002E-2</v>
      </c>
      <c r="AE45" s="8">
        <f t="shared" si="48"/>
        <v>0.10716191907408748</v>
      </c>
      <c r="AF45" s="8">
        <f t="shared" si="49"/>
        <v>0.13873244295068585</v>
      </c>
      <c r="AG45" s="8">
        <f t="shared" si="50"/>
        <v>0.27041252912974734</v>
      </c>
      <c r="AH45" s="8">
        <f t="shared" si="51"/>
        <v>0.24589436202477333</v>
      </c>
      <c r="AI45" s="7">
        <f t="shared" si="52"/>
        <v>3.6530065558127212</v>
      </c>
      <c r="AJ45" s="7">
        <f t="shared" si="53"/>
        <v>-0.62908085400518499</v>
      </c>
      <c r="AK45" s="7">
        <f t="shared" si="54"/>
        <v>-1.610511999322819</v>
      </c>
      <c r="AL45" s="7">
        <f t="shared" si="55"/>
        <v>-0.96995951757387178</v>
      </c>
      <c r="AM45" s="7">
        <f t="shared" si="56"/>
        <v>-0.85782196613029749</v>
      </c>
      <c r="AN45" s="7">
        <f t="shared" si="57"/>
        <v>-0.56797318992769208</v>
      </c>
      <c r="AO45" s="7">
        <f t="shared" si="58"/>
        <v>-0.60925142884404193</v>
      </c>
    </row>
    <row r="46" spans="1:41">
      <c r="A46" s="7" t="s">
        <v>70</v>
      </c>
      <c r="B46" s="7" t="s">
        <v>71</v>
      </c>
      <c r="C46" s="7" t="s">
        <v>43</v>
      </c>
      <c r="D46" s="7">
        <v>7</v>
      </c>
      <c r="E46" s="7">
        <v>15</v>
      </c>
      <c r="G46" s="8">
        <v>7.3273274898529053</v>
      </c>
      <c r="H46" s="9">
        <v>5487.2244488977958</v>
      </c>
      <c r="I46" s="9">
        <v>20.040080160320663</v>
      </c>
      <c r="J46" s="9">
        <v>1072</v>
      </c>
      <c r="K46" s="9">
        <v>3640</v>
      </c>
      <c r="L46" s="24">
        <v>0.89300000000000002</v>
      </c>
      <c r="M46" s="10">
        <v>281567.41499999998</v>
      </c>
      <c r="N46" s="10">
        <v>4870507.3870000001</v>
      </c>
      <c r="O46" s="7">
        <v>4</v>
      </c>
      <c r="P46" s="7">
        <f t="shared" si="44"/>
        <v>0.86494560246538454</v>
      </c>
      <c r="Q46" s="7">
        <f t="shared" si="39"/>
        <v>3.7393527248988607</v>
      </c>
      <c r="R46" s="7">
        <f t="shared" si="40"/>
        <v>1.3018994543766105</v>
      </c>
      <c r="S46" s="7">
        <f t="shared" si="41"/>
        <v>3.030194785356751</v>
      </c>
      <c r="T46" s="7">
        <f t="shared" si="42"/>
        <v>3.5611013836490559</v>
      </c>
      <c r="U46" s="7">
        <f t="shared" si="43"/>
        <v>-4.9148541111453566E-2</v>
      </c>
      <c r="V46" s="6">
        <f t="shared" si="32"/>
        <v>3.6521342159324395E-3</v>
      </c>
      <c r="W46" s="8">
        <f t="shared" si="33"/>
        <v>0.66335905044510379</v>
      </c>
      <c r="X46" s="8">
        <f t="shared" si="34"/>
        <v>2892</v>
      </c>
      <c r="Y46" s="6">
        <f t="shared" si="35"/>
        <v>-2.43745327052225</v>
      </c>
      <c r="Z46" s="6">
        <f t="shared" si="36"/>
        <v>-0.17825134124980474</v>
      </c>
      <c r="AA46" s="6">
        <f t="shared" si="37"/>
        <v>3.461198288622493</v>
      </c>
      <c r="AB46" s="8">
        <f t="shared" si="45"/>
        <v>732.73274898529053</v>
      </c>
      <c r="AC46" s="8">
        <f t="shared" si="46"/>
        <v>7.4887118891528495</v>
      </c>
      <c r="AD46" s="8">
        <f t="shared" si="47"/>
        <v>2.7349780923635179E-2</v>
      </c>
      <c r="AE46" s="8">
        <f t="shared" si="48"/>
        <v>1.4630163609918303</v>
      </c>
      <c r="AF46" s="8">
        <f t="shared" si="49"/>
        <v>4.9677048078453936</v>
      </c>
      <c r="AG46" s="8">
        <f t="shared" si="50"/>
        <v>6.4580709497608595</v>
      </c>
      <c r="AH46" s="8">
        <f t="shared" si="51"/>
        <v>6.4307211688372243</v>
      </c>
      <c r="AI46" s="7">
        <f t="shared" si="52"/>
        <v>2.8649456024653843</v>
      </c>
      <c r="AJ46" s="7">
        <f t="shared" si="53"/>
        <v>0.87440712243347618</v>
      </c>
      <c r="AK46" s="7">
        <f t="shared" si="54"/>
        <v>-1.5630461480887741</v>
      </c>
      <c r="AL46" s="7">
        <f t="shared" si="55"/>
        <v>0.16524918289136667</v>
      </c>
      <c r="AM46" s="7">
        <f t="shared" si="56"/>
        <v>0.69615578118367138</v>
      </c>
      <c r="AN46" s="7">
        <f t="shared" si="57"/>
        <v>0.81010281196023437</v>
      </c>
      <c r="AO46" s="7">
        <f t="shared" si="58"/>
        <v>0.80825967931366072</v>
      </c>
    </row>
    <row r="47" spans="1:41">
      <c r="A47" s="7" t="s">
        <v>70</v>
      </c>
      <c r="B47" s="7" t="s">
        <v>72</v>
      </c>
      <c r="C47" s="7" t="s">
        <v>43</v>
      </c>
      <c r="D47" s="7">
        <v>15</v>
      </c>
      <c r="E47" s="7">
        <v>25</v>
      </c>
      <c r="G47" s="8">
        <v>7.1062347888946533</v>
      </c>
      <c r="H47" s="9">
        <v>12775.698602794409</v>
      </c>
      <c r="I47" s="9">
        <v>121.00798403193613</v>
      </c>
      <c r="J47" s="9">
        <v>10980</v>
      </c>
      <c r="K47" s="9">
        <v>9860</v>
      </c>
      <c r="L47" s="24">
        <v>2.71</v>
      </c>
      <c r="M47" s="10">
        <v>281567.41499999998</v>
      </c>
      <c r="N47" s="10">
        <v>4870507.3870000001</v>
      </c>
      <c r="O47" s="7">
        <v>4</v>
      </c>
      <c r="P47" s="7">
        <f t="shared" si="44"/>
        <v>0.85163955241264577</v>
      </c>
      <c r="Q47" s="7">
        <f t="shared" si="39"/>
        <v>4.1063846576163971</v>
      </c>
      <c r="R47" s="7">
        <f t="shared" si="40"/>
        <v>2.0828140257430743</v>
      </c>
      <c r="S47" s="7">
        <f t="shared" si="41"/>
        <v>4.0406023401140727</v>
      </c>
      <c r="T47" s="7">
        <f t="shared" si="42"/>
        <v>3.993876914941211</v>
      </c>
      <c r="U47" s="7">
        <f t="shared" si="43"/>
        <v>0.43296929087440572</v>
      </c>
      <c r="V47" s="6">
        <f t="shared" si="32"/>
        <v>9.4717312762425555E-3</v>
      </c>
      <c r="W47" s="8">
        <f t="shared" si="33"/>
        <v>0.77177775607850807</v>
      </c>
      <c r="X47" s="8">
        <f t="shared" si="34"/>
        <v>15910</v>
      </c>
      <c r="Y47" s="6">
        <f t="shared" si="35"/>
        <v>-2.0235706318733229</v>
      </c>
      <c r="Z47" s="6">
        <f t="shared" si="36"/>
        <v>-0.11250774267518589</v>
      </c>
      <c r="AA47" s="6">
        <f t="shared" si="37"/>
        <v>4.2016701796465812</v>
      </c>
      <c r="AB47" s="8">
        <f t="shared" si="45"/>
        <v>710.62347888946533</v>
      </c>
      <c r="AC47" s="8">
        <f t="shared" si="46"/>
        <v>17.978154370525125</v>
      </c>
      <c r="AD47" s="8">
        <f t="shared" si="47"/>
        <v>0.17028424704041961</v>
      </c>
      <c r="AE47" s="8">
        <f t="shared" si="48"/>
        <v>15.451220408814969</v>
      </c>
      <c r="AF47" s="8">
        <f t="shared" si="49"/>
        <v>13.875139638516902</v>
      </c>
      <c r="AG47" s="8">
        <f t="shared" si="50"/>
        <v>29.496644294372295</v>
      </c>
      <c r="AH47" s="8">
        <f t="shared" si="51"/>
        <v>29.326360047331871</v>
      </c>
      <c r="AI47" s="7">
        <f t="shared" si="52"/>
        <v>2.8516395524126459</v>
      </c>
      <c r="AJ47" s="7">
        <f t="shared" si="53"/>
        <v>1.2547451052037515</v>
      </c>
      <c r="AK47" s="7">
        <f t="shared" si="54"/>
        <v>-0.76882552666957138</v>
      </c>
      <c r="AL47" s="7">
        <f t="shared" si="55"/>
        <v>1.1889627877014273</v>
      </c>
      <c r="AM47" s="7">
        <f t="shared" si="56"/>
        <v>1.1422373625285656</v>
      </c>
      <c r="AN47" s="7">
        <f t="shared" si="57"/>
        <v>1.4697726109838278</v>
      </c>
      <c r="AO47" s="7">
        <f t="shared" si="58"/>
        <v>1.4672581622148411</v>
      </c>
    </row>
    <row r="48" spans="1:41">
      <c r="A48" s="7" t="s">
        <v>70</v>
      </c>
      <c r="B48" s="7" t="s">
        <v>73</v>
      </c>
      <c r="C48" s="7" t="s">
        <v>44</v>
      </c>
      <c r="D48" s="7">
        <v>25</v>
      </c>
      <c r="E48" s="7">
        <v>48</v>
      </c>
      <c r="G48" s="8">
        <v>4.4547772407531738</v>
      </c>
      <c r="H48" s="9">
        <v>11246.234939759037</v>
      </c>
      <c r="I48" s="9">
        <v>67.018072289156635</v>
      </c>
      <c r="J48" s="9">
        <v>11032.388663967611</v>
      </c>
      <c r="K48" s="9">
        <v>8724.6963562753044</v>
      </c>
      <c r="L48" s="24">
        <v>1.609</v>
      </c>
      <c r="M48" s="10">
        <v>281567.41499999998</v>
      </c>
      <c r="N48" s="10">
        <v>4870507.3870000001</v>
      </c>
      <c r="O48" s="7">
        <v>4</v>
      </c>
      <c r="P48" s="7">
        <f t="shared" si="44"/>
        <v>0.64882599220444281</v>
      </c>
      <c r="Q48" s="7">
        <f t="shared" si="39"/>
        <v>4.0510071519081485</v>
      </c>
      <c r="R48" s="7">
        <f t="shared" si="40"/>
        <v>1.826191931612914</v>
      </c>
      <c r="S48" s="7">
        <f t="shared" si="41"/>
        <v>4.0426695533529955</v>
      </c>
      <c r="T48" s="7">
        <f t="shared" si="42"/>
        <v>3.9407503212370849</v>
      </c>
      <c r="U48" s="7">
        <f t="shared" si="43"/>
        <v>0.20655604409902956</v>
      </c>
      <c r="V48" s="6">
        <f t="shared" si="32"/>
        <v>5.9591563441580182E-3</v>
      </c>
      <c r="W48" s="8">
        <f t="shared" si="33"/>
        <v>0.7757881996072048</v>
      </c>
      <c r="X48" s="8">
        <f t="shared" si="34"/>
        <v>15394.736842105263</v>
      </c>
      <c r="Y48" s="6">
        <f t="shared" si="35"/>
        <v>-2.2248152202952345</v>
      </c>
      <c r="Z48" s="6">
        <f t="shared" si="36"/>
        <v>-0.11025683067106372</v>
      </c>
      <c r="AA48" s="6">
        <f t="shared" si="37"/>
        <v>4.1873722694653699</v>
      </c>
      <c r="AB48" s="8">
        <f t="shared" si="45"/>
        <v>445.47772407531738</v>
      </c>
      <c r="AC48" s="8">
        <f t="shared" si="46"/>
        <v>25.24533625806534</v>
      </c>
      <c r="AD48" s="8">
        <f t="shared" si="47"/>
        <v>0.15044090572265251</v>
      </c>
      <c r="AE48" s="8">
        <f t="shared" si="48"/>
        <v>24.765298168090563</v>
      </c>
      <c r="AF48" s="8">
        <f t="shared" si="49"/>
        <v>19.585033964122999</v>
      </c>
      <c r="AG48" s="8">
        <f t="shared" si="50"/>
        <v>44.50077303793622</v>
      </c>
      <c r="AH48" s="8">
        <f t="shared" si="51"/>
        <v>44.350332132213559</v>
      </c>
      <c r="AI48" s="7">
        <f t="shared" si="52"/>
        <v>2.6488259922044426</v>
      </c>
      <c r="AJ48" s="7">
        <f t="shared" si="53"/>
        <v>1.4021811597037057</v>
      </c>
      <c r="AK48" s="7">
        <f t="shared" si="54"/>
        <v>-0.82263406059152866</v>
      </c>
      <c r="AL48" s="7">
        <f t="shared" si="55"/>
        <v>1.3938435611485527</v>
      </c>
      <c r="AM48" s="7">
        <f t="shared" si="56"/>
        <v>1.2919243290326419</v>
      </c>
      <c r="AN48" s="7">
        <f t="shared" si="57"/>
        <v>1.6483675553223693</v>
      </c>
      <c r="AO48" s="7">
        <f t="shared" si="58"/>
        <v>1.6468968765386021</v>
      </c>
    </row>
    <row r="49" spans="1:41">
      <c r="A49" s="7" t="s">
        <v>70</v>
      </c>
      <c r="B49" s="7" t="s">
        <v>74</v>
      </c>
      <c r="C49" s="7" t="s">
        <v>44</v>
      </c>
      <c r="D49" s="7">
        <v>48</v>
      </c>
      <c r="E49" s="7">
        <v>77</v>
      </c>
      <c r="G49" s="8">
        <v>4.1122698783874512</v>
      </c>
      <c r="H49" s="9">
        <v>7430.9738955823286</v>
      </c>
      <c r="I49" s="9">
        <v>77.560240963855406</v>
      </c>
      <c r="J49" s="9">
        <v>8720</v>
      </c>
      <c r="K49" s="9">
        <v>5800</v>
      </c>
      <c r="L49" s="24">
        <v>1.891</v>
      </c>
      <c r="M49" s="10">
        <v>281567.41499999998</v>
      </c>
      <c r="N49" s="10">
        <v>4870507.3870000001</v>
      </c>
      <c r="O49" s="7">
        <v>4</v>
      </c>
      <c r="P49" s="7">
        <f t="shared" si="44"/>
        <v>0.61408160862544259</v>
      </c>
      <c r="Q49" s="7">
        <f t="shared" si="39"/>
        <v>3.8710457356663577</v>
      </c>
      <c r="R49" s="7">
        <f t="shared" si="40"/>
        <v>1.8896391496731735</v>
      </c>
      <c r="S49" s="7">
        <f t="shared" si="41"/>
        <v>3.9405164849325671</v>
      </c>
      <c r="T49" s="7">
        <f t="shared" si="42"/>
        <v>3.7634279935629373</v>
      </c>
      <c r="U49" s="7">
        <f t="shared" si="43"/>
        <v>0.27669152884503972</v>
      </c>
      <c r="V49" s="6">
        <f t="shared" si="32"/>
        <v>1.0437426110454314E-2</v>
      </c>
      <c r="W49" s="8">
        <f t="shared" si="33"/>
        <v>0.78051680459381867</v>
      </c>
      <c r="X49" s="8">
        <f t="shared" si="34"/>
        <v>11620</v>
      </c>
      <c r="Y49" s="6">
        <f t="shared" si="35"/>
        <v>-1.9814065859931844</v>
      </c>
      <c r="Z49" s="6">
        <f t="shared" si="36"/>
        <v>-0.10761774210342058</v>
      </c>
      <c r="AA49" s="6">
        <f t="shared" si="37"/>
        <v>4.0652061280543119</v>
      </c>
      <c r="AB49" s="8">
        <f t="shared" si="45"/>
        <v>411.22698783874512</v>
      </c>
      <c r="AC49" s="8">
        <f t="shared" si="46"/>
        <v>18.070248586156133</v>
      </c>
      <c r="AD49" s="8">
        <f t="shared" si="47"/>
        <v>0.18860688441554616</v>
      </c>
      <c r="AE49" s="8">
        <f t="shared" si="48"/>
        <v>21.204833967315839</v>
      </c>
      <c r="AF49" s="8">
        <f t="shared" si="49"/>
        <v>14.104132684682554</v>
      </c>
      <c r="AG49" s="8">
        <f t="shared" si="50"/>
        <v>35.497573536413938</v>
      </c>
      <c r="AH49" s="8">
        <f t="shared" si="51"/>
        <v>35.308966651998389</v>
      </c>
      <c r="AI49" s="7">
        <f t="shared" si="52"/>
        <v>2.6140816086254426</v>
      </c>
      <c r="AJ49" s="7">
        <f t="shared" si="53"/>
        <v>1.2569641270409153</v>
      </c>
      <c r="AK49" s="7">
        <f t="shared" si="54"/>
        <v>-0.72444245895226911</v>
      </c>
      <c r="AL49" s="7">
        <f t="shared" si="55"/>
        <v>1.3264348763071245</v>
      </c>
      <c r="AM49" s="7">
        <f t="shared" si="56"/>
        <v>1.1493463849374947</v>
      </c>
      <c r="AN49" s="7">
        <f t="shared" si="57"/>
        <v>1.5501986675406776</v>
      </c>
      <c r="AO49" s="7">
        <f t="shared" si="58"/>
        <v>1.5478850077386324</v>
      </c>
    </row>
    <row r="50" spans="1:41" ht="16" thickBot="1">
      <c r="A50" s="18" t="s">
        <v>70</v>
      </c>
      <c r="B50" s="18" t="s">
        <v>45</v>
      </c>
      <c r="C50" s="18" t="s">
        <v>5</v>
      </c>
      <c r="D50" s="18">
        <v>77</v>
      </c>
      <c r="E50" s="18">
        <v>85</v>
      </c>
      <c r="F50" s="18"/>
      <c r="G50" s="19"/>
      <c r="H50" s="20">
        <v>1637.2011952191237</v>
      </c>
      <c r="I50" s="20">
        <v>7.4701195219123582</v>
      </c>
      <c r="J50" s="20">
        <v>1520.0803212851406</v>
      </c>
      <c r="K50" s="20">
        <v>865.4618473895581</v>
      </c>
      <c r="L50" s="21">
        <v>5.5E-2</v>
      </c>
      <c r="M50" s="21">
        <v>281567.41499999998</v>
      </c>
      <c r="N50" s="21">
        <v>4870507.3870000001</v>
      </c>
      <c r="O50" s="18">
        <v>4</v>
      </c>
      <c r="Q50" s="7">
        <f t="shared" si="39"/>
        <v>3.2141020530248325</v>
      </c>
      <c r="R50" s="7">
        <f t="shared" si="40"/>
        <v>0.87332755058269995</v>
      </c>
      <c r="S50" s="7">
        <f t="shared" si="41"/>
        <v>3.1818665367403551</v>
      </c>
      <c r="T50" s="7">
        <f t="shared" si="42"/>
        <v>2.9372479274010139</v>
      </c>
      <c r="U50" s="7">
        <f t="shared" si="43"/>
        <v>-1.2596373105057561</v>
      </c>
      <c r="V50" s="6">
        <f t="shared" si="32"/>
        <v>4.5627376425855549E-3</v>
      </c>
      <c r="W50" s="8">
        <f t="shared" si="33"/>
        <v>0.52862278009375896</v>
      </c>
      <c r="X50" s="8">
        <f t="shared" si="34"/>
        <v>1952.8112449799196</v>
      </c>
      <c r="Y50" s="6">
        <f t="shared" si="35"/>
        <v>-2.3407745024421325</v>
      </c>
      <c r="Z50" s="6">
        <f t="shared" si="36"/>
        <v>-0.27685412562381856</v>
      </c>
      <c r="AA50" s="6">
        <f t="shared" si="37"/>
        <v>3.2906602672380276</v>
      </c>
      <c r="AB50" s="8"/>
      <c r="AC50" s="8"/>
      <c r="AD50" s="8"/>
      <c r="AE50" s="8"/>
      <c r="AF50" s="8"/>
      <c r="AG50" s="8"/>
      <c r="AH50" s="8"/>
    </row>
    <row r="51" spans="1:41">
      <c r="A51" s="7" t="s">
        <v>75</v>
      </c>
      <c r="B51" s="7" t="s">
        <v>47</v>
      </c>
      <c r="C51" s="7" t="s">
        <v>47</v>
      </c>
      <c r="D51" s="7">
        <v>3</v>
      </c>
      <c r="E51" s="7">
        <v>8</v>
      </c>
      <c r="G51" s="8">
        <v>9.3936362266540527</v>
      </c>
      <c r="H51" s="9">
        <v>3002.490039840638</v>
      </c>
      <c r="I51" s="9">
        <v>9.9601593625497831</v>
      </c>
      <c r="J51" s="9">
        <v>580.64516129032256</v>
      </c>
      <c r="K51" s="9">
        <v>1667.3387096774193</v>
      </c>
      <c r="L51" s="24">
        <v>0.126</v>
      </c>
      <c r="M51" s="10">
        <v>281565.47700000001</v>
      </c>
      <c r="N51" s="10">
        <v>4870563.6090000002</v>
      </c>
      <c r="O51" s="7">
        <v>3</v>
      </c>
      <c r="P51" s="7">
        <f>LOG(G51)</f>
        <v>0.97283373789792316</v>
      </c>
      <c r="Q51" s="7">
        <f t="shared" si="39"/>
        <v>3.4774815753923711</v>
      </c>
      <c r="R51" s="7">
        <f t="shared" si="40"/>
        <v>0.99826628719099875</v>
      </c>
      <c r="S51" s="7">
        <f t="shared" si="41"/>
        <v>2.7639108112690334</v>
      </c>
      <c r="T51" s="7">
        <f t="shared" si="42"/>
        <v>3.2220238330623494</v>
      </c>
      <c r="U51" s="7">
        <f t="shared" si="43"/>
        <v>-0.89962945488243706</v>
      </c>
      <c r="V51" s="6">
        <f t="shared" si="32"/>
        <v>3.3172997180295175E-3</v>
      </c>
      <c r="W51" s="8">
        <f t="shared" si="33"/>
        <v>0.55531864803985032</v>
      </c>
      <c r="X51" s="8">
        <f t="shared" si="34"/>
        <v>1414.3145161290322</v>
      </c>
      <c r="Y51" s="6">
        <f t="shared" si="35"/>
        <v>-2.479215288201372</v>
      </c>
      <c r="Z51" s="6">
        <f t="shared" si="36"/>
        <v>-0.25545774233002172</v>
      </c>
      <c r="AA51" s="6">
        <f t="shared" si="37"/>
        <v>3.1505459988741813</v>
      </c>
      <c r="AB51" s="8">
        <f>(G51/10)*1000</f>
        <v>939.36362266540527</v>
      </c>
      <c r="AC51" s="8">
        <f>H51/AB51</f>
        <v>3.1963022278009841</v>
      </c>
      <c r="AD51" s="8">
        <f>I51/AB51</f>
        <v>1.0603092479021324E-2</v>
      </c>
      <c r="AE51" s="8">
        <f>J51/AB51</f>
        <v>0.61812608800281832</v>
      </c>
      <c r="AF51" s="8">
        <f>K51/AB51</f>
        <v>1.7749662318692041</v>
      </c>
      <c r="AG51" s="8">
        <f>(I51+K51+J51)/AB51</f>
        <v>2.4036954123510439</v>
      </c>
      <c r="AH51" s="8">
        <f>(J51+K51)/AB51</f>
        <v>2.3930923198720224</v>
      </c>
      <c r="AI51" s="7">
        <f t="shared" ref="AI51:AO52" si="59">LOG(AB51)</f>
        <v>2.9728337378979233</v>
      </c>
      <c r="AJ51" s="7">
        <f t="shared" si="59"/>
        <v>0.50464783749444775</v>
      </c>
      <c r="AK51" s="7">
        <f t="shared" si="59"/>
        <v>-1.9745674507069244</v>
      </c>
      <c r="AL51" s="7">
        <f t="shared" si="59"/>
        <v>-0.20892292662888987</v>
      </c>
      <c r="AM51" s="7">
        <f t="shared" si="59"/>
        <v>0.24919009516442597</v>
      </c>
      <c r="AN51" s="7">
        <f t="shared" si="59"/>
        <v>0.38087943458032197</v>
      </c>
      <c r="AO51" s="7">
        <f t="shared" si="59"/>
        <v>0.37895945299605877</v>
      </c>
    </row>
    <row r="52" spans="1:41">
      <c r="A52" s="7" t="s">
        <v>75</v>
      </c>
      <c r="B52" s="7" t="s">
        <v>42</v>
      </c>
      <c r="C52" s="7" t="s">
        <v>43</v>
      </c>
      <c r="D52" s="7">
        <v>11</v>
      </c>
      <c r="E52" s="7">
        <v>21</v>
      </c>
      <c r="G52" s="8">
        <v>5.0441243648529053</v>
      </c>
      <c r="H52" s="9">
        <v>11437.374749498998</v>
      </c>
      <c r="I52" s="9">
        <v>27.30460921843687</v>
      </c>
      <c r="J52" s="9">
        <v>9640</v>
      </c>
      <c r="K52" s="9">
        <v>10200</v>
      </c>
      <c r="L52" s="24">
        <v>2.181</v>
      </c>
      <c r="M52" s="10">
        <v>281565.47700000001</v>
      </c>
      <c r="N52" s="10">
        <v>4870563.6090000002</v>
      </c>
      <c r="O52" s="7">
        <v>3</v>
      </c>
      <c r="P52" s="7">
        <f>LOG(G52)</f>
        <v>0.7027857857328289</v>
      </c>
      <c r="Q52" s="7">
        <f t="shared" si="39"/>
        <v>4.0583263511488843</v>
      </c>
      <c r="R52" s="7">
        <f t="shared" si="40"/>
        <v>1.4362359653252901</v>
      </c>
      <c r="S52" s="7">
        <f t="shared" si="41"/>
        <v>3.9840770339028309</v>
      </c>
      <c r="T52" s="7">
        <f t="shared" si="42"/>
        <v>4.008600171761918</v>
      </c>
      <c r="U52" s="7">
        <f t="shared" si="43"/>
        <v>0.3386556655787003</v>
      </c>
      <c r="V52" s="6">
        <f t="shared" si="32"/>
        <v>2.3873143808313983E-3</v>
      </c>
      <c r="W52" s="8">
        <f t="shared" si="33"/>
        <v>0.89181304481142398</v>
      </c>
      <c r="X52" s="8">
        <f t="shared" si="34"/>
        <v>14740</v>
      </c>
      <c r="Y52" s="6">
        <f t="shared" si="35"/>
        <v>-2.6220903858235944</v>
      </c>
      <c r="Z52" s="6">
        <f t="shared" si="36"/>
        <v>-4.9726179386966857E-2</v>
      </c>
      <c r="AA52" s="6">
        <f t="shared" si="37"/>
        <v>4.1684974835230326</v>
      </c>
      <c r="AB52" s="8">
        <f>(G52/10)*1000</f>
        <v>504.41243648529053</v>
      </c>
      <c r="AC52" s="8">
        <f>H52/AB52</f>
        <v>22.674648605402755</v>
      </c>
      <c r="AD52" s="8">
        <f>I52/AB52</f>
        <v>5.4131514695976601E-2</v>
      </c>
      <c r="AE52" s="8">
        <f>J52/AB52</f>
        <v>19.111344809756922</v>
      </c>
      <c r="AF52" s="8">
        <f>K52/AB52</f>
        <v>20.22154741281334</v>
      </c>
      <c r="AG52" s="8">
        <f>(I52+K52+J52)/AB52</f>
        <v>39.38702373726624</v>
      </c>
      <c r="AH52" s="8">
        <f>(J52+K52)/AB52</f>
        <v>39.332892222570258</v>
      </c>
      <c r="AI52" s="7">
        <f t="shared" si="59"/>
        <v>2.702785785732829</v>
      </c>
      <c r="AJ52" s="7">
        <f t="shared" si="59"/>
        <v>1.3555405654160555</v>
      </c>
      <c r="AK52" s="7">
        <f t="shared" si="59"/>
        <v>-1.2665498204075389</v>
      </c>
      <c r="AL52" s="7">
        <f t="shared" si="59"/>
        <v>1.2812912481700018</v>
      </c>
      <c r="AM52" s="7">
        <f t="shared" si="59"/>
        <v>1.3058143860290885</v>
      </c>
      <c r="AN52" s="7">
        <f t="shared" si="59"/>
        <v>1.5953531647817962</v>
      </c>
      <c r="AO52" s="7">
        <f t="shared" si="59"/>
        <v>1.5947558820853309</v>
      </c>
    </row>
    <row r="53" spans="1:41" ht="16" thickBot="1">
      <c r="A53" s="18" t="s">
        <v>75</v>
      </c>
      <c r="B53" s="18" t="s">
        <v>5</v>
      </c>
      <c r="C53" s="18" t="s">
        <v>5</v>
      </c>
      <c r="D53" s="18">
        <v>90</v>
      </c>
      <c r="E53" s="18">
        <v>100</v>
      </c>
      <c r="F53" s="18"/>
      <c r="G53" s="19"/>
      <c r="H53" s="20">
        <v>3425.7968127490039</v>
      </c>
      <c r="I53" s="20">
        <v>8.4661354581673116</v>
      </c>
      <c r="J53" s="20">
        <v>5573.122529644269</v>
      </c>
      <c r="K53" s="20">
        <v>1899.2094861660078</v>
      </c>
      <c r="L53" s="21">
        <v>0.14000000000000001</v>
      </c>
      <c r="M53" s="21">
        <v>281565.47700000001</v>
      </c>
      <c r="N53" s="21">
        <v>4870563.6090000002</v>
      </c>
      <c r="O53" s="18">
        <v>3</v>
      </c>
      <c r="Q53" s="7">
        <f t="shared" si="39"/>
        <v>3.5347616009766196</v>
      </c>
      <c r="R53" s="7">
        <f t="shared" si="40"/>
        <v>0.92768521290529127</v>
      </c>
      <c r="S53" s="7">
        <f t="shared" si="41"/>
        <v>3.7460985914795621</v>
      </c>
      <c r="T53" s="7">
        <f t="shared" si="42"/>
        <v>3.278572870828746</v>
      </c>
      <c r="U53" s="7">
        <f t="shared" si="43"/>
        <v>-0.85387196432176193</v>
      </c>
      <c r="V53" s="6">
        <f t="shared" si="32"/>
        <v>2.4712894316034251E-3</v>
      </c>
      <c r="W53" s="8">
        <f t="shared" si="33"/>
        <v>0.55438474316344577</v>
      </c>
      <c r="X53" s="8">
        <f t="shared" si="34"/>
        <v>6522.727272727273</v>
      </c>
      <c r="Y53" s="6">
        <f t="shared" si="35"/>
        <v>-2.6070763880713286</v>
      </c>
      <c r="Z53" s="6">
        <f t="shared" si="36"/>
        <v>-0.25618873014787336</v>
      </c>
      <c r="AA53" s="6">
        <f t="shared" si="37"/>
        <v>3.814429220247805</v>
      </c>
      <c r="AB53" s="8"/>
      <c r="AC53" s="8"/>
      <c r="AD53" s="8"/>
      <c r="AE53" s="8"/>
      <c r="AF53" s="8"/>
      <c r="AG53" s="8"/>
      <c r="AH53" s="8"/>
    </row>
    <row r="54" spans="1:41">
      <c r="A54" s="7" t="s">
        <v>76</v>
      </c>
      <c r="B54" s="7" t="s">
        <v>40</v>
      </c>
      <c r="C54" s="7" t="s">
        <v>41</v>
      </c>
      <c r="D54" s="7">
        <v>2</v>
      </c>
      <c r="E54" s="7">
        <v>5</v>
      </c>
      <c r="G54" s="8">
        <v>40.10839043276377</v>
      </c>
      <c r="H54" s="9">
        <v>945.14028056112227</v>
      </c>
      <c r="I54" s="9">
        <v>156.31262525050104</v>
      </c>
      <c r="J54" s="9">
        <v>430.55555555555554</v>
      </c>
      <c r="K54" s="9">
        <v>704.36507936507928</v>
      </c>
      <c r="L54" s="24">
        <v>0.63700000000000001</v>
      </c>
      <c r="M54" s="10">
        <v>281549.967</v>
      </c>
      <c r="N54" s="10">
        <v>4870615.9539999999</v>
      </c>
      <c r="O54" s="7">
        <v>3</v>
      </c>
      <c r="P54" s="7">
        <f>LOG(G54)</f>
        <v>1.6032352339039886</v>
      </c>
      <c r="Q54" s="7">
        <f t="shared" si="39"/>
        <v>2.9754962725856622</v>
      </c>
      <c r="R54" s="7">
        <f t="shared" si="40"/>
        <v>2.1939940570670906</v>
      </c>
      <c r="S54" s="7">
        <f t="shared" si="41"/>
        <v>2.6340291974030041</v>
      </c>
      <c r="T54" s="7">
        <f t="shared" si="42"/>
        <v>2.8477978166095688</v>
      </c>
      <c r="U54" s="7">
        <f t="shared" si="43"/>
        <v>-0.19586056766464957</v>
      </c>
      <c r="V54" s="6">
        <f t="shared" si="32"/>
        <v>0.16538563477338991</v>
      </c>
      <c r="W54" s="8">
        <f t="shared" si="33"/>
        <v>0.74524924379151769</v>
      </c>
      <c r="X54" s="8">
        <f t="shared" si="34"/>
        <v>782.73809523809518</v>
      </c>
      <c r="Y54" s="6">
        <f t="shared" si="35"/>
        <v>-0.78150221551857146</v>
      </c>
      <c r="Z54" s="6">
        <f t="shared" si="36"/>
        <v>-0.12769845597609333</v>
      </c>
      <c r="AA54" s="6">
        <f t="shared" si="37"/>
        <v>2.8936164710999139</v>
      </c>
      <c r="AB54" s="8">
        <f>(G54/10)*1000</f>
        <v>4010.8390432763772</v>
      </c>
      <c r="AC54" s="8">
        <f>H54/AB54</f>
        <v>0.23564652442124812</v>
      </c>
      <c r="AD54" s="8">
        <f>I54/AB54</f>
        <v>3.8972550023551246E-2</v>
      </c>
      <c r="AE54" s="8">
        <f>J54/AB54</f>
        <v>0.10734800148046904</v>
      </c>
      <c r="AF54" s="8">
        <f>K54/AB54</f>
        <v>0.17561539412703459</v>
      </c>
      <c r="AG54" s="8">
        <f>(I54+K54+J54)/AB54</f>
        <v>0.32193594563105488</v>
      </c>
      <c r="AH54" s="8">
        <f>(J54+K54)/AB54</f>
        <v>0.28296339560750361</v>
      </c>
      <c r="AI54" s="7">
        <f t="shared" ref="AI54:AO55" si="60">LOG(AB54)</f>
        <v>3.6032352339039884</v>
      </c>
      <c r="AJ54" s="7">
        <f t="shared" si="60"/>
        <v>-0.62773896131832652</v>
      </c>
      <c r="AK54" s="7">
        <f t="shared" si="60"/>
        <v>-1.409241176836898</v>
      </c>
      <c r="AL54" s="7">
        <f t="shared" si="60"/>
        <v>-0.96920603650098436</v>
      </c>
      <c r="AM54" s="7">
        <f t="shared" si="60"/>
        <v>-0.75543741729441982</v>
      </c>
      <c r="AN54" s="7">
        <f t="shared" si="60"/>
        <v>-0.49223052962795033</v>
      </c>
      <c r="AO54" s="7">
        <f t="shared" si="60"/>
        <v>-0.54826974155648966</v>
      </c>
    </row>
    <row r="55" spans="1:41">
      <c r="A55" s="7" t="s">
        <v>76</v>
      </c>
      <c r="B55" s="7" t="s">
        <v>42</v>
      </c>
      <c r="C55" s="7" t="s">
        <v>43</v>
      </c>
      <c r="D55" s="7">
        <v>15</v>
      </c>
      <c r="E55" s="7">
        <v>25</v>
      </c>
      <c r="G55" s="8">
        <v>4.3349306583404541</v>
      </c>
      <c r="H55" s="9">
        <v>7530.8734939759033</v>
      </c>
      <c r="I55" s="9">
        <v>42.921686746987959</v>
      </c>
      <c r="J55" s="9">
        <v>17182.539682539682</v>
      </c>
      <c r="K55" s="9">
        <v>6527.7777777777774</v>
      </c>
      <c r="L55" s="24">
        <v>1.67</v>
      </c>
      <c r="M55" s="10">
        <v>281549.967</v>
      </c>
      <c r="N55" s="10">
        <v>4870615.9539999999</v>
      </c>
      <c r="O55" s="7">
        <v>3</v>
      </c>
      <c r="P55" s="7">
        <f>LOG(G55)</f>
        <v>0.63698215488236443</v>
      </c>
      <c r="Q55" s="7">
        <f t="shared" si="39"/>
        <v>3.8768453522448638</v>
      </c>
      <c r="R55" s="7">
        <f t="shared" si="40"/>
        <v>1.6326767806404927</v>
      </c>
      <c r="S55" s="7">
        <f t="shared" si="41"/>
        <v>4.2350873555718209</v>
      </c>
      <c r="T55" s="7">
        <f t="shared" si="42"/>
        <v>3.814765361504449</v>
      </c>
      <c r="U55" s="7">
        <f t="shared" si="43"/>
        <v>0.22271647114758325</v>
      </c>
      <c r="V55" s="6">
        <f t="shared" si="32"/>
        <v>5.6994300569943018E-3</v>
      </c>
      <c r="W55" s="8">
        <f t="shared" si="33"/>
        <v>0.86680220866802205</v>
      </c>
      <c r="X55" s="8">
        <f t="shared" si="34"/>
        <v>20446.428571428572</v>
      </c>
      <c r="Y55" s="6">
        <f t="shared" si="35"/>
        <v>-2.2441685716043711</v>
      </c>
      <c r="Z55" s="6">
        <f t="shared" si="36"/>
        <v>-6.2079990740415002E-2</v>
      </c>
      <c r="AA55" s="6">
        <f t="shared" si="37"/>
        <v>4.3106174596697064</v>
      </c>
      <c r="AB55" s="8">
        <f>(G55/10)*1000</f>
        <v>433.49306583404541</v>
      </c>
      <c r="AC55" s="8">
        <f>H55/AB55</f>
        <v>17.372535081931289</v>
      </c>
      <c r="AD55" s="8">
        <f>I55/AB55</f>
        <v>9.9013548612147145E-2</v>
      </c>
      <c r="AE55" s="8">
        <f>J55/AB55</f>
        <v>39.637403771338967</v>
      </c>
      <c r="AF55" s="8">
        <f>K55/AB55</f>
        <v>15.058551779180737</v>
      </c>
      <c r="AG55" s="8">
        <f>(I55+K55+J55)/AB55</f>
        <v>54.794969099131848</v>
      </c>
      <c r="AH55" s="8">
        <f>(J55+K55)/AB55</f>
        <v>54.695955550519706</v>
      </c>
      <c r="AI55" s="7">
        <f t="shared" si="60"/>
        <v>2.6369821548823644</v>
      </c>
      <c r="AJ55" s="7">
        <f t="shared" si="60"/>
        <v>1.2398631973624996</v>
      </c>
      <c r="AK55" s="7">
        <f t="shared" si="60"/>
        <v>-1.0043053742418717</v>
      </c>
      <c r="AL55" s="7">
        <f t="shared" si="60"/>
        <v>1.5981052006894569</v>
      </c>
      <c r="AM55" s="7">
        <f t="shared" si="60"/>
        <v>1.1777832066220846</v>
      </c>
      <c r="AN55" s="7">
        <f t="shared" si="60"/>
        <v>1.7387406863532753</v>
      </c>
      <c r="AO55" s="7">
        <f t="shared" si="60"/>
        <v>1.7379552139562668</v>
      </c>
    </row>
    <row r="56" spans="1:41" ht="16" thickBot="1">
      <c r="A56" s="18" t="s">
        <v>76</v>
      </c>
      <c r="B56" s="18" t="s">
        <v>5</v>
      </c>
      <c r="C56" s="18" t="s">
        <v>5</v>
      </c>
      <c r="D56" s="18">
        <v>61</v>
      </c>
      <c r="E56" s="18">
        <v>80</v>
      </c>
      <c r="F56" s="18"/>
      <c r="G56" s="19"/>
      <c r="H56" s="20">
        <v>3773.3903420523138</v>
      </c>
      <c r="I56" s="20">
        <v>33.953722334004034</v>
      </c>
      <c r="J56" s="20">
        <v>7560.4838709677424</v>
      </c>
      <c r="K56" s="20">
        <v>2782.2580645161293</v>
      </c>
      <c r="L56" s="21">
        <v>0.27300000000000002</v>
      </c>
      <c r="M56" s="21">
        <v>281549.967</v>
      </c>
      <c r="N56" s="21">
        <v>4870615.9539999999</v>
      </c>
      <c r="O56" s="18">
        <v>3</v>
      </c>
      <c r="Q56" s="7">
        <f t="shared" si="39"/>
        <v>3.5767317335420543</v>
      </c>
      <c r="R56" s="7">
        <f t="shared" si="40"/>
        <v>1.5308873927697306</v>
      </c>
      <c r="S56" s="7">
        <f t="shared" si="41"/>
        <v>3.8785495912375216</v>
      </c>
      <c r="T56" s="7">
        <f t="shared" si="42"/>
        <v>3.4443974099110393</v>
      </c>
      <c r="U56" s="7">
        <f t="shared" si="43"/>
        <v>-0.56383735295924398</v>
      </c>
      <c r="V56" s="6">
        <f t="shared" si="32"/>
        <v>8.9982003599280175E-3</v>
      </c>
      <c r="W56" s="8">
        <f t="shared" si="33"/>
        <v>0.73733640368700459</v>
      </c>
      <c r="X56" s="8">
        <f t="shared" si="34"/>
        <v>8951.6129032258068</v>
      </c>
      <c r="Y56" s="6">
        <f t="shared" si="35"/>
        <v>-2.0458443407723239</v>
      </c>
      <c r="Z56" s="6">
        <f t="shared" si="36"/>
        <v>-0.13233432363101541</v>
      </c>
      <c r="AA56" s="6">
        <f t="shared" si="37"/>
        <v>3.9519012936244224</v>
      </c>
      <c r="AB56" s="8"/>
      <c r="AC56" s="8"/>
      <c r="AD56" s="8"/>
      <c r="AE56" s="8"/>
      <c r="AF56" s="8"/>
      <c r="AG56" s="8"/>
      <c r="AH56" s="8"/>
    </row>
    <row r="57" spans="1:41">
      <c r="A57" s="7" t="s">
        <v>77</v>
      </c>
      <c r="B57" s="7" t="s">
        <v>40</v>
      </c>
      <c r="C57" s="7" t="s">
        <v>41</v>
      </c>
      <c r="D57" s="7">
        <v>2</v>
      </c>
      <c r="E57" s="7">
        <v>3</v>
      </c>
      <c r="G57" s="8">
        <v>41.164618434211022</v>
      </c>
      <c r="H57" s="9">
        <v>1118.7500000000002</v>
      </c>
      <c r="I57" s="9">
        <v>373.24999999999994</v>
      </c>
      <c r="J57" s="9">
        <v>476</v>
      </c>
      <c r="K57" s="9">
        <v>590</v>
      </c>
      <c r="L57" s="24">
        <v>0.441</v>
      </c>
      <c r="M57" s="10">
        <v>281553.84499999997</v>
      </c>
      <c r="N57" s="10">
        <v>4870654.727</v>
      </c>
      <c r="O57" s="7">
        <v>3</v>
      </c>
      <c r="P57" s="7">
        <f>LOG(G57)</f>
        <v>1.614524094175217</v>
      </c>
      <c r="Q57" s="7">
        <f t="shared" si="39"/>
        <v>3.0487330483239683</v>
      </c>
      <c r="R57" s="7">
        <f t="shared" si="40"/>
        <v>2.5719998163970628</v>
      </c>
      <c r="S57" s="7">
        <f t="shared" si="41"/>
        <v>2.6776069527204931</v>
      </c>
      <c r="T57" s="7">
        <f t="shared" si="42"/>
        <v>2.7708520116421442</v>
      </c>
      <c r="U57" s="7">
        <f t="shared" si="43"/>
        <v>-0.35556141053216145</v>
      </c>
      <c r="V57" s="6">
        <f t="shared" si="32"/>
        <v>0.33363128491620098</v>
      </c>
      <c r="W57" s="8">
        <f t="shared" si="33"/>
        <v>0.52737430167597754</v>
      </c>
      <c r="X57" s="8">
        <f t="shared" si="34"/>
        <v>771</v>
      </c>
      <c r="Y57" s="6">
        <f t="shared" si="35"/>
        <v>-0.47673323192690553</v>
      </c>
      <c r="Z57" s="6">
        <f t="shared" si="36"/>
        <v>-0.27788103668182429</v>
      </c>
      <c r="AA57" s="6">
        <f t="shared" si="37"/>
        <v>2.8870543780509568</v>
      </c>
      <c r="AB57" s="8">
        <f>(G57/10)*1000</f>
        <v>4116.4618434211015</v>
      </c>
      <c r="AC57" s="8">
        <f>H57/AB57</f>
        <v>0.27177465565191089</v>
      </c>
      <c r="AD57" s="8">
        <f>I57/AB57</f>
        <v>9.0672527572805098E-2</v>
      </c>
      <c r="AE57" s="8">
        <f>J57/AB57</f>
        <v>0.11563328365614263</v>
      </c>
      <c r="AF57" s="8">
        <f>K57/AB57</f>
        <v>0.14332696923765578</v>
      </c>
      <c r="AG57" s="8">
        <f>(I57+K57+J57)/AB57</f>
        <v>0.34963278046660351</v>
      </c>
      <c r="AH57" s="8">
        <f>(J57+K57)/AB57</f>
        <v>0.25896025289379837</v>
      </c>
      <c r="AI57" s="7">
        <f t="shared" ref="AI57:AO58" si="61">LOG(AB57)</f>
        <v>3.6145240941752168</v>
      </c>
      <c r="AJ57" s="7">
        <f t="shared" si="61"/>
        <v>-0.5657910458512484</v>
      </c>
      <c r="AK57" s="7">
        <f t="shared" si="61"/>
        <v>-1.0425242777781538</v>
      </c>
      <c r="AL57" s="7">
        <f t="shared" si="61"/>
        <v>-0.93691714145472371</v>
      </c>
      <c r="AM57" s="7">
        <f t="shared" si="61"/>
        <v>-0.84367208253307269</v>
      </c>
      <c r="AN57" s="7">
        <f t="shared" si="61"/>
        <v>-0.45638785604804527</v>
      </c>
      <c r="AO57" s="7">
        <f t="shared" si="61"/>
        <v>-0.58676688948466349</v>
      </c>
    </row>
    <row r="58" spans="1:41">
      <c r="A58" s="7" t="s">
        <v>77</v>
      </c>
      <c r="B58" s="7" t="s">
        <v>78</v>
      </c>
      <c r="C58" s="7" t="s">
        <v>43</v>
      </c>
      <c r="D58" s="7">
        <v>11</v>
      </c>
      <c r="E58" s="7">
        <v>21</v>
      </c>
      <c r="G58" s="8">
        <v>6.3732645511627197</v>
      </c>
      <c r="H58" s="9">
        <v>8108.6847389558234</v>
      </c>
      <c r="I58" s="9">
        <v>22.590361445783152</v>
      </c>
      <c r="J58" s="9">
        <v>12701.612903225807</v>
      </c>
      <c r="K58" s="9">
        <v>7641.1290322580644</v>
      </c>
      <c r="L58" s="24">
        <v>2.4129999999999998</v>
      </c>
      <c r="M58" s="10">
        <v>281553.84499999997</v>
      </c>
      <c r="N58" s="10">
        <v>4870654.727</v>
      </c>
      <c r="O58" s="7">
        <v>3</v>
      </c>
      <c r="P58" s="7">
        <f>LOG(G58)</f>
        <v>0.80436194621021861</v>
      </c>
      <c r="Q58" s="7">
        <f t="shared" si="39"/>
        <v>3.9089504156245267</v>
      </c>
      <c r="R58" s="7">
        <f t="shared" si="40"/>
        <v>1.3539231796876641</v>
      </c>
      <c r="S58" s="7">
        <f t="shared" si="41"/>
        <v>4.103858872963384</v>
      </c>
      <c r="T58" s="7">
        <f t="shared" si="42"/>
        <v>3.883157533477875</v>
      </c>
      <c r="U58" s="7">
        <f t="shared" si="43"/>
        <v>0.38255732190878577</v>
      </c>
      <c r="V58" s="6">
        <f t="shared" si="32"/>
        <v>2.7859464479182811E-3</v>
      </c>
      <c r="W58" s="8">
        <f t="shared" si="33"/>
        <v>0.94233889690500316</v>
      </c>
      <c r="X58" s="8">
        <f t="shared" si="34"/>
        <v>16522.177419354841</v>
      </c>
      <c r="Y58" s="6">
        <f t="shared" si="35"/>
        <v>-2.5550272359368624</v>
      </c>
      <c r="Z58" s="6">
        <f t="shared" si="36"/>
        <v>-2.5792882146651711E-2</v>
      </c>
      <c r="AA58" s="6">
        <f t="shared" si="37"/>
        <v>4.21806728141632</v>
      </c>
      <c r="AB58" s="8">
        <f>(G58/10)*1000</f>
        <v>637.32645511627197</v>
      </c>
      <c r="AC58" s="8">
        <f>H58/AB58</f>
        <v>12.722969011974403</v>
      </c>
      <c r="AD58" s="8">
        <f>I58/AB58</f>
        <v>3.5445510325884451E-2</v>
      </c>
      <c r="AE58" s="8">
        <f>J58/AB58</f>
        <v>19.929524031618243</v>
      </c>
      <c r="AF58" s="8">
        <f>K58/AB58</f>
        <v>11.989348584100497</v>
      </c>
      <c r="AG58" s="8">
        <f>(I58+K58+J58)/AB58</f>
        <v>31.954318126044623</v>
      </c>
      <c r="AH58" s="8">
        <f>(J58+K58)/AB58</f>
        <v>31.918872615718737</v>
      </c>
      <c r="AI58" s="7">
        <f t="shared" si="61"/>
        <v>2.8043619462102187</v>
      </c>
      <c r="AJ58" s="7">
        <f t="shared" si="61"/>
        <v>1.104588469414308</v>
      </c>
      <c r="AK58" s="7">
        <f t="shared" si="61"/>
        <v>-1.4504387665225544</v>
      </c>
      <c r="AL58" s="7">
        <f t="shared" si="61"/>
        <v>1.2994969267531655</v>
      </c>
      <c r="AM58" s="7">
        <f t="shared" si="61"/>
        <v>1.0787955872676562</v>
      </c>
      <c r="AN58" s="7">
        <f t="shared" si="61"/>
        <v>1.5045295545631614</v>
      </c>
      <c r="AO58" s="7">
        <f t="shared" si="61"/>
        <v>1.5040475435364944</v>
      </c>
    </row>
    <row r="59" spans="1:41" ht="16" thickBot="1">
      <c r="A59" s="18" t="s">
        <v>77</v>
      </c>
      <c r="B59" s="18" t="s">
        <v>5</v>
      </c>
      <c r="C59" s="18" t="s">
        <v>5</v>
      </c>
      <c r="D59" s="18">
        <v>52</v>
      </c>
      <c r="E59" s="18">
        <v>78</v>
      </c>
      <c r="F59" s="18"/>
      <c r="G59" s="19"/>
      <c r="H59" s="20">
        <v>2483.8147410358565</v>
      </c>
      <c r="I59" s="20">
        <v>14.940239043824716</v>
      </c>
      <c r="J59" s="20">
        <v>1253.968253968254</v>
      </c>
      <c r="K59" s="20">
        <v>1069.4444444444443</v>
      </c>
      <c r="L59" s="21">
        <v>0.16700000000000001</v>
      </c>
      <c r="M59" s="21">
        <v>281553.84499999997</v>
      </c>
      <c r="N59" s="21">
        <v>4870654.727</v>
      </c>
      <c r="O59" s="18">
        <v>3</v>
      </c>
      <c r="Q59" s="7">
        <f t="shared" si="39"/>
        <v>3.3951192002218229</v>
      </c>
      <c r="R59" s="7">
        <f t="shared" si="40"/>
        <v>1.1743575462466811</v>
      </c>
      <c r="S59" s="7">
        <f t="shared" si="41"/>
        <v>3.0982865418368597</v>
      </c>
      <c r="T59" s="7">
        <f t="shared" si="42"/>
        <v>3.0291582287412133</v>
      </c>
      <c r="U59" s="7">
        <f t="shared" si="43"/>
        <v>-0.77728352885241669</v>
      </c>
      <c r="V59" s="6">
        <f t="shared" si="32"/>
        <v>6.0150375939849688E-3</v>
      </c>
      <c r="W59" s="8">
        <f t="shared" si="33"/>
        <v>0.43056530214424948</v>
      </c>
      <c r="X59" s="8">
        <f t="shared" si="34"/>
        <v>1788.6904761904761</v>
      </c>
      <c r="Y59" s="6">
        <f t="shared" si="35"/>
        <v>-2.2207616539751416</v>
      </c>
      <c r="Z59" s="6">
        <f t="shared" si="36"/>
        <v>-0.36596097148060952</v>
      </c>
      <c r="AA59" s="6">
        <f t="shared" si="37"/>
        <v>3.2525351946128955</v>
      </c>
      <c r="AB59" s="8"/>
      <c r="AC59" s="8"/>
      <c r="AD59" s="8"/>
      <c r="AE59" s="8"/>
      <c r="AF59" s="8"/>
      <c r="AG59" s="8"/>
      <c r="AH59" s="8"/>
    </row>
    <row r="60" spans="1:41">
      <c r="A60" s="7" t="s">
        <v>79</v>
      </c>
      <c r="B60" s="7" t="s">
        <v>40</v>
      </c>
      <c r="C60" s="7" t="s">
        <v>41</v>
      </c>
      <c r="D60" s="7">
        <v>2</v>
      </c>
      <c r="E60" s="7">
        <v>4</v>
      </c>
      <c r="G60" s="8">
        <v>21.014166831970215</v>
      </c>
      <c r="H60" s="9">
        <v>5653.6354581673322</v>
      </c>
      <c r="I60" s="9">
        <v>47.310756972111548</v>
      </c>
      <c r="J60" s="9">
        <v>1685.7707509881423</v>
      </c>
      <c r="K60" s="9">
        <v>3833.99209486166</v>
      </c>
      <c r="L60" s="24">
        <v>0.66700000000000004</v>
      </c>
      <c r="M60" s="10">
        <v>281559.66100000002</v>
      </c>
      <c r="N60" s="10">
        <v>4870550.0379999997</v>
      </c>
      <c r="O60" s="7">
        <v>4</v>
      </c>
      <c r="P60" s="7">
        <f>LOG(G60)</f>
        <v>1.3225121758094147</v>
      </c>
      <c r="Q60" s="7">
        <f t="shared" si="39"/>
        <v>3.7523278021000226</v>
      </c>
      <c r="R60" s="7">
        <f t="shared" si="40"/>
        <v>1.6749598968158661</v>
      </c>
      <c r="S60" s="7">
        <f t="shared" si="41"/>
        <v>3.226798514327724</v>
      </c>
      <c r="T60" s="7">
        <f t="shared" si="42"/>
        <v>3.5836512130904268</v>
      </c>
      <c r="U60" s="7">
        <f t="shared" si="43"/>
        <v>-0.17587416608345102</v>
      </c>
      <c r="V60" s="6">
        <f t="shared" si="32"/>
        <v>8.3682008368200812E-3</v>
      </c>
      <c r="W60" s="8">
        <f t="shared" si="33"/>
        <v>0.67814632252651053</v>
      </c>
      <c r="X60" s="8">
        <f t="shared" si="34"/>
        <v>3602.766798418972</v>
      </c>
      <c r="Y60" s="6">
        <f t="shared" si="35"/>
        <v>-2.0773679052841567</v>
      </c>
      <c r="Z60" s="6">
        <f t="shared" si="36"/>
        <v>-0.16867658900959576</v>
      </c>
      <c r="AA60" s="6">
        <f t="shared" si="37"/>
        <v>3.556636151815177</v>
      </c>
      <c r="AB60" s="8">
        <f>(G60/10)*1000</f>
        <v>2101.4166831970215</v>
      </c>
      <c r="AC60" s="8">
        <f>H60/AB60</f>
        <v>2.6903923926053972</v>
      </c>
      <c r="AD60" s="8">
        <f>I60/AB60</f>
        <v>2.2513743871174861E-2</v>
      </c>
      <c r="AE60" s="8">
        <f>J60/AB60</f>
        <v>0.80220679909301462</v>
      </c>
      <c r="AF60" s="8">
        <f>K60/AB60</f>
        <v>1.82447970719865</v>
      </c>
      <c r="AG60" s="8">
        <f>(I60+K60+J60)/AB60</f>
        <v>2.6492002501628393</v>
      </c>
      <c r="AH60" s="8">
        <f>(J60+K60)/AB60</f>
        <v>2.6266865062916644</v>
      </c>
      <c r="AI60" s="7">
        <f t="shared" ref="AI60:AO61" si="62">LOG(AB60)</f>
        <v>3.3225121758094147</v>
      </c>
      <c r="AJ60" s="7">
        <f t="shared" si="62"/>
        <v>0.42981562629060804</v>
      </c>
      <c r="AK60" s="7">
        <f t="shared" si="62"/>
        <v>-1.6475522789935486</v>
      </c>
      <c r="AL60" s="7">
        <f t="shared" si="62"/>
        <v>-9.5713661481690721E-2</v>
      </c>
      <c r="AM60" s="7">
        <f t="shared" si="62"/>
        <v>0.26113903728101234</v>
      </c>
      <c r="AN60" s="7">
        <f t="shared" si="62"/>
        <v>0.4231147873850935</v>
      </c>
      <c r="AO60" s="7">
        <f t="shared" si="62"/>
        <v>0.41940824305179131</v>
      </c>
    </row>
    <row r="61" spans="1:41">
      <c r="A61" s="7" t="s">
        <v>79</v>
      </c>
      <c r="B61" s="7" t="s">
        <v>78</v>
      </c>
      <c r="C61" s="7" t="s">
        <v>43</v>
      </c>
      <c r="D61" s="7">
        <v>4</v>
      </c>
      <c r="E61" s="7">
        <v>14</v>
      </c>
      <c r="G61" s="8">
        <v>5.0455858707427979</v>
      </c>
      <c r="H61" s="9">
        <v>8576.25</v>
      </c>
      <c r="I61" s="9">
        <v>52.499999999999993</v>
      </c>
      <c r="J61" s="9">
        <v>5262.0967741935492</v>
      </c>
      <c r="K61" s="9">
        <v>6491.9354838709687</v>
      </c>
      <c r="L61" s="24">
        <v>1.2649999999999999</v>
      </c>
      <c r="M61" s="10">
        <v>281559.66100000002</v>
      </c>
      <c r="N61" s="10">
        <v>4870550.0379999997</v>
      </c>
      <c r="O61" s="7">
        <v>4</v>
      </c>
      <c r="P61" s="7">
        <f>LOG(G61)</f>
        <v>0.70291160182325529</v>
      </c>
      <c r="Q61" s="7">
        <f t="shared" si="39"/>
        <v>3.9332974323344674</v>
      </c>
      <c r="R61" s="7">
        <f t="shared" si="40"/>
        <v>1.7201593034059568</v>
      </c>
      <c r="S61" s="7">
        <f t="shared" si="41"/>
        <v>3.7211588308480836</v>
      </c>
      <c r="T61" s="7">
        <f t="shared" si="42"/>
        <v>3.8123741952056336</v>
      </c>
      <c r="U61" s="7">
        <f t="shared" si="43"/>
        <v>0.10209052551183669</v>
      </c>
      <c r="V61" s="6">
        <f t="shared" si="32"/>
        <v>6.1215566243987751E-3</v>
      </c>
      <c r="W61" s="8">
        <f t="shared" si="33"/>
        <v>0.75696667936113904</v>
      </c>
      <c r="X61" s="8">
        <f t="shared" si="34"/>
        <v>8508.064516129034</v>
      </c>
      <c r="Y61" s="6">
        <f t="shared" si="35"/>
        <v>-2.2131381289285104</v>
      </c>
      <c r="Z61" s="6">
        <f t="shared" si="36"/>
        <v>-0.12092323712883384</v>
      </c>
      <c r="AA61" s="6">
        <f t="shared" si="37"/>
        <v>3.9298307744714767</v>
      </c>
      <c r="AB61" s="8">
        <f>(G61/10)*1000</f>
        <v>504.55858707427979</v>
      </c>
      <c r="AC61" s="8">
        <f>H61/AB61</f>
        <v>16.997530553845131</v>
      </c>
      <c r="AD61" s="8">
        <f>I61/AB61</f>
        <v>0.10405134576031125</v>
      </c>
      <c r="AE61" s="8">
        <f>J61/AB61</f>
        <v>10.429109540492028</v>
      </c>
      <c r="AF61" s="8">
        <f>K61/AB61</f>
        <v>12.866564260683653</v>
      </c>
      <c r="AG61" s="8">
        <f>(I61+K61+J61)/AB61</f>
        <v>23.399725146935992</v>
      </c>
      <c r="AH61" s="8">
        <f>(J61+K61)/AB61</f>
        <v>23.295673801175681</v>
      </c>
      <c r="AI61" s="7">
        <f t="shared" si="62"/>
        <v>2.7029116018232555</v>
      </c>
      <c r="AJ61" s="7">
        <f t="shared" si="62"/>
        <v>1.2303858305112121</v>
      </c>
      <c r="AK61" s="7">
        <f t="shared" si="62"/>
        <v>-0.9827522984172985</v>
      </c>
      <c r="AL61" s="7">
        <f t="shared" si="62"/>
        <v>1.0182472290248283</v>
      </c>
      <c r="AM61" s="7">
        <f t="shared" si="62"/>
        <v>1.1094625933823783</v>
      </c>
      <c r="AN61" s="7">
        <f t="shared" si="62"/>
        <v>1.369210756219114</v>
      </c>
      <c r="AO61" s="7">
        <f t="shared" si="62"/>
        <v>1.3672752764455613</v>
      </c>
    </row>
    <row r="62" spans="1:41" ht="16" thickBot="1">
      <c r="A62" s="18" t="s">
        <v>79</v>
      </c>
      <c r="B62" s="18" t="s">
        <v>45</v>
      </c>
      <c r="C62" s="18" t="s">
        <v>5</v>
      </c>
      <c r="D62" s="18">
        <v>80</v>
      </c>
      <c r="E62" s="18">
        <v>84</v>
      </c>
      <c r="F62" s="18"/>
      <c r="G62" s="19"/>
      <c r="H62" s="20">
        <v>2610.5864811133201</v>
      </c>
      <c r="I62" s="20">
        <v>39.761431411530793</v>
      </c>
      <c r="J62" s="20">
        <v>2609.5617529880478</v>
      </c>
      <c r="K62" s="20">
        <v>1189.2430278884462</v>
      </c>
      <c r="L62" s="21">
        <v>8.5999999999999993E-2</v>
      </c>
      <c r="M62" s="21">
        <v>281559.66100000002</v>
      </c>
      <c r="N62" s="21">
        <v>4870550.0379999997</v>
      </c>
      <c r="O62" s="18">
        <v>4</v>
      </c>
      <c r="Q62" s="7">
        <f t="shared" si="39"/>
        <v>3.4167380846941002</v>
      </c>
      <c r="R62" s="7">
        <f t="shared" si="40"/>
        <v>1.5994620106080535</v>
      </c>
      <c r="S62" s="7">
        <f t="shared" si="41"/>
        <v>3.4165675785107448</v>
      </c>
      <c r="T62" s="7">
        <f t="shared" si="42"/>
        <v>3.0752706139843498</v>
      </c>
      <c r="U62" s="7">
        <f t="shared" si="43"/>
        <v>-1.0655015487564323</v>
      </c>
      <c r="V62" s="6">
        <f t="shared" si="32"/>
        <v>1.5230842455973337E-2</v>
      </c>
      <c r="W62" s="8">
        <f t="shared" si="33"/>
        <v>0.45554630597078605</v>
      </c>
      <c r="X62" s="8">
        <f t="shared" si="34"/>
        <v>3204.1832669322712</v>
      </c>
      <c r="Y62" s="6">
        <f t="shared" si="35"/>
        <v>-1.817276074086047</v>
      </c>
      <c r="Z62" s="6">
        <f t="shared" si="36"/>
        <v>-0.34146747070975064</v>
      </c>
      <c r="AA62" s="6">
        <f t="shared" si="37"/>
        <v>3.5057173480929693</v>
      </c>
      <c r="AB62" s="8"/>
      <c r="AC62" s="8"/>
      <c r="AD62" s="8"/>
      <c r="AE62" s="8"/>
      <c r="AF62" s="8"/>
      <c r="AG62" s="8"/>
      <c r="AH62" s="8"/>
    </row>
    <row r="63" spans="1:41">
      <c r="A63" s="16" t="s">
        <v>80</v>
      </c>
      <c r="B63" s="7" t="s">
        <v>40</v>
      </c>
      <c r="C63" s="7" t="s">
        <v>41</v>
      </c>
      <c r="D63" s="7">
        <v>2.5</v>
      </c>
      <c r="E63" s="7">
        <v>5</v>
      </c>
      <c r="G63" s="8">
        <v>40.457900000000002</v>
      </c>
      <c r="H63" s="9">
        <v>1310</v>
      </c>
      <c r="I63" s="9">
        <v>454.75</v>
      </c>
      <c r="J63" s="9">
        <v>479.7</v>
      </c>
      <c r="K63" s="9">
        <v>733.7</v>
      </c>
      <c r="L63" s="24">
        <v>0.109</v>
      </c>
      <c r="M63" s="10">
        <v>281579.04800000001</v>
      </c>
      <c r="N63" s="10">
        <v>4870486.0619999999</v>
      </c>
      <c r="O63" s="7">
        <v>5</v>
      </c>
      <c r="P63" s="7">
        <f t="shared" ref="P63:P70" si="63">LOG(G63)</f>
        <v>1.6070033366137007</v>
      </c>
      <c r="Q63" s="7">
        <f t="shared" si="39"/>
        <v>3.1172712956557644</v>
      </c>
      <c r="R63" s="7">
        <f t="shared" si="40"/>
        <v>2.6577727077355213</v>
      </c>
      <c r="S63" s="7">
        <f t="shared" si="41"/>
        <v>2.6809697184658972</v>
      </c>
      <c r="T63" s="7">
        <f t="shared" si="42"/>
        <v>2.8655185190747741</v>
      </c>
      <c r="U63" s="7">
        <f t="shared" si="43"/>
        <v>-0.96257350205937642</v>
      </c>
      <c r="V63" s="6">
        <f t="shared" si="32"/>
        <v>0.34713740458015269</v>
      </c>
      <c r="W63" s="8">
        <f t="shared" si="33"/>
        <v>0.56007633587786265</v>
      </c>
      <c r="X63" s="8">
        <f t="shared" si="34"/>
        <v>846.55</v>
      </c>
      <c r="Y63" s="6">
        <f t="shared" si="35"/>
        <v>-0.45949858792024306</v>
      </c>
      <c r="Z63" s="6">
        <f t="shared" si="36"/>
        <v>-0.25175277658099021</v>
      </c>
      <c r="AA63" s="6">
        <f t="shared" si="37"/>
        <v>2.9276526140489838</v>
      </c>
      <c r="AB63" s="8">
        <f t="shared" ref="AB63:AB70" si="64">(G63/10)*1000</f>
        <v>4045.7900000000004</v>
      </c>
      <c r="AC63" s="8">
        <f t="shared" ref="AC63:AC70" si="65">H63/AB63</f>
        <v>0.3237933753358429</v>
      </c>
      <c r="AD63" s="8">
        <f t="shared" ref="AD63:AD70" si="66">I63/AB63</f>
        <v>0.11240079193433172</v>
      </c>
      <c r="AE63" s="8">
        <f t="shared" ref="AE63:AE70" si="67">J63/AB63</f>
        <v>0.11856769629664415</v>
      </c>
      <c r="AF63" s="8">
        <f t="shared" ref="AF63:AF70" si="68">K63/AB63</f>
        <v>0.18134900723962438</v>
      </c>
      <c r="AG63" s="8">
        <f t="shared" ref="AG63:AG70" si="69">(I63+K63+J63)/AB63</f>
        <v>0.41231749547060026</v>
      </c>
      <c r="AH63" s="8">
        <f t="shared" ref="AH63:AH70" si="70">(J63+K63)/AB63</f>
        <v>0.29991670353626854</v>
      </c>
      <c r="AI63" s="7">
        <f t="shared" ref="AI63:AO70" si="71">LOG(AB63)</f>
        <v>3.6070033366137007</v>
      </c>
      <c r="AJ63" s="7">
        <f t="shared" si="71"/>
        <v>-0.48973204095793632</v>
      </c>
      <c r="AK63" s="7">
        <f t="shared" si="71"/>
        <v>-0.94923062887817944</v>
      </c>
      <c r="AL63" s="7">
        <f t="shared" si="71"/>
        <v>-0.92603361814780338</v>
      </c>
      <c r="AM63" s="7">
        <f t="shared" si="71"/>
        <v>-0.74148481753892659</v>
      </c>
      <c r="AN63" s="7">
        <f t="shared" si="71"/>
        <v>-0.38476823680879324</v>
      </c>
      <c r="AO63" s="7">
        <f t="shared" si="71"/>
        <v>-0.52299934600567111</v>
      </c>
    </row>
    <row r="64" spans="1:41">
      <c r="A64" s="16" t="s">
        <v>80</v>
      </c>
      <c r="B64" s="7" t="s">
        <v>47</v>
      </c>
      <c r="C64" s="7" t="s">
        <v>47</v>
      </c>
      <c r="D64" s="7">
        <v>5</v>
      </c>
      <c r="E64" s="7">
        <v>15</v>
      </c>
      <c r="G64" s="8">
        <v>9.1919333333333331</v>
      </c>
      <c r="H64" s="9">
        <v>3683.1162324649299</v>
      </c>
      <c r="I64" s="9">
        <v>24.549098196392794</v>
      </c>
      <c r="J64" s="9">
        <v>924.30278884462143</v>
      </c>
      <c r="K64" s="9">
        <v>2370.5179282868526</v>
      </c>
      <c r="L64" s="24">
        <v>0.42499999999999999</v>
      </c>
      <c r="M64" s="10">
        <v>281579.04800000001</v>
      </c>
      <c r="N64" s="10">
        <v>4870486.0619999999</v>
      </c>
      <c r="O64" s="7">
        <v>5</v>
      </c>
      <c r="P64" s="7">
        <f t="shared" si="63"/>
        <v>0.96340686586838653</v>
      </c>
      <c r="Q64" s="7">
        <f t="shared" si="39"/>
        <v>3.5662154246169586</v>
      </c>
      <c r="R64" s="7">
        <f t="shared" si="40"/>
        <v>1.3900355430771616</v>
      </c>
      <c r="S64" s="7">
        <f t="shared" si="41"/>
        <v>2.9658142634098614</v>
      </c>
      <c r="T64" s="7">
        <f t="shared" si="42"/>
        <v>3.3748432442475114</v>
      </c>
      <c r="U64" s="7">
        <f t="shared" si="43"/>
        <v>-0.37161106994968846</v>
      </c>
      <c r="V64" s="6">
        <f t="shared" si="32"/>
        <v>6.6653064000544134E-3</v>
      </c>
      <c r="W64" s="8">
        <f t="shared" si="33"/>
        <v>0.64361746376393358</v>
      </c>
      <c r="X64" s="8">
        <f t="shared" si="34"/>
        <v>2109.5617529880478</v>
      </c>
      <c r="Y64" s="6">
        <f t="shared" si="35"/>
        <v>-2.176179881539797</v>
      </c>
      <c r="Z64" s="6">
        <f t="shared" si="36"/>
        <v>-0.19137218036944714</v>
      </c>
      <c r="AA64" s="6">
        <f t="shared" si="37"/>
        <v>3.3241922429624657</v>
      </c>
      <c r="AB64" s="8">
        <f t="shared" si="64"/>
        <v>919.19333333333327</v>
      </c>
      <c r="AC64" s="8">
        <f t="shared" si="65"/>
        <v>4.0069005060215082</v>
      </c>
      <c r="AD64" s="8">
        <f t="shared" si="66"/>
        <v>2.6707219587166424E-2</v>
      </c>
      <c r="AE64" s="8">
        <f t="shared" si="67"/>
        <v>1.0055586298616412</v>
      </c>
      <c r="AF64" s="8">
        <f t="shared" si="68"/>
        <v>2.5789111412399852</v>
      </c>
      <c r="AG64" s="8">
        <f t="shared" si="69"/>
        <v>3.6111769906887923</v>
      </c>
      <c r="AH64" s="8">
        <f t="shared" si="70"/>
        <v>3.584469771101626</v>
      </c>
      <c r="AI64" s="7">
        <f t="shared" si="71"/>
        <v>2.9634068658683863</v>
      </c>
      <c r="AJ64" s="7">
        <f t="shared" si="71"/>
        <v>0.60280855874857209</v>
      </c>
      <c r="AK64" s="7">
        <f t="shared" si="71"/>
        <v>-1.5733713227912249</v>
      </c>
      <c r="AL64" s="7">
        <f t="shared" si="71"/>
        <v>2.4073975414750492E-3</v>
      </c>
      <c r="AM64" s="7">
        <f t="shared" si="71"/>
        <v>0.41143637837912495</v>
      </c>
      <c r="AN64" s="7">
        <f t="shared" si="71"/>
        <v>0.55764877455138584</v>
      </c>
      <c r="AO64" s="7">
        <f t="shared" si="71"/>
        <v>0.55442492220312201</v>
      </c>
    </row>
    <row r="65" spans="1:41">
      <c r="A65" s="16" t="s">
        <v>80</v>
      </c>
      <c r="B65" s="7" t="s">
        <v>42</v>
      </c>
      <c r="C65" s="7" t="s">
        <v>43</v>
      </c>
      <c r="D65" s="7">
        <v>15</v>
      </c>
      <c r="E65" s="7">
        <v>30</v>
      </c>
      <c r="G65" s="8">
        <v>4.429733333333334</v>
      </c>
      <c r="H65" s="9">
        <v>8130</v>
      </c>
      <c r="I65" s="9">
        <v>166.1</v>
      </c>
      <c r="J65" s="9">
        <v>2698.4126984126983</v>
      </c>
      <c r="K65" s="9">
        <v>7123.0158730158728</v>
      </c>
      <c r="L65" s="24">
        <v>1.1100000000000001</v>
      </c>
      <c r="M65" s="10">
        <v>281579.04800000001</v>
      </c>
      <c r="N65" s="10">
        <v>4870486.0619999999</v>
      </c>
      <c r="O65" s="7">
        <v>5</v>
      </c>
      <c r="P65" s="7">
        <f t="shared" si="63"/>
        <v>0.64637758280373214</v>
      </c>
      <c r="Q65" s="7">
        <f t="shared" si="39"/>
        <v>3.910090545594068</v>
      </c>
      <c r="R65" s="7">
        <f t="shared" si="40"/>
        <v>2.2203696324513946</v>
      </c>
      <c r="S65" s="7">
        <f t="shared" si="41"/>
        <v>3.4311083719246924</v>
      </c>
      <c r="T65" s="7">
        <f t="shared" si="42"/>
        <v>3.8526639121327939</v>
      </c>
      <c r="U65" s="7">
        <f t="shared" si="43"/>
        <v>4.5322978786657475E-2</v>
      </c>
      <c r="V65" s="6">
        <f t="shared" si="32"/>
        <v>2.0430504305043048E-2</v>
      </c>
      <c r="W65" s="8">
        <f t="shared" si="33"/>
        <v>0.87613971377809008</v>
      </c>
      <c r="X65" s="8">
        <f t="shared" si="34"/>
        <v>6259.9206349206343</v>
      </c>
      <c r="Y65" s="6">
        <f t="shared" si="35"/>
        <v>-1.6897209131426738</v>
      </c>
      <c r="Z65" s="6">
        <f t="shared" si="36"/>
        <v>-5.742663346127435E-2</v>
      </c>
      <c r="AA65" s="6">
        <f t="shared" si="37"/>
        <v>3.7965688271346276</v>
      </c>
      <c r="AB65" s="8">
        <f t="shared" si="64"/>
        <v>442.97333333333336</v>
      </c>
      <c r="AC65" s="8">
        <f t="shared" si="65"/>
        <v>18.353249255034161</v>
      </c>
      <c r="AD65" s="8">
        <f t="shared" si="66"/>
        <v>0.37496613791650357</v>
      </c>
      <c r="AE65" s="8">
        <f t="shared" si="67"/>
        <v>6.0915917400882629</v>
      </c>
      <c r="AF65" s="8">
        <f t="shared" si="68"/>
        <v>16.080010549203578</v>
      </c>
      <c r="AG65" s="8">
        <f t="shared" si="69"/>
        <v>22.546568427208342</v>
      </c>
      <c r="AH65" s="8">
        <f t="shared" si="70"/>
        <v>22.17160228929184</v>
      </c>
      <c r="AI65" s="7">
        <f t="shared" si="71"/>
        <v>2.6463775828037321</v>
      </c>
      <c r="AJ65" s="7">
        <f t="shared" si="71"/>
        <v>1.2637129627903361</v>
      </c>
      <c r="AK65" s="7">
        <f t="shared" si="71"/>
        <v>-0.42600795035233763</v>
      </c>
      <c r="AL65" s="7">
        <f t="shared" si="71"/>
        <v>0.78473078912096006</v>
      </c>
      <c r="AM65" s="7">
        <f t="shared" si="71"/>
        <v>1.2062863293290618</v>
      </c>
      <c r="AN65" s="7">
        <f t="shared" si="71"/>
        <v>1.3530804519109085</v>
      </c>
      <c r="AO65" s="7">
        <f t="shared" si="71"/>
        <v>1.3457970796843113</v>
      </c>
    </row>
    <row r="66" spans="1:41">
      <c r="A66" s="16" t="s">
        <v>80</v>
      </c>
      <c r="B66" s="7" t="s">
        <v>44</v>
      </c>
      <c r="C66" s="7" t="s">
        <v>44</v>
      </c>
      <c r="D66" s="7">
        <v>30</v>
      </c>
      <c r="E66" s="7">
        <v>87</v>
      </c>
      <c r="G66" s="8">
        <v>2.0884999999999998</v>
      </c>
      <c r="H66" s="9">
        <v>5975.7500000000009</v>
      </c>
      <c r="I66" s="9">
        <v>102.00000000000001</v>
      </c>
      <c r="J66" s="9">
        <v>3266.1290322580644</v>
      </c>
      <c r="K66" s="9">
        <v>3790.3225806451615</v>
      </c>
      <c r="L66" s="24">
        <v>0.78700000000000003</v>
      </c>
      <c r="M66" s="10">
        <v>281579.04800000001</v>
      </c>
      <c r="N66" s="10">
        <v>4870486.0619999999</v>
      </c>
      <c r="O66" s="7">
        <v>5</v>
      </c>
      <c r="P66" s="7">
        <f t="shared" si="63"/>
        <v>0.31983447960113986</v>
      </c>
      <c r="Q66" s="7">
        <f t="shared" si="39"/>
        <v>3.7763924201507875</v>
      </c>
      <c r="R66" s="7">
        <f t="shared" si="40"/>
        <v>2.0086001717619175</v>
      </c>
      <c r="S66" s="7">
        <f t="shared" si="41"/>
        <v>3.5140333380524336</v>
      </c>
      <c r="T66" s="7">
        <f t="shared" si="42"/>
        <v>3.5786761727734824</v>
      </c>
      <c r="U66" s="7">
        <f t="shared" si="43"/>
        <v>-0.10402526764093542</v>
      </c>
      <c r="V66" s="6">
        <f t="shared" ref="V66:V72" si="72">I66/H66</f>
        <v>1.7068987156423878E-2</v>
      </c>
      <c r="W66" s="8">
        <f t="shared" ref="W66:W72" si="73">K66/H66</f>
        <v>0.63428399458564377</v>
      </c>
      <c r="X66" s="8">
        <f t="shared" ref="X66:X72" si="74">J66+(0.5*K66)</f>
        <v>5161.2903225806449</v>
      </c>
      <c r="Y66" s="6">
        <f t="shared" ref="Y66:Y72" si="75">LOG(V66)</f>
        <v>-1.7677922483888697</v>
      </c>
      <c r="Z66" s="6">
        <f t="shared" ref="Z66:Z72" si="76">LOG(W66)</f>
        <v>-0.19771624737730487</v>
      </c>
      <c r="AA66" s="6">
        <f t="shared" ref="AA66:AA72" si="77">LOG(X66)</f>
        <v>3.7127582888216519</v>
      </c>
      <c r="AB66" s="8">
        <f t="shared" si="64"/>
        <v>208.84999999999997</v>
      </c>
      <c r="AC66" s="8">
        <f t="shared" si="65"/>
        <v>28.612640651185071</v>
      </c>
      <c r="AD66" s="8">
        <f t="shared" si="66"/>
        <v>0.48838879578644973</v>
      </c>
      <c r="AE66" s="8">
        <f t="shared" si="67"/>
        <v>15.638635538702729</v>
      </c>
      <c r="AF66" s="8">
        <f t="shared" si="68"/>
        <v>18.148540007877241</v>
      </c>
      <c r="AG66" s="8">
        <f t="shared" si="69"/>
        <v>34.275564342366415</v>
      </c>
      <c r="AH66" s="8">
        <f t="shared" si="70"/>
        <v>33.787175546579967</v>
      </c>
      <c r="AI66" s="7">
        <f t="shared" si="71"/>
        <v>2.3198344796011399</v>
      </c>
      <c r="AJ66" s="7">
        <f t="shared" si="71"/>
        <v>1.4565579405496474</v>
      </c>
      <c r="AK66" s="7">
        <f t="shared" si="71"/>
        <v>-0.31123430783922224</v>
      </c>
      <c r="AL66" s="7">
        <f t="shared" si="71"/>
        <v>1.1941988584512937</v>
      </c>
      <c r="AM66" s="7">
        <f t="shared" si="71"/>
        <v>1.2588416931723425</v>
      </c>
      <c r="AN66" s="7">
        <f t="shared" si="71"/>
        <v>1.5349846141182368</v>
      </c>
      <c r="AO66" s="7">
        <f t="shared" si="71"/>
        <v>1.5287518882589384</v>
      </c>
    </row>
    <row r="67" spans="1:41" ht="16" thickBot="1">
      <c r="A67" s="17" t="s">
        <v>80</v>
      </c>
      <c r="B67" s="18" t="s">
        <v>57</v>
      </c>
      <c r="C67" s="18" t="s">
        <v>5</v>
      </c>
      <c r="D67" s="18">
        <v>87</v>
      </c>
      <c r="E67" s="18">
        <v>90</v>
      </c>
      <c r="F67" s="18"/>
      <c r="G67" s="19">
        <v>1.2241</v>
      </c>
      <c r="H67" s="20">
        <v>6134.7695390781564</v>
      </c>
      <c r="I67" s="20">
        <v>83</v>
      </c>
      <c r="J67" s="20">
        <v>2588.9</v>
      </c>
      <c r="K67" s="20">
        <v>2905.1</v>
      </c>
      <c r="L67" s="21">
        <v>0.48599999999999999</v>
      </c>
      <c r="M67" s="21">
        <v>281579.04800000001</v>
      </c>
      <c r="N67" s="21">
        <v>4870486.0619999999</v>
      </c>
      <c r="O67" s="18">
        <v>5</v>
      </c>
      <c r="P67" s="7">
        <f t="shared" si="63"/>
        <v>8.781689793552945E-2</v>
      </c>
      <c r="Q67" s="7">
        <f t="shared" si="39"/>
        <v>3.7877982525093805</v>
      </c>
      <c r="R67" s="7">
        <f t="shared" si="40"/>
        <v>1.919078092376074</v>
      </c>
      <c r="S67" s="7">
        <f t="shared" si="41"/>
        <v>3.4131152755075091</v>
      </c>
      <c r="T67" s="7">
        <f t="shared" si="42"/>
        <v>3.4631610863651492</v>
      </c>
      <c r="U67" s="7">
        <f t="shared" si="43"/>
        <v>-0.31336373073770663</v>
      </c>
      <c r="V67" s="6">
        <f t="shared" si="72"/>
        <v>1.3529440587995099E-2</v>
      </c>
      <c r="W67" s="8">
        <f t="shared" si="73"/>
        <v>0.47354672111065738</v>
      </c>
      <c r="X67" s="8">
        <f t="shared" si="74"/>
        <v>4041.45</v>
      </c>
      <c r="Y67" s="6">
        <f t="shared" si="75"/>
        <v>-1.8687201601333068</v>
      </c>
      <c r="Z67" s="6">
        <f t="shared" si="76"/>
        <v>-0.32463716614423155</v>
      </c>
      <c r="AA67" s="6">
        <f t="shared" si="77"/>
        <v>3.6065372101645288</v>
      </c>
      <c r="AB67" s="8">
        <f t="shared" si="64"/>
        <v>122.41</v>
      </c>
      <c r="AC67" s="8">
        <f t="shared" si="65"/>
        <v>50.11657167778904</v>
      </c>
      <c r="AD67" s="8">
        <f t="shared" si="66"/>
        <v>0.6780491789886447</v>
      </c>
      <c r="AE67" s="8">
        <f t="shared" si="67"/>
        <v>21.149415897394004</v>
      </c>
      <c r="AF67" s="8">
        <f t="shared" si="68"/>
        <v>23.732538191324238</v>
      </c>
      <c r="AG67" s="8">
        <f t="shared" si="69"/>
        <v>45.56000326770689</v>
      </c>
      <c r="AH67" s="8">
        <f t="shared" si="70"/>
        <v>44.881954088718246</v>
      </c>
      <c r="AI67" s="7">
        <f t="shared" si="71"/>
        <v>2.0878168979355296</v>
      </c>
      <c r="AJ67" s="7">
        <f t="shared" si="71"/>
        <v>1.6999813545738511</v>
      </c>
      <c r="AK67" s="7">
        <f t="shared" si="71"/>
        <v>-0.16873880555945558</v>
      </c>
      <c r="AL67" s="7">
        <f t="shared" si="71"/>
        <v>1.3252983775719798</v>
      </c>
      <c r="AM67" s="7">
        <f t="shared" si="71"/>
        <v>1.3753441884296196</v>
      </c>
      <c r="AN67" s="7">
        <f t="shared" si="71"/>
        <v>1.6585837465560316</v>
      </c>
      <c r="AO67" s="7">
        <f t="shared" si="71"/>
        <v>1.6520717571490138</v>
      </c>
    </row>
    <row r="68" spans="1:41">
      <c r="A68" s="7" t="s">
        <v>81</v>
      </c>
      <c r="B68" s="7" t="s">
        <v>40</v>
      </c>
      <c r="C68" s="7" t="s">
        <v>41</v>
      </c>
      <c r="D68" s="7">
        <v>4</v>
      </c>
      <c r="E68" s="7">
        <v>9</v>
      </c>
      <c r="G68" s="8">
        <v>40.493204116821289</v>
      </c>
      <c r="H68" s="9">
        <v>1237.5999999999999</v>
      </c>
      <c r="I68" s="9">
        <v>29.8</v>
      </c>
      <c r="J68" s="9">
        <v>7429.1</v>
      </c>
      <c r="K68" s="9">
        <v>1008.1</v>
      </c>
      <c r="L68" s="24">
        <v>0.86099999999999999</v>
      </c>
      <c r="M68" s="10">
        <v>281708.93900000001</v>
      </c>
      <c r="N68" s="10">
        <v>4870652.7889999999</v>
      </c>
      <c r="O68" s="7">
        <v>5</v>
      </c>
      <c r="P68" s="7">
        <f t="shared" si="63"/>
        <v>1.6073821426661514</v>
      </c>
      <c r="Q68" s="7">
        <f t="shared" si="39"/>
        <v>3.0925803006913113</v>
      </c>
      <c r="R68" s="7">
        <f t="shared" si="40"/>
        <v>1.4742162640762553</v>
      </c>
      <c r="S68" s="7">
        <f t="shared" si="41"/>
        <v>3.8709362042439572</v>
      </c>
      <c r="T68" s="7">
        <f t="shared" si="42"/>
        <v>3.0035036147425367</v>
      </c>
      <c r="U68" s="7">
        <f t="shared" si="43"/>
        <v>-6.4996848546345243E-2</v>
      </c>
      <c r="V68" s="6">
        <f t="shared" si="72"/>
        <v>2.4078862314156433E-2</v>
      </c>
      <c r="W68" s="8">
        <f t="shared" si="73"/>
        <v>0.81456043956043966</v>
      </c>
      <c r="X68" s="8">
        <f t="shared" si="74"/>
        <v>7933.1500000000005</v>
      </c>
      <c r="Y68" s="6">
        <f t="shared" si="75"/>
        <v>-1.6183640366150558</v>
      </c>
      <c r="Z68" s="6">
        <f t="shared" si="76"/>
        <v>-8.907668594877452E-2</v>
      </c>
      <c r="AA68" s="6">
        <f t="shared" si="77"/>
        <v>3.8994456660038641</v>
      </c>
      <c r="AB68" s="8">
        <f t="shared" si="64"/>
        <v>4049.3204116821289</v>
      </c>
      <c r="AC68" s="8">
        <f t="shared" si="65"/>
        <v>0.305631531757668</v>
      </c>
      <c r="AD68" s="8">
        <f t="shared" si="66"/>
        <v>7.3592595720576182E-3</v>
      </c>
      <c r="AE68" s="8">
        <f t="shared" si="67"/>
        <v>1.8346535331131963</v>
      </c>
      <c r="AF68" s="8">
        <f t="shared" si="68"/>
        <v>0.24895535485205653</v>
      </c>
      <c r="AG68" s="8">
        <f t="shared" si="69"/>
        <v>2.0909681475373105</v>
      </c>
      <c r="AH68" s="8">
        <f t="shared" si="70"/>
        <v>2.0836088879652528</v>
      </c>
      <c r="AI68" s="7">
        <f t="shared" si="71"/>
        <v>3.6073821426661512</v>
      </c>
      <c r="AJ68" s="7">
        <f t="shared" si="71"/>
        <v>-0.51480184197484036</v>
      </c>
      <c r="AK68" s="7">
        <f t="shared" si="71"/>
        <v>-2.1331658785898959</v>
      </c>
      <c r="AL68" s="7">
        <f t="shared" si="71"/>
        <v>0.26355406157780575</v>
      </c>
      <c r="AM68" s="7">
        <f t="shared" si="71"/>
        <v>-0.60387852792361485</v>
      </c>
      <c r="AN68" s="7">
        <f t="shared" si="71"/>
        <v>0.32034741710550318</v>
      </c>
      <c r="AO68" s="7">
        <f t="shared" si="71"/>
        <v>0.3188162013168277</v>
      </c>
    </row>
    <row r="69" spans="1:41">
      <c r="A69" s="7" t="s">
        <v>81</v>
      </c>
      <c r="B69" s="7" t="s">
        <v>73</v>
      </c>
      <c r="C69" s="7" t="s">
        <v>44</v>
      </c>
      <c r="D69" s="7">
        <v>9</v>
      </c>
      <c r="E69" s="7">
        <v>33</v>
      </c>
      <c r="G69" s="8">
        <v>7.1792099475860596</v>
      </c>
      <c r="H69" s="9">
        <v>5020.1000000000004</v>
      </c>
      <c r="I69" s="9">
        <v>30.1</v>
      </c>
      <c r="J69" s="9">
        <v>3494</v>
      </c>
      <c r="K69" s="9">
        <v>3935.7</v>
      </c>
      <c r="L69" s="24">
        <v>1.7130000000000001</v>
      </c>
      <c r="M69" s="10">
        <v>281708.93900000001</v>
      </c>
      <c r="N69" s="10">
        <v>4870652.7889999999</v>
      </c>
      <c r="O69" s="7">
        <v>5</v>
      </c>
      <c r="P69" s="7">
        <f t="shared" si="63"/>
        <v>0.8560766539522513</v>
      </c>
      <c r="Q69" s="7">
        <f t="shared" si="39"/>
        <v>3.7007123683433525</v>
      </c>
      <c r="R69" s="7">
        <f t="shared" si="40"/>
        <v>1.4785664955938433</v>
      </c>
      <c r="S69" s="7">
        <f t="shared" si="41"/>
        <v>3.543322900646912</v>
      </c>
      <c r="T69" s="7">
        <f t="shared" si="42"/>
        <v>3.5950219867841819</v>
      </c>
      <c r="U69" s="7">
        <f t="shared" si="43"/>
        <v>0.2337573629655105</v>
      </c>
      <c r="V69" s="6">
        <f t="shared" si="72"/>
        <v>5.9958964960857355E-3</v>
      </c>
      <c r="W69" s="8">
        <f t="shared" si="73"/>
        <v>0.78398836676560224</v>
      </c>
      <c r="X69" s="8">
        <f t="shared" si="74"/>
        <v>5461.85</v>
      </c>
      <c r="Y69" s="6">
        <f t="shared" si="75"/>
        <v>-2.2221458727495089</v>
      </c>
      <c r="Z69" s="6">
        <f t="shared" si="76"/>
        <v>-0.10569038155917052</v>
      </c>
      <c r="AA69" s="6">
        <f t="shared" si="77"/>
        <v>3.7373397688416472</v>
      </c>
      <c r="AB69" s="8">
        <f t="shared" si="64"/>
        <v>717.92099475860596</v>
      </c>
      <c r="AC69" s="8">
        <f t="shared" si="65"/>
        <v>6.9925521563663988</v>
      </c>
      <c r="AD69" s="8">
        <f t="shared" si="66"/>
        <v>4.1926618973054046E-2</v>
      </c>
      <c r="AE69" s="8">
        <f t="shared" si="67"/>
        <v>4.8668307871046785</v>
      </c>
      <c r="AF69" s="8">
        <f t="shared" si="68"/>
        <v>5.4820795445929829</v>
      </c>
      <c r="AG69" s="8">
        <f t="shared" si="69"/>
        <v>10.390836950670714</v>
      </c>
      <c r="AH69" s="8">
        <f t="shared" si="70"/>
        <v>10.348910331697661</v>
      </c>
      <c r="AI69" s="7">
        <f t="shared" si="71"/>
        <v>2.8560766539522513</v>
      </c>
      <c r="AJ69" s="7">
        <f t="shared" si="71"/>
        <v>0.84463571439110108</v>
      </c>
      <c r="AK69" s="7">
        <f t="shared" si="71"/>
        <v>-1.377510158358408</v>
      </c>
      <c r="AL69" s="7">
        <f t="shared" si="71"/>
        <v>0.68724624669466083</v>
      </c>
      <c r="AM69" s="7">
        <f t="shared" si="71"/>
        <v>0.73894533283193053</v>
      </c>
      <c r="AN69" s="7">
        <f t="shared" si="71"/>
        <v>1.0166505300806412</v>
      </c>
      <c r="AO69" s="7">
        <f t="shared" si="71"/>
        <v>1.0148946240108867</v>
      </c>
    </row>
    <row r="70" spans="1:41">
      <c r="A70" s="7" t="s">
        <v>81</v>
      </c>
      <c r="B70" s="7" t="s">
        <v>74</v>
      </c>
      <c r="C70" s="7" t="s">
        <v>44</v>
      </c>
      <c r="D70" s="7">
        <v>33</v>
      </c>
      <c r="E70" s="7">
        <v>52</v>
      </c>
      <c r="G70" s="8">
        <v>2.0348549971580505</v>
      </c>
      <c r="H70" s="9">
        <v>3932.5</v>
      </c>
      <c r="I70" s="9">
        <v>39.799999999999997</v>
      </c>
      <c r="J70" s="9">
        <v>2091.6</v>
      </c>
      <c r="K70" s="9">
        <v>3047.8</v>
      </c>
      <c r="L70" s="24">
        <v>0.81299999999999994</v>
      </c>
      <c r="M70" s="10">
        <v>281708.93900000001</v>
      </c>
      <c r="N70" s="10">
        <v>4870652.7889999999</v>
      </c>
      <c r="O70" s="7">
        <v>5</v>
      </c>
      <c r="P70" s="7">
        <f t="shared" si="63"/>
        <v>0.30853346703651519</v>
      </c>
      <c r="Q70" s="7">
        <f t="shared" si="39"/>
        <v>3.5946687312953243</v>
      </c>
      <c r="R70" s="7">
        <f t="shared" si="40"/>
        <v>1.5998830720736879</v>
      </c>
      <c r="S70" s="7">
        <f t="shared" si="41"/>
        <v>3.3204786331576179</v>
      </c>
      <c r="T70" s="7">
        <f t="shared" si="42"/>
        <v>3.4839864647193326</v>
      </c>
      <c r="U70" s="7">
        <f t="shared" si="43"/>
        <v>-8.9909454405931857E-2</v>
      </c>
      <c r="V70" s="6">
        <f t="shared" si="72"/>
        <v>1.0120788302606484E-2</v>
      </c>
      <c r="W70" s="8">
        <f t="shared" si="73"/>
        <v>0.77502860775588056</v>
      </c>
      <c r="X70" s="8">
        <f t="shared" si="74"/>
        <v>3615.5</v>
      </c>
      <c r="Y70" s="6">
        <f t="shared" si="75"/>
        <v>-1.9947856592216366</v>
      </c>
      <c r="Z70" s="6">
        <f t="shared" si="76"/>
        <v>-0.11068226657599206</v>
      </c>
      <c r="AA70" s="6">
        <f t="shared" si="77"/>
        <v>3.5581683658698964</v>
      </c>
      <c r="AB70" s="8">
        <f t="shared" si="64"/>
        <v>203.48549971580505</v>
      </c>
      <c r="AC70" s="8">
        <f t="shared" si="65"/>
        <v>19.325701366889859</v>
      </c>
      <c r="AD70" s="8">
        <f t="shared" si="66"/>
        <v>0.19559133233368503</v>
      </c>
      <c r="AE70" s="8">
        <f t="shared" si="67"/>
        <v>10.278865093194362</v>
      </c>
      <c r="AF70" s="8">
        <f t="shared" si="68"/>
        <v>14.977971424286567</v>
      </c>
      <c r="AG70" s="8">
        <f t="shared" si="69"/>
        <v>25.452427849814615</v>
      </c>
      <c r="AH70" s="8">
        <f t="shared" si="70"/>
        <v>25.256836517480927</v>
      </c>
      <c r="AI70" s="7">
        <f t="shared" si="71"/>
        <v>2.3085334670365154</v>
      </c>
      <c r="AJ70" s="7">
        <f t="shared" si="71"/>
        <v>1.2861352642588093</v>
      </c>
      <c r="AK70" s="7">
        <f t="shared" si="71"/>
        <v>-0.70865039496282733</v>
      </c>
      <c r="AL70" s="7">
        <f t="shared" si="71"/>
        <v>1.0119451661211027</v>
      </c>
      <c r="AM70" s="7">
        <f t="shared" si="71"/>
        <v>1.1754529976828172</v>
      </c>
      <c r="AN70" s="7">
        <f t="shared" si="71"/>
        <v>1.4057292150219827</v>
      </c>
      <c r="AO70" s="7">
        <f t="shared" si="71"/>
        <v>1.4023789531457096</v>
      </c>
    </row>
    <row r="71" spans="1:41" ht="16" thickBot="1">
      <c r="A71" s="18" t="s">
        <v>81</v>
      </c>
      <c r="B71" s="18" t="s">
        <v>45</v>
      </c>
      <c r="C71" s="18" t="s">
        <v>5</v>
      </c>
      <c r="D71" s="18">
        <v>52</v>
      </c>
      <c r="E71" s="18">
        <v>67</v>
      </c>
      <c r="F71" s="18"/>
      <c r="G71" s="19"/>
      <c r="H71" s="20">
        <v>1395.6</v>
      </c>
      <c r="I71" s="20">
        <v>10</v>
      </c>
      <c r="J71" s="20">
        <v>1562.2</v>
      </c>
      <c r="K71" s="20">
        <v>771.1</v>
      </c>
      <c r="L71" s="21">
        <v>8.1000000000000003E-2</v>
      </c>
      <c r="M71" s="21">
        <v>281708.93900000001</v>
      </c>
      <c r="N71" s="21">
        <v>4870652.7889999999</v>
      </c>
      <c r="O71" s="18">
        <v>5</v>
      </c>
      <c r="Q71" s="7">
        <f t="shared" si="39"/>
        <v>3.1447609607760731</v>
      </c>
      <c r="R71" s="7">
        <f t="shared" si="40"/>
        <v>1</v>
      </c>
      <c r="S71" s="7">
        <f t="shared" si="41"/>
        <v>3.1937366334696469</v>
      </c>
      <c r="T71" s="7">
        <f t="shared" si="42"/>
        <v>2.8871107031248835</v>
      </c>
      <c r="U71" s="7">
        <f t="shared" si="43"/>
        <v>-1.0915149811213503</v>
      </c>
      <c r="V71" s="6">
        <f t="shared" si="72"/>
        <v>7.1653768988248785E-3</v>
      </c>
      <c r="W71" s="8">
        <f t="shared" si="73"/>
        <v>0.55252221266838641</v>
      </c>
      <c r="X71" s="8">
        <f t="shared" si="74"/>
        <v>1947.75</v>
      </c>
      <c r="Y71" s="6">
        <f t="shared" si="75"/>
        <v>-2.1447609607760731</v>
      </c>
      <c r="Z71" s="6">
        <f t="shared" si="76"/>
        <v>-0.25765025765118948</v>
      </c>
      <c r="AA71" s="6">
        <f t="shared" si="77"/>
        <v>3.2895332130210027</v>
      </c>
      <c r="AB71" s="8"/>
      <c r="AC71" s="8"/>
      <c r="AD71" s="8"/>
      <c r="AE71" s="8"/>
      <c r="AF71" s="8"/>
      <c r="AG71" s="8"/>
      <c r="AH71" s="8"/>
    </row>
    <row r="72" spans="1:41">
      <c r="A72" s="7" t="s">
        <v>82</v>
      </c>
      <c r="B72" s="7" t="s">
        <v>40</v>
      </c>
      <c r="C72" s="7" t="s">
        <v>41</v>
      </c>
      <c r="D72" s="7">
        <v>3</v>
      </c>
      <c r="E72" s="7">
        <v>16</v>
      </c>
      <c r="G72" s="8">
        <v>24.411499588720257</v>
      </c>
      <c r="H72" s="9">
        <v>2012.5</v>
      </c>
      <c r="I72" s="9">
        <v>25</v>
      </c>
      <c r="J72" s="9">
        <v>2628.5</v>
      </c>
      <c r="K72" s="9">
        <v>879.4</v>
      </c>
      <c r="L72" s="24">
        <v>0.34899999999999998</v>
      </c>
      <c r="M72" s="10">
        <v>281708.93900000001</v>
      </c>
      <c r="N72" s="10">
        <v>4870664.4210000001</v>
      </c>
      <c r="O72" s="7">
        <v>4</v>
      </c>
      <c r="P72" s="7">
        <f t="shared" ref="P72:P78" si="78">LOG(G72)</f>
        <v>1.3875944587741122</v>
      </c>
      <c r="Q72" s="7">
        <f t="shared" si="39"/>
        <v>3.3037358890399062</v>
      </c>
      <c r="R72" s="7">
        <f t="shared" si="40"/>
        <v>1.3979400086720377</v>
      </c>
      <c r="S72" s="7">
        <f t="shared" si="41"/>
        <v>3.4197079813544442</v>
      </c>
      <c r="T72" s="7">
        <f t="shared" si="42"/>
        <v>2.9441864612836874</v>
      </c>
      <c r="U72" s="7">
        <f t="shared" si="43"/>
        <v>-0.45717457304082015</v>
      </c>
      <c r="V72" s="6">
        <f t="shared" si="72"/>
        <v>1.2422360248447204E-2</v>
      </c>
      <c r="W72" s="8">
        <f t="shared" si="73"/>
        <v>0.43696894409937886</v>
      </c>
      <c r="X72" s="8">
        <f t="shared" si="74"/>
        <v>3068.2</v>
      </c>
      <c r="Y72" s="6">
        <f t="shared" si="75"/>
        <v>-1.9057958803678685</v>
      </c>
      <c r="Z72" s="6">
        <f t="shared" si="76"/>
        <v>-0.35954942775621868</v>
      </c>
      <c r="AA72" s="6">
        <f t="shared" si="77"/>
        <v>3.486883665598123</v>
      </c>
      <c r="AB72" s="8">
        <f t="shared" ref="AB72:AB78" si="79">(G72/10)*1000</f>
        <v>2441.1499588720258</v>
      </c>
      <c r="AC72" s="8">
        <f>H72/AB72</f>
        <v>0.82440654359878385</v>
      </c>
      <c r="AD72" s="8">
        <f>I72/AB72</f>
        <v>1.024107507576129E-2</v>
      </c>
      <c r="AE72" s="8">
        <f>J72/AB72</f>
        <v>1.076746633465542</v>
      </c>
      <c r="AF72" s="8">
        <f>K72/AB72</f>
        <v>0.36024005686497912</v>
      </c>
      <c r="AG72" s="8">
        <f>(I72+K72+J72)/AB72</f>
        <v>1.4472277654062824</v>
      </c>
      <c r="AH72" s="8">
        <f>(J72+K72)/AB72</f>
        <v>1.4369866903305211</v>
      </c>
      <c r="AI72" s="7">
        <f t="shared" ref="AI72:AO72" si="80">LOG(AB72)</f>
        <v>3.387594458774112</v>
      </c>
      <c r="AJ72" s="7">
        <f t="shared" si="80"/>
        <v>-8.3858569734206093E-2</v>
      </c>
      <c r="AK72" s="7">
        <f t="shared" si="80"/>
        <v>-1.9896544501020745</v>
      </c>
      <c r="AL72" s="7">
        <f t="shared" si="80"/>
        <v>3.2113522580331802E-2</v>
      </c>
      <c r="AM72" s="7">
        <f t="shared" si="80"/>
        <v>-0.44340799749042481</v>
      </c>
      <c r="AN72" s="7">
        <f t="shared" si="80"/>
        <v>0.16053688597383048</v>
      </c>
      <c r="AO72" s="7">
        <f t="shared" si="80"/>
        <v>0.15745274562707198</v>
      </c>
    </row>
    <row r="73" spans="1:41">
      <c r="A73" s="7" t="s">
        <v>82</v>
      </c>
      <c r="B73" s="7" t="s">
        <v>42</v>
      </c>
      <c r="C73" s="7" t="s">
        <v>43</v>
      </c>
      <c r="D73" s="7">
        <v>21</v>
      </c>
      <c r="E73" s="7">
        <v>27</v>
      </c>
      <c r="G73" s="8">
        <v>3.6766406297683716</v>
      </c>
      <c r="L73" s="24"/>
      <c r="M73" s="10">
        <v>281708.93900000001</v>
      </c>
      <c r="N73" s="10">
        <v>4870664.4210000001</v>
      </c>
      <c r="O73" s="7">
        <v>4</v>
      </c>
      <c r="P73" s="7">
        <f t="shared" si="78"/>
        <v>0.56545118218436474</v>
      </c>
      <c r="AB73" s="8">
        <f t="shared" si="79"/>
        <v>367.66406297683716</v>
      </c>
      <c r="AC73" s="8"/>
      <c r="AD73" s="8"/>
      <c r="AE73" s="8"/>
      <c r="AF73" s="8"/>
      <c r="AG73" s="8"/>
      <c r="AH73" s="8"/>
      <c r="AI73" s="7">
        <f t="shared" ref="AI73:AI78" si="81">LOG(AB73)</f>
        <v>2.5654511821843649</v>
      </c>
    </row>
    <row r="74" spans="1:41">
      <c r="A74" s="7" t="s">
        <v>82</v>
      </c>
      <c r="B74" s="7" t="s">
        <v>73</v>
      </c>
      <c r="C74" s="7" t="s">
        <v>44</v>
      </c>
      <c r="D74" s="7">
        <v>27</v>
      </c>
      <c r="E74" s="7">
        <v>51</v>
      </c>
      <c r="G74" s="8">
        <v>4.5861747264862061</v>
      </c>
      <c r="H74" s="9">
        <v>19616.3</v>
      </c>
      <c r="I74" s="9">
        <v>40.4</v>
      </c>
      <c r="J74" s="9">
        <v>9480</v>
      </c>
      <c r="K74" s="9">
        <v>19640</v>
      </c>
      <c r="L74" s="24">
        <v>2.5630000000000002</v>
      </c>
      <c r="M74" s="10">
        <v>281708.93900000001</v>
      </c>
      <c r="N74" s="10">
        <v>4870664.4210000001</v>
      </c>
      <c r="O74" s="7">
        <v>4</v>
      </c>
      <c r="P74" s="7">
        <f t="shared" si="78"/>
        <v>0.66145059668769957</v>
      </c>
      <c r="Q74" s="7">
        <f t="shared" ref="Q74:Q105" si="82">LOG(H74)</f>
        <v>4.2926170947300566</v>
      </c>
      <c r="R74" s="7">
        <f t="shared" ref="R74:R105" si="83">LOG(I74)</f>
        <v>1.6063813651106049</v>
      </c>
      <c r="S74" s="7">
        <f t="shared" ref="S74:S105" si="84">LOG(J74)</f>
        <v>3.976808337338066</v>
      </c>
      <c r="T74" s="7">
        <f t="shared" ref="T74:T105" si="85">LOG(K74)</f>
        <v>4.2931414834509312</v>
      </c>
      <c r="U74" s="7">
        <f t="shared" ref="U74:U105" si="86">LOG(L74)</f>
        <v>0.40874860618424402</v>
      </c>
      <c r="V74" s="6">
        <f t="shared" ref="V74:V137" si="87">I74/H74</f>
        <v>2.0595117325897341E-3</v>
      </c>
      <c r="W74" s="8">
        <f t="shared" ref="W74:W137" si="88">K74/H74</f>
        <v>1.0012081789124352</v>
      </c>
      <c r="X74" s="8">
        <f t="shared" ref="X74:X137" si="89">J74+(0.5*K74)</f>
        <v>19300</v>
      </c>
      <c r="Y74" s="6">
        <f t="shared" ref="Y74:Y105" si="90">LOG(V74)</f>
        <v>-2.6862357296194519</v>
      </c>
      <c r="Z74" s="6">
        <f t="shared" ref="Z74:Z105" si="91">LOG(W74)</f>
        <v>5.2438872087408621E-4</v>
      </c>
      <c r="AA74" s="6">
        <f t="shared" ref="AA74:AA105" si="92">LOG(X74)</f>
        <v>4.2855573090077739</v>
      </c>
      <c r="AB74" s="8">
        <f t="shared" si="79"/>
        <v>458.61747264862061</v>
      </c>
      <c r="AC74" s="8">
        <f>H74/AB74</f>
        <v>42.77268348872839</v>
      </c>
      <c r="AD74" s="8">
        <f>I74/AB74</f>
        <v>8.8090843479383327E-2</v>
      </c>
      <c r="AE74" s="8">
        <f>J74/AB74</f>
        <v>20.670821687736481</v>
      </c>
      <c r="AF74" s="8">
        <f>K74/AB74</f>
        <v>42.824360542947737</v>
      </c>
      <c r="AG74" s="8">
        <f>(I74+K74+J74)/AB74</f>
        <v>63.583273074163607</v>
      </c>
      <c r="AH74" s="8">
        <f>(J74+K74)/AB74</f>
        <v>63.495182230684215</v>
      </c>
      <c r="AI74" s="7">
        <f t="shared" si="81"/>
        <v>2.6614505966876996</v>
      </c>
      <c r="AJ74" s="7">
        <f t="shared" ref="AJ74:AO78" si="93">LOG(AC74)</f>
        <v>1.6311664980423572</v>
      </c>
      <c r="AK74" s="7">
        <f t="shared" si="93"/>
        <v>-1.0550692315770946</v>
      </c>
      <c r="AL74" s="7">
        <f t="shared" si="93"/>
        <v>1.3153577406503667</v>
      </c>
      <c r="AM74" s="7">
        <f t="shared" si="93"/>
        <v>1.6316908867632314</v>
      </c>
      <c r="AN74" s="7">
        <f t="shared" si="93"/>
        <v>1.8033428803176783</v>
      </c>
      <c r="AO74" s="7">
        <f t="shared" si="93"/>
        <v>1.8027407739532999</v>
      </c>
    </row>
    <row r="75" spans="1:41">
      <c r="A75" s="7" t="s">
        <v>82</v>
      </c>
      <c r="B75" s="7" t="s">
        <v>74</v>
      </c>
      <c r="C75" s="7" t="s">
        <v>44</v>
      </c>
      <c r="D75" s="7">
        <v>51</v>
      </c>
      <c r="E75" s="7">
        <v>61</v>
      </c>
      <c r="G75" s="8">
        <v>4.690387487411499</v>
      </c>
      <c r="H75" s="9">
        <v>11802.8</v>
      </c>
      <c r="I75" s="9">
        <v>37.4</v>
      </c>
      <c r="J75" s="9">
        <v>8267.7000000000007</v>
      </c>
      <c r="K75" s="9">
        <v>10354.299999999999</v>
      </c>
      <c r="L75" s="24">
        <v>0.249</v>
      </c>
      <c r="M75" s="10">
        <v>281708.93900000001</v>
      </c>
      <c r="N75" s="10">
        <v>4870664.4210000001</v>
      </c>
      <c r="O75" s="7">
        <v>4</v>
      </c>
      <c r="P75" s="7">
        <f t="shared" si="78"/>
        <v>0.67120872260702646</v>
      </c>
      <c r="Q75" s="7">
        <f t="shared" si="82"/>
        <v>4.07198504800935</v>
      </c>
      <c r="R75" s="7">
        <f t="shared" si="83"/>
        <v>1.5728716022004801</v>
      </c>
      <c r="S75" s="7">
        <f t="shared" si="84"/>
        <v>3.917384709524149</v>
      </c>
      <c r="T75" s="7">
        <f t="shared" si="85"/>
        <v>4.0151207438462526</v>
      </c>
      <c r="U75" s="7">
        <f t="shared" si="86"/>
        <v>-0.60380065290426366</v>
      </c>
      <c r="V75" s="6">
        <f t="shared" si="87"/>
        <v>3.1687396211068559E-3</v>
      </c>
      <c r="W75" s="8">
        <f t="shared" si="88"/>
        <v>0.87727488392584807</v>
      </c>
      <c r="X75" s="8">
        <f t="shared" si="89"/>
        <v>13444.85</v>
      </c>
      <c r="Y75" s="6">
        <f t="shared" si="90"/>
        <v>-2.4991134458088697</v>
      </c>
      <c r="Z75" s="6">
        <f t="shared" si="91"/>
        <v>-5.6864304163097436E-2</v>
      </c>
      <c r="AA75" s="6">
        <f t="shared" si="92"/>
        <v>4.1285559612982059</v>
      </c>
      <c r="AB75" s="8">
        <f t="shared" si="79"/>
        <v>469.0387487411499</v>
      </c>
      <c r="AC75" s="8">
        <f>H75/AB75</f>
        <v>25.163805829854056</v>
      </c>
      <c r="AD75" s="8">
        <f>I75/AB75</f>
        <v>7.9737548550898235E-2</v>
      </c>
      <c r="AE75" s="8">
        <f>J75/AB75</f>
        <v>17.626901875782391</v>
      </c>
      <c r="AF75" s="8">
        <f>K75/AB75</f>
        <v>22.075574838517795</v>
      </c>
      <c r="AG75" s="8">
        <f>(I75+K75+J75)/AB75</f>
        <v>39.782214262851085</v>
      </c>
      <c r="AH75" s="8">
        <f>(J75+K75)/AB75</f>
        <v>39.70247671430019</v>
      </c>
      <c r="AI75" s="7">
        <f t="shared" si="81"/>
        <v>2.6712087226070262</v>
      </c>
      <c r="AJ75" s="7">
        <f t="shared" si="93"/>
        <v>1.4007763254023233</v>
      </c>
      <c r="AK75" s="7">
        <f t="shared" si="93"/>
        <v>-1.0983371204065462</v>
      </c>
      <c r="AL75" s="7">
        <f t="shared" si="93"/>
        <v>1.2461759869171225</v>
      </c>
      <c r="AM75" s="7">
        <f t="shared" si="93"/>
        <v>1.3439120212392259</v>
      </c>
      <c r="AN75" s="7">
        <f t="shared" si="93"/>
        <v>1.5996889521261466</v>
      </c>
      <c r="AO75" s="7">
        <f t="shared" si="93"/>
        <v>1.5988175997052669</v>
      </c>
    </row>
    <row r="76" spans="1:41" ht="16" thickBot="1">
      <c r="A76" s="18" t="s">
        <v>82</v>
      </c>
      <c r="B76" s="18" t="s">
        <v>56</v>
      </c>
      <c r="C76" s="18" t="s">
        <v>56</v>
      </c>
      <c r="D76" s="18">
        <v>61</v>
      </c>
      <c r="E76" s="18">
        <v>66</v>
      </c>
      <c r="F76" s="18"/>
      <c r="G76" s="19">
        <v>1.1310340166091919</v>
      </c>
      <c r="H76" s="20">
        <v>4847.5</v>
      </c>
      <c r="I76" s="20">
        <v>19.000000000000004</v>
      </c>
      <c r="J76" s="20">
        <v>4047.6</v>
      </c>
      <c r="K76" s="20">
        <v>2777.8</v>
      </c>
      <c r="L76" s="21">
        <v>0.6</v>
      </c>
      <c r="M76" s="21">
        <v>281708.93900000001</v>
      </c>
      <c r="N76" s="21">
        <v>4870664.4210000001</v>
      </c>
      <c r="O76" s="18">
        <v>4</v>
      </c>
      <c r="P76" s="7">
        <f t="shared" si="78"/>
        <v>5.3475666820685636E-2</v>
      </c>
      <c r="Q76" s="7">
        <f t="shared" si="82"/>
        <v>3.6855178177507431</v>
      </c>
      <c r="R76" s="7">
        <f t="shared" si="83"/>
        <v>1.2787536009528291</v>
      </c>
      <c r="S76" s="7">
        <f t="shared" si="84"/>
        <v>3.6071975872368265</v>
      </c>
      <c r="T76" s="7">
        <f t="shared" si="85"/>
        <v>3.4437009735746704</v>
      </c>
      <c r="U76" s="7">
        <f t="shared" si="86"/>
        <v>-0.22184874961635639</v>
      </c>
      <c r="V76" s="6">
        <f t="shared" si="87"/>
        <v>3.9195461578133061E-3</v>
      </c>
      <c r="W76" s="8">
        <f t="shared" si="88"/>
        <v>0.5730376482723053</v>
      </c>
      <c r="X76" s="8">
        <f t="shared" si="89"/>
        <v>5436.5</v>
      </c>
      <c r="Y76" s="6">
        <f t="shared" si="90"/>
        <v>-2.4067642167979142</v>
      </c>
      <c r="Z76" s="6">
        <f t="shared" si="91"/>
        <v>-0.24181684417607238</v>
      </c>
      <c r="AA76" s="6">
        <f t="shared" si="92"/>
        <v>3.7353193923678569</v>
      </c>
      <c r="AB76" s="8">
        <f t="shared" si="79"/>
        <v>113.10340166091919</v>
      </c>
      <c r="AC76" s="8">
        <f>H76/AB76</f>
        <v>42.859011566536864</v>
      </c>
      <c r="AD76" s="8">
        <f>I76/AB76</f>
        <v>0.16798787411329563</v>
      </c>
      <c r="AE76" s="8">
        <f>J76/AB76</f>
        <v>35.786722066367119</v>
      </c>
      <c r="AF76" s="8">
        <f>K76/AB76</f>
        <v>24.559827195363816</v>
      </c>
      <c r="AG76" s="8">
        <f>(I76+K76+J76)/AB76</f>
        <v>60.514537135844222</v>
      </c>
      <c r="AH76" s="8">
        <f>(J76+K76)/AB76</f>
        <v>60.346549261730928</v>
      </c>
      <c r="AI76" s="7">
        <f t="shared" si="81"/>
        <v>2.0534756668206855</v>
      </c>
      <c r="AJ76" s="7">
        <f t="shared" si="93"/>
        <v>1.6320421509300573</v>
      </c>
      <c r="AK76" s="7">
        <f t="shared" si="93"/>
        <v>-0.77472206586785652</v>
      </c>
      <c r="AL76" s="7">
        <f t="shared" si="93"/>
        <v>1.5537219204161408</v>
      </c>
      <c r="AM76" s="7">
        <f t="shared" si="93"/>
        <v>1.3902253067539849</v>
      </c>
      <c r="AN76" s="7">
        <f t="shared" si="93"/>
        <v>1.7818597158012204</v>
      </c>
      <c r="AO76" s="7">
        <f t="shared" si="93"/>
        <v>1.7806524413027056</v>
      </c>
    </row>
    <row r="77" spans="1:41">
      <c r="A77" s="7" t="s">
        <v>83</v>
      </c>
      <c r="B77" s="7" t="s">
        <v>40</v>
      </c>
      <c r="C77" s="7" t="s">
        <v>41</v>
      </c>
      <c r="D77" s="7">
        <v>3</v>
      </c>
      <c r="E77" s="7">
        <v>10</v>
      </c>
      <c r="G77" s="8">
        <v>23.411143836520967</v>
      </c>
      <c r="H77" s="9">
        <v>2150.1</v>
      </c>
      <c r="I77" s="9">
        <v>27.1</v>
      </c>
      <c r="J77" s="9">
        <v>1007.9</v>
      </c>
      <c r="K77" s="9">
        <v>1474.4</v>
      </c>
      <c r="L77" s="24">
        <v>0.216</v>
      </c>
      <c r="M77" s="10">
        <v>281726.38799999998</v>
      </c>
      <c r="N77" s="10">
        <v>4870695.4400000004</v>
      </c>
      <c r="O77" s="7">
        <v>3</v>
      </c>
      <c r="P77" s="7">
        <f t="shared" si="78"/>
        <v>1.3694226332503836</v>
      </c>
      <c r="Q77" s="7">
        <f t="shared" si="82"/>
        <v>3.3324586591892027</v>
      </c>
      <c r="R77" s="7">
        <f t="shared" si="83"/>
        <v>1.4329692908744058</v>
      </c>
      <c r="S77" s="7">
        <f t="shared" si="84"/>
        <v>3.0034174452021936</v>
      </c>
      <c r="T77" s="7">
        <f t="shared" si="85"/>
        <v>3.1686153222110174</v>
      </c>
      <c r="U77" s="7">
        <f t="shared" si="86"/>
        <v>-0.6655462488490691</v>
      </c>
      <c r="V77" s="6">
        <f t="shared" si="87"/>
        <v>1.2604064927212688E-2</v>
      </c>
      <c r="W77" s="8">
        <f t="shared" si="88"/>
        <v>0.68573554718385199</v>
      </c>
      <c r="X77" s="8">
        <f t="shared" si="89"/>
        <v>1745.1</v>
      </c>
      <c r="Y77" s="6">
        <f t="shared" si="90"/>
        <v>-1.8994893683147971</v>
      </c>
      <c r="Z77" s="6">
        <f t="shared" si="91"/>
        <v>-0.16384333697818532</v>
      </c>
      <c r="AA77" s="6">
        <f t="shared" si="92"/>
        <v>3.2418203185180303</v>
      </c>
      <c r="AB77" s="8">
        <f t="shared" si="79"/>
        <v>2341.1143836520969</v>
      </c>
      <c r="AC77" s="8">
        <f>H77/AB77</f>
        <v>0.91840877789400532</v>
      </c>
      <c r="AD77" s="8">
        <f>I77/AB77</f>
        <v>1.1575683866298101E-2</v>
      </c>
      <c r="AE77" s="8">
        <f>J77/AB77</f>
        <v>0.4305214674849393</v>
      </c>
      <c r="AF77" s="8">
        <f>K77/AB77</f>
        <v>0.6297855458475986</v>
      </c>
      <c r="AG77" s="8">
        <f>(I77+K77+J77)/AB77</f>
        <v>1.071882697198836</v>
      </c>
      <c r="AH77" s="8">
        <f>(J77+K77)/AB77</f>
        <v>1.0603070133325379</v>
      </c>
      <c r="AI77" s="7">
        <f t="shared" si="81"/>
        <v>3.3694226332503838</v>
      </c>
      <c r="AJ77" s="7">
        <f t="shared" si="93"/>
        <v>-3.6963974061180904E-2</v>
      </c>
      <c r="AK77" s="7">
        <f t="shared" si="93"/>
        <v>-1.936453342375978</v>
      </c>
      <c r="AL77" s="7">
        <f t="shared" si="93"/>
        <v>-0.36600518804818999</v>
      </c>
      <c r="AM77" s="7">
        <f t="shared" si="93"/>
        <v>-0.20080731103936617</v>
      </c>
      <c r="AN77" s="7">
        <f t="shared" si="93"/>
        <v>3.0147260406459184E-2</v>
      </c>
      <c r="AO77" s="7">
        <f t="shared" si="93"/>
        <v>2.5431634029656966E-2</v>
      </c>
    </row>
    <row r="78" spans="1:41">
      <c r="A78" s="7" t="s">
        <v>83</v>
      </c>
      <c r="B78" s="7" t="s">
        <v>42</v>
      </c>
      <c r="C78" s="7" t="s">
        <v>43</v>
      </c>
      <c r="D78" s="7">
        <v>14</v>
      </c>
      <c r="E78" s="7">
        <v>37</v>
      </c>
      <c r="G78" s="8">
        <v>5.5370991230010986</v>
      </c>
      <c r="H78" s="9">
        <v>18921.900000000001</v>
      </c>
      <c r="I78" s="9">
        <v>21.6</v>
      </c>
      <c r="J78" s="9">
        <v>4137.3</v>
      </c>
      <c r="K78" s="9">
        <v>17411.8</v>
      </c>
      <c r="L78" s="24">
        <v>2.7080000000000002</v>
      </c>
      <c r="M78" s="10">
        <v>281726.38799999998</v>
      </c>
      <c r="N78" s="10">
        <v>4870695.4400000004</v>
      </c>
      <c r="O78" s="7">
        <v>3</v>
      </c>
      <c r="P78" s="7">
        <f t="shared" si="78"/>
        <v>0.74328229815290958</v>
      </c>
      <c r="Q78" s="7">
        <f t="shared" si="82"/>
        <v>4.2769647429582669</v>
      </c>
      <c r="R78" s="7">
        <f t="shared" si="83"/>
        <v>1.3344537511509309</v>
      </c>
      <c r="S78" s="7">
        <f t="shared" si="84"/>
        <v>3.6167170131896347</v>
      </c>
      <c r="T78" s="7">
        <f t="shared" si="85"/>
        <v>4.2408436700064245</v>
      </c>
      <c r="U78" s="7">
        <f t="shared" si="86"/>
        <v>0.43264866001310676</v>
      </c>
      <c r="V78" s="6">
        <f t="shared" si="87"/>
        <v>1.1415344125061436E-3</v>
      </c>
      <c r="W78" s="8">
        <f t="shared" si="88"/>
        <v>0.92019300387381808</v>
      </c>
      <c r="X78" s="8">
        <f t="shared" si="89"/>
        <v>12843.2</v>
      </c>
      <c r="Y78" s="6">
        <f t="shared" si="90"/>
        <v>-2.9425109918073358</v>
      </c>
      <c r="Z78" s="6">
        <f t="shared" si="91"/>
        <v>-3.6121072951841748E-2</v>
      </c>
      <c r="AA78" s="6">
        <f t="shared" si="92"/>
        <v>4.1086732456326978</v>
      </c>
      <c r="AB78" s="8">
        <f t="shared" si="79"/>
        <v>553.70991230010986</v>
      </c>
      <c r="AC78" s="8">
        <f>H78/AB78</f>
        <v>34.172947927550126</v>
      </c>
      <c r="AD78" s="8">
        <f>I78/AB78</f>
        <v>3.9009596036078974E-2</v>
      </c>
      <c r="AE78" s="8">
        <f>J78/AB78</f>
        <v>7.4719630407439599</v>
      </c>
      <c r="AF78" s="8">
        <f>K78/AB78</f>
        <v>31.445707604675917</v>
      </c>
      <c r="AG78" s="8">
        <f>(I78+K78+J78)/AB78</f>
        <v>38.956680241455949</v>
      </c>
      <c r="AH78" s="8">
        <f>(J78+K78)/AB78</f>
        <v>38.917670645419875</v>
      </c>
      <c r="AI78" s="7">
        <f t="shared" si="81"/>
        <v>2.7432822981529097</v>
      </c>
      <c r="AJ78" s="7">
        <f t="shared" si="93"/>
        <v>1.5336824448053572</v>
      </c>
      <c r="AK78" s="7">
        <f t="shared" si="93"/>
        <v>-1.4088285470019786</v>
      </c>
      <c r="AL78" s="7">
        <f t="shared" si="93"/>
        <v>0.87343471503672498</v>
      </c>
      <c r="AM78" s="7">
        <f t="shared" si="93"/>
        <v>1.4975613718535155</v>
      </c>
      <c r="AN78" s="7">
        <f t="shared" si="93"/>
        <v>1.5905819406540658</v>
      </c>
      <c r="AO78" s="7">
        <f t="shared" si="93"/>
        <v>1.5901468383765158</v>
      </c>
    </row>
    <row r="79" spans="1:41" ht="16" thickBot="1">
      <c r="A79" s="18" t="s">
        <v>83</v>
      </c>
      <c r="B79" s="18" t="s">
        <v>45</v>
      </c>
      <c r="C79" s="18" t="s">
        <v>5</v>
      </c>
      <c r="D79" s="18">
        <v>70</v>
      </c>
      <c r="E79" s="18">
        <v>78</v>
      </c>
      <c r="F79" s="18"/>
      <c r="G79" s="19"/>
      <c r="H79" s="20">
        <v>2122.5</v>
      </c>
      <c r="I79" s="20">
        <v>37.5</v>
      </c>
      <c r="J79" s="20">
        <v>3087.6</v>
      </c>
      <c r="K79" s="20">
        <v>1025.9000000000001</v>
      </c>
      <c r="L79" s="21">
        <v>0.124</v>
      </c>
      <c r="M79" s="21">
        <v>281726.38799999998</v>
      </c>
      <c r="N79" s="21">
        <v>4870695.4400000004</v>
      </c>
      <c r="O79" s="18">
        <v>3</v>
      </c>
      <c r="Q79" s="7">
        <f t="shared" si="82"/>
        <v>3.3268476989159903</v>
      </c>
      <c r="R79" s="7">
        <f t="shared" si="83"/>
        <v>1.5740312677277188</v>
      </c>
      <c r="S79" s="7">
        <f t="shared" si="84"/>
        <v>3.4896210322579715</v>
      </c>
      <c r="T79" s="7">
        <f t="shared" si="85"/>
        <v>3.01110502981598</v>
      </c>
      <c r="U79" s="7">
        <f t="shared" si="86"/>
        <v>-0.90657831483776496</v>
      </c>
      <c r="V79" s="6">
        <f t="shared" si="87"/>
        <v>1.7667844522968199E-2</v>
      </c>
      <c r="W79" s="8">
        <f t="shared" si="88"/>
        <v>0.48334511189634871</v>
      </c>
      <c r="X79" s="8">
        <f t="shared" si="89"/>
        <v>3600.55</v>
      </c>
      <c r="Y79" s="6">
        <f t="shared" si="90"/>
        <v>-1.7528164311882715</v>
      </c>
      <c r="Z79" s="6">
        <f t="shared" si="91"/>
        <v>-0.3157426691000102</v>
      </c>
      <c r="AA79" s="6">
        <f t="shared" si="92"/>
        <v>3.5563688462452054</v>
      </c>
      <c r="AB79" s="8"/>
      <c r="AC79" s="8"/>
      <c r="AD79" s="8"/>
      <c r="AE79" s="8"/>
      <c r="AF79" s="8"/>
      <c r="AG79" s="8"/>
      <c r="AH79" s="8"/>
    </row>
    <row r="80" spans="1:41">
      <c r="A80" s="7" t="s">
        <v>84</v>
      </c>
      <c r="B80" s="7" t="s">
        <v>40</v>
      </c>
      <c r="C80" s="7" t="s">
        <v>41</v>
      </c>
      <c r="D80" s="7">
        <v>3</v>
      </c>
      <c r="E80" s="7">
        <v>18</v>
      </c>
      <c r="G80" s="8">
        <v>25.707578030863484</v>
      </c>
      <c r="H80" s="9">
        <v>2596.5794768611677</v>
      </c>
      <c r="I80" s="9">
        <v>11.820925553319903</v>
      </c>
      <c r="J80" s="9">
        <v>1156.1264822134387</v>
      </c>
      <c r="K80" s="9">
        <v>1648.2213438735178</v>
      </c>
      <c r="L80" s="24">
        <v>0.30399999999999999</v>
      </c>
      <c r="M80" s="10">
        <v>281736.08100000001</v>
      </c>
      <c r="N80" s="10">
        <v>4870734.2130000005</v>
      </c>
      <c r="O80" s="7">
        <v>3</v>
      </c>
      <c r="P80" s="7">
        <f t="shared" ref="P80:P85" si="94">LOG(G80)</f>
        <v>1.4100611627036053</v>
      </c>
      <c r="Q80" s="7">
        <f t="shared" si="82"/>
        <v>3.4144016201465557</v>
      </c>
      <c r="R80" s="7">
        <f t="shared" si="83"/>
        <v>1.0726514822104412</v>
      </c>
      <c r="S80" s="7">
        <f t="shared" si="84"/>
        <v>3.0630053492423812</v>
      </c>
      <c r="T80" s="7">
        <f t="shared" si="85"/>
        <v>3.2170155337979396</v>
      </c>
      <c r="U80" s="7">
        <f t="shared" si="86"/>
        <v>-0.51712641639124624</v>
      </c>
      <c r="V80" s="6">
        <f t="shared" si="87"/>
        <v>4.5524990313831771E-3</v>
      </c>
      <c r="W80" s="8">
        <f t="shared" si="88"/>
        <v>0.63476637574981642</v>
      </c>
      <c r="X80" s="8">
        <f t="shared" si="89"/>
        <v>1980.2371541501975</v>
      </c>
      <c r="Y80" s="6">
        <f t="shared" si="90"/>
        <v>-2.3417501379361148</v>
      </c>
      <c r="Z80" s="6">
        <f t="shared" si="91"/>
        <v>-0.1973860863486161</v>
      </c>
      <c r="AA80" s="6">
        <f t="shared" si="92"/>
        <v>3.2967172046914279</v>
      </c>
      <c r="AB80" s="8">
        <f t="shared" ref="AB80:AB85" si="95">(G80/10)*1000</f>
        <v>2570.7578030863483</v>
      </c>
      <c r="AC80" s="8">
        <f t="shared" ref="AC80:AC85" si="96">H80/AB80</f>
        <v>1.0100443821443696</v>
      </c>
      <c r="AD80" s="8">
        <f t="shared" ref="AD80:AD85" si="97">I80/AB80</f>
        <v>4.5982260713662623E-3</v>
      </c>
      <c r="AE80" s="8">
        <f t="shared" ref="AE80:AE85" si="98">J80/AB80</f>
        <v>0.44972205503973961</v>
      </c>
      <c r="AF80" s="8">
        <f t="shared" ref="AF80:AF85" si="99">K80/AB80</f>
        <v>0.64114221180024411</v>
      </c>
      <c r="AG80" s="8">
        <f t="shared" ref="AG80:AG85" si="100">(I80+K80+J80)/AB80</f>
        <v>1.0954624929113499</v>
      </c>
      <c r="AH80" s="8">
        <f t="shared" ref="AH80:AH85" si="101">(J80+K80)/AB80</f>
        <v>1.0908642668399837</v>
      </c>
      <c r="AI80" s="7">
        <f t="shared" ref="AI80:AO85" si="102">LOG(AB80)</f>
        <v>3.410061162703605</v>
      </c>
      <c r="AJ80" s="7">
        <f t="shared" si="102"/>
        <v>4.3404574429504834E-3</v>
      </c>
      <c r="AK80" s="7">
        <f t="shared" si="102"/>
        <v>-2.3374096804931641</v>
      </c>
      <c r="AL80" s="7">
        <f t="shared" si="102"/>
        <v>-0.34705581346122383</v>
      </c>
      <c r="AM80" s="7">
        <f t="shared" si="102"/>
        <v>-0.19304562890566562</v>
      </c>
      <c r="AN80" s="7">
        <f t="shared" si="102"/>
        <v>3.9597512521563849E-2</v>
      </c>
      <c r="AO80" s="7">
        <f t="shared" si="102"/>
        <v>3.7770715914069698E-2</v>
      </c>
    </row>
    <row r="81" spans="1:41">
      <c r="A81" s="7" t="s">
        <v>84</v>
      </c>
      <c r="B81" s="7" t="s">
        <v>85</v>
      </c>
      <c r="C81" s="7" t="s">
        <v>43</v>
      </c>
      <c r="D81" s="7">
        <v>22</v>
      </c>
      <c r="E81" s="7">
        <v>32</v>
      </c>
      <c r="G81" s="8">
        <v>8.6175479888916016</v>
      </c>
      <c r="H81" s="9">
        <v>22050.100200400804</v>
      </c>
      <c r="I81" s="9">
        <v>76.152304609218433</v>
      </c>
      <c r="J81" s="9">
        <v>7349.3975903614455</v>
      </c>
      <c r="K81" s="9">
        <v>18253.012048192773</v>
      </c>
      <c r="L81" s="24">
        <v>4.0549999999999997</v>
      </c>
      <c r="M81" s="10">
        <v>281736.08100000001</v>
      </c>
      <c r="N81" s="10">
        <v>4870734.2130000005</v>
      </c>
      <c r="O81" s="7">
        <v>3</v>
      </c>
      <c r="P81" s="7">
        <f t="shared" si="94"/>
        <v>0.93538371056014591</v>
      </c>
      <c r="Q81" s="7">
        <f t="shared" si="82"/>
        <v>4.3434105673359333</v>
      </c>
      <c r="R81" s="7">
        <f t="shared" si="83"/>
        <v>1.8816830509934201</v>
      </c>
      <c r="S81" s="7">
        <f t="shared" si="84"/>
        <v>3.866251742634693</v>
      </c>
      <c r="T81" s="7">
        <f t="shared" si="85"/>
        <v>4.2613345404622498</v>
      </c>
      <c r="U81" s="7">
        <f t="shared" si="86"/>
        <v>0.60799085854717483</v>
      </c>
      <c r="V81" s="6">
        <f t="shared" si="87"/>
        <v>3.4536035626647273E-3</v>
      </c>
      <c r="W81" s="8">
        <f t="shared" si="88"/>
        <v>0.82779723821214146</v>
      </c>
      <c r="X81" s="8">
        <f t="shared" si="89"/>
        <v>16475.903614457831</v>
      </c>
      <c r="Y81" s="6">
        <f t="shared" si="90"/>
        <v>-2.4617275163425134</v>
      </c>
      <c r="Z81" s="6">
        <f t="shared" si="91"/>
        <v>-8.2076026873683552E-2</v>
      </c>
      <c r="AA81" s="6">
        <f t="shared" si="92"/>
        <v>4.2168492426293946</v>
      </c>
      <c r="AB81" s="8">
        <f t="shared" si="95"/>
        <v>861.75479888916016</v>
      </c>
      <c r="AC81" s="8">
        <f t="shared" si="96"/>
        <v>25.587441147788621</v>
      </c>
      <c r="AD81" s="8">
        <f t="shared" si="97"/>
        <v>8.8368877907476814E-2</v>
      </c>
      <c r="AE81" s="8">
        <f t="shared" si="98"/>
        <v>8.5284092410452974</v>
      </c>
      <c r="AF81" s="8">
        <f t="shared" si="99"/>
        <v>21.181213115055129</v>
      </c>
      <c r="AG81" s="8">
        <f t="shared" si="100"/>
        <v>29.797991234007903</v>
      </c>
      <c r="AH81" s="8">
        <f t="shared" si="101"/>
        <v>29.709622356100425</v>
      </c>
      <c r="AI81" s="7">
        <f t="shared" si="102"/>
        <v>2.9353837105601461</v>
      </c>
      <c r="AJ81" s="7">
        <f t="shared" si="102"/>
        <v>1.4080268567757876</v>
      </c>
      <c r="AK81" s="7">
        <f t="shared" si="102"/>
        <v>-1.0537006595667258</v>
      </c>
      <c r="AL81" s="7">
        <f t="shared" si="102"/>
        <v>0.93086803207454716</v>
      </c>
      <c r="AM81" s="7">
        <f t="shared" si="102"/>
        <v>1.3259508299021041</v>
      </c>
      <c r="AN81" s="7">
        <f t="shared" si="102"/>
        <v>1.4741869880564409</v>
      </c>
      <c r="AO81" s="7">
        <f t="shared" si="102"/>
        <v>1.4728971314501105</v>
      </c>
    </row>
    <row r="82" spans="1:41" ht="16" thickBot="1">
      <c r="A82" s="18" t="s">
        <v>84</v>
      </c>
      <c r="B82" s="18" t="s">
        <v>56</v>
      </c>
      <c r="C82" s="18" t="s">
        <v>56</v>
      </c>
      <c r="D82" s="18">
        <v>50</v>
      </c>
      <c r="E82" s="18">
        <v>70</v>
      </c>
      <c r="F82" s="18"/>
      <c r="G82" s="19">
        <v>1.7188483476638794</v>
      </c>
      <c r="H82" s="20">
        <v>4247.5049900199601</v>
      </c>
      <c r="I82" s="20">
        <v>14.22155688622753</v>
      </c>
      <c r="J82" s="20">
        <v>8067.7290836653392</v>
      </c>
      <c r="K82" s="20">
        <v>2868.5258964143427</v>
      </c>
      <c r="L82" s="21">
        <v>0.76800000000000002</v>
      </c>
      <c r="M82" s="21">
        <v>281736.08100000001</v>
      </c>
      <c r="N82" s="21">
        <v>4870734.2130000005</v>
      </c>
      <c r="O82" s="18">
        <v>3</v>
      </c>
      <c r="P82" s="7">
        <f t="shared" si="94"/>
        <v>0.23523756099297452</v>
      </c>
      <c r="Q82" s="7">
        <f t="shared" si="82"/>
        <v>3.6281338977557649</v>
      </c>
      <c r="R82" s="7">
        <f t="shared" si="83"/>
        <v>1.1529471428133016</v>
      </c>
      <c r="S82" s="7">
        <f t="shared" si="84"/>
        <v>3.906751306069649</v>
      </c>
      <c r="T82" s="7">
        <f t="shared" si="85"/>
        <v>3.4576587749502306</v>
      </c>
      <c r="U82" s="7">
        <f t="shared" si="86"/>
        <v>-0.11463877996848799</v>
      </c>
      <c r="V82" s="6">
        <f t="shared" si="87"/>
        <v>3.3482142857142821E-3</v>
      </c>
      <c r="W82" s="8">
        <f t="shared" si="88"/>
        <v>0.6753437378306324</v>
      </c>
      <c r="X82" s="8">
        <f t="shared" si="89"/>
        <v>9501.9920318725108</v>
      </c>
      <c r="Y82" s="6">
        <f t="shared" si="90"/>
        <v>-2.4751867549424631</v>
      </c>
      <c r="Z82" s="6">
        <f t="shared" si="91"/>
        <v>-0.17047512280553451</v>
      </c>
      <c r="AA82" s="6">
        <f t="shared" si="92"/>
        <v>3.9778146618950947</v>
      </c>
      <c r="AB82" s="8">
        <f t="shared" si="95"/>
        <v>171.88483476638794</v>
      </c>
      <c r="AC82" s="8">
        <f t="shared" si="96"/>
        <v>24.711342311221507</v>
      </c>
      <c r="AD82" s="8">
        <f t="shared" si="97"/>
        <v>8.2738869345607646E-2</v>
      </c>
      <c r="AE82" s="8">
        <f t="shared" si="98"/>
        <v>46.936828921704169</v>
      </c>
      <c r="AF82" s="8">
        <f t="shared" si="99"/>
        <v>16.68865028327259</v>
      </c>
      <c r="AG82" s="8">
        <f t="shared" si="100"/>
        <v>63.70821807432236</v>
      </c>
      <c r="AH82" s="8">
        <f t="shared" si="101"/>
        <v>63.625479204976763</v>
      </c>
      <c r="AI82" s="7">
        <f t="shared" si="102"/>
        <v>2.2352375609929744</v>
      </c>
      <c r="AJ82" s="7">
        <f t="shared" si="102"/>
        <v>1.3928963367627902</v>
      </c>
      <c r="AK82" s="7">
        <f t="shared" si="102"/>
        <v>-1.0822904181796729</v>
      </c>
      <c r="AL82" s="7">
        <f t="shared" si="102"/>
        <v>1.6715137450766748</v>
      </c>
      <c r="AM82" s="7">
        <f t="shared" si="102"/>
        <v>1.2224212139572557</v>
      </c>
      <c r="AN82" s="7">
        <f t="shared" si="102"/>
        <v>1.8041954579887811</v>
      </c>
      <c r="AO82" s="7">
        <f t="shared" si="102"/>
        <v>1.803631066312098</v>
      </c>
    </row>
    <row r="83" spans="1:41">
      <c r="A83" s="7" t="s">
        <v>86</v>
      </c>
      <c r="B83" s="7" t="s">
        <v>40</v>
      </c>
      <c r="C83" s="7" t="s">
        <v>41</v>
      </c>
      <c r="D83" s="7">
        <v>4</v>
      </c>
      <c r="E83" s="7">
        <v>14</v>
      </c>
      <c r="G83" s="8">
        <v>32.028384492100486</v>
      </c>
      <c r="H83" s="9">
        <v>2383.8028169014087</v>
      </c>
      <c r="I83" s="9">
        <v>20.12072434607645</v>
      </c>
      <c r="J83" s="9">
        <v>1878.4860557768925</v>
      </c>
      <c r="K83" s="9">
        <v>1235.0597609561753</v>
      </c>
      <c r="L83" s="24">
        <v>0.22900000000000001</v>
      </c>
      <c r="M83" s="10">
        <v>281751.59000000003</v>
      </c>
      <c r="N83" s="10">
        <v>4870771.0480000004</v>
      </c>
      <c r="O83" s="7">
        <v>3</v>
      </c>
      <c r="P83" s="7">
        <f t="shared" si="94"/>
        <v>1.5055350334543183</v>
      </c>
      <c r="Q83" s="7">
        <f t="shared" si="82"/>
        <v>3.3772703286381067</v>
      </c>
      <c r="R83" s="7">
        <f t="shared" si="83"/>
        <v>1.3036436112666676</v>
      </c>
      <c r="S83" s="7">
        <f t="shared" si="84"/>
        <v>3.2738079755923088</v>
      </c>
      <c r="T83" s="7">
        <f t="shared" si="85"/>
        <v>3.0916879723532347</v>
      </c>
      <c r="U83" s="7">
        <f t="shared" si="86"/>
        <v>-0.64016451766011195</v>
      </c>
      <c r="V83" s="6">
        <f t="shared" si="87"/>
        <v>8.4405992825490571E-3</v>
      </c>
      <c r="W83" s="8">
        <f t="shared" si="88"/>
        <v>0.5181048332519258</v>
      </c>
      <c r="X83" s="8">
        <f t="shared" si="89"/>
        <v>2496.0159362549803</v>
      </c>
      <c r="Y83" s="6">
        <f t="shared" si="90"/>
        <v>-2.0736267173714391</v>
      </c>
      <c r="Z83" s="6">
        <f t="shared" si="91"/>
        <v>-0.28558235628487211</v>
      </c>
      <c r="AA83" s="6">
        <f t="shared" si="92"/>
        <v>3.3972473538491306</v>
      </c>
      <c r="AB83" s="8">
        <f t="shared" si="95"/>
        <v>3202.8384492100486</v>
      </c>
      <c r="AC83" s="8">
        <f t="shared" si="96"/>
        <v>0.74427819407792872</v>
      </c>
      <c r="AD83" s="8">
        <f t="shared" si="97"/>
        <v>6.2821539909510725E-3</v>
      </c>
      <c r="AE83" s="8">
        <f t="shared" si="98"/>
        <v>0.58650665201056407</v>
      </c>
      <c r="AF83" s="8">
        <f t="shared" si="99"/>
        <v>0.38561412963578967</v>
      </c>
      <c r="AG83" s="8">
        <f t="shared" si="100"/>
        <v>0.97840293563730485</v>
      </c>
      <c r="AH83" s="8">
        <f t="shared" si="101"/>
        <v>0.97212078164635374</v>
      </c>
      <c r="AI83" s="7">
        <f t="shared" si="102"/>
        <v>3.5055350334543181</v>
      </c>
      <c r="AJ83" s="7">
        <f t="shared" si="102"/>
        <v>-0.12826470481621152</v>
      </c>
      <c r="AK83" s="7">
        <f t="shared" si="102"/>
        <v>-2.2018914221876504</v>
      </c>
      <c r="AL83" s="7">
        <f t="shared" si="102"/>
        <v>-0.23172705786200914</v>
      </c>
      <c r="AM83" s="7">
        <f t="shared" si="102"/>
        <v>-0.41384706110108371</v>
      </c>
      <c r="AN83" s="7">
        <f t="shared" si="102"/>
        <v>-9.4822528961682456E-3</v>
      </c>
      <c r="AO83" s="7">
        <f t="shared" si="102"/>
        <v>-1.2279772580150632E-2</v>
      </c>
    </row>
    <row r="84" spans="1:41">
      <c r="A84" s="7" t="s">
        <v>86</v>
      </c>
      <c r="B84" s="7" t="s">
        <v>71</v>
      </c>
      <c r="C84" s="7" t="s">
        <v>43</v>
      </c>
      <c r="D84" s="7">
        <v>20</v>
      </c>
      <c r="E84" s="7">
        <v>30</v>
      </c>
      <c r="G84" s="8">
        <v>7.1003756523132324</v>
      </c>
      <c r="H84" s="9">
        <v>24764.5</v>
      </c>
      <c r="I84" s="9">
        <v>2.7499999999999747</v>
      </c>
      <c r="J84" s="9">
        <v>7004.0485829959516</v>
      </c>
      <c r="K84" s="9">
        <v>16578.947368421053</v>
      </c>
      <c r="L84" s="24">
        <v>5.8550000000000004</v>
      </c>
      <c r="M84" s="10">
        <v>281751.59000000003</v>
      </c>
      <c r="N84" s="10">
        <v>4870771.0480000004</v>
      </c>
      <c r="O84" s="7">
        <v>3</v>
      </c>
      <c r="P84" s="7">
        <f t="shared" si="94"/>
        <v>0.85128132610091134</v>
      </c>
      <c r="Q84" s="7">
        <f t="shared" si="82"/>
        <v>4.3938295639181897</v>
      </c>
      <c r="R84" s="7">
        <f t="shared" si="83"/>
        <v>0.43933269383025864</v>
      </c>
      <c r="S84" s="7">
        <f t="shared" si="84"/>
        <v>3.8453491498691297</v>
      </c>
      <c r="T84" s="7">
        <f t="shared" si="85"/>
        <v>4.219556952836772</v>
      </c>
      <c r="U84" s="7">
        <f t="shared" si="86"/>
        <v>0.76752689940838192</v>
      </c>
      <c r="V84" s="6">
        <f t="shared" si="87"/>
        <v>1.110460538270498E-4</v>
      </c>
      <c r="W84" s="8">
        <f t="shared" si="88"/>
        <v>0.66946424795255521</v>
      </c>
      <c r="X84" s="8">
        <f t="shared" si="89"/>
        <v>15293.522267206477</v>
      </c>
      <c r="Y84" s="6">
        <f t="shared" si="90"/>
        <v>-3.9544968700879313</v>
      </c>
      <c r="Z84" s="6">
        <f t="shared" si="91"/>
        <v>-0.17427261108141825</v>
      </c>
      <c r="AA84" s="6">
        <f t="shared" si="92"/>
        <v>4.1845075197513975</v>
      </c>
      <c r="AB84" s="8">
        <f t="shared" si="95"/>
        <v>710.03756523132324</v>
      </c>
      <c r="AC84" s="8">
        <f t="shared" si="96"/>
        <v>34.877732126654415</v>
      </c>
      <c r="AD84" s="8">
        <f t="shared" si="97"/>
        <v>3.8730345191018895E-3</v>
      </c>
      <c r="AE84" s="8">
        <f t="shared" si="98"/>
        <v>9.8643352492400904</v>
      </c>
      <c r="AF84" s="8">
        <f t="shared" si="99"/>
        <v>23.349394708461368</v>
      </c>
      <c r="AG84" s="8">
        <f t="shared" si="100"/>
        <v>33.217602992220563</v>
      </c>
      <c r="AH84" s="8">
        <f t="shared" si="101"/>
        <v>33.21372995770146</v>
      </c>
      <c r="AI84" s="7">
        <f t="shared" si="102"/>
        <v>2.8512813261009113</v>
      </c>
      <c r="AJ84" s="7">
        <f t="shared" si="102"/>
        <v>1.5425482378172786</v>
      </c>
      <c r="AK84" s="7">
        <f t="shared" si="102"/>
        <v>-2.4119486322706525</v>
      </c>
      <c r="AL84" s="7">
        <f t="shared" si="102"/>
        <v>0.99406782376821845</v>
      </c>
      <c r="AM84" s="7">
        <f t="shared" si="102"/>
        <v>1.3682756267358602</v>
      </c>
      <c r="AN84" s="7">
        <f t="shared" si="102"/>
        <v>1.5213682902222172</v>
      </c>
      <c r="AO84" s="7">
        <f t="shared" si="102"/>
        <v>1.5213176503374797</v>
      </c>
    </row>
    <row r="85" spans="1:41">
      <c r="A85" s="7" t="s">
        <v>86</v>
      </c>
      <c r="B85" s="7" t="s">
        <v>72</v>
      </c>
      <c r="C85" s="7" t="s">
        <v>43</v>
      </c>
      <c r="D85" s="7">
        <v>33</v>
      </c>
      <c r="E85" s="7">
        <v>49</v>
      </c>
      <c r="G85" s="8">
        <v>4.5444049835205078</v>
      </c>
      <c r="H85" s="9">
        <v>11299.107142857143</v>
      </c>
      <c r="I85" s="9">
        <v>2.9761904761904514</v>
      </c>
      <c r="J85" s="9">
        <v>10722.89156626506</v>
      </c>
      <c r="K85" s="9">
        <v>10381.526104417671</v>
      </c>
      <c r="L85" s="24">
        <v>2.915</v>
      </c>
      <c r="M85" s="10">
        <v>281751.59000000003</v>
      </c>
      <c r="N85" s="10">
        <v>4870771.0480000004</v>
      </c>
      <c r="O85" s="7">
        <v>3</v>
      </c>
      <c r="P85" s="7">
        <f t="shared" si="94"/>
        <v>0.65747702742808278</v>
      </c>
      <c r="Q85" s="7">
        <f t="shared" si="82"/>
        <v>4.0530441268240915</v>
      </c>
      <c r="R85" s="7">
        <f t="shared" si="83"/>
        <v>0.47366072261015235</v>
      </c>
      <c r="S85" s="7">
        <f t="shared" si="84"/>
        <v>4.0303119142688386</v>
      </c>
      <c r="T85" s="7">
        <f t="shared" si="85"/>
        <v>4.0162612003342248</v>
      </c>
      <c r="U85" s="7">
        <f t="shared" si="86"/>
        <v>0.46463855909503288</v>
      </c>
      <c r="V85" s="6">
        <f t="shared" si="87"/>
        <v>2.6340050046094868E-4</v>
      </c>
      <c r="W85" s="8">
        <f t="shared" si="88"/>
        <v>0.91879172160788558</v>
      </c>
      <c r="X85" s="8">
        <f t="shared" si="89"/>
        <v>15913.654618473895</v>
      </c>
      <c r="Y85" s="6">
        <f t="shared" si="90"/>
        <v>-3.5793834042139392</v>
      </c>
      <c r="Z85" s="6">
        <f t="shared" si="91"/>
        <v>-3.6782926489866426E-2</v>
      </c>
      <c r="AA85" s="6">
        <f t="shared" si="92"/>
        <v>4.2017699281300711</v>
      </c>
      <c r="AB85" s="8">
        <f t="shared" si="95"/>
        <v>454.44049835205078</v>
      </c>
      <c r="AC85" s="8">
        <f t="shared" si="96"/>
        <v>24.863776850503829</v>
      </c>
      <c r="AD85" s="8">
        <f t="shared" si="97"/>
        <v>6.5491312657720586E-3</v>
      </c>
      <c r="AE85" s="8">
        <f t="shared" si="98"/>
        <v>23.595809803813165</v>
      </c>
      <c r="AF85" s="8">
        <f t="shared" si="99"/>
        <v>22.844632338148703</v>
      </c>
      <c r="AG85" s="8">
        <f t="shared" si="100"/>
        <v>46.446991273227638</v>
      </c>
      <c r="AH85" s="8">
        <f t="shared" si="101"/>
        <v>46.440442141961867</v>
      </c>
      <c r="AI85" s="7">
        <f t="shared" si="102"/>
        <v>2.657477027428083</v>
      </c>
      <c r="AJ85" s="7">
        <f t="shared" si="102"/>
        <v>1.3955670993960088</v>
      </c>
      <c r="AK85" s="7">
        <f t="shared" si="102"/>
        <v>-2.1838163048179307</v>
      </c>
      <c r="AL85" s="7">
        <f t="shared" si="102"/>
        <v>1.3728348868407561</v>
      </c>
      <c r="AM85" s="7">
        <f t="shared" si="102"/>
        <v>1.3587841729061423</v>
      </c>
      <c r="AN85" s="7">
        <f t="shared" si="102"/>
        <v>1.6669575866664637</v>
      </c>
      <c r="AO85" s="7">
        <f t="shared" si="102"/>
        <v>1.666896345840442</v>
      </c>
    </row>
    <row r="86" spans="1:41" ht="16" thickBot="1">
      <c r="A86" s="18" t="s">
        <v>86</v>
      </c>
      <c r="B86" s="18" t="s">
        <v>45</v>
      </c>
      <c r="C86" s="18" t="s">
        <v>5</v>
      </c>
      <c r="D86" s="18">
        <v>65</v>
      </c>
      <c r="E86" s="18">
        <v>82</v>
      </c>
      <c r="F86" s="18"/>
      <c r="G86" s="19"/>
      <c r="H86" s="20">
        <v>2845.1903807615231</v>
      </c>
      <c r="I86" s="20">
        <v>3.0060120240480712</v>
      </c>
      <c r="J86" s="20">
        <v>6254.9800796812751</v>
      </c>
      <c r="K86" s="20">
        <v>1948.2071713147409</v>
      </c>
      <c r="L86" s="21">
        <v>0.42</v>
      </c>
      <c r="M86" s="21">
        <v>281751.59000000003</v>
      </c>
      <c r="N86" s="21">
        <v>4870771.0480000004</v>
      </c>
      <c r="O86" s="18">
        <v>3</v>
      </c>
      <c r="Q86" s="7">
        <f t="shared" si="82"/>
        <v>3.4541113317321068</v>
      </c>
      <c r="R86" s="7">
        <f t="shared" si="83"/>
        <v>0.47799071343228772</v>
      </c>
      <c r="S86" s="7">
        <f t="shared" si="84"/>
        <v>3.7962259309281956</v>
      </c>
      <c r="T86" s="7">
        <f t="shared" si="85"/>
        <v>3.2896351376425819</v>
      </c>
      <c r="U86" s="7">
        <f t="shared" si="86"/>
        <v>-0.37675070960209955</v>
      </c>
      <c r="V86" s="6">
        <f t="shared" si="87"/>
        <v>1.0565240359218084E-3</v>
      </c>
      <c r="W86" s="8">
        <f t="shared" si="88"/>
        <v>0.68473701601412618</v>
      </c>
      <c r="X86" s="8">
        <f t="shared" si="89"/>
        <v>7229.0836653386459</v>
      </c>
      <c r="Y86" s="6">
        <f t="shared" si="90"/>
        <v>-2.9761206182998192</v>
      </c>
      <c r="Z86" s="6">
        <f t="shared" si="91"/>
        <v>-0.16447619408952485</v>
      </c>
      <c r="AA86" s="6">
        <f t="shared" si="92"/>
        <v>3.8590832510555373</v>
      </c>
      <c r="AB86" s="8"/>
      <c r="AC86" s="8"/>
      <c r="AD86" s="8"/>
      <c r="AE86" s="8"/>
      <c r="AF86" s="8"/>
      <c r="AG86" s="8"/>
      <c r="AH86" s="8"/>
    </row>
    <row r="87" spans="1:41">
      <c r="A87" s="7" t="s">
        <v>87</v>
      </c>
      <c r="B87" s="7" t="s">
        <v>40</v>
      </c>
      <c r="C87" s="7" t="s">
        <v>41</v>
      </c>
      <c r="D87" s="7">
        <v>3</v>
      </c>
      <c r="E87" s="7">
        <v>11</v>
      </c>
      <c r="G87" s="8">
        <v>40.342558659405348</v>
      </c>
      <c r="H87" s="9">
        <v>2153.75</v>
      </c>
      <c r="I87" s="9">
        <v>29.999999999999975</v>
      </c>
      <c r="J87" s="9">
        <v>1019.8412698412698</v>
      </c>
      <c r="K87" s="9">
        <v>1329.3650793650793</v>
      </c>
      <c r="L87" s="24">
        <v>1.905</v>
      </c>
      <c r="M87" s="10">
        <v>281782.609</v>
      </c>
      <c r="N87" s="10">
        <v>4870780.7419999996</v>
      </c>
      <c r="O87" s="7">
        <v>4</v>
      </c>
      <c r="P87" s="7">
        <f>LOG(G87)</f>
        <v>1.6057634391524456</v>
      </c>
      <c r="Q87" s="7">
        <f t="shared" si="82"/>
        <v>3.3331952904560849</v>
      </c>
      <c r="R87" s="7">
        <f t="shared" si="83"/>
        <v>1.4771212547196622</v>
      </c>
      <c r="S87" s="7">
        <f t="shared" si="84"/>
        <v>3.0085325825497504</v>
      </c>
      <c r="T87" s="7">
        <f t="shared" si="85"/>
        <v>3.123644266255301</v>
      </c>
      <c r="U87" s="7">
        <f t="shared" si="86"/>
        <v>0.27989498001163809</v>
      </c>
      <c r="V87" s="6">
        <f t="shared" si="87"/>
        <v>1.3929193267556575E-2</v>
      </c>
      <c r="W87" s="8">
        <f t="shared" si="88"/>
        <v>0.61723277045389635</v>
      </c>
      <c r="X87" s="8">
        <f t="shared" si="89"/>
        <v>1684.5238095238094</v>
      </c>
      <c r="Y87" s="6">
        <f t="shared" si="90"/>
        <v>-1.8560740357364229</v>
      </c>
      <c r="Z87" s="6">
        <f t="shared" si="91"/>
        <v>-0.20955102420078381</v>
      </c>
      <c r="AA87" s="6">
        <f t="shared" si="92"/>
        <v>3.2264771537984274</v>
      </c>
      <c r="AB87" s="8">
        <f>(G87/10)*1000</f>
        <v>4034.2558659405354</v>
      </c>
      <c r="AC87" s="8">
        <f>H87/AB87</f>
        <v>0.53386549380349746</v>
      </c>
      <c r="AD87" s="8">
        <f>I87/AB87</f>
        <v>7.4363156420684433E-3</v>
      </c>
      <c r="AE87" s="8">
        <f>J87/AB87</f>
        <v>0.25279538624491948</v>
      </c>
      <c r="AF87" s="8">
        <f>K87/AB87</f>
        <v>0.32951927779007018</v>
      </c>
      <c r="AG87" s="8">
        <f>(I87+K87+J87)/AB87</f>
        <v>0.58975097967705803</v>
      </c>
      <c r="AH87" s="8">
        <f>(J87+K87)/AB87</f>
        <v>0.58231466403498966</v>
      </c>
      <c r="AI87" s="7">
        <f t="shared" ref="AI87:AO90" si="103">LOG(AB87)</f>
        <v>3.6057634391524456</v>
      </c>
      <c r="AJ87" s="7">
        <f t="shared" si="103"/>
        <v>-0.2725681486963607</v>
      </c>
      <c r="AK87" s="7">
        <f t="shared" si="103"/>
        <v>-2.1286421844327834</v>
      </c>
      <c r="AL87" s="7">
        <f t="shared" si="103"/>
        <v>-0.59723085660269526</v>
      </c>
      <c r="AM87" s="7">
        <f t="shared" si="103"/>
        <v>-0.48211917289714451</v>
      </c>
      <c r="AN87" s="7">
        <f t="shared" si="103"/>
        <v>-0.22933132900449163</v>
      </c>
      <c r="AO87" s="7">
        <f t="shared" si="103"/>
        <v>-0.23484227321106999</v>
      </c>
    </row>
    <row r="88" spans="1:41">
      <c r="A88" s="7" t="s">
        <v>87</v>
      </c>
      <c r="B88" s="7" t="s">
        <v>42</v>
      </c>
      <c r="C88" s="7" t="s">
        <v>43</v>
      </c>
      <c r="D88" s="7">
        <v>16</v>
      </c>
      <c r="E88" s="7">
        <v>22</v>
      </c>
      <c r="G88" s="8">
        <v>6.8830912113189697</v>
      </c>
      <c r="H88" s="9">
        <v>14376.250000000002</v>
      </c>
      <c r="I88" s="9">
        <v>17.500000000000014</v>
      </c>
      <c r="J88" s="9">
        <v>5100.6711409396003</v>
      </c>
      <c r="K88" s="9">
        <v>9328.8590604026849</v>
      </c>
      <c r="L88" s="24">
        <v>3.3879999999999999</v>
      </c>
      <c r="M88" s="10">
        <v>281782.609</v>
      </c>
      <c r="N88" s="10">
        <v>4870780.7419999996</v>
      </c>
      <c r="O88" s="7">
        <v>4</v>
      </c>
      <c r="P88" s="7">
        <f>LOG(G88)</f>
        <v>0.83778352464744987</v>
      </c>
      <c r="Q88" s="7">
        <f t="shared" si="82"/>
        <v>4.1576456164573754</v>
      </c>
      <c r="R88" s="7">
        <f t="shared" si="83"/>
        <v>1.2430380486862949</v>
      </c>
      <c r="S88" s="7">
        <f t="shared" si="84"/>
        <v>3.7076273238685173</v>
      </c>
      <c r="T88" s="7">
        <f t="shared" si="85"/>
        <v>3.9698285318418209</v>
      </c>
      <c r="U88" s="7">
        <f t="shared" si="86"/>
        <v>0.52994340165866927</v>
      </c>
      <c r="V88" s="6">
        <f t="shared" si="87"/>
        <v>1.2172854534388323E-3</v>
      </c>
      <c r="W88" s="8">
        <f t="shared" si="88"/>
        <v>0.64890768179481328</v>
      </c>
      <c r="X88" s="8">
        <f t="shared" si="89"/>
        <v>9765.1006711409427</v>
      </c>
      <c r="Y88" s="6">
        <f t="shared" si="90"/>
        <v>-2.9146075677710801</v>
      </c>
      <c r="Z88" s="6">
        <f t="shared" si="91"/>
        <v>-0.18781708461555394</v>
      </c>
      <c r="AA88" s="6">
        <f t="shared" si="92"/>
        <v>3.9896767249096521</v>
      </c>
      <c r="AB88" s="8">
        <f>(G88/10)*1000</f>
        <v>688.30912113189697</v>
      </c>
      <c r="AC88" s="8">
        <f>H88/AB88</f>
        <v>20.886327899242175</v>
      </c>
      <c r="AD88" s="8">
        <f>I88/AB88</f>
        <v>2.5424623127501145E-2</v>
      </c>
      <c r="AE88" s="8">
        <f>J88/AB88</f>
        <v>7.4104366546120284</v>
      </c>
      <c r="AF88" s="8">
        <f>K88/AB88</f>
        <v>13.553298618303572</v>
      </c>
      <c r="AG88" s="8">
        <f>(I88+K88+J88)/AB88</f>
        <v>20.989159896043102</v>
      </c>
      <c r="AH88" s="8">
        <f>(J88+K88)/AB88</f>
        <v>20.963735272915599</v>
      </c>
      <c r="AI88" s="7">
        <f t="shared" si="103"/>
        <v>2.8377835246474499</v>
      </c>
      <c r="AJ88" s="7">
        <f t="shared" si="103"/>
        <v>1.3198620918099251</v>
      </c>
      <c r="AK88" s="7">
        <f t="shared" si="103"/>
        <v>-1.594745475961155</v>
      </c>
      <c r="AL88" s="7">
        <f t="shared" si="103"/>
        <v>0.86984379922106769</v>
      </c>
      <c r="AM88" s="7">
        <f t="shared" si="103"/>
        <v>1.1320450071943711</v>
      </c>
      <c r="AN88" s="7">
        <f t="shared" si="103"/>
        <v>1.3219950560281208</v>
      </c>
      <c r="AO88" s="7">
        <f t="shared" si="103"/>
        <v>1.3214686668558815</v>
      </c>
    </row>
    <row r="89" spans="1:41">
      <c r="A89" s="7" t="s">
        <v>87</v>
      </c>
      <c r="B89" s="7" t="s">
        <v>88</v>
      </c>
      <c r="C89" s="7" t="s">
        <v>43</v>
      </c>
      <c r="D89" s="7">
        <v>22</v>
      </c>
      <c r="E89" s="7">
        <v>32</v>
      </c>
      <c r="G89" s="8">
        <v>6.3223648071289062</v>
      </c>
      <c r="H89" s="9">
        <v>14279.809619238476</v>
      </c>
      <c r="I89" s="9">
        <v>20.040080160320663</v>
      </c>
      <c r="J89" s="9">
        <v>8991.9354838709678</v>
      </c>
      <c r="K89" s="9">
        <v>8568.5483870967746</v>
      </c>
      <c r="L89" s="24">
        <v>2.41</v>
      </c>
      <c r="M89" s="10">
        <v>281782.609</v>
      </c>
      <c r="N89" s="10">
        <v>4870780.7419999996</v>
      </c>
      <c r="O89" s="7">
        <v>4</v>
      </c>
      <c r="P89" s="7">
        <f>LOG(G89)</f>
        <v>0.8008795514769963</v>
      </c>
      <c r="Q89" s="7">
        <f t="shared" si="82"/>
        <v>4.1547224173935628</v>
      </c>
      <c r="R89" s="7">
        <f t="shared" si="83"/>
        <v>1.3018994543766105</v>
      </c>
      <c r="S89" s="7">
        <f t="shared" si="84"/>
        <v>3.9538531822219443</v>
      </c>
      <c r="T89" s="7">
        <f t="shared" si="85"/>
        <v>3.9329072535601139</v>
      </c>
      <c r="U89" s="7">
        <f t="shared" si="86"/>
        <v>0.3820170425748684</v>
      </c>
      <c r="V89" s="6">
        <f t="shared" si="87"/>
        <v>1.403385667923868E-3</v>
      </c>
      <c r="W89" s="8">
        <f t="shared" si="88"/>
        <v>0.60004640226805239</v>
      </c>
      <c r="X89" s="8">
        <f t="shared" si="89"/>
        <v>13276.209677419356</v>
      </c>
      <c r="Y89" s="6">
        <f t="shared" si="90"/>
        <v>-2.8528229630169522</v>
      </c>
      <c r="Z89" s="6">
        <f t="shared" si="91"/>
        <v>-0.22181516383344846</v>
      </c>
      <c r="AA89" s="6">
        <f t="shared" si="92"/>
        <v>4.123074102807605</v>
      </c>
      <c r="AB89" s="8">
        <f>(G89/10)*1000</f>
        <v>632.23648071289062</v>
      </c>
      <c r="AC89" s="8">
        <f>H89/AB89</f>
        <v>22.586184212491183</v>
      </c>
      <c r="AD89" s="8">
        <f>I89/AB89</f>
        <v>3.1697127216898456E-2</v>
      </c>
      <c r="AE89" s="8">
        <f>J89/AB89</f>
        <v>14.222424295624219</v>
      </c>
      <c r="AF89" s="8">
        <f>K89/AB89</f>
        <v>13.552758577668818</v>
      </c>
      <c r="AG89" s="8">
        <f>(I89+K89+J89)/AB89</f>
        <v>27.806880000509935</v>
      </c>
      <c r="AH89" s="8">
        <f>(J89+K89)/AB89</f>
        <v>27.775182873293037</v>
      </c>
      <c r="AI89" s="7">
        <f t="shared" si="103"/>
        <v>2.8008795514769962</v>
      </c>
      <c r="AJ89" s="7">
        <f t="shared" si="103"/>
        <v>1.3538428659165662</v>
      </c>
      <c r="AK89" s="7">
        <f t="shared" si="103"/>
        <v>-1.4989800971003857</v>
      </c>
      <c r="AL89" s="7">
        <f t="shared" si="103"/>
        <v>1.1529736307449481</v>
      </c>
      <c r="AM89" s="7">
        <f t="shared" si="103"/>
        <v>1.1320277020831178</v>
      </c>
      <c r="AN89" s="7">
        <f t="shared" si="103"/>
        <v>1.4441522627017611</v>
      </c>
      <c r="AO89" s="7">
        <f t="shared" si="103"/>
        <v>1.4436569270404696</v>
      </c>
    </row>
    <row r="90" spans="1:41">
      <c r="A90" s="7" t="s">
        <v>87</v>
      </c>
      <c r="B90" s="7" t="s">
        <v>73</v>
      </c>
      <c r="C90" s="7" t="s">
        <v>44</v>
      </c>
      <c r="D90" s="7">
        <v>32</v>
      </c>
      <c r="E90" s="7">
        <v>42</v>
      </c>
      <c r="G90" s="8">
        <v>6.1387836933135986</v>
      </c>
      <c r="H90" s="9">
        <v>8818.8877755511021</v>
      </c>
      <c r="I90" s="9">
        <v>110.72144288577152</v>
      </c>
      <c r="J90" s="9">
        <v>13260</v>
      </c>
      <c r="K90" s="9">
        <v>7180</v>
      </c>
      <c r="L90" s="24">
        <v>3.6150000000000002</v>
      </c>
      <c r="M90" s="10">
        <v>281782.609</v>
      </c>
      <c r="N90" s="10">
        <v>4870780.7419999996</v>
      </c>
      <c r="O90" s="7">
        <v>4</v>
      </c>
      <c r="P90" s="7">
        <f>LOG(G90)</f>
        <v>0.7880823308138637</v>
      </c>
      <c r="Q90" s="7">
        <f t="shared" si="82"/>
        <v>3.9454138160389403</v>
      </c>
      <c r="R90" s="7">
        <f t="shared" si="83"/>
        <v>2.0442317367337584</v>
      </c>
      <c r="S90" s="7">
        <f t="shared" si="84"/>
        <v>4.122543524068754</v>
      </c>
      <c r="T90" s="7">
        <f t="shared" si="85"/>
        <v>3.8561244442423002</v>
      </c>
      <c r="U90" s="7">
        <f t="shared" si="86"/>
        <v>0.5581083016305497</v>
      </c>
      <c r="V90" s="6">
        <f t="shared" si="87"/>
        <v>1.255503479619372E-2</v>
      </c>
      <c r="W90" s="8">
        <f t="shared" si="88"/>
        <v>0.81416162476920895</v>
      </c>
      <c r="X90" s="8">
        <f t="shared" si="89"/>
        <v>16850</v>
      </c>
      <c r="Y90" s="6">
        <f t="shared" si="90"/>
        <v>-1.9011820793051819</v>
      </c>
      <c r="Z90" s="6">
        <f t="shared" si="91"/>
        <v>-8.9289371796639955E-2</v>
      </c>
      <c r="AA90" s="6">
        <f t="shared" si="92"/>
        <v>4.2265999052073573</v>
      </c>
      <c r="AB90" s="8">
        <f>(G90/10)*1000</f>
        <v>613.87836933135986</v>
      </c>
      <c r="AC90" s="8">
        <f>H90/AB90</f>
        <v>14.365855218447734</v>
      </c>
      <c r="AD90" s="8">
        <f>I90/AB90</f>
        <v>0.18036381214469246</v>
      </c>
      <c r="AE90" s="8">
        <f>J90/AB90</f>
        <v>21.600370142448373</v>
      </c>
      <c r="AF90" s="8">
        <f>K90/AB90</f>
        <v>11.696128025850626</v>
      </c>
      <c r="AG90" s="8">
        <f>(I90+K90+J90)/AB90</f>
        <v>33.476861980443687</v>
      </c>
      <c r="AH90" s="8">
        <f>(J90+K90)/AB90</f>
        <v>33.296498168298996</v>
      </c>
      <c r="AI90" s="7">
        <f t="shared" si="103"/>
        <v>2.7880823308138636</v>
      </c>
      <c r="AJ90" s="7">
        <f t="shared" si="103"/>
        <v>1.1573314852250767</v>
      </c>
      <c r="AK90" s="7">
        <f t="shared" si="103"/>
        <v>-0.74385059408010534</v>
      </c>
      <c r="AL90" s="7">
        <f t="shared" si="103"/>
        <v>1.3344611932548907</v>
      </c>
      <c r="AM90" s="7">
        <f t="shared" si="103"/>
        <v>1.0680421134284366</v>
      </c>
      <c r="AN90" s="7">
        <f t="shared" si="103"/>
        <v>1.5247447417809314</v>
      </c>
      <c r="AO90" s="7">
        <f t="shared" si="103"/>
        <v>1.5223985606488115</v>
      </c>
    </row>
    <row r="91" spans="1:41" ht="16" thickBot="1">
      <c r="A91" s="18" t="s">
        <v>87</v>
      </c>
      <c r="B91" s="18" t="s">
        <v>45</v>
      </c>
      <c r="C91" s="18" t="s">
        <v>5</v>
      </c>
      <c r="D91" s="18">
        <v>62</v>
      </c>
      <c r="E91" s="18">
        <v>72</v>
      </c>
      <c r="F91" s="18"/>
      <c r="G91" s="19"/>
      <c r="H91" s="20">
        <v>1696.0735586481117</v>
      </c>
      <c r="I91" s="20">
        <v>14.910536779324071</v>
      </c>
      <c r="J91" s="20">
        <v>3844.6215139442234</v>
      </c>
      <c r="K91" s="20">
        <v>1043.8247011952192</v>
      </c>
      <c r="L91" s="21">
        <v>0.26100000000000001</v>
      </c>
      <c r="M91" s="21">
        <v>281782.609</v>
      </c>
      <c r="N91" s="21">
        <v>4870780.7419999996</v>
      </c>
      <c r="O91" s="18">
        <v>4</v>
      </c>
      <c r="Q91" s="7">
        <f t="shared" si="82"/>
        <v>3.2294446836649229</v>
      </c>
      <c r="R91" s="7">
        <f t="shared" si="83"/>
        <v>1.173493278335773</v>
      </c>
      <c r="S91" s="7">
        <f t="shared" si="84"/>
        <v>3.5848535918627547</v>
      </c>
      <c r="T91" s="7">
        <f t="shared" si="85"/>
        <v>3.0186275698387073</v>
      </c>
      <c r="U91" s="7">
        <f t="shared" si="86"/>
        <v>-0.58335949266171905</v>
      </c>
      <c r="V91" s="6">
        <f t="shared" si="87"/>
        <v>8.7912087912087981E-3</v>
      </c>
      <c r="W91" s="8">
        <f t="shared" si="88"/>
        <v>0.61543598499773788</v>
      </c>
      <c r="X91" s="8">
        <f t="shared" si="89"/>
        <v>4366.5338645418333</v>
      </c>
      <c r="Y91" s="6">
        <f t="shared" si="90"/>
        <v>-2.0559514053291497</v>
      </c>
      <c r="Z91" s="6">
        <f t="shared" si="91"/>
        <v>-0.21081711382621543</v>
      </c>
      <c r="AA91" s="6">
        <f t="shared" si="92"/>
        <v>3.6401368326673125</v>
      </c>
      <c r="AB91" s="8"/>
      <c r="AC91" s="8"/>
      <c r="AD91" s="8"/>
      <c r="AE91" s="8"/>
      <c r="AF91" s="8"/>
      <c r="AG91" s="8"/>
      <c r="AH91" s="8"/>
    </row>
    <row r="92" spans="1:41">
      <c r="A92" s="7" t="s">
        <v>89</v>
      </c>
      <c r="B92" s="7" t="s">
        <v>40</v>
      </c>
      <c r="C92" s="7" t="s">
        <v>41</v>
      </c>
      <c r="D92" s="7">
        <v>6</v>
      </c>
      <c r="E92" s="7">
        <v>27</v>
      </c>
      <c r="G92" s="8">
        <v>35.394346237182617</v>
      </c>
      <c r="H92" s="9">
        <v>8034.6806387225552</v>
      </c>
      <c r="I92" s="9">
        <v>24.950099800399212</v>
      </c>
      <c r="J92" s="9">
        <v>11184.738955823294</v>
      </c>
      <c r="K92" s="9">
        <v>4779.1164658634534</v>
      </c>
      <c r="L92" s="24">
        <v>5.0449999999999999</v>
      </c>
      <c r="M92" s="10">
        <v>281854.34100000001</v>
      </c>
      <c r="N92" s="10">
        <v>4870827.2699999996</v>
      </c>
      <c r="O92" s="7">
        <v>1</v>
      </c>
      <c r="P92" s="7">
        <f>LOG(G92)</f>
        <v>1.5489338949610629</v>
      </c>
      <c r="Q92" s="7">
        <f t="shared" si="82"/>
        <v>3.9049686191706834</v>
      </c>
      <c r="R92" s="7">
        <f t="shared" si="83"/>
        <v>1.3970722871408108</v>
      </c>
      <c r="S92" s="7">
        <f t="shared" si="84"/>
        <v>4.0486258524140117</v>
      </c>
      <c r="T92" s="7">
        <f t="shared" si="85"/>
        <v>3.6793476142967942</v>
      </c>
      <c r="U92" s="7">
        <f t="shared" si="86"/>
        <v>0.70286117057292929</v>
      </c>
      <c r="V92" s="6">
        <f t="shared" si="87"/>
        <v>3.1053007483774816E-3</v>
      </c>
      <c r="W92" s="8">
        <f t="shared" si="88"/>
        <v>0.5948110050361991</v>
      </c>
      <c r="X92" s="8">
        <f t="shared" si="89"/>
        <v>13574.297188755019</v>
      </c>
      <c r="Y92" s="6">
        <f t="shared" si="90"/>
        <v>-2.5078963320298726</v>
      </c>
      <c r="Z92" s="6">
        <f t="shared" si="91"/>
        <v>-0.22562100487388922</v>
      </c>
      <c r="AA92" s="6">
        <f t="shared" si="92"/>
        <v>4.1327173531819188</v>
      </c>
      <c r="AB92" s="8">
        <f>(G92/10)*1000</f>
        <v>3539.4346237182617</v>
      </c>
      <c r="AC92" s="8">
        <f>H92/AB92</f>
        <v>2.2700463471993526</v>
      </c>
      <c r="AD92" s="8">
        <f>I92/AB92</f>
        <v>7.0491766208097177E-3</v>
      </c>
      <c r="AE92" s="8">
        <f>J92/AB92</f>
        <v>3.1600354703185491</v>
      </c>
      <c r="AF92" s="8">
        <f>K92/AB92</f>
        <v>1.3502485492563996</v>
      </c>
      <c r="AG92" s="8">
        <f>(I92+K92+J92)/AB92</f>
        <v>4.5173331961957581</v>
      </c>
      <c r="AH92" s="8">
        <f>(J92+K92)/AB92</f>
        <v>4.5102840195749483</v>
      </c>
      <c r="AI92" s="7">
        <f t="shared" ref="AI92:AO92" si="104">LOG(AB92)</f>
        <v>3.5489338949610629</v>
      </c>
      <c r="AJ92" s="7">
        <f t="shared" si="104"/>
        <v>0.35603472420962073</v>
      </c>
      <c r="AK92" s="7">
        <f t="shared" si="104"/>
        <v>-2.1518616078202522</v>
      </c>
      <c r="AL92" s="7">
        <f t="shared" si="104"/>
        <v>0.49969195745294859</v>
      </c>
      <c r="AM92" s="7">
        <f t="shared" si="104"/>
        <v>0.13041371933573156</v>
      </c>
      <c r="AN92" s="7">
        <f t="shared" si="104"/>
        <v>0.65488212508262167</v>
      </c>
      <c r="AO92" s="7">
        <f t="shared" si="104"/>
        <v>0.65420389093568987</v>
      </c>
    </row>
    <row r="93" spans="1:41" ht="16" thickBot="1">
      <c r="A93" s="18" t="s">
        <v>89</v>
      </c>
      <c r="B93" s="18" t="s">
        <v>59</v>
      </c>
      <c r="C93" s="18" t="s">
        <v>59</v>
      </c>
      <c r="D93" s="18">
        <v>27</v>
      </c>
      <c r="E93" s="18">
        <v>41</v>
      </c>
      <c r="F93" s="18"/>
      <c r="G93" s="19"/>
      <c r="H93" s="20">
        <v>1630.2083333333333</v>
      </c>
      <c r="I93" s="20">
        <v>9.6726190476190563</v>
      </c>
      <c r="J93" s="20">
        <v>2015.8102766798418</v>
      </c>
      <c r="K93" s="20">
        <v>762.8458498023715</v>
      </c>
      <c r="L93" s="21">
        <v>0.27600000000000002</v>
      </c>
      <c r="M93" s="21">
        <v>281854.34100000001</v>
      </c>
      <c r="N93" s="21">
        <v>4870827.2699999996</v>
      </c>
      <c r="O93" s="18">
        <v>1</v>
      </c>
      <c r="Q93" s="7">
        <f t="shared" si="82"/>
        <v>3.2122431088428987</v>
      </c>
      <c r="R93" s="7">
        <f t="shared" si="83"/>
        <v>0.98554408358903067</v>
      </c>
      <c r="S93" s="7">
        <f t="shared" si="84"/>
        <v>3.3044496549221183</v>
      </c>
      <c r="T93" s="7">
        <f t="shared" si="85"/>
        <v>2.8824367878319559</v>
      </c>
      <c r="U93" s="7">
        <f t="shared" si="86"/>
        <v>-0.55909091793478227</v>
      </c>
      <c r="V93" s="6">
        <f t="shared" si="87"/>
        <v>5.9333637608398049E-3</v>
      </c>
      <c r="W93" s="8">
        <f t="shared" si="88"/>
        <v>0.46794378007046433</v>
      </c>
      <c r="X93" s="8">
        <f t="shared" si="89"/>
        <v>2397.2332015810275</v>
      </c>
      <c r="Y93" s="6">
        <f t="shared" si="90"/>
        <v>-2.2266990252538683</v>
      </c>
      <c r="Z93" s="6">
        <f t="shared" si="91"/>
        <v>-0.32980632101094304</v>
      </c>
      <c r="AA93" s="6">
        <f t="shared" si="92"/>
        <v>3.3797102840267739</v>
      </c>
      <c r="AB93" s="8"/>
      <c r="AC93" s="8"/>
      <c r="AD93" s="8"/>
      <c r="AE93" s="8"/>
      <c r="AF93" s="8"/>
      <c r="AG93" s="8"/>
      <c r="AH93" s="8"/>
    </row>
    <row r="94" spans="1:41">
      <c r="A94" s="7" t="s">
        <v>90</v>
      </c>
      <c r="B94" s="7" t="s">
        <v>40</v>
      </c>
      <c r="C94" s="7" t="s">
        <v>41</v>
      </c>
      <c r="D94" s="7">
        <v>2</v>
      </c>
      <c r="E94" s="7">
        <v>5</v>
      </c>
      <c r="G94" s="8">
        <v>41.91949462890625</v>
      </c>
      <c r="H94" s="9">
        <v>2781.8136272545084</v>
      </c>
      <c r="I94" s="9">
        <v>52.605210420841672</v>
      </c>
      <c r="J94" s="9">
        <v>1134.1463414634147</v>
      </c>
      <c r="K94" s="9">
        <v>1493.9024390243901</v>
      </c>
      <c r="L94" s="24">
        <v>0.23499999999999999</v>
      </c>
      <c r="M94" s="10">
        <v>281860.15700000001</v>
      </c>
      <c r="N94" s="10">
        <v>4870819.5149999997</v>
      </c>
      <c r="O94" s="7">
        <v>3</v>
      </c>
      <c r="P94" s="7">
        <f t="shared" ref="P94:P103" si="105">LOG(G94)</f>
        <v>1.6224160382600137</v>
      </c>
      <c r="Q94" s="7">
        <f t="shared" si="82"/>
        <v>3.4443280302691592</v>
      </c>
      <c r="R94" s="7">
        <f t="shared" si="83"/>
        <v>1.7210287621185856</v>
      </c>
      <c r="S94" s="7">
        <f t="shared" si="84"/>
        <v>3.0546690961702185</v>
      </c>
      <c r="T94" s="7">
        <f t="shared" si="85"/>
        <v>3.1743222363168346</v>
      </c>
      <c r="U94" s="7">
        <f t="shared" si="86"/>
        <v>-0.62893213772826373</v>
      </c>
      <c r="V94" s="6">
        <f t="shared" si="87"/>
        <v>1.8910400720396219E-2</v>
      </c>
      <c r="W94" s="8">
        <f t="shared" si="88"/>
        <v>0.53702463184019511</v>
      </c>
      <c r="X94" s="8">
        <f t="shared" si="89"/>
        <v>1881.0975609756097</v>
      </c>
      <c r="Y94" s="6">
        <f t="shared" si="90"/>
        <v>-1.7232992681505734</v>
      </c>
      <c r="Z94" s="6">
        <f t="shared" si="91"/>
        <v>-0.2700057939523246</v>
      </c>
      <c r="AA94" s="6">
        <f t="shared" si="92"/>
        <v>3.2744113203215628</v>
      </c>
      <c r="AB94" s="8">
        <f t="shared" ref="AB94:AB103" si="106">(G94/10)*1000</f>
        <v>4191.949462890625</v>
      </c>
      <c r="AC94" s="8">
        <f t="shared" ref="AC94:AC103" si="107">H94/AB94</f>
        <v>0.66360857922563432</v>
      </c>
      <c r="AD94" s="8">
        <f t="shared" ref="AD94:AD103" si="108">I94/AB94</f>
        <v>1.2549104154649545E-2</v>
      </c>
      <c r="AE94" s="8">
        <f t="shared" ref="AE94:AE103" si="109">J94/AB94</f>
        <v>0.27055343856205416</v>
      </c>
      <c r="AF94" s="8">
        <f t="shared" ref="AF94:AF103" si="110">K94/AB94</f>
        <v>0.3563741529446412</v>
      </c>
      <c r="AG94" s="8">
        <f t="shared" ref="AG94:AG103" si="111">(I94+K94+J94)/AB94</f>
        <v>0.63947669566134502</v>
      </c>
      <c r="AH94" s="8">
        <f t="shared" ref="AH94:AH103" si="112">(J94+K94)/AB94</f>
        <v>0.62692759150669541</v>
      </c>
      <c r="AI94" s="7">
        <f t="shared" ref="AI94:AI103" si="113">LOG(AB94)</f>
        <v>3.6224160382600137</v>
      </c>
      <c r="AJ94" s="7">
        <f t="shared" ref="AJ94:AJ103" si="114">LOG(AC94)</f>
        <v>-0.17808800799085453</v>
      </c>
      <c r="AK94" s="7">
        <f t="shared" ref="AK94:AK103" si="115">LOG(AD94)</f>
        <v>-1.9013872761414281</v>
      </c>
      <c r="AL94" s="7">
        <f t="shared" ref="AL94:AL103" si="116">LOG(AE94)</f>
        <v>-0.56774694208979526</v>
      </c>
      <c r="AM94" s="7">
        <f t="shared" ref="AM94:AM103" si="117">LOG(AF94)</f>
        <v>-0.44809380194317916</v>
      </c>
      <c r="AN94" s="7">
        <f t="shared" ref="AN94:AN103" si="118">LOG(AG94)</f>
        <v>-0.19417527781566027</v>
      </c>
      <c r="AO94" s="7">
        <f t="shared" ref="AO94:AO103" si="119">LOG(AH94)</f>
        <v>-0.20278261614697998</v>
      </c>
    </row>
    <row r="95" spans="1:41">
      <c r="A95" s="7" t="s">
        <v>90</v>
      </c>
      <c r="B95" s="7" t="s">
        <v>42</v>
      </c>
      <c r="C95" s="7" t="s">
        <v>43</v>
      </c>
      <c r="D95" s="7">
        <v>13</v>
      </c>
      <c r="E95" s="7">
        <v>24</v>
      </c>
      <c r="G95" s="8">
        <v>4.9152512550354004</v>
      </c>
      <c r="H95" s="9">
        <v>37101.25</v>
      </c>
      <c r="I95" s="9">
        <v>101.00000000000001</v>
      </c>
      <c r="J95" s="9">
        <v>6521.739130434783</v>
      </c>
      <c r="K95" s="9">
        <v>21343.87351778656</v>
      </c>
      <c r="L95" s="24">
        <v>1.5449999999999999</v>
      </c>
      <c r="M95" s="10">
        <v>281860.15700000001</v>
      </c>
      <c r="N95" s="10">
        <v>4870819.5149999997</v>
      </c>
      <c r="O95" s="7">
        <v>3</v>
      </c>
      <c r="P95" s="7">
        <f t="shared" si="105"/>
        <v>0.69154572275542681</v>
      </c>
      <c r="Q95" s="7">
        <f t="shared" si="82"/>
        <v>4.5693885419319527</v>
      </c>
      <c r="R95" s="7">
        <f t="shared" si="83"/>
        <v>2.0043213737826426</v>
      </c>
      <c r="S95" s="7">
        <f t="shared" si="84"/>
        <v>3.8143634230380883</v>
      </c>
      <c r="T95" s="7">
        <f t="shared" si="85"/>
        <v>4.3292732386471506</v>
      </c>
      <c r="U95" s="7">
        <f t="shared" si="86"/>
        <v>0.18892848376085342</v>
      </c>
      <c r="V95" s="6">
        <f t="shared" si="87"/>
        <v>2.7222802466224188E-3</v>
      </c>
      <c r="W95" s="8">
        <f t="shared" si="88"/>
        <v>0.57528718083047226</v>
      </c>
      <c r="X95" s="8">
        <f t="shared" si="89"/>
        <v>17193.675889328064</v>
      </c>
      <c r="Y95" s="6">
        <f t="shared" si="90"/>
        <v>-2.5650671681493096</v>
      </c>
      <c r="Z95" s="6">
        <f t="shared" si="91"/>
        <v>-0.24011530328480188</v>
      </c>
      <c r="AA95" s="6">
        <f t="shared" si="92"/>
        <v>4.2353687357788194</v>
      </c>
      <c r="AB95" s="8">
        <f t="shared" si="106"/>
        <v>491.52512550354004</v>
      </c>
      <c r="AC95" s="8">
        <f t="shared" si="107"/>
        <v>75.481899245723895</v>
      </c>
      <c r="AD95" s="8">
        <f t="shared" si="108"/>
        <v>0.2054828832941778</v>
      </c>
      <c r="AE95" s="8">
        <f t="shared" si="109"/>
        <v>13.268373867467355</v>
      </c>
      <c r="AF95" s="8">
        <f t="shared" si="110"/>
        <v>43.423769020802247</v>
      </c>
      <c r="AG95" s="8">
        <f t="shared" si="111"/>
        <v>56.897625771563789</v>
      </c>
      <c r="AH95" s="8">
        <f t="shared" si="112"/>
        <v>56.692142888269608</v>
      </c>
      <c r="AI95" s="7">
        <f t="shared" si="113"/>
        <v>2.6915457227554267</v>
      </c>
      <c r="AJ95" s="7">
        <f t="shared" si="114"/>
        <v>1.8778428191765255</v>
      </c>
      <c r="AK95" s="7">
        <f t="shared" si="115"/>
        <v>-0.68722434897278417</v>
      </c>
      <c r="AL95" s="7">
        <f t="shared" si="116"/>
        <v>1.1228177002826616</v>
      </c>
      <c r="AM95" s="7">
        <f t="shared" si="117"/>
        <v>1.6377275158917237</v>
      </c>
      <c r="AN95" s="7">
        <f t="shared" si="118"/>
        <v>1.7550941445001409</v>
      </c>
      <c r="AO95" s="7">
        <f t="shared" si="119"/>
        <v>1.753522873060154</v>
      </c>
    </row>
    <row r="96" spans="1:41" ht="16" thickBot="1">
      <c r="A96" s="18" t="s">
        <v>90</v>
      </c>
      <c r="B96" s="18" t="s">
        <v>56</v>
      </c>
      <c r="C96" s="18" t="s">
        <v>56</v>
      </c>
      <c r="D96" s="18">
        <v>24</v>
      </c>
      <c r="E96" s="18">
        <v>26</v>
      </c>
      <c r="F96" s="18"/>
      <c r="G96" s="19">
        <v>1.1529120802879333</v>
      </c>
      <c r="H96" s="20">
        <v>22013.197211155381</v>
      </c>
      <c r="I96" s="20">
        <v>109.31274900398407</v>
      </c>
      <c r="J96" s="20">
        <v>1366.9354838709678</v>
      </c>
      <c r="K96" s="20">
        <v>4818.5483870967746</v>
      </c>
      <c r="L96" s="21">
        <v>0.35799999999999998</v>
      </c>
      <c r="M96" s="21">
        <v>281860.15700000001</v>
      </c>
      <c r="N96" s="21">
        <v>4870819.5149999997</v>
      </c>
      <c r="O96" s="18">
        <v>3</v>
      </c>
      <c r="P96" s="7">
        <f t="shared" si="105"/>
        <v>6.1796189773744098E-2</v>
      </c>
      <c r="Q96" s="7">
        <f t="shared" si="82"/>
        <v>4.3426831243489765</v>
      </c>
      <c r="R96" s="7">
        <f t="shared" si="83"/>
        <v>2.0386708161051583</v>
      </c>
      <c r="S96" s="7">
        <f t="shared" si="84"/>
        <v>3.1357480173768657</v>
      </c>
      <c r="T96" s="7">
        <f t="shared" si="85"/>
        <v>3.6829162244579403</v>
      </c>
      <c r="U96" s="7">
        <f t="shared" si="86"/>
        <v>-0.44611697335612566</v>
      </c>
      <c r="V96" s="6">
        <f t="shared" si="87"/>
        <v>4.9657824783666078E-3</v>
      </c>
      <c r="W96" s="8">
        <f t="shared" si="88"/>
        <v>0.21889361826345394</v>
      </c>
      <c r="X96" s="8">
        <f t="shared" si="89"/>
        <v>3776.2096774193551</v>
      </c>
      <c r="Y96" s="6">
        <f t="shared" si="90"/>
        <v>-2.3040123082438182</v>
      </c>
      <c r="Z96" s="6">
        <f t="shared" si="91"/>
        <v>-0.65976689989103665</v>
      </c>
      <c r="AA96" s="6">
        <f t="shared" si="92"/>
        <v>3.5770561008850401</v>
      </c>
      <c r="AB96" s="8">
        <f t="shared" si="106"/>
        <v>115.29120802879333</v>
      </c>
      <c r="AC96" s="8">
        <f t="shared" si="107"/>
        <v>190.93561068123864</v>
      </c>
      <c r="AD96" s="8">
        <f t="shared" si="108"/>
        <v>0.94814471001712308</v>
      </c>
      <c r="AE96" s="8">
        <f t="shared" si="109"/>
        <v>11.856372287551912</v>
      </c>
      <c r="AF96" s="8">
        <f t="shared" si="110"/>
        <v>41.79458667735851</v>
      </c>
      <c r="AG96" s="8">
        <f t="shared" si="111"/>
        <v>54.599103674927548</v>
      </c>
      <c r="AH96" s="8">
        <f t="shared" si="112"/>
        <v>53.650958964910423</v>
      </c>
      <c r="AI96" s="7">
        <f t="shared" si="113"/>
        <v>2.061796189773744</v>
      </c>
      <c r="AJ96" s="7">
        <f t="shared" si="114"/>
        <v>2.2808869345752329</v>
      </c>
      <c r="AK96" s="7">
        <f t="shared" si="115"/>
        <v>-2.3125373668585629E-2</v>
      </c>
      <c r="AL96" s="7">
        <f t="shared" si="116"/>
        <v>1.0739518276031217</v>
      </c>
      <c r="AM96" s="7">
        <f t="shared" si="117"/>
        <v>1.6211200346841961</v>
      </c>
      <c r="AN96" s="7">
        <f t="shared" si="118"/>
        <v>1.7371855131767491</v>
      </c>
      <c r="AO96" s="7">
        <f t="shared" si="119"/>
        <v>1.7295774890130018</v>
      </c>
    </row>
    <row r="97" spans="1:41">
      <c r="A97" s="7" t="s">
        <v>91</v>
      </c>
      <c r="B97" s="7" t="s">
        <v>40</v>
      </c>
      <c r="C97" s="7" t="s">
        <v>41</v>
      </c>
      <c r="D97" s="7">
        <v>1</v>
      </c>
      <c r="E97" s="7">
        <v>17</v>
      </c>
      <c r="G97" s="8">
        <v>45.184137473130093</v>
      </c>
      <c r="H97" s="9">
        <v>3089.213709677419</v>
      </c>
      <c r="I97" s="9">
        <v>5.0403225806451379</v>
      </c>
      <c r="J97" s="9">
        <v>1050.2008032128515</v>
      </c>
      <c r="K97" s="9">
        <v>1277.1084337349398</v>
      </c>
      <c r="L97" s="24">
        <v>0.10199999999999999</v>
      </c>
      <c r="M97" s="10">
        <v>281879.54300000001</v>
      </c>
      <c r="N97" s="10">
        <v>4870815.6380000003</v>
      </c>
      <c r="O97" s="7">
        <v>3</v>
      </c>
      <c r="P97" s="7">
        <f t="shared" si="105"/>
        <v>1.6549859963824283</v>
      </c>
      <c r="Q97" s="7">
        <f t="shared" si="82"/>
        <v>3.4898479535339502</v>
      </c>
      <c r="R97" s="7">
        <f t="shared" si="83"/>
        <v>0.70245833218183817</v>
      </c>
      <c r="S97" s="7">
        <f t="shared" si="84"/>
        <v>3.0212723461075566</v>
      </c>
      <c r="T97" s="7">
        <f t="shared" si="85"/>
        <v>3.1062277728886962</v>
      </c>
      <c r="U97" s="7">
        <f t="shared" si="86"/>
        <v>-0.99139982823808248</v>
      </c>
      <c r="V97" s="6">
        <f t="shared" si="87"/>
        <v>1.6315875346712277E-3</v>
      </c>
      <c r="W97" s="8">
        <f t="shared" si="88"/>
        <v>0.41340889745963794</v>
      </c>
      <c r="X97" s="8">
        <f t="shared" si="89"/>
        <v>1688.7550200803214</v>
      </c>
      <c r="Y97" s="6">
        <f t="shared" si="90"/>
        <v>-2.7873896213521121</v>
      </c>
      <c r="Z97" s="6">
        <f t="shared" si="91"/>
        <v>-0.38362018064525377</v>
      </c>
      <c r="AA97" s="6">
        <f t="shared" si="92"/>
        <v>3.2275666530381946</v>
      </c>
      <c r="AB97" s="8">
        <f t="shared" si="106"/>
        <v>4518.4137473130095</v>
      </c>
      <c r="AC97" s="8">
        <f t="shared" si="107"/>
        <v>0.68369429681257032</v>
      </c>
      <c r="AD97" s="8">
        <f t="shared" si="108"/>
        <v>1.1155070922052002E-3</v>
      </c>
      <c r="AE97" s="8">
        <f t="shared" si="109"/>
        <v>0.23242687853395017</v>
      </c>
      <c r="AF97" s="8">
        <f t="shared" si="110"/>
        <v>0.28264530544472716</v>
      </c>
      <c r="AG97" s="8">
        <f t="shared" si="111"/>
        <v>0.51618769107088258</v>
      </c>
      <c r="AH97" s="8">
        <f t="shared" si="112"/>
        <v>0.51507218397867738</v>
      </c>
      <c r="AI97" s="7">
        <f t="shared" si="113"/>
        <v>3.6549859963824285</v>
      </c>
      <c r="AJ97" s="7">
        <f t="shared" si="114"/>
        <v>-0.16513804284847827</v>
      </c>
      <c r="AK97" s="7">
        <f t="shared" si="115"/>
        <v>-2.9525276642005904</v>
      </c>
      <c r="AL97" s="7">
        <f t="shared" si="116"/>
        <v>-0.6337136502748717</v>
      </c>
      <c r="AM97" s="7">
        <f t="shared" si="117"/>
        <v>-0.54875822349373204</v>
      </c>
      <c r="AN97" s="7">
        <f t="shared" si="118"/>
        <v>-0.28719235578542712</v>
      </c>
      <c r="AO97" s="7">
        <f t="shared" si="119"/>
        <v>-0.28813190317854986</v>
      </c>
    </row>
    <row r="98" spans="1:41">
      <c r="A98" s="7" t="s">
        <v>91</v>
      </c>
      <c r="B98" s="7" t="s">
        <v>92</v>
      </c>
      <c r="C98" s="7" t="s">
        <v>43</v>
      </c>
      <c r="D98" s="7">
        <v>23</v>
      </c>
      <c r="E98" s="7">
        <v>46</v>
      </c>
      <c r="G98" s="8">
        <v>8.5070147514343262</v>
      </c>
      <c r="H98" s="9">
        <v>39374.503968253979</v>
      </c>
      <c r="I98" s="9">
        <v>14.880952380952367</v>
      </c>
      <c r="J98" s="9">
        <v>6180</v>
      </c>
      <c r="K98" s="9">
        <v>34800</v>
      </c>
      <c r="L98" s="24">
        <v>4.6029999999999998</v>
      </c>
      <c r="M98" s="10">
        <v>281879.54300000001</v>
      </c>
      <c r="N98" s="10">
        <v>4870815.6380000003</v>
      </c>
      <c r="O98" s="7">
        <v>3</v>
      </c>
      <c r="P98" s="7">
        <f t="shared" si="105"/>
        <v>0.92977718588600855</v>
      </c>
      <c r="Q98" s="7">
        <f t="shared" si="82"/>
        <v>4.5952150956812865</v>
      </c>
      <c r="R98" s="7">
        <f t="shared" si="83"/>
        <v>1.1726307269461744</v>
      </c>
      <c r="S98" s="7">
        <f t="shared" si="84"/>
        <v>3.7909884750888159</v>
      </c>
      <c r="T98" s="7">
        <f t="shared" si="85"/>
        <v>4.5415792439465807</v>
      </c>
      <c r="U98" s="7">
        <f t="shared" si="86"/>
        <v>0.66304097489397418</v>
      </c>
      <c r="V98" s="6">
        <f t="shared" si="87"/>
        <v>3.779337104271906E-4</v>
      </c>
      <c r="W98" s="8">
        <f t="shared" si="88"/>
        <v>0.88382065785661168</v>
      </c>
      <c r="X98" s="8">
        <f t="shared" si="89"/>
        <v>23580</v>
      </c>
      <c r="Y98" s="6">
        <f t="shared" si="90"/>
        <v>-3.4225843687351123</v>
      </c>
      <c r="Z98" s="6">
        <f t="shared" si="91"/>
        <v>-5.3635851734705933E-2</v>
      </c>
      <c r="AA98" s="6">
        <f t="shared" si="92"/>
        <v>4.37254380075907</v>
      </c>
      <c r="AB98" s="8">
        <f t="shared" si="106"/>
        <v>850.70147514343262</v>
      </c>
      <c r="AC98" s="8">
        <f t="shared" si="107"/>
        <v>46.28474866769831</v>
      </c>
      <c r="AD98" s="8">
        <f t="shared" si="108"/>
        <v>1.7492566800173189E-2</v>
      </c>
      <c r="AE98" s="8">
        <f t="shared" si="109"/>
        <v>7.2645930218447319</v>
      </c>
      <c r="AF98" s="8">
        <f t="shared" si="110"/>
        <v>40.907417016213053</v>
      </c>
      <c r="AG98" s="8">
        <f t="shared" si="111"/>
        <v>48.189502604857957</v>
      </c>
      <c r="AH98" s="8">
        <f t="shared" si="112"/>
        <v>48.172010038057785</v>
      </c>
      <c r="AI98" s="7">
        <f t="shared" si="113"/>
        <v>2.9297771858860084</v>
      </c>
      <c r="AJ98" s="7">
        <f t="shared" si="114"/>
        <v>1.6654379097952783</v>
      </c>
      <c r="AK98" s="7">
        <f t="shared" si="115"/>
        <v>-1.7571464589398342</v>
      </c>
      <c r="AL98" s="7">
        <f t="shared" si="116"/>
        <v>0.86121128920280732</v>
      </c>
      <c r="AM98" s="7">
        <f t="shared" si="117"/>
        <v>1.6118020580605723</v>
      </c>
      <c r="AN98" s="7">
        <f t="shared" si="118"/>
        <v>1.6829524436890413</v>
      </c>
      <c r="AO98" s="7">
        <f t="shared" si="119"/>
        <v>1.6827947681791677</v>
      </c>
    </row>
    <row r="99" spans="1:41" ht="16" thickBot="1">
      <c r="A99" s="18" t="s">
        <v>91</v>
      </c>
      <c r="B99" s="18" t="s">
        <v>56</v>
      </c>
      <c r="C99" s="18" t="s">
        <v>56</v>
      </c>
      <c r="D99" s="18">
        <v>46</v>
      </c>
      <c r="E99" s="18">
        <v>55</v>
      </c>
      <c r="F99" s="18"/>
      <c r="G99" s="19">
        <v>1.3557276725769043</v>
      </c>
      <c r="H99" s="20">
        <v>3400.8964143426301</v>
      </c>
      <c r="I99" s="20">
        <v>1.9920318725099344</v>
      </c>
      <c r="J99" s="20">
        <v>747.05882352941171</v>
      </c>
      <c r="K99" s="20">
        <v>1435.2941176470588</v>
      </c>
      <c r="L99" s="21">
        <v>0.35899999999999999</v>
      </c>
      <c r="M99" s="21">
        <v>281879.54300000001</v>
      </c>
      <c r="N99" s="21">
        <v>4870815.6380000003</v>
      </c>
      <c r="O99" s="18">
        <v>3</v>
      </c>
      <c r="P99" s="7">
        <f t="shared" si="105"/>
        <v>0.13217246078848677</v>
      </c>
      <c r="Q99" s="7">
        <f t="shared" si="82"/>
        <v>3.5315934042454233</v>
      </c>
      <c r="R99" s="7">
        <f t="shared" si="83"/>
        <v>0.29929628285497506</v>
      </c>
      <c r="S99" s="7">
        <f t="shared" si="84"/>
        <v>2.8733547995776827</v>
      </c>
      <c r="T99" s="7">
        <f t="shared" si="85"/>
        <v>3.1569409049604555</v>
      </c>
      <c r="U99" s="7">
        <f t="shared" si="86"/>
        <v>-0.44490555142168087</v>
      </c>
      <c r="V99" s="6">
        <f t="shared" si="87"/>
        <v>5.8573729682236749E-4</v>
      </c>
      <c r="W99" s="8">
        <f t="shared" si="88"/>
        <v>0.42203405890105339</v>
      </c>
      <c r="X99" s="8">
        <f t="shared" si="89"/>
        <v>1464.705882352941</v>
      </c>
      <c r="Y99" s="6">
        <f t="shared" si="90"/>
        <v>-3.2322971213904483</v>
      </c>
      <c r="Z99" s="6">
        <f t="shared" si="91"/>
        <v>-0.37465249928496791</v>
      </c>
      <c r="AA99" s="6">
        <f t="shared" si="92"/>
        <v>3.1657504257174622</v>
      </c>
      <c r="AB99" s="8">
        <f t="shared" si="106"/>
        <v>135.57276725769043</v>
      </c>
      <c r="AC99" s="8">
        <f t="shared" si="107"/>
        <v>25.085394973743981</v>
      </c>
      <c r="AD99" s="8">
        <f t="shared" si="108"/>
        <v>1.4693451441642203E-2</v>
      </c>
      <c r="AE99" s="8">
        <f t="shared" si="109"/>
        <v>5.5103900188851123</v>
      </c>
      <c r="AF99" s="8">
        <f t="shared" si="110"/>
        <v>10.586891059905255</v>
      </c>
      <c r="AG99" s="8">
        <f t="shared" si="111"/>
        <v>16.111974530232008</v>
      </c>
      <c r="AH99" s="8">
        <f t="shared" si="112"/>
        <v>16.097281078790367</v>
      </c>
      <c r="AI99" s="7">
        <f t="shared" si="113"/>
        <v>2.1321724607884867</v>
      </c>
      <c r="AJ99" s="7">
        <f t="shared" si="114"/>
        <v>1.3994209434569367</v>
      </c>
      <c r="AK99" s="7">
        <f t="shared" si="115"/>
        <v>-1.8328761779335117</v>
      </c>
      <c r="AL99" s="7">
        <f t="shared" si="116"/>
        <v>0.74118233878919615</v>
      </c>
      <c r="AM99" s="7">
        <f t="shared" si="117"/>
        <v>1.0247684441719687</v>
      </c>
      <c r="AN99" s="7">
        <f t="shared" si="118"/>
        <v>1.2071487666784828</v>
      </c>
      <c r="AO99" s="7">
        <f t="shared" si="119"/>
        <v>1.2067525274482851</v>
      </c>
    </row>
    <row r="100" spans="1:41">
      <c r="A100" s="7" t="s">
        <v>93</v>
      </c>
      <c r="B100" s="7" t="s">
        <v>40</v>
      </c>
      <c r="C100" s="7" t="s">
        <v>41</v>
      </c>
      <c r="D100" s="7">
        <v>4</v>
      </c>
      <c r="E100" s="7">
        <v>8</v>
      </c>
      <c r="G100" s="8">
        <v>44.655405848257004</v>
      </c>
      <c r="H100" s="9">
        <v>1317.0000000000002</v>
      </c>
      <c r="I100" s="9">
        <v>1.4999999999999736</v>
      </c>
      <c r="J100" s="9">
        <v>1632</v>
      </c>
      <c r="K100" s="9">
        <v>1506</v>
      </c>
      <c r="L100" s="24">
        <v>0.16400000000000001</v>
      </c>
      <c r="M100" s="10">
        <v>281900.86900000001</v>
      </c>
      <c r="N100" s="10">
        <v>4870819.5149999997</v>
      </c>
      <c r="O100" s="7">
        <v>3</v>
      </c>
      <c r="P100" s="7">
        <f t="shared" si="105"/>
        <v>1.6498740407824093</v>
      </c>
      <c r="Q100" s="7">
        <f t="shared" si="82"/>
        <v>3.1195857749617839</v>
      </c>
      <c r="R100" s="7">
        <f t="shared" si="83"/>
        <v>0.1760912590556736</v>
      </c>
      <c r="S100" s="7">
        <f t="shared" si="84"/>
        <v>3.2127201544178425</v>
      </c>
      <c r="T100" s="7">
        <f t="shared" si="85"/>
        <v>3.1778249718646818</v>
      </c>
      <c r="U100" s="7">
        <f t="shared" si="86"/>
        <v>-0.78515615195230215</v>
      </c>
      <c r="V100" s="6">
        <f t="shared" si="87"/>
        <v>1.1389521640090914E-3</v>
      </c>
      <c r="W100" s="8">
        <f t="shared" si="88"/>
        <v>1.1435079726651478</v>
      </c>
      <c r="X100" s="8">
        <f t="shared" si="89"/>
        <v>2385</v>
      </c>
      <c r="Y100" s="6">
        <f t="shared" si="90"/>
        <v>-2.9434945159061101</v>
      </c>
      <c r="Z100" s="6">
        <f t="shared" si="91"/>
        <v>5.8239196902897868E-2</v>
      </c>
      <c r="AA100" s="6">
        <f t="shared" si="92"/>
        <v>3.3774883833761327</v>
      </c>
      <c r="AB100" s="8">
        <f t="shared" si="106"/>
        <v>4465.5405848257005</v>
      </c>
      <c r="AC100" s="8">
        <f t="shared" si="107"/>
        <v>0.29492509920865617</v>
      </c>
      <c r="AD100" s="8">
        <f t="shared" si="108"/>
        <v>3.3590557996429491E-4</v>
      </c>
      <c r="AE100" s="8">
        <f t="shared" si="109"/>
        <v>0.36546527100115928</v>
      </c>
      <c r="AF100" s="8">
        <f t="shared" si="110"/>
        <v>0.337249202284158</v>
      </c>
      <c r="AG100" s="8">
        <f t="shared" si="111"/>
        <v>0.70305037886528166</v>
      </c>
      <c r="AH100" s="8">
        <f t="shared" si="112"/>
        <v>0.70271447328531733</v>
      </c>
      <c r="AI100" s="7">
        <f t="shared" si="113"/>
        <v>3.6498740407824095</v>
      </c>
      <c r="AJ100" s="7">
        <f t="shared" si="114"/>
        <v>-0.53028826582062549</v>
      </c>
      <c r="AK100" s="7">
        <f t="shared" si="115"/>
        <v>-3.4737827817267357</v>
      </c>
      <c r="AL100" s="7">
        <f t="shared" si="116"/>
        <v>-0.43715388636456709</v>
      </c>
      <c r="AM100" s="7">
        <f t="shared" si="117"/>
        <v>-0.47204906891772763</v>
      </c>
      <c r="AN100" s="7">
        <f t="shared" si="118"/>
        <v>-0.15301355338804165</v>
      </c>
      <c r="AO100" s="7">
        <f t="shared" si="119"/>
        <v>-0.15322110153149152</v>
      </c>
    </row>
    <row r="101" spans="1:41" ht="16" thickBot="1">
      <c r="A101" s="18" t="s">
        <v>93</v>
      </c>
      <c r="B101" s="18" t="s">
        <v>42</v>
      </c>
      <c r="C101" s="18" t="s">
        <v>43</v>
      </c>
      <c r="D101" s="18">
        <v>24</v>
      </c>
      <c r="E101" s="18">
        <v>34</v>
      </c>
      <c r="F101" s="18"/>
      <c r="G101" s="19">
        <v>8.1821765899658203</v>
      </c>
      <c r="H101" s="20">
        <v>27416.085657370517</v>
      </c>
      <c r="I101" s="20">
        <v>19.422310756972117</v>
      </c>
      <c r="J101" s="20">
        <v>9497.991967871485</v>
      </c>
      <c r="K101" s="20">
        <v>23092.369477911645</v>
      </c>
      <c r="L101" s="21">
        <v>3.5950000000000002</v>
      </c>
      <c r="M101" s="21">
        <v>281900.86900000001</v>
      </c>
      <c r="N101" s="21">
        <v>4870819.5149999997</v>
      </c>
      <c r="O101" s="18">
        <v>3</v>
      </c>
      <c r="P101" s="7">
        <f t="shared" si="105"/>
        <v>0.91286884832540982</v>
      </c>
      <c r="Q101" s="7">
        <f t="shared" si="82"/>
        <v>4.4380054483106797</v>
      </c>
      <c r="R101" s="7">
        <f t="shared" si="83"/>
        <v>1.2883008985535176</v>
      </c>
      <c r="S101" s="7">
        <f t="shared" si="84"/>
        <v>3.977631797978094</v>
      </c>
      <c r="T101" s="7">
        <f t="shared" si="85"/>
        <v>4.3634684975938942</v>
      </c>
      <c r="U101" s="7">
        <f t="shared" si="86"/>
        <v>0.55569889471890144</v>
      </c>
      <c r="V101" s="6">
        <f t="shared" si="87"/>
        <v>7.0842756328165469E-4</v>
      </c>
      <c r="W101" s="8">
        <f t="shared" si="88"/>
        <v>0.84229272429718693</v>
      </c>
      <c r="X101" s="8">
        <f t="shared" si="89"/>
        <v>21044.176706827307</v>
      </c>
      <c r="Y101" s="6">
        <f t="shared" si="90"/>
        <v>-3.1497045497571619</v>
      </c>
      <c r="Z101" s="6">
        <f t="shared" si="91"/>
        <v>-7.4536950716785497E-2</v>
      </c>
      <c r="AA101" s="6">
        <f t="shared" si="92"/>
        <v>4.3231319398879906</v>
      </c>
      <c r="AB101" s="8">
        <f t="shared" si="106"/>
        <v>818.21765899658203</v>
      </c>
      <c r="AC101" s="8">
        <f t="shared" si="107"/>
        <v>33.507081344335838</v>
      </c>
      <c r="AD101" s="8">
        <f t="shared" si="108"/>
        <v>2.3737339989448027E-2</v>
      </c>
      <c r="AE101" s="8">
        <f t="shared" si="109"/>
        <v>11.608148349571566</v>
      </c>
      <c r="AF101" s="8">
        <f t="shared" si="110"/>
        <v>28.222770828768081</v>
      </c>
      <c r="AG101" s="8">
        <f t="shared" si="111"/>
        <v>39.854656518329094</v>
      </c>
      <c r="AH101" s="8">
        <f t="shared" si="112"/>
        <v>39.830919178339649</v>
      </c>
      <c r="AI101" s="7">
        <f t="shared" si="113"/>
        <v>2.9128688483254099</v>
      </c>
      <c r="AJ101" s="7">
        <f t="shared" si="114"/>
        <v>1.5251365999852697</v>
      </c>
      <c r="AK101" s="7">
        <f t="shared" si="115"/>
        <v>-1.6245679497718923</v>
      </c>
      <c r="AL101" s="7">
        <f t="shared" si="116"/>
        <v>1.064762949652684</v>
      </c>
      <c r="AM101" s="7">
        <f t="shared" si="117"/>
        <v>1.4505996492684843</v>
      </c>
      <c r="AN101" s="7">
        <f t="shared" si="118"/>
        <v>1.6004790705770586</v>
      </c>
      <c r="AO101" s="7">
        <f t="shared" si="119"/>
        <v>1.6002203287411045</v>
      </c>
    </row>
    <row r="102" spans="1:41">
      <c r="A102" s="7" t="s">
        <v>94</v>
      </c>
      <c r="B102" s="7" t="s">
        <v>40</v>
      </c>
      <c r="C102" s="7" t="s">
        <v>41</v>
      </c>
      <c r="D102" s="7">
        <v>4</v>
      </c>
      <c r="E102" s="7">
        <v>11</v>
      </c>
      <c r="G102" s="8">
        <v>46.764737605370087</v>
      </c>
      <c r="H102" s="9">
        <v>1946.2851405622491</v>
      </c>
      <c r="I102" s="9">
        <v>47.188755020080322</v>
      </c>
      <c r="J102" s="9">
        <v>1104.4176706827309</v>
      </c>
      <c r="K102" s="9">
        <v>1186.7469879518073</v>
      </c>
      <c r="L102" s="24">
        <v>0.36299999999999999</v>
      </c>
      <c r="M102" s="10">
        <v>281908.62400000001</v>
      </c>
      <c r="N102" s="10">
        <v>4870823.3930000002</v>
      </c>
      <c r="O102" s="7">
        <v>3</v>
      </c>
      <c r="P102" s="7">
        <f t="shared" si="105"/>
        <v>1.6699185018834197</v>
      </c>
      <c r="Q102" s="7">
        <f t="shared" si="82"/>
        <v>3.2892064669195302</v>
      </c>
      <c r="R102" s="7">
        <f t="shared" si="83"/>
        <v>1.6738385195120187</v>
      </c>
      <c r="S102" s="7">
        <f t="shared" si="84"/>
        <v>3.0431333467345265</v>
      </c>
      <c r="T102" s="7">
        <f t="shared" si="85"/>
        <v>3.0743581381215379</v>
      </c>
      <c r="U102" s="7">
        <f t="shared" si="86"/>
        <v>-0.44009337496388751</v>
      </c>
      <c r="V102" s="6">
        <f t="shared" si="87"/>
        <v>2.4245550683518184E-2</v>
      </c>
      <c r="W102" s="8">
        <f t="shared" si="88"/>
        <v>0.60974980655145727</v>
      </c>
      <c r="X102" s="8">
        <f t="shared" si="89"/>
        <v>1697.7911646586344</v>
      </c>
      <c r="Y102" s="6">
        <f t="shared" si="90"/>
        <v>-1.6153679474075113</v>
      </c>
      <c r="Z102" s="6">
        <f t="shared" si="91"/>
        <v>-0.21484832879799229</v>
      </c>
      <c r="AA102" s="6">
        <f t="shared" si="92"/>
        <v>3.2298842691740428</v>
      </c>
      <c r="AB102" s="8">
        <f t="shared" si="106"/>
        <v>4676.4737605370092</v>
      </c>
      <c r="AC102" s="8">
        <f t="shared" si="107"/>
        <v>0.4161864772953956</v>
      </c>
      <c r="AD102" s="8">
        <f t="shared" si="108"/>
        <v>1.0090670329060403E-2</v>
      </c>
      <c r="AE102" s="8">
        <f t="shared" si="109"/>
        <v>0.23616462472269026</v>
      </c>
      <c r="AF102" s="8">
        <f t="shared" si="110"/>
        <v>0.25376962402019992</v>
      </c>
      <c r="AG102" s="8">
        <f t="shared" si="111"/>
        <v>0.50002491907195068</v>
      </c>
      <c r="AH102" s="8">
        <f t="shared" si="112"/>
        <v>0.48993424874289021</v>
      </c>
      <c r="AI102" s="7">
        <f t="shared" si="113"/>
        <v>3.6699185018834197</v>
      </c>
      <c r="AJ102" s="7">
        <f t="shared" si="114"/>
        <v>-0.38071203496388967</v>
      </c>
      <c r="AK102" s="7">
        <f t="shared" si="115"/>
        <v>-1.9960799823714011</v>
      </c>
      <c r="AL102" s="7">
        <f t="shared" si="116"/>
        <v>-0.62678515514889355</v>
      </c>
      <c r="AM102" s="7">
        <f t="shared" si="117"/>
        <v>-0.59556036376188193</v>
      </c>
      <c r="AN102" s="7">
        <f t="shared" si="118"/>
        <v>-0.30100835177243773</v>
      </c>
      <c r="AO102" s="7">
        <f t="shared" si="119"/>
        <v>-0.30986220022492267</v>
      </c>
    </row>
    <row r="103" spans="1:41">
      <c r="A103" s="7" t="s">
        <v>94</v>
      </c>
      <c r="B103" s="7" t="s">
        <v>42</v>
      </c>
      <c r="C103" s="7" t="s">
        <v>43</v>
      </c>
      <c r="D103" s="7">
        <v>22</v>
      </c>
      <c r="E103" s="7">
        <v>37</v>
      </c>
      <c r="G103" s="8">
        <v>8.8270812034606934</v>
      </c>
      <c r="H103" s="9">
        <v>21717.871485943775</v>
      </c>
      <c r="I103" s="9">
        <v>1E-3</v>
      </c>
      <c r="J103" s="9">
        <v>25697.211155378485</v>
      </c>
      <c r="K103" s="9">
        <v>18187.250996015937</v>
      </c>
      <c r="L103" s="24">
        <v>4.9850000000000003</v>
      </c>
      <c r="M103" s="10">
        <v>281908.62400000001</v>
      </c>
      <c r="N103" s="10">
        <v>4870823.3930000002</v>
      </c>
      <c r="O103" s="7">
        <v>3</v>
      </c>
      <c r="P103" s="7">
        <f t="shared" si="105"/>
        <v>0.94581712183517763</v>
      </c>
      <c r="Q103" s="7">
        <f t="shared" si="82"/>
        <v>4.336817258890707</v>
      </c>
      <c r="R103" s="7">
        <f t="shared" si="83"/>
        <v>-3</v>
      </c>
      <c r="S103" s="7">
        <f t="shared" si="84"/>
        <v>4.40988599315423</v>
      </c>
      <c r="T103" s="7">
        <f t="shared" si="85"/>
        <v>4.2597670603892794</v>
      </c>
      <c r="U103" s="7">
        <f t="shared" si="86"/>
        <v>0.69766516264767453</v>
      </c>
      <c r="V103" s="6">
        <f t="shared" si="87"/>
        <v>4.6045027969118398E-8</v>
      </c>
      <c r="W103" s="8">
        <f t="shared" si="88"/>
        <v>0.8374324807929302</v>
      </c>
      <c r="X103" s="8">
        <f t="shared" si="89"/>
        <v>34790.836653386454</v>
      </c>
      <c r="Y103" s="6">
        <f t="shared" si="90"/>
        <v>-7.336817258890707</v>
      </c>
      <c r="Z103" s="6">
        <f t="shared" si="91"/>
        <v>-7.7050198501427164E-2</v>
      </c>
      <c r="AA103" s="6">
        <f t="shared" si="92"/>
        <v>4.5414648728286462</v>
      </c>
      <c r="AB103" s="8">
        <f t="shared" si="106"/>
        <v>882.70812034606934</v>
      </c>
      <c r="AC103" s="8">
        <f t="shared" si="107"/>
        <v>24.603683805955239</v>
      </c>
      <c r="AD103" s="8">
        <f t="shared" si="108"/>
        <v>1.1328773089885544E-6</v>
      </c>
      <c r="AE103" s="8">
        <f t="shared" si="109"/>
        <v>29.111787422215837</v>
      </c>
      <c r="AF103" s="8">
        <f t="shared" si="110"/>
        <v>20.603923966265938</v>
      </c>
      <c r="AG103" s="8">
        <f t="shared" si="111"/>
        <v>49.71571252135908</v>
      </c>
      <c r="AH103" s="8">
        <f t="shared" si="112"/>
        <v>49.715711388481779</v>
      </c>
      <c r="AI103" s="7">
        <f t="shared" si="113"/>
        <v>2.9458171218351779</v>
      </c>
      <c r="AJ103" s="7">
        <f t="shared" si="114"/>
        <v>1.3910001370555292</v>
      </c>
      <c r="AK103" s="7">
        <f t="shared" si="115"/>
        <v>-5.9458171218351774</v>
      </c>
      <c r="AL103" s="7">
        <f t="shared" si="116"/>
        <v>1.4640688713190519</v>
      </c>
      <c r="AM103" s="7">
        <f t="shared" si="117"/>
        <v>1.313949938554102</v>
      </c>
      <c r="AN103" s="7">
        <f t="shared" si="118"/>
        <v>1.6964936680668858</v>
      </c>
      <c r="AO103" s="7">
        <f t="shared" si="119"/>
        <v>1.6964936581705705</v>
      </c>
    </row>
    <row r="104" spans="1:41" ht="16" thickBot="1">
      <c r="A104" s="18" t="s">
        <v>94</v>
      </c>
      <c r="B104" s="18" t="s">
        <v>45</v>
      </c>
      <c r="C104" s="18" t="s">
        <v>5</v>
      </c>
      <c r="D104" s="18">
        <v>54</v>
      </c>
      <c r="E104" s="18">
        <v>58</v>
      </c>
      <c r="F104" s="18"/>
      <c r="G104" s="19"/>
      <c r="H104" s="20">
        <v>9092.3694779116468</v>
      </c>
      <c r="I104" s="20">
        <v>1977.6606425702812</v>
      </c>
      <c r="J104" s="20">
        <v>7131.4741035856568</v>
      </c>
      <c r="K104" s="20">
        <v>2529.8804780876494</v>
      </c>
      <c r="L104" s="21">
        <v>0.17799999999999999</v>
      </c>
      <c r="M104" s="21">
        <v>281908.62400000001</v>
      </c>
      <c r="N104" s="21">
        <v>4870823.3930000002</v>
      </c>
      <c r="O104" s="18">
        <v>3</v>
      </c>
      <c r="Q104" s="7">
        <f t="shared" si="82"/>
        <v>3.9586770754204976</v>
      </c>
      <c r="R104" s="7">
        <f t="shared" si="83"/>
        <v>3.296151770727616</v>
      </c>
      <c r="S104" s="7">
        <f t="shared" si="84"/>
        <v>3.8531793094988549</v>
      </c>
      <c r="T104" s="7">
        <f t="shared" si="85"/>
        <v>3.4031000038109376</v>
      </c>
      <c r="U104" s="7">
        <f t="shared" si="86"/>
        <v>-0.74957999769110606</v>
      </c>
      <c r="V104" s="6">
        <f t="shared" si="87"/>
        <v>0.21750772968197879</v>
      </c>
      <c r="W104" s="8">
        <f t="shared" si="88"/>
        <v>0.27824215505469291</v>
      </c>
      <c r="X104" s="8">
        <f t="shared" si="89"/>
        <v>8396.4143426294813</v>
      </c>
      <c r="Y104" s="6">
        <f t="shared" si="90"/>
        <v>-0.6625253046928814</v>
      </c>
      <c r="Z104" s="6">
        <f t="shared" si="91"/>
        <v>-0.55557707160955994</v>
      </c>
      <c r="AA104" s="6">
        <f t="shared" si="92"/>
        <v>3.9240938618157419</v>
      </c>
      <c r="AB104" s="8"/>
      <c r="AC104" s="8"/>
      <c r="AD104" s="8"/>
      <c r="AE104" s="8"/>
      <c r="AF104" s="8"/>
      <c r="AG104" s="8"/>
      <c r="AH104" s="8"/>
    </row>
    <row r="105" spans="1:41">
      <c r="A105" s="7" t="s">
        <v>95</v>
      </c>
      <c r="B105" s="7" t="s">
        <v>40</v>
      </c>
      <c r="C105" s="7" t="s">
        <v>41</v>
      </c>
      <c r="D105" s="7">
        <v>2</v>
      </c>
      <c r="E105" s="7">
        <v>12</v>
      </c>
      <c r="G105" s="8">
        <v>29.930630992146195</v>
      </c>
      <c r="H105" s="9">
        <v>2487.5</v>
      </c>
      <c r="I105" s="9">
        <v>32.6</v>
      </c>
      <c r="J105" s="9">
        <v>1149.4000000000001</v>
      </c>
      <c r="K105" s="9">
        <v>1374.5</v>
      </c>
      <c r="L105" s="24">
        <v>0.14299999999999999</v>
      </c>
      <c r="M105" s="10">
        <v>281518.94799999997</v>
      </c>
      <c r="N105" s="10">
        <v>4870346.477</v>
      </c>
      <c r="O105" s="7">
        <v>4</v>
      </c>
      <c r="P105" s="7">
        <f>LOG(G105)</f>
        <v>1.4761158726543779</v>
      </c>
      <c r="Q105" s="7">
        <f t="shared" si="82"/>
        <v>3.3957630894177631</v>
      </c>
      <c r="R105" s="7">
        <f t="shared" si="83"/>
        <v>1.5132176000679389</v>
      </c>
      <c r="S105" s="7">
        <f t="shared" si="84"/>
        <v>3.0604711927976789</v>
      </c>
      <c r="T105" s="7">
        <f t="shared" si="85"/>
        <v>3.1381447441794874</v>
      </c>
      <c r="U105" s="7">
        <f t="shared" si="86"/>
        <v>-0.84466396253493825</v>
      </c>
      <c r="V105" s="6">
        <f t="shared" si="87"/>
        <v>1.3105527638190955E-2</v>
      </c>
      <c r="W105" s="8">
        <f t="shared" si="88"/>
        <v>0.55256281407035179</v>
      </c>
      <c r="X105" s="8">
        <f t="shared" si="89"/>
        <v>1836.65</v>
      </c>
      <c r="Y105" s="6">
        <f t="shared" si="90"/>
        <v>-1.8825454893498241</v>
      </c>
      <c r="Z105" s="6">
        <f t="shared" si="91"/>
        <v>-0.25761834523827576</v>
      </c>
      <c r="AA105" s="6">
        <f t="shared" si="92"/>
        <v>3.2640264031479811</v>
      </c>
      <c r="AB105" s="8">
        <f>(G105/10)*1000</f>
        <v>2993.0630992146193</v>
      </c>
      <c r="AC105" s="8">
        <f>H105/AB105</f>
        <v>0.83108839257439004</v>
      </c>
      <c r="AD105" s="8">
        <f>I105/AB105</f>
        <v>1.0891851898663363E-2</v>
      </c>
      <c r="AE105" s="8">
        <f>J105/AB105</f>
        <v>0.38402130589949907</v>
      </c>
      <c r="AF105" s="8">
        <f>K105/AB105</f>
        <v>0.45922854094211019</v>
      </c>
      <c r="AG105" s="8">
        <f>(I105+K105+J105)/AB105</f>
        <v>0.85414169874027257</v>
      </c>
      <c r="AH105" s="8">
        <f>(J105+K105)/AB105</f>
        <v>0.84324984684160931</v>
      </c>
      <c r="AI105" s="7">
        <f t="shared" ref="AI105:AO107" si="120">LOG(AB105)</f>
        <v>3.4761158726543777</v>
      </c>
      <c r="AJ105" s="7">
        <f t="shared" si="120"/>
        <v>-8.035278323661485E-2</v>
      </c>
      <c r="AK105" s="7">
        <f t="shared" si="120"/>
        <v>-1.9628982725864388</v>
      </c>
      <c r="AL105" s="7">
        <f t="shared" si="120"/>
        <v>-0.41564467985669912</v>
      </c>
      <c r="AM105" s="7">
        <f t="shared" si="120"/>
        <v>-0.33797112847489064</v>
      </c>
      <c r="AN105" s="7">
        <f t="shared" si="120"/>
        <v>-6.8470075591822152E-2</v>
      </c>
      <c r="AO105" s="7">
        <f t="shared" si="120"/>
        <v>-7.4043729019104818E-2</v>
      </c>
    </row>
    <row r="106" spans="1:41">
      <c r="A106" s="7" t="s">
        <v>95</v>
      </c>
      <c r="B106" s="7" t="s">
        <v>42</v>
      </c>
      <c r="C106" s="7" t="s">
        <v>43</v>
      </c>
      <c r="D106" s="7">
        <v>17</v>
      </c>
      <c r="E106" s="7">
        <v>31</v>
      </c>
      <c r="G106" s="8">
        <v>3.3034206628799438</v>
      </c>
      <c r="H106" s="9">
        <v>22409.5</v>
      </c>
      <c r="I106" s="9">
        <v>42.8</v>
      </c>
      <c r="J106" s="9">
        <v>5019.8</v>
      </c>
      <c r="K106" s="9">
        <v>16547.599999999999</v>
      </c>
      <c r="L106" s="24">
        <v>0.91500000000000004</v>
      </c>
      <c r="M106" s="10">
        <v>281518.94799999997</v>
      </c>
      <c r="N106" s="10">
        <v>4870346.477</v>
      </c>
      <c r="O106" s="7">
        <v>4</v>
      </c>
      <c r="P106" s="7">
        <f>LOG(G106)</f>
        <v>0.51896388096809876</v>
      </c>
      <c r="Q106" s="7">
        <f t="shared" ref="Q106:Q138" si="121">LOG(H106)</f>
        <v>4.3504321666794867</v>
      </c>
      <c r="R106" s="7">
        <f t="shared" ref="R106:R138" si="122">LOG(I106)</f>
        <v>1.631443769013172</v>
      </c>
      <c r="S106" s="7">
        <f t="shared" ref="S106:S138" si="123">LOG(J106)</f>
        <v>3.7006864142313374</v>
      </c>
      <c r="T106" s="7">
        <f t="shared" ref="T106:T138" si="124">LOG(K106)</f>
        <v>4.2187350142846087</v>
      </c>
      <c r="U106" s="7">
        <f t="shared" ref="U106:U138" si="125">LOG(L106)</f>
        <v>-3.8578905933551705E-2</v>
      </c>
      <c r="V106" s="6">
        <f t="shared" si="87"/>
        <v>1.9099042816662574E-3</v>
      </c>
      <c r="W106" s="8">
        <f t="shared" si="88"/>
        <v>0.73841897409580748</v>
      </c>
      <c r="X106" s="8">
        <f t="shared" si="89"/>
        <v>13293.599999999999</v>
      </c>
      <c r="Y106" s="6">
        <f t="shared" ref="Y106:Y138" si="126">LOG(V106)</f>
        <v>-2.7189883976663149</v>
      </c>
      <c r="Z106" s="6">
        <f t="shared" ref="Z106:Z138" si="127">LOG(W106)</f>
        <v>-0.13169715239487836</v>
      </c>
      <c r="AA106" s="6">
        <f t="shared" ref="AA106:AA138" si="128">LOG(X106)</f>
        <v>4.1236426068582892</v>
      </c>
      <c r="AB106" s="8">
        <f>(G106/10)*1000</f>
        <v>330.34206628799438</v>
      </c>
      <c r="AC106" s="8">
        <f>H106/AB106</f>
        <v>67.83725806347428</v>
      </c>
      <c r="AD106" s="8">
        <f>I106/AB106</f>
        <v>0.12956266963192836</v>
      </c>
      <c r="AE106" s="8">
        <f>J106/AB106</f>
        <v>15.195763762111076</v>
      </c>
      <c r="AF106" s="8">
        <f>K106/AB106</f>
        <v>50.092318504703222</v>
      </c>
      <c r="AG106" s="8">
        <f>(I106+K106+J106)/AB106</f>
        <v>65.417644936446223</v>
      </c>
      <c r="AH106" s="8">
        <f>(J106+K106)/AB106</f>
        <v>65.2880822668143</v>
      </c>
      <c r="AI106" s="7">
        <f t="shared" si="120"/>
        <v>2.5189638809680988</v>
      </c>
      <c r="AJ106" s="7">
        <f t="shared" si="120"/>
        <v>1.831468285711388</v>
      </c>
      <c r="AK106" s="7">
        <f t="shared" si="120"/>
        <v>-0.88752011195492675</v>
      </c>
      <c r="AL106" s="7">
        <f t="shared" si="120"/>
        <v>1.1817225332632386</v>
      </c>
      <c r="AM106" s="7">
        <f t="shared" si="120"/>
        <v>1.6997711333165098</v>
      </c>
      <c r="AN106" s="7">
        <f t="shared" si="120"/>
        <v>1.8156949052809197</v>
      </c>
      <c r="AO106" s="7">
        <f t="shared" si="120"/>
        <v>1.8148339120847485</v>
      </c>
    </row>
    <row r="107" spans="1:41">
      <c r="A107" s="7" t="s">
        <v>95</v>
      </c>
      <c r="B107" s="7" t="s">
        <v>44</v>
      </c>
      <c r="C107" s="7" t="s">
        <v>44</v>
      </c>
      <c r="D107" s="7">
        <v>31</v>
      </c>
      <c r="E107" s="7">
        <v>62</v>
      </c>
      <c r="G107" s="8">
        <v>5.7862486839294434</v>
      </c>
      <c r="H107" s="9">
        <v>10806.8</v>
      </c>
      <c r="I107" s="9">
        <v>69.7</v>
      </c>
      <c r="J107" s="9">
        <v>7173.9</v>
      </c>
      <c r="K107" s="9">
        <v>6541.5</v>
      </c>
      <c r="L107" s="24">
        <v>1.145</v>
      </c>
      <c r="M107" s="10">
        <v>281518.94799999997</v>
      </c>
      <c r="N107" s="10">
        <v>4870346.477</v>
      </c>
      <c r="O107" s="7">
        <v>4</v>
      </c>
      <c r="P107" s="7">
        <f>LOG(G107)</f>
        <v>0.76239709501147712</v>
      </c>
      <c r="Q107" s="7">
        <f t="shared" si="121"/>
        <v>4.0336971141124236</v>
      </c>
      <c r="R107" s="7">
        <f t="shared" si="122"/>
        <v>1.8432327780980093</v>
      </c>
      <c r="S107" s="7">
        <f t="shared" si="123"/>
        <v>3.855755318569265</v>
      </c>
      <c r="T107" s="7">
        <f t="shared" si="124"/>
        <v>3.8156773457291076</v>
      </c>
      <c r="U107" s="7">
        <f t="shared" si="125"/>
        <v>5.8805486675906807E-2</v>
      </c>
      <c r="V107" s="6">
        <f t="shared" si="87"/>
        <v>6.449642817485288E-3</v>
      </c>
      <c r="W107" s="8">
        <f t="shared" si="88"/>
        <v>0.60531332124218085</v>
      </c>
      <c r="X107" s="8">
        <f t="shared" si="89"/>
        <v>10444.65</v>
      </c>
      <c r="Y107" s="6">
        <f t="shared" si="126"/>
        <v>-2.190464336014414</v>
      </c>
      <c r="Z107" s="6">
        <f t="shared" si="127"/>
        <v>-0.21801976838331577</v>
      </c>
      <c r="AA107" s="6">
        <f t="shared" si="128"/>
        <v>4.0188938913612819</v>
      </c>
      <c r="AB107" s="8">
        <f>(G107/10)*1000</f>
        <v>578.62486839294434</v>
      </c>
      <c r="AC107" s="8">
        <f>H107/AB107</f>
        <v>18.676694677873918</v>
      </c>
      <c r="AD107" s="8">
        <f>I107/AB107</f>
        <v>0.12045800968351521</v>
      </c>
      <c r="AE107" s="8">
        <f>J107/AB107</f>
        <v>12.39818817315021</v>
      </c>
      <c r="AF107" s="8">
        <f>K107/AB107</f>
        <v>11.305252085290025</v>
      </c>
      <c r="AG107" s="8">
        <f>(I107+K107+J107)/AB107</f>
        <v>23.823898268123749</v>
      </c>
      <c r="AH107" s="8">
        <f>(J107+K107)/AB107</f>
        <v>23.703440258440235</v>
      </c>
      <c r="AI107" s="7">
        <f t="shared" si="120"/>
        <v>2.7623970950114769</v>
      </c>
      <c r="AJ107" s="7">
        <f t="shared" si="120"/>
        <v>1.2713000191009463</v>
      </c>
      <c r="AK107" s="7">
        <f t="shared" si="120"/>
        <v>-0.91916431691346767</v>
      </c>
      <c r="AL107" s="7">
        <f t="shared" si="120"/>
        <v>1.0933582235577877</v>
      </c>
      <c r="AM107" s="7">
        <f t="shared" si="120"/>
        <v>1.0532802507176307</v>
      </c>
      <c r="AN107" s="7">
        <f t="shared" si="120"/>
        <v>1.3770128259047925</v>
      </c>
      <c r="AO107" s="7">
        <f t="shared" si="120"/>
        <v>1.3748113830070556</v>
      </c>
    </row>
    <row r="108" spans="1:41" ht="16" thickBot="1">
      <c r="A108" s="18" t="s">
        <v>95</v>
      </c>
      <c r="B108" s="18" t="s">
        <v>5</v>
      </c>
      <c r="C108" s="18" t="s">
        <v>5</v>
      </c>
      <c r="D108" s="18">
        <v>62</v>
      </c>
      <c r="E108" s="18">
        <v>65</v>
      </c>
      <c r="F108" s="18"/>
      <c r="G108" s="19"/>
      <c r="H108" s="20">
        <v>3802.2</v>
      </c>
      <c r="I108" s="20">
        <v>67.099999999999994</v>
      </c>
      <c r="J108" s="9">
        <v>4116.4658634538155</v>
      </c>
      <c r="K108" s="9">
        <v>2590.3614457831327</v>
      </c>
      <c r="L108" s="21">
        <v>0.22600000000000001</v>
      </c>
      <c r="M108" s="21">
        <v>281518.94799999997</v>
      </c>
      <c r="N108" s="21">
        <v>4870346.477</v>
      </c>
      <c r="O108" s="18">
        <v>4</v>
      </c>
      <c r="Q108" s="7">
        <f t="shared" si="121"/>
        <v>3.5800349575088832</v>
      </c>
      <c r="R108" s="7">
        <f t="shared" si="122"/>
        <v>1.8267225201689921</v>
      </c>
      <c r="S108" s="7">
        <f t="shared" si="123"/>
        <v>3.6145245182960366</v>
      </c>
      <c r="T108" s="7">
        <f t="shared" si="124"/>
        <v>3.4133603675395316</v>
      </c>
      <c r="U108" s="7">
        <f t="shared" si="125"/>
        <v>-0.64589156085259902</v>
      </c>
      <c r="V108" s="6">
        <f t="shared" si="87"/>
        <v>1.7647677660301928E-2</v>
      </c>
      <c r="W108" s="8">
        <f t="shared" si="88"/>
        <v>0.68127963962525195</v>
      </c>
      <c r="X108" s="8">
        <f t="shared" si="89"/>
        <v>5411.6465863453814</v>
      </c>
      <c r="Y108" s="6">
        <f t="shared" si="126"/>
        <v>-1.7533124373398912</v>
      </c>
      <c r="Z108" s="6">
        <f t="shared" si="127"/>
        <v>-0.16667458996935172</v>
      </c>
      <c r="AA108" s="6">
        <f t="shared" si="128"/>
        <v>3.7333294267630399</v>
      </c>
      <c r="AB108" s="8"/>
      <c r="AC108" s="8"/>
      <c r="AD108" s="8"/>
      <c r="AE108" s="8"/>
      <c r="AF108" s="8"/>
      <c r="AG108" s="8"/>
      <c r="AH108" s="8"/>
    </row>
    <row r="109" spans="1:41">
      <c r="A109" s="7" t="s">
        <v>96</v>
      </c>
      <c r="B109" s="7" t="s">
        <v>40</v>
      </c>
      <c r="C109" s="7" t="s">
        <v>41</v>
      </c>
      <c r="D109" s="7">
        <v>4</v>
      </c>
      <c r="E109" s="7">
        <v>9</v>
      </c>
      <c r="G109" s="8">
        <v>28.34700559377859</v>
      </c>
      <c r="H109" s="9">
        <v>1968.6</v>
      </c>
      <c r="I109" s="9">
        <v>116.8</v>
      </c>
      <c r="J109" s="9">
        <v>631.5</v>
      </c>
      <c r="K109" s="9">
        <v>764.9</v>
      </c>
      <c r="L109" s="24">
        <v>0.11600000000000001</v>
      </c>
      <c r="M109" s="10">
        <v>281480.17499999999</v>
      </c>
      <c r="N109" s="10">
        <v>4870369.7410000004</v>
      </c>
      <c r="O109" s="7">
        <v>3</v>
      </c>
      <c r="P109" s="7">
        <f>LOG(G109)</f>
        <v>1.4525071894094486</v>
      </c>
      <c r="Q109" s="7">
        <f t="shared" si="121"/>
        <v>3.2941574807696914</v>
      </c>
      <c r="R109" s="7">
        <f t="shared" si="122"/>
        <v>2.0674428427763805</v>
      </c>
      <c r="S109" s="7">
        <f t="shared" si="123"/>
        <v>2.8003733548913496</v>
      </c>
      <c r="T109" s="7">
        <f t="shared" si="124"/>
        <v>2.8836046609222925</v>
      </c>
      <c r="U109" s="7">
        <f t="shared" si="125"/>
        <v>-0.93554201077308152</v>
      </c>
      <c r="V109" s="6">
        <f t="shared" si="87"/>
        <v>5.9331504622574423E-2</v>
      </c>
      <c r="W109" s="8">
        <f t="shared" si="88"/>
        <v>0.3885502387483491</v>
      </c>
      <c r="X109" s="8">
        <f t="shared" si="89"/>
        <v>1013.95</v>
      </c>
      <c r="Y109" s="6">
        <f t="shared" si="126"/>
        <v>-1.2267146379933107</v>
      </c>
      <c r="Z109" s="6">
        <f t="shared" si="127"/>
        <v>-0.41055281984739883</v>
      </c>
      <c r="AA109" s="6">
        <f t="shared" si="128"/>
        <v>3.0060165395540372</v>
      </c>
      <c r="AB109" s="8">
        <f>(G109/10)*1000</f>
        <v>2834.700559377859</v>
      </c>
      <c r="AC109" s="8">
        <f>H109/AB109</f>
        <v>0.69446488571338028</v>
      </c>
      <c r="AD109" s="8">
        <f>I109/AB109</f>
        <v>4.1203646576919037E-2</v>
      </c>
      <c r="AE109" s="8">
        <f>J109/AB109</f>
        <v>0.22277485285380455</v>
      </c>
      <c r="AF109" s="8">
        <f>K109/AB109</f>
        <v>0.26983449714627888</v>
      </c>
      <c r="AG109" s="8">
        <f>(I109+K109+J109)/AB109</f>
        <v>0.53381299657700243</v>
      </c>
      <c r="AH109" s="8">
        <f>(J109+K109)/AB109</f>
        <v>0.49260935000008343</v>
      </c>
      <c r="AI109" s="7">
        <f t="shared" ref="AI109:AO110" si="129">LOG(AB109)</f>
        <v>3.4525071894094483</v>
      </c>
      <c r="AJ109" s="7">
        <f t="shared" si="129"/>
        <v>-0.1583497086397572</v>
      </c>
      <c r="AK109" s="7">
        <f t="shared" si="129"/>
        <v>-1.3850643466330679</v>
      </c>
      <c r="AL109" s="7">
        <f t="shared" si="129"/>
        <v>-0.65213383451809892</v>
      </c>
      <c r="AM109" s="7">
        <f t="shared" si="129"/>
        <v>-0.56890252848715606</v>
      </c>
      <c r="AN109" s="7">
        <f t="shared" si="129"/>
        <v>-0.27261085678874208</v>
      </c>
      <c r="AO109" s="7">
        <f t="shared" si="129"/>
        <v>-0.30749734926730726</v>
      </c>
    </row>
    <row r="110" spans="1:41">
      <c r="A110" s="7" t="s">
        <v>96</v>
      </c>
      <c r="B110" s="7" t="s">
        <v>42</v>
      </c>
      <c r="C110" s="7" t="s">
        <v>43</v>
      </c>
      <c r="D110" s="7">
        <v>16</v>
      </c>
      <c r="E110" s="7">
        <v>28</v>
      </c>
      <c r="G110" s="8">
        <v>5.6295309066772461</v>
      </c>
      <c r="H110" s="9">
        <v>12697.9</v>
      </c>
      <c r="I110" s="9">
        <v>41.2</v>
      </c>
      <c r="J110" s="9">
        <v>13406.4</v>
      </c>
      <c r="K110" s="9">
        <v>12131.5</v>
      </c>
      <c r="L110" s="24">
        <v>2.2389999999999999</v>
      </c>
      <c r="M110" s="10">
        <v>281480.17499999999</v>
      </c>
      <c r="N110" s="10">
        <v>4870369.7410000004</v>
      </c>
      <c r="O110" s="7">
        <v>3</v>
      </c>
      <c r="P110" s="7">
        <f>LOG(G110)</f>
        <v>0.75047220779464274</v>
      </c>
      <c r="Q110" s="7">
        <f t="shared" si="121"/>
        <v>4.1037319025446646</v>
      </c>
      <c r="R110" s="7">
        <f t="shared" si="122"/>
        <v>1.6148972160331345</v>
      </c>
      <c r="S110" s="7">
        <f t="shared" si="123"/>
        <v>4.127312173076592</v>
      </c>
      <c r="T110" s="7">
        <f t="shared" si="124"/>
        <v>4.083914502552263</v>
      </c>
      <c r="U110" s="7">
        <f t="shared" si="125"/>
        <v>0.35005409357903022</v>
      </c>
      <c r="V110" s="6">
        <f t="shared" si="87"/>
        <v>3.2446310019767052E-3</v>
      </c>
      <c r="W110" s="8">
        <f t="shared" si="88"/>
        <v>0.95539419904078626</v>
      </c>
      <c r="X110" s="8">
        <f t="shared" si="89"/>
        <v>19472.150000000001</v>
      </c>
      <c r="Y110" s="6">
        <f t="shared" si="126"/>
        <v>-2.4888346865115305</v>
      </c>
      <c r="Z110" s="6">
        <f t="shared" si="127"/>
        <v>-1.981739999240192E-2</v>
      </c>
      <c r="AA110" s="6">
        <f t="shared" si="128"/>
        <v>4.2894139064037269</v>
      </c>
      <c r="AB110" s="8">
        <f>(G110/10)*1000</f>
        <v>562.95309066772461</v>
      </c>
      <c r="AC110" s="8">
        <f>H110/AB110</f>
        <v>22.555875810076621</v>
      </c>
      <c r="AD110" s="8">
        <f>I110/AB110</f>
        <v>7.3185493930111034E-2</v>
      </c>
      <c r="AE110" s="8">
        <f>J110/AB110</f>
        <v>23.814417617102922</v>
      </c>
      <c r="AF110" s="8">
        <f>K110/AB110</f>
        <v>21.5497529032316</v>
      </c>
      <c r="AG110" s="8">
        <f>(I110+K110+J110)/AB110</f>
        <v>45.43735601426463</v>
      </c>
      <c r="AH110" s="8">
        <f>(J110+K110)/AB110</f>
        <v>45.364170520334525</v>
      </c>
      <c r="AI110" s="7">
        <f t="shared" si="129"/>
        <v>2.7504722077946426</v>
      </c>
      <c r="AJ110" s="7">
        <f t="shared" si="129"/>
        <v>1.3532596947500224</v>
      </c>
      <c r="AK110" s="7">
        <f t="shared" si="129"/>
        <v>-1.1355749917615081</v>
      </c>
      <c r="AL110" s="7">
        <f t="shared" si="129"/>
        <v>1.3768399652819496</v>
      </c>
      <c r="AM110" s="7">
        <f t="shared" si="129"/>
        <v>1.3334422947576203</v>
      </c>
      <c r="AN110" s="7">
        <f t="shared" si="129"/>
        <v>1.6574130519762207</v>
      </c>
      <c r="AO110" s="7">
        <f t="shared" si="129"/>
        <v>1.6567129742514328</v>
      </c>
    </row>
    <row r="111" spans="1:41" ht="16" thickBot="1">
      <c r="A111" s="18" t="s">
        <v>96</v>
      </c>
      <c r="B111" s="18" t="s">
        <v>45</v>
      </c>
      <c r="C111" s="18" t="s">
        <v>5</v>
      </c>
      <c r="D111" s="18">
        <v>118</v>
      </c>
      <c r="E111" s="18">
        <v>119</v>
      </c>
      <c r="F111" s="18"/>
      <c r="G111" s="19"/>
      <c r="H111" s="20">
        <v>1918.8</v>
      </c>
      <c r="I111" s="20">
        <v>65.099999999999994</v>
      </c>
      <c r="J111" s="20">
        <v>929.1</v>
      </c>
      <c r="K111" s="20">
        <v>1143.7</v>
      </c>
      <c r="L111" s="21">
        <v>6.3E-2</v>
      </c>
      <c r="M111" s="21">
        <v>281480.17499999999</v>
      </c>
      <c r="N111" s="21">
        <v>4870369.7410000004</v>
      </c>
      <c r="O111" s="18">
        <v>3</v>
      </c>
      <c r="Q111" s="7">
        <f t="shared" si="121"/>
        <v>3.2830297097938597</v>
      </c>
      <c r="R111" s="7">
        <f t="shared" si="122"/>
        <v>1.8135809885681919</v>
      </c>
      <c r="S111" s="7">
        <f t="shared" si="123"/>
        <v>2.9680624600764491</v>
      </c>
      <c r="T111" s="7">
        <f t="shared" si="124"/>
        <v>3.0583121211083863</v>
      </c>
      <c r="U111" s="7">
        <f t="shared" si="125"/>
        <v>-1.2006594505464183</v>
      </c>
      <c r="V111" s="6">
        <f t="shared" si="87"/>
        <v>3.3927454659161971E-2</v>
      </c>
      <c r="W111" s="8">
        <f t="shared" si="88"/>
        <v>0.59604961434229731</v>
      </c>
      <c r="X111" s="8">
        <f t="shared" si="89"/>
        <v>1500.95</v>
      </c>
      <c r="Y111" s="6">
        <f t="shared" si="126"/>
        <v>-1.4694487212256677</v>
      </c>
      <c r="Z111" s="6">
        <f t="shared" si="127"/>
        <v>-0.22471758868547309</v>
      </c>
      <c r="AA111" s="6">
        <f t="shared" si="128"/>
        <v>3.1763662251641405</v>
      </c>
      <c r="AB111" s="8"/>
      <c r="AC111" s="8"/>
      <c r="AD111" s="8"/>
      <c r="AE111" s="8"/>
      <c r="AF111" s="8"/>
      <c r="AG111" s="8"/>
      <c r="AH111" s="8"/>
    </row>
    <row r="112" spans="1:41">
      <c r="A112" s="7" t="s">
        <v>97</v>
      </c>
      <c r="B112" s="7" t="s">
        <v>47</v>
      </c>
      <c r="C112" s="7" t="s">
        <v>47</v>
      </c>
      <c r="D112" s="7">
        <v>4</v>
      </c>
      <c r="E112" s="7">
        <v>12</v>
      </c>
      <c r="G112" s="8">
        <v>12.196769714355469</v>
      </c>
      <c r="H112" s="9">
        <v>7919.1</v>
      </c>
      <c r="I112" s="9">
        <v>399.3</v>
      </c>
      <c r="J112" s="9">
        <v>7340</v>
      </c>
      <c r="K112" s="9">
        <v>6380</v>
      </c>
      <c r="L112" s="24">
        <v>1.9419999999999999</v>
      </c>
      <c r="M112" s="10">
        <v>281526.70299999998</v>
      </c>
      <c r="N112" s="10">
        <v>4870332.9060000004</v>
      </c>
      <c r="O112" s="7">
        <v>5</v>
      </c>
      <c r="P112" s="7">
        <f>LOG(G112)</f>
        <v>1.0862448240361633</v>
      </c>
      <c r="Q112" s="7">
        <f t="shared" si="121"/>
        <v>3.8986758271395394</v>
      </c>
      <c r="R112" s="7">
        <f t="shared" si="122"/>
        <v>2.6012993101943374</v>
      </c>
      <c r="S112" s="7">
        <f t="shared" si="123"/>
        <v>3.8656960599160706</v>
      </c>
      <c r="T112" s="7">
        <f t="shared" si="124"/>
        <v>3.8048206787211623</v>
      </c>
      <c r="U112" s="7">
        <f t="shared" si="125"/>
        <v>0.28824922557198607</v>
      </c>
      <c r="V112" s="6">
        <f t="shared" si="87"/>
        <v>5.0422396484448989E-2</v>
      </c>
      <c r="W112" s="8">
        <f t="shared" si="88"/>
        <v>0.80564710636309678</v>
      </c>
      <c r="X112" s="8">
        <f t="shared" si="89"/>
        <v>10530</v>
      </c>
      <c r="Y112" s="6">
        <f t="shared" si="126"/>
        <v>-1.2973765169452018</v>
      </c>
      <c r="Z112" s="6">
        <f t="shared" si="127"/>
        <v>-9.3855148418377152E-2</v>
      </c>
      <c r="AA112" s="6">
        <f t="shared" si="128"/>
        <v>4.0224283711854865</v>
      </c>
      <c r="AB112" s="8">
        <f>(G112/10)*1000</f>
        <v>1219.6769714355469</v>
      </c>
      <c r="AC112" s="8">
        <f>H112/AB112</f>
        <v>6.4927847171528565</v>
      </c>
      <c r="AD112" s="8">
        <f>I112/AB112</f>
        <v>0.32738176529645235</v>
      </c>
      <c r="AE112" s="8">
        <f>J112/AB112</f>
        <v>6.0179868702127726</v>
      </c>
      <c r="AF112" s="8">
        <f>K112/AB112</f>
        <v>5.2308932196127369</v>
      </c>
      <c r="AG112" s="8">
        <f>(I112+K112+J112)/AB112</f>
        <v>11.576261855121961</v>
      </c>
      <c r="AH112" s="8">
        <f>(J112+K112)/AB112</f>
        <v>11.24888008982551</v>
      </c>
      <c r="AI112" s="7">
        <f t="shared" ref="AI112:AO114" si="130">LOG(AB112)</f>
        <v>3.0862448240361631</v>
      </c>
      <c r="AJ112" s="7">
        <f t="shared" si="130"/>
        <v>0.81243100310337613</v>
      </c>
      <c r="AK112" s="7">
        <f t="shared" si="130"/>
        <v>-0.48494551384182571</v>
      </c>
      <c r="AL112" s="7">
        <f t="shared" si="130"/>
        <v>0.77945123587990728</v>
      </c>
      <c r="AM112" s="7">
        <f t="shared" si="130"/>
        <v>0.71857585468499907</v>
      </c>
      <c r="AN112" s="7">
        <f t="shared" si="130"/>
        <v>1.0635683419662261</v>
      </c>
      <c r="AO112" s="7">
        <f t="shared" si="130"/>
        <v>1.0511092873345695</v>
      </c>
    </row>
    <row r="113" spans="1:41">
      <c r="A113" s="7" t="s">
        <v>97</v>
      </c>
      <c r="B113" s="7" t="s">
        <v>44</v>
      </c>
      <c r="C113" s="7" t="s">
        <v>44</v>
      </c>
      <c r="D113" s="7">
        <v>12</v>
      </c>
      <c r="E113" s="7">
        <v>65</v>
      </c>
      <c r="G113" s="8">
        <v>4.0100260972976685</v>
      </c>
      <c r="H113" s="9">
        <v>9215.9318637274537</v>
      </c>
      <c r="I113" s="9">
        <v>152.05410821643287</v>
      </c>
      <c r="J113" s="9">
        <v>7470.4</v>
      </c>
      <c r="K113" s="9">
        <v>7272.7</v>
      </c>
      <c r="L113" s="24">
        <v>1.3109999999999999</v>
      </c>
      <c r="M113" s="10">
        <v>281526.70299999998</v>
      </c>
      <c r="N113" s="10">
        <v>4870332.9060000004</v>
      </c>
      <c r="O113" s="7">
        <v>5</v>
      </c>
      <c r="P113" s="7">
        <f>LOG(G113)</f>
        <v>0.60314719902304748</v>
      </c>
      <c r="Q113" s="7">
        <f t="shared" si="121"/>
        <v>3.9645392552157936</v>
      </c>
      <c r="R113" s="7">
        <f t="shared" si="122"/>
        <v>2.181998158459924</v>
      </c>
      <c r="S113" s="7">
        <f t="shared" si="123"/>
        <v>3.8733438565867306</v>
      </c>
      <c r="T113" s="7">
        <f t="shared" si="124"/>
        <v>3.8616956732263579</v>
      </c>
      <c r="U113" s="7">
        <f t="shared" si="125"/>
        <v>0.11760269169008426</v>
      </c>
      <c r="V113" s="6">
        <f t="shared" si="87"/>
        <v>1.6499048654525689E-2</v>
      </c>
      <c r="W113" s="8">
        <f t="shared" si="88"/>
        <v>0.78914428920902424</v>
      </c>
      <c r="X113" s="8">
        <f t="shared" si="89"/>
        <v>11106.75</v>
      </c>
      <c r="Y113" s="6">
        <f t="shared" si="126"/>
        <v>-1.7825410967558692</v>
      </c>
      <c r="Z113" s="6">
        <f t="shared" si="127"/>
        <v>-0.10284358198943572</v>
      </c>
      <c r="AA113" s="6">
        <f t="shared" si="128"/>
        <v>4.0455869965148823</v>
      </c>
      <c r="AB113" s="8">
        <f>(G113/10)*1000</f>
        <v>401.00260972976685</v>
      </c>
      <c r="AC113" s="8">
        <f>H113/AB113</f>
        <v>22.982224155443809</v>
      </c>
      <c r="AD113" s="8">
        <f>I113/AB113</f>
        <v>0.37918483452988294</v>
      </c>
      <c r="AE113" s="8">
        <f>J113/AB113</f>
        <v>18.629305193385786</v>
      </c>
      <c r="AF113" s="8">
        <f>K113/AB113</f>
        <v>18.136290945590172</v>
      </c>
      <c r="AG113" s="8">
        <f>(I113+K113+J113)/AB113</f>
        <v>37.144780973505846</v>
      </c>
      <c r="AH113" s="8">
        <f>(J113+K113)/AB113</f>
        <v>36.765596138975958</v>
      </c>
      <c r="AI113" s="7">
        <f t="shared" si="130"/>
        <v>2.6031471990230473</v>
      </c>
      <c r="AJ113" s="7">
        <f t="shared" si="130"/>
        <v>1.3613920561927459</v>
      </c>
      <c r="AK113" s="7">
        <f t="shared" si="130"/>
        <v>-0.42114904056312336</v>
      </c>
      <c r="AL113" s="7">
        <f t="shared" si="130"/>
        <v>1.2701966575636832</v>
      </c>
      <c r="AM113" s="7">
        <f t="shared" si="130"/>
        <v>1.2585484742033104</v>
      </c>
      <c r="AN113" s="7">
        <f t="shared" si="130"/>
        <v>1.5698978018480407</v>
      </c>
      <c r="AO113" s="7">
        <f t="shared" si="130"/>
        <v>1.5654416122707326</v>
      </c>
    </row>
    <row r="114" spans="1:41">
      <c r="A114" s="7" t="s">
        <v>97</v>
      </c>
      <c r="B114" s="7" t="s">
        <v>56</v>
      </c>
      <c r="C114" s="7" t="s">
        <v>56</v>
      </c>
      <c r="D114" s="7">
        <v>65</v>
      </c>
      <c r="E114" s="7">
        <v>76</v>
      </c>
      <c r="G114" s="8">
        <v>2.5494941473007202</v>
      </c>
      <c r="H114" s="9">
        <v>8388.9442231075718</v>
      </c>
      <c r="I114" s="9">
        <v>321.21513944223113</v>
      </c>
      <c r="J114" s="9">
        <v>18829.400000000001</v>
      </c>
      <c r="K114" s="9">
        <v>7599.2</v>
      </c>
      <c r="L114" s="24">
        <v>0.88100000000000001</v>
      </c>
      <c r="M114" s="10">
        <v>281526.70299999998</v>
      </c>
      <c r="N114" s="10">
        <v>4870332.9060000004</v>
      </c>
      <c r="O114" s="7">
        <v>5</v>
      </c>
      <c r="P114" s="7">
        <f>LOG(G114)</f>
        <v>0.4064540193245087</v>
      </c>
      <c r="Q114" s="7">
        <f t="shared" si="121"/>
        <v>3.9237073068441575</v>
      </c>
      <c r="R114" s="7">
        <f t="shared" si="122"/>
        <v>2.5067960061622863</v>
      </c>
      <c r="S114" s="7">
        <f t="shared" si="123"/>
        <v>4.2748364814165187</v>
      </c>
      <c r="T114" s="7">
        <f t="shared" si="124"/>
        <v>3.8807678746659375</v>
      </c>
      <c r="U114" s="7">
        <f t="shared" si="125"/>
        <v>-5.5024091587952087E-2</v>
      </c>
      <c r="V114" s="6">
        <f t="shared" si="87"/>
        <v>3.8290293855743542E-2</v>
      </c>
      <c r="W114" s="8">
        <f t="shared" si="88"/>
        <v>0.90585892549717995</v>
      </c>
      <c r="X114" s="8">
        <f t="shared" si="89"/>
        <v>22629</v>
      </c>
      <c r="Y114" s="6">
        <f t="shared" si="126"/>
        <v>-1.4169113006818712</v>
      </c>
      <c r="Z114" s="6">
        <f t="shared" si="127"/>
        <v>-4.2939432178219925E-2</v>
      </c>
      <c r="AA114" s="6">
        <f t="shared" si="128"/>
        <v>4.3546653624356066</v>
      </c>
      <c r="AB114" s="8">
        <f>(G114/10)*1000</f>
        <v>254.94941473007205</v>
      </c>
      <c r="AC114" s="8">
        <f>H114/AB114</f>
        <v>32.904347836959637</v>
      </c>
      <c r="AD114" s="8">
        <f>I114/AB114</f>
        <v>1.2599171478087838</v>
      </c>
      <c r="AE114" s="8">
        <f>J114/AB114</f>
        <v>73.855435282860512</v>
      </c>
      <c r="AF114" s="8">
        <f>K114/AB114</f>
        <v>29.806697175773714</v>
      </c>
      <c r="AG114" s="8">
        <f>(I114+K114+J114)/AB114</f>
        <v>104.92204960644301</v>
      </c>
      <c r="AH114" s="8">
        <f>(J114+K114)/AB114</f>
        <v>103.66213245863423</v>
      </c>
      <c r="AI114" s="7">
        <f t="shared" si="130"/>
        <v>2.4064540193245088</v>
      </c>
      <c r="AJ114" s="7">
        <f t="shared" si="130"/>
        <v>1.5172532875196487</v>
      </c>
      <c r="AK114" s="7">
        <f t="shared" si="130"/>
        <v>0.10034198683777737</v>
      </c>
      <c r="AL114" s="7">
        <f t="shared" si="130"/>
        <v>1.8683824620920104</v>
      </c>
      <c r="AM114" s="7">
        <f t="shared" si="130"/>
        <v>1.4743138553414288</v>
      </c>
      <c r="AN114" s="7">
        <f t="shared" si="130"/>
        <v>2.0208667657543247</v>
      </c>
      <c r="AO114" s="7">
        <f t="shared" si="130"/>
        <v>2.0156201385715424</v>
      </c>
    </row>
    <row r="115" spans="1:41" ht="16" thickBot="1">
      <c r="A115" s="18" t="s">
        <v>97</v>
      </c>
      <c r="B115" s="18" t="s">
        <v>45</v>
      </c>
      <c r="C115" s="18" t="s">
        <v>5</v>
      </c>
      <c r="D115" s="18">
        <v>76</v>
      </c>
      <c r="E115" s="18">
        <v>86</v>
      </c>
      <c r="F115" s="18"/>
      <c r="G115" s="19"/>
      <c r="H115" s="20">
        <v>7250</v>
      </c>
      <c r="I115" s="20">
        <v>411.3</v>
      </c>
      <c r="J115" s="20">
        <v>15337.3</v>
      </c>
      <c r="K115" s="20">
        <v>5079.3999999999996</v>
      </c>
      <c r="L115" s="21">
        <v>0.55100000000000005</v>
      </c>
      <c r="M115" s="21">
        <v>281526.70299999998</v>
      </c>
      <c r="N115" s="21">
        <v>4870332.9060000004</v>
      </c>
      <c r="O115" s="18">
        <v>5</v>
      </c>
      <c r="Q115" s="7">
        <f t="shared" si="121"/>
        <v>3.8603380065709936</v>
      </c>
      <c r="R115" s="7">
        <f t="shared" si="122"/>
        <v>2.6141587095091752</v>
      </c>
      <c r="S115" s="7">
        <f t="shared" si="123"/>
        <v>4.1857489125264085</v>
      </c>
      <c r="T115" s="7">
        <f t="shared" si="124"/>
        <v>3.7058124146306239</v>
      </c>
      <c r="U115" s="7">
        <f t="shared" si="125"/>
        <v>-0.25884840114821489</v>
      </c>
      <c r="V115" s="6">
        <f t="shared" si="87"/>
        <v>5.6731034482758624E-2</v>
      </c>
      <c r="W115" s="8">
        <f t="shared" si="88"/>
        <v>0.70060689655172403</v>
      </c>
      <c r="X115" s="8">
        <f t="shared" si="89"/>
        <v>17877</v>
      </c>
      <c r="Y115" s="6">
        <f t="shared" si="126"/>
        <v>-1.2461792970618186</v>
      </c>
      <c r="Z115" s="6">
        <f t="shared" si="127"/>
        <v>-0.15452559194036997</v>
      </c>
      <c r="AA115" s="6">
        <f t="shared" si="128"/>
        <v>4.2522946401444495</v>
      </c>
      <c r="AB115" s="8"/>
      <c r="AC115" s="8"/>
      <c r="AD115" s="8"/>
      <c r="AE115" s="8"/>
      <c r="AF115" s="8"/>
      <c r="AG115" s="8"/>
      <c r="AH115" s="8"/>
    </row>
    <row r="116" spans="1:41">
      <c r="A116" s="7" t="s">
        <v>98</v>
      </c>
      <c r="B116" s="7" t="s">
        <v>47</v>
      </c>
      <c r="C116" s="7" t="s">
        <v>47</v>
      </c>
      <c r="D116" s="7">
        <v>3</v>
      </c>
      <c r="E116" s="7">
        <v>8</v>
      </c>
      <c r="G116" s="8">
        <v>15.494854927062988</v>
      </c>
      <c r="H116" s="9">
        <v>5274.353876739563</v>
      </c>
      <c r="I116" s="9">
        <v>14.910536779324042</v>
      </c>
      <c r="J116" s="9">
        <v>2988.0478087649403</v>
      </c>
      <c r="K116" s="9">
        <v>4681.2749003984063</v>
      </c>
      <c r="L116" s="24">
        <v>1.2310000000000001</v>
      </c>
      <c r="M116" s="10">
        <v>281466.60399999999</v>
      </c>
      <c r="N116" s="10">
        <v>4870389.1279999996</v>
      </c>
      <c r="O116" s="7">
        <v>3</v>
      </c>
      <c r="P116" s="7">
        <f>LOG(G116)</f>
        <v>1.190187514446166</v>
      </c>
      <c r="Q116" s="7">
        <f t="shared" si="121"/>
        <v>3.7221692649264018</v>
      </c>
      <c r="R116" s="7">
        <f t="shared" si="122"/>
        <v>1.1734932783357723</v>
      </c>
      <c r="S116" s="7">
        <f t="shared" si="123"/>
        <v>3.4753875419106621</v>
      </c>
      <c r="T116" s="7">
        <f t="shared" si="124"/>
        <v>3.670364145126717</v>
      </c>
      <c r="U116" s="7">
        <f t="shared" si="125"/>
        <v>9.0258052931316335E-2</v>
      </c>
      <c r="V116" s="6">
        <f t="shared" si="87"/>
        <v>2.8269883151149614E-3</v>
      </c>
      <c r="W116" s="8">
        <f t="shared" si="88"/>
        <v>0.88755419332845764</v>
      </c>
      <c r="X116" s="8">
        <f t="shared" si="89"/>
        <v>5328.6852589641439</v>
      </c>
      <c r="Y116" s="6">
        <f t="shared" si="126"/>
        <v>-2.5486759865906294</v>
      </c>
      <c r="Z116" s="6">
        <f t="shared" si="127"/>
        <v>-5.1805119799684891E-2</v>
      </c>
      <c r="AA116" s="6">
        <f t="shared" si="128"/>
        <v>3.726620069212228</v>
      </c>
      <c r="AB116" s="8">
        <f>(G116/10)*1000</f>
        <v>1549.4854927062988</v>
      </c>
      <c r="AC116" s="8">
        <f>H116/AB116</f>
        <v>3.4039388568443369</v>
      </c>
      <c r="AD116" s="8">
        <f>I116/AB116</f>
        <v>9.6228953736647201E-3</v>
      </c>
      <c r="AE116" s="8">
        <f>J116/AB116</f>
        <v>1.9284128975909796</v>
      </c>
      <c r="AF116" s="8">
        <f>K116/AB116</f>
        <v>3.0211802062258677</v>
      </c>
      <c r="AG116" s="8">
        <f>(I116+K116+J116)/AB116</f>
        <v>4.959215999190512</v>
      </c>
      <c r="AH116" s="8">
        <f>(J116+K116)/AB116</f>
        <v>4.9495931038168477</v>
      </c>
      <c r="AI116" s="7">
        <f t="shared" ref="AI116:AO117" si="131">LOG(AB116)</f>
        <v>3.190187514446166</v>
      </c>
      <c r="AJ116" s="7">
        <f t="shared" si="131"/>
        <v>0.53198175048023588</v>
      </c>
      <c r="AK116" s="7">
        <f t="shared" si="131"/>
        <v>-2.0166942361103937</v>
      </c>
      <c r="AL116" s="7">
        <f t="shared" si="131"/>
        <v>0.28520002746449602</v>
      </c>
      <c r="AM116" s="7">
        <f t="shared" si="131"/>
        <v>0.480176630680551</v>
      </c>
      <c r="AN116" s="7">
        <f t="shared" si="131"/>
        <v>0.69541302444630504</v>
      </c>
      <c r="AO116" s="7">
        <f t="shared" si="131"/>
        <v>0.69456949791731548</v>
      </c>
    </row>
    <row r="117" spans="1:41">
      <c r="A117" s="7" t="s">
        <v>98</v>
      </c>
      <c r="B117" s="7" t="s">
        <v>42</v>
      </c>
      <c r="C117" s="7" t="s">
        <v>43</v>
      </c>
      <c r="D117" s="7">
        <v>11</v>
      </c>
      <c r="E117" s="7">
        <v>21</v>
      </c>
      <c r="G117" s="8">
        <v>5.2197380065917969</v>
      </c>
      <c r="H117" s="9">
        <v>18830.677290836655</v>
      </c>
      <c r="I117" s="9">
        <v>6.9721115537848677</v>
      </c>
      <c r="J117" s="9">
        <v>10756.972111553785</v>
      </c>
      <c r="K117" s="9">
        <v>21314.741035856576</v>
      </c>
      <c r="L117" s="24">
        <v>2.69</v>
      </c>
      <c r="M117" s="10">
        <v>281466.60399999999</v>
      </c>
      <c r="N117" s="10">
        <v>4870389.1279999996</v>
      </c>
      <c r="O117" s="7">
        <v>3</v>
      </c>
      <c r="P117" s="7">
        <f>LOG(G117)</f>
        <v>0.71764870508138912</v>
      </c>
      <c r="Q117" s="7">
        <f t="shared" si="121"/>
        <v>4.2748659407486427</v>
      </c>
      <c r="R117" s="7">
        <f t="shared" si="122"/>
        <v>0.84336432720525678</v>
      </c>
      <c r="S117" s="7">
        <f t="shared" si="123"/>
        <v>4.0316900426779494</v>
      </c>
      <c r="T117" s="7">
        <f t="shared" si="124"/>
        <v>4.3286800605401901</v>
      </c>
      <c r="U117" s="7">
        <f t="shared" si="125"/>
        <v>0.42975228000240795</v>
      </c>
      <c r="V117" s="6">
        <f t="shared" si="87"/>
        <v>3.7025282978948518E-4</v>
      </c>
      <c r="W117" s="8">
        <f t="shared" si="88"/>
        <v>1.1319157939278537</v>
      </c>
      <c r="X117" s="8">
        <f t="shared" si="89"/>
        <v>21414.342629482075</v>
      </c>
      <c r="Y117" s="6">
        <f t="shared" si="126"/>
        <v>-3.4315016135433862</v>
      </c>
      <c r="Z117" s="6">
        <f t="shared" si="127"/>
        <v>5.3814119791547592E-2</v>
      </c>
      <c r="AA117" s="6">
        <f t="shared" si="128"/>
        <v>4.3307047471066049</v>
      </c>
      <c r="AB117" s="8">
        <f>(G117/10)*1000</f>
        <v>521.97380065917969</v>
      </c>
      <c r="AC117" s="8">
        <f>H117/AB117</f>
        <v>36.075905087680937</v>
      </c>
      <c r="AD117" s="8">
        <f>I117/AB117</f>
        <v>1.3357205945930751E-2</v>
      </c>
      <c r="AE117" s="8">
        <f>J117/AB117</f>
        <v>20.608260602293139</v>
      </c>
      <c r="AF117" s="8">
        <f>K117/AB117</f>
        <v>40.834886748988261</v>
      </c>
      <c r="AG117" s="8">
        <f>(I117+K117+J117)/AB117</f>
        <v>61.456504557227319</v>
      </c>
      <c r="AH117" s="8">
        <f>(J117+K117)/AB117</f>
        <v>61.443147351281397</v>
      </c>
      <c r="AI117" s="7">
        <f t="shared" si="131"/>
        <v>2.7176487050813889</v>
      </c>
      <c r="AJ117" s="7">
        <f t="shared" si="131"/>
        <v>1.5572172356672538</v>
      </c>
      <c r="AK117" s="7">
        <f t="shared" si="131"/>
        <v>-1.8742843778761324</v>
      </c>
      <c r="AL117" s="7">
        <f t="shared" si="131"/>
        <v>1.3140413375965601</v>
      </c>
      <c r="AM117" s="7">
        <f t="shared" si="131"/>
        <v>1.6110313554588012</v>
      </c>
      <c r="AN117" s="7">
        <f t="shared" si="131"/>
        <v>1.7885678553886633</v>
      </c>
      <c r="AO117" s="7">
        <f t="shared" si="131"/>
        <v>1.7884734538054412</v>
      </c>
    </row>
    <row r="118" spans="1:41" ht="16" thickBot="1">
      <c r="A118" s="18" t="s">
        <v>98</v>
      </c>
      <c r="B118" s="18" t="s">
        <v>45</v>
      </c>
      <c r="C118" s="18" t="s">
        <v>5</v>
      </c>
      <c r="D118" s="18">
        <v>86</v>
      </c>
      <c r="E118" s="18">
        <v>92</v>
      </c>
      <c r="F118" s="18"/>
      <c r="G118" s="19"/>
      <c r="H118" s="20">
        <v>2631.0000000000005</v>
      </c>
      <c r="I118" s="20">
        <v>48.749999999999993</v>
      </c>
      <c r="J118" s="20">
        <v>4282.8685258964142</v>
      </c>
      <c r="K118" s="20">
        <v>1513.9442231075698</v>
      </c>
      <c r="L118" s="21">
        <v>0.10100000000000001</v>
      </c>
      <c r="M118" s="21">
        <v>281466.60399999999</v>
      </c>
      <c r="N118" s="21">
        <v>4870389.1279999996</v>
      </c>
      <c r="O118" s="18">
        <v>3</v>
      </c>
      <c r="Q118" s="7">
        <f t="shared" si="121"/>
        <v>3.4201208480857028</v>
      </c>
      <c r="R118" s="7">
        <f t="shared" si="122"/>
        <v>1.6879746200345556</v>
      </c>
      <c r="S118" s="7">
        <f t="shared" si="123"/>
        <v>3.6317347427705862</v>
      </c>
      <c r="T118" s="7">
        <f t="shared" si="124"/>
        <v>3.1801098751357721</v>
      </c>
      <c r="U118" s="7">
        <f t="shared" si="125"/>
        <v>-0.99567862621735737</v>
      </c>
      <c r="V118" s="6">
        <f t="shared" si="87"/>
        <v>1.852907639680729E-2</v>
      </c>
      <c r="W118" s="8">
        <f t="shared" si="88"/>
        <v>0.57542539836851747</v>
      </c>
      <c r="X118" s="8">
        <f t="shared" si="89"/>
        <v>5039.8406374501992</v>
      </c>
      <c r="Y118" s="6">
        <f t="shared" si="126"/>
        <v>-1.7321462280511475</v>
      </c>
      <c r="Z118" s="6">
        <f t="shared" si="127"/>
        <v>-0.24001097294993101</v>
      </c>
      <c r="AA118" s="6">
        <f t="shared" si="128"/>
        <v>3.7024168040307988</v>
      </c>
      <c r="AB118" s="8"/>
      <c r="AC118" s="8"/>
      <c r="AD118" s="8"/>
      <c r="AE118" s="8"/>
      <c r="AF118" s="8"/>
      <c r="AG118" s="8"/>
      <c r="AH118" s="8"/>
    </row>
    <row r="119" spans="1:41" ht="16" thickBot="1">
      <c r="A119" s="18" t="s">
        <v>99</v>
      </c>
      <c r="B119" s="18" t="s">
        <v>40</v>
      </c>
      <c r="C119" s="18" t="s">
        <v>41</v>
      </c>
      <c r="D119" s="18">
        <v>8</v>
      </c>
      <c r="E119" s="18">
        <v>68</v>
      </c>
      <c r="F119" s="18"/>
      <c r="G119" s="19">
        <v>36.372757284217627</v>
      </c>
      <c r="H119" s="20">
        <v>4017.7145708582839</v>
      </c>
      <c r="I119" s="20">
        <v>8.9820359281437199</v>
      </c>
      <c r="J119" s="20">
        <v>2976.1904761904761</v>
      </c>
      <c r="K119" s="20">
        <v>3551.5873015873012</v>
      </c>
      <c r="L119" s="21">
        <v>1.0449999999999999</v>
      </c>
      <c r="M119" s="21">
        <v>281865.973</v>
      </c>
      <c r="N119" s="21">
        <v>4870536.4680000003</v>
      </c>
      <c r="O119" s="18">
        <v>1</v>
      </c>
      <c r="P119" s="7">
        <f>LOG(G119)</f>
        <v>1.5607762245612171</v>
      </c>
      <c r="Q119" s="7">
        <f t="shared" si="121"/>
        <v>3.6039790800716749</v>
      </c>
      <c r="R119" s="7">
        <f t="shared" si="122"/>
        <v>0.95337478790809826</v>
      </c>
      <c r="S119" s="7">
        <f t="shared" si="123"/>
        <v>3.4736607226101559</v>
      </c>
      <c r="T119" s="7">
        <f t="shared" si="124"/>
        <v>3.5504224945343679</v>
      </c>
      <c r="U119" s="7">
        <f t="shared" si="125"/>
        <v>1.9116290447072779E-2</v>
      </c>
      <c r="V119" s="6">
        <f t="shared" si="87"/>
        <v>2.2356082717506069E-3</v>
      </c>
      <c r="W119" s="8">
        <f t="shared" si="88"/>
        <v>0.88398198501905867</v>
      </c>
      <c r="X119" s="8">
        <f t="shared" si="89"/>
        <v>4751.9841269841272</v>
      </c>
      <c r="Y119" s="6">
        <f t="shared" si="126"/>
        <v>-2.6506042921635764</v>
      </c>
      <c r="Z119" s="6">
        <f t="shared" si="127"/>
        <v>-5.3556585537306925E-2</v>
      </c>
      <c r="AA119" s="6">
        <f t="shared" si="128"/>
        <v>3.676874981305057</v>
      </c>
      <c r="AB119" s="8">
        <f>(G119/10)*1000</f>
        <v>3637.2757284217628</v>
      </c>
      <c r="AC119" s="8">
        <f>H119/AB119</f>
        <v>1.1045944467348907</v>
      </c>
      <c r="AD119" s="8">
        <f>I119/AB119</f>
        <v>2.4694404820503071E-3</v>
      </c>
      <c r="AE119" s="8">
        <f>J119/AB119</f>
        <v>0.81824714385397013</v>
      </c>
      <c r="AF119" s="8">
        <f>K119/AB119</f>
        <v>0.97644159166573763</v>
      </c>
      <c r="AG119" s="8">
        <f>(I119+K119+J119)/AB119</f>
        <v>1.7971581760017581</v>
      </c>
      <c r="AH119" s="8">
        <f>(J119+K119)/AB119</f>
        <v>1.7946887355197076</v>
      </c>
      <c r="AI119" s="7">
        <f t="shared" ref="AI119:AO120" si="132">LOG(AB119)</f>
        <v>3.5607762245612173</v>
      </c>
      <c r="AJ119" s="7">
        <f t="shared" si="132"/>
        <v>4.3202855510457577E-2</v>
      </c>
      <c r="AK119" s="7">
        <f t="shared" si="132"/>
        <v>-2.6074014366531189</v>
      </c>
      <c r="AL119" s="7">
        <f t="shared" si="132"/>
        <v>-8.7115501951061214E-2</v>
      </c>
      <c r="AM119" s="7">
        <f t="shared" si="132"/>
        <v>-1.0353730026849315E-2</v>
      </c>
      <c r="AN119" s="7">
        <f t="shared" si="132"/>
        <v>0.25458630300856616</v>
      </c>
      <c r="AO119" s="7">
        <f t="shared" si="132"/>
        <v>0.25398913694323177</v>
      </c>
    </row>
    <row r="120" spans="1:41">
      <c r="A120" s="7" t="s">
        <v>100</v>
      </c>
      <c r="B120" s="7" t="s">
        <v>40</v>
      </c>
      <c r="C120" s="7" t="s">
        <v>41</v>
      </c>
      <c r="D120" s="7">
        <v>4</v>
      </c>
      <c r="E120" s="7">
        <v>28</v>
      </c>
      <c r="G120" s="8">
        <v>43.547834396362305</v>
      </c>
      <c r="H120" s="9">
        <v>2155.060120240481</v>
      </c>
      <c r="I120" s="9">
        <v>10.020040080160332</v>
      </c>
      <c r="J120" s="9">
        <v>2016.1290322580646</v>
      </c>
      <c r="K120" s="9">
        <v>1665.3225806451615</v>
      </c>
      <c r="L120" s="24">
        <v>0.35099999999999998</v>
      </c>
      <c r="M120" s="10">
        <v>281885.36</v>
      </c>
      <c r="N120" s="10">
        <v>4870546.1610000003</v>
      </c>
      <c r="O120" s="7">
        <v>1</v>
      </c>
      <c r="P120" s="7">
        <f>LOG(G120)</f>
        <v>1.6389665627169334</v>
      </c>
      <c r="Q120" s="7">
        <f t="shared" si="121"/>
        <v>3.3334593902853773</v>
      </c>
      <c r="R120" s="7">
        <f t="shared" si="122"/>
        <v>1.0008694587126294</v>
      </c>
      <c r="S120" s="7">
        <f t="shared" si="123"/>
        <v>3.3045183235098023</v>
      </c>
      <c r="T120" s="7">
        <f t="shared" si="124"/>
        <v>3.2214983708301848</v>
      </c>
      <c r="U120" s="7">
        <f t="shared" si="125"/>
        <v>-0.45469288353417592</v>
      </c>
      <c r="V120" s="6">
        <f t="shared" si="87"/>
        <v>4.6495408578402933E-3</v>
      </c>
      <c r="W120" s="8">
        <f t="shared" si="88"/>
        <v>0.77274994094333194</v>
      </c>
      <c r="X120" s="8">
        <f t="shared" si="89"/>
        <v>2848.7903225806454</v>
      </c>
      <c r="Y120" s="6">
        <f t="shared" si="126"/>
        <v>-2.3325899315727479</v>
      </c>
      <c r="Z120" s="6">
        <f t="shared" si="127"/>
        <v>-0.11196101945519261</v>
      </c>
      <c r="AA120" s="6">
        <f t="shared" si="128"/>
        <v>3.4546604853583611</v>
      </c>
      <c r="AB120" s="8">
        <f>(G120/10)*1000</f>
        <v>4354.7834396362305</v>
      </c>
      <c r="AC120" s="8">
        <f>H120/AB120</f>
        <v>0.49487193797643825</v>
      </c>
      <c r="AD120" s="8">
        <f>I120/AB120</f>
        <v>2.3009272950200569E-3</v>
      </c>
      <c r="AE120" s="8">
        <f>J120/AB120</f>
        <v>0.4629688387963739</v>
      </c>
      <c r="AF120" s="8">
        <f>K120/AB120</f>
        <v>0.38241226084580487</v>
      </c>
      <c r="AG120" s="8">
        <f>(I120+K120+J120)/AB120</f>
        <v>0.84768202693719874</v>
      </c>
      <c r="AH120" s="8">
        <f>(J120+K120)/AB120</f>
        <v>0.84538109964217878</v>
      </c>
      <c r="AI120" s="7">
        <f t="shared" si="132"/>
        <v>3.6389665627169334</v>
      </c>
      <c r="AJ120" s="7">
        <f t="shared" si="132"/>
        <v>-0.30550717243155601</v>
      </c>
      <c r="AK120" s="7">
        <f t="shared" si="132"/>
        <v>-2.638097104004304</v>
      </c>
      <c r="AL120" s="7">
        <f t="shared" si="132"/>
        <v>-0.33444823920713085</v>
      </c>
      <c r="AM120" s="7">
        <f t="shared" si="132"/>
        <v>-0.41746819188674861</v>
      </c>
      <c r="AN120" s="7">
        <f t="shared" si="132"/>
        <v>-7.1767024917182412E-2</v>
      </c>
      <c r="AO120" s="7">
        <f t="shared" si="132"/>
        <v>-7.2947466008850687E-2</v>
      </c>
    </row>
    <row r="121" spans="1:41" ht="16" thickBot="1">
      <c r="A121" s="18" t="s">
        <v>100</v>
      </c>
      <c r="B121" s="18" t="s">
        <v>59</v>
      </c>
      <c r="C121" s="18" t="s">
        <v>59</v>
      </c>
      <c r="D121" s="18">
        <v>28</v>
      </c>
      <c r="E121" s="18">
        <v>32</v>
      </c>
      <c r="F121" s="18"/>
      <c r="G121" s="19"/>
      <c r="H121" s="20">
        <v>4357.1782178217827</v>
      </c>
      <c r="I121" s="20">
        <v>10.643564356435654</v>
      </c>
      <c r="J121" s="20">
        <v>854.58167330677293</v>
      </c>
      <c r="K121" s="20">
        <v>1723.1075697211156</v>
      </c>
      <c r="L121" s="21">
        <v>0.41599999999999998</v>
      </c>
      <c r="M121" s="21">
        <v>281885.36</v>
      </c>
      <c r="N121" s="21">
        <v>4870546.1610000003</v>
      </c>
      <c r="O121" s="18">
        <v>1</v>
      </c>
      <c r="Q121" s="7">
        <f t="shared" si="121"/>
        <v>3.6392053238636088</v>
      </c>
      <c r="R121" s="7">
        <f t="shared" si="122"/>
        <v>1.0270870904689819</v>
      </c>
      <c r="S121" s="7">
        <f t="shared" si="123"/>
        <v>2.9317535750397048</v>
      </c>
      <c r="T121" s="7">
        <f t="shared" si="124"/>
        <v>3.236312390319795</v>
      </c>
      <c r="U121" s="7">
        <f t="shared" si="125"/>
        <v>-0.38090666937325729</v>
      </c>
      <c r="V121" s="6">
        <f t="shared" si="87"/>
        <v>2.4427654377094836E-3</v>
      </c>
      <c r="W121" s="8">
        <f t="shared" si="88"/>
        <v>0.39546410166865342</v>
      </c>
      <c r="X121" s="8">
        <f t="shared" si="89"/>
        <v>1716.1354581673309</v>
      </c>
      <c r="Y121" s="6">
        <f t="shared" si="126"/>
        <v>-2.6121182333946269</v>
      </c>
      <c r="Z121" s="6">
        <f t="shared" si="127"/>
        <v>-0.40289293354381384</v>
      </c>
      <c r="AA121" s="6">
        <f t="shared" si="128"/>
        <v>3.2345515646390282</v>
      </c>
      <c r="AB121" s="8"/>
      <c r="AC121" s="8"/>
      <c r="AD121" s="8"/>
      <c r="AE121" s="8"/>
      <c r="AF121" s="8"/>
      <c r="AG121" s="8"/>
      <c r="AH121" s="8"/>
    </row>
    <row r="122" spans="1:41">
      <c r="A122" s="7" t="s">
        <v>101</v>
      </c>
      <c r="B122" s="7" t="s">
        <v>40</v>
      </c>
      <c r="C122" s="7" t="s">
        <v>41</v>
      </c>
      <c r="D122" s="7">
        <v>6</v>
      </c>
      <c r="E122" s="7">
        <v>23</v>
      </c>
      <c r="G122" s="8">
        <v>44.661779403686523</v>
      </c>
      <c r="H122" s="9">
        <v>1120.4728370221328</v>
      </c>
      <c r="I122" s="9">
        <v>47.786720321931583</v>
      </c>
      <c r="J122" s="9">
        <v>1094.3775100401606</v>
      </c>
      <c r="K122" s="9">
        <v>855.42168674698792</v>
      </c>
      <c r="L122" s="24">
        <v>0.20899999999999999</v>
      </c>
      <c r="M122" s="10">
        <v>281982.29399999999</v>
      </c>
      <c r="N122" s="10">
        <v>4870594.6279999996</v>
      </c>
      <c r="O122" s="7">
        <v>3</v>
      </c>
      <c r="P122" s="7">
        <f>LOG(G122)</f>
        <v>1.6499360221345989</v>
      </c>
      <c r="Q122" s="7">
        <f t="shared" si="121"/>
        <v>3.0494013326476179</v>
      </c>
      <c r="R122" s="7">
        <f t="shared" si="122"/>
        <v>1.6793072252275532</v>
      </c>
      <c r="S122" s="7">
        <f t="shared" si="123"/>
        <v>3.039167159516925</v>
      </c>
      <c r="T122" s="7">
        <f t="shared" si="124"/>
        <v>2.9321802563430013</v>
      </c>
      <c r="U122" s="7">
        <f t="shared" si="125"/>
        <v>-0.679853713888946</v>
      </c>
      <c r="V122" s="6">
        <f t="shared" si="87"/>
        <v>4.2648709315375975E-2</v>
      </c>
      <c r="W122" s="8">
        <f t="shared" si="88"/>
        <v>0.76344705421010639</v>
      </c>
      <c r="X122" s="8">
        <f t="shared" si="89"/>
        <v>1522.0883534136547</v>
      </c>
      <c r="Y122" s="6">
        <f t="shared" si="126"/>
        <v>-1.3700941074200648</v>
      </c>
      <c r="Z122" s="6">
        <f t="shared" si="127"/>
        <v>-0.11722107630461652</v>
      </c>
      <c r="AA122" s="6">
        <f t="shared" si="128"/>
        <v>3.1824398628723358</v>
      </c>
      <c r="AB122" s="8">
        <f>(G122/10)*1000</f>
        <v>4466.1779403686523</v>
      </c>
      <c r="AC122" s="8">
        <f>H122/AB122</f>
        <v>0.25087957801556948</v>
      </c>
      <c r="AD122" s="8">
        <f>I122/AB122</f>
        <v>1.0699690195950212E-2</v>
      </c>
      <c r="AE122" s="8">
        <f>J122/AB122</f>
        <v>0.24503670132539038</v>
      </c>
      <c r="AF122" s="8">
        <f>K122/AB122</f>
        <v>0.1915332747974611</v>
      </c>
      <c r="AG122" s="8">
        <f>(I122+K122+J122)/AB122</f>
        <v>0.44726966631880172</v>
      </c>
      <c r="AH122" s="8">
        <f>(J122+K122)/AB122</f>
        <v>0.43656997612285148</v>
      </c>
      <c r="AI122" s="7">
        <f t="shared" ref="AI122:AO126" si="133">LOG(AB122)</f>
        <v>3.6499360221345989</v>
      </c>
      <c r="AJ122" s="7">
        <f t="shared" si="133"/>
        <v>-0.60053468948698108</v>
      </c>
      <c r="AK122" s="7">
        <f t="shared" si="133"/>
        <v>-1.9706287969070457</v>
      </c>
      <c r="AL122" s="7">
        <f t="shared" si="133"/>
        <v>-0.61076886261767405</v>
      </c>
      <c r="AM122" s="7">
        <f t="shared" si="133"/>
        <v>-0.71775576579159761</v>
      </c>
      <c r="AN122" s="7">
        <f t="shared" si="133"/>
        <v>-0.34943055453708999</v>
      </c>
      <c r="AO122" s="7">
        <f t="shared" si="133"/>
        <v>-0.35994613498631167</v>
      </c>
    </row>
    <row r="123" spans="1:41">
      <c r="A123" s="7" t="s">
        <v>101</v>
      </c>
      <c r="B123" s="7" t="s">
        <v>42</v>
      </c>
      <c r="C123" s="7" t="s">
        <v>43</v>
      </c>
      <c r="D123" s="7">
        <v>31</v>
      </c>
      <c r="E123" s="7">
        <v>41</v>
      </c>
      <c r="G123" s="8">
        <v>13.397083759307861</v>
      </c>
      <c r="H123" s="9">
        <v>29647.727272727279</v>
      </c>
      <c r="I123" s="9">
        <v>15.151515151515166</v>
      </c>
      <c r="J123" s="9">
        <v>8145.1612903225805</v>
      </c>
      <c r="K123" s="9">
        <v>20141.129032258068</v>
      </c>
      <c r="L123" s="24">
        <v>7.5780000000000003</v>
      </c>
      <c r="M123" s="10">
        <v>281982.29399999999</v>
      </c>
      <c r="N123" s="10">
        <v>4870594.6279999996</v>
      </c>
      <c r="O123" s="7">
        <v>3</v>
      </c>
      <c r="P123" s="7">
        <f>LOG(G123)</f>
        <v>1.1270102726129108</v>
      </c>
      <c r="Q123" s="7">
        <f t="shared" si="121"/>
        <v>4.4719914069500524</v>
      </c>
      <c r="R123" s="7">
        <f t="shared" si="122"/>
        <v>1.1804560644581317</v>
      </c>
      <c r="S123" s="7">
        <f t="shared" si="123"/>
        <v>3.9108996886204075</v>
      </c>
      <c r="T123" s="7">
        <f t="shared" si="124"/>
        <v>4.3040838117357847</v>
      </c>
      <c r="U123" s="7">
        <f t="shared" si="125"/>
        <v>0.87955460093897442</v>
      </c>
      <c r="V123" s="6">
        <f t="shared" si="87"/>
        <v>5.110514884374605E-4</v>
      </c>
      <c r="W123" s="8">
        <f t="shared" si="88"/>
        <v>0.67934816206926396</v>
      </c>
      <c r="X123" s="8">
        <f t="shared" si="89"/>
        <v>18215.725806451614</v>
      </c>
      <c r="Y123" s="6">
        <f t="shared" si="126"/>
        <v>-3.2915353424919203</v>
      </c>
      <c r="Z123" s="6">
        <f t="shared" si="127"/>
        <v>-0.16790759521426729</v>
      </c>
      <c r="AA123" s="6">
        <f t="shared" si="128"/>
        <v>4.2604464804067534</v>
      </c>
      <c r="AB123" s="8">
        <f>(G123/10)*1000</f>
        <v>1339.7083759307861</v>
      </c>
      <c r="AC123" s="8">
        <f>H123/AB123</f>
        <v>22.129985753152432</v>
      </c>
      <c r="AD123" s="8">
        <f>I123/AB123</f>
        <v>1.1309562158248345E-2</v>
      </c>
      <c r="AE123" s="8">
        <f>J123/AB123</f>
        <v>6.0798017215228537</v>
      </c>
      <c r="AF123" s="8">
        <f>K123/AB123</f>
        <v>15.0339651480231</v>
      </c>
      <c r="AG123" s="8">
        <f>(I123+K123+J123)/AB123</f>
        <v>21.125076431704201</v>
      </c>
      <c r="AH123" s="8">
        <f>(J123+K123)/AB123</f>
        <v>21.113766869545952</v>
      </c>
      <c r="AI123" s="7">
        <f t="shared" si="133"/>
        <v>3.1270102726129108</v>
      </c>
      <c r="AJ123" s="7">
        <f t="shared" si="133"/>
        <v>1.3449811343371416</v>
      </c>
      <c r="AK123" s="7">
        <f t="shared" si="133"/>
        <v>-1.9465542081547789</v>
      </c>
      <c r="AL123" s="7">
        <f t="shared" si="133"/>
        <v>0.78388941600749684</v>
      </c>
      <c r="AM123" s="7">
        <f t="shared" si="133"/>
        <v>1.1770735391228742</v>
      </c>
      <c r="AN123" s="7">
        <f t="shared" si="133"/>
        <v>1.3247982889262189</v>
      </c>
      <c r="AO123" s="7">
        <f t="shared" si="133"/>
        <v>1.3245657219252518</v>
      </c>
    </row>
    <row r="124" spans="1:41" ht="16" thickBot="1">
      <c r="A124" s="18" t="s">
        <v>101</v>
      </c>
      <c r="B124" s="18" t="s">
        <v>56</v>
      </c>
      <c r="C124" s="18" t="s">
        <v>56</v>
      </c>
      <c r="D124" s="18">
        <v>66</v>
      </c>
      <c r="E124" s="18">
        <v>92</v>
      </c>
      <c r="F124" s="18"/>
      <c r="G124" s="19">
        <v>0.88764160871505737</v>
      </c>
      <c r="H124" s="20">
        <v>7437.9960317460327</v>
      </c>
      <c r="I124" s="20">
        <v>15</v>
      </c>
      <c r="J124" s="20">
        <v>7369.477911646587</v>
      </c>
      <c r="K124" s="20">
        <v>4718.8755020080316</v>
      </c>
      <c r="L124" s="21">
        <v>0.29299999999999998</v>
      </c>
      <c r="M124" s="21">
        <v>281982.29399999999</v>
      </c>
      <c r="N124" s="21">
        <v>4870594.6279999996</v>
      </c>
      <c r="O124" s="18">
        <v>3</v>
      </c>
      <c r="P124" s="7">
        <f>LOG(G124)</f>
        <v>-5.176234815723206E-2</v>
      </c>
      <c r="Q124" s="7">
        <f t="shared" si="121"/>
        <v>3.8714559423220583</v>
      </c>
      <c r="R124" s="7">
        <f t="shared" si="122"/>
        <v>1.1760912590556813</v>
      </c>
      <c r="S124" s="7">
        <f t="shared" si="123"/>
        <v>3.8674367214923717</v>
      </c>
      <c r="T124" s="7">
        <f t="shared" si="124"/>
        <v>3.6738385195120187</v>
      </c>
      <c r="U124" s="7">
        <f t="shared" si="125"/>
        <v>-0.53313237964589055</v>
      </c>
      <c r="V124" s="6">
        <f t="shared" si="87"/>
        <v>2.0166722240746913E-3</v>
      </c>
      <c r="W124" s="8">
        <f t="shared" si="88"/>
        <v>0.63442834358440747</v>
      </c>
      <c r="X124" s="8">
        <f t="shared" si="89"/>
        <v>9728.9156626506028</v>
      </c>
      <c r="Y124" s="6">
        <f t="shared" si="126"/>
        <v>-2.6953646832663769</v>
      </c>
      <c r="Z124" s="6">
        <f t="shared" si="127"/>
        <v>-0.19761742281003966</v>
      </c>
      <c r="AA124" s="6">
        <f t="shared" si="128"/>
        <v>3.9880644386270667</v>
      </c>
      <c r="AB124" s="8">
        <f>(G124/10)*1000</f>
        <v>88.764160871505737</v>
      </c>
      <c r="AC124" s="8">
        <f>H124/AB124</f>
        <v>83.795035729715437</v>
      </c>
      <c r="AD124" s="8">
        <f>I124/AB124</f>
        <v>0.16898712107146346</v>
      </c>
      <c r="AE124" s="8">
        <f>J124/AB124</f>
        <v>83.02312373925983</v>
      </c>
      <c r="AF124" s="8">
        <f>K124/AB124</f>
        <v>53.161945718599611</v>
      </c>
      <c r="AG124" s="8">
        <f>(I124+K124+J124)/AB124</f>
        <v>136.35405657893091</v>
      </c>
      <c r="AH124" s="8">
        <f>(J124+K124)/AB124</f>
        <v>136.18506945785944</v>
      </c>
      <c r="AI124" s="7">
        <f t="shared" si="133"/>
        <v>1.948237651842768</v>
      </c>
      <c r="AJ124" s="7">
        <f t="shared" si="133"/>
        <v>1.9232182904792903</v>
      </c>
      <c r="AK124" s="7">
        <f t="shared" si="133"/>
        <v>-0.77214639278708674</v>
      </c>
      <c r="AL124" s="7">
        <f t="shared" si="133"/>
        <v>1.919199069649604</v>
      </c>
      <c r="AM124" s="7">
        <f t="shared" si="133"/>
        <v>1.7256008676692507</v>
      </c>
      <c r="AN124" s="7">
        <f t="shared" si="133"/>
        <v>2.1346680628763912</v>
      </c>
      <c r="AO124" s="7">
        <f t="shared" si="133"/>
        <v>2.1341294966553392</v>
      </c>
    </row>
    <row r="125" spans="1:41">
      <c r="A125" s="7" t="s">
        <v>102</v>
      </c>
      <c r="B125" s="7" t="s">
        <v>40</v>
      </c>
      <c r="C125" s="7" t="s">
        <v>41</v>
      </c>
      <c r="D125" s="7">
        <v>2</v>
      </c>
      <c r="E125" s="7">
        <v>18</v>
      </c>
      <c r="G125" s="8">
        <v>29.128779411315918</v>
      </c>
      <c r="H125" s="9">
        <v>6125.7500000000009</v>
      </c>
      <c r="I125" s="9">
        <v>12.750000000000012</v>
      </c>
      <c r="J125" s="9">
        <v>438.24701195219131</v>
      </c>
      <c r="K125" s="9">
        <v>731.07569721115544</v>
      </c>
      <c r="L125" s="24">
        <v>0.248</v>
      </c>
      <c r="M125" s="10">
        <v>281953.21299999999</v>
      </c>
      <c r="N125" s="10">
        <v>4870551.977</v>
      </c>
      <c r="O125" s="7">
        <v>3</v>
      </c>
      <c r="P125" s="7">
        <f>LOG(G125)</f>
        <v>1.4643222866861518</v>
      </c>
      <c r="Q125" s="7">
        <f t="shared" si="121"/>
        <v>3.7871592686971352</v>
      </c>
      <c r="R125" s="7">
        <f t="shared" si="122"/>
        <v>1.1055101847699744</v>
      </c>
      <c r="S125" s="7">
        <f t="shared" si="123"/>
        <v>2.6417189636771869</v>
      </c>
      <c r="T125" s="7">
        <f t="shared" si="124"/>
        <v>2.8639623471070701</v>
      </c>
      <c r="U125" s="7">
        <f t="shared" si="125"/>
        <v>-0.60554831917378371</v>
      </c>
      <c r="V125" s="6">
        <f t="shared" si="87"/>
        <v>2.0813777904746373E-3</v>
      </c>
      <c r="W125" s="8">
        <f t="shared" si="88"/>
        <v>0.11934468386910262</v>
      </c>
      <c r="X125" s="8">
        <f t="shared" si="89"/>
        <v>803.78486055776898</v>
      </c>
      <c r="Y125" s="6">
        <f t="shared" si="126"/>
        <v>-2.6816490839271609</v>
      </c>
      <c r="Z125" s="6">
        <f t="shared" si="127"/>
        <v>-0.92319692159006528</v>
      </c>
      <c r="AA125" s="6">
        <f t="shared" si="128"/>
        <v>2.9051398219130697</v>
      </c>
      <c r="AB125" s="8">
        <f>(G125/10)*1000</f>
        <v>2912.8779411315918</v>
      </c>
      <c r="AC125" s="8">
        <f>H125/AB125</f>
        <v>2.1029889078085695</v>
      </c>
      <c r="AD125" s="8">
        <f>I125/AB125</f>
        <v>4.3771144063272718E-3</v>
      </c>
      <c r="AE125" s="8">
        <f>J125/AB125</f>
        <v>0.15045155368986782</v>
      </c>
      <c r="AF125" s="8">
        <f>K125/AB125</f>
        <v>0.25098054638264311</v>
      </c>
      <c r="AG125" s="8">
        <f>(I125+K125+J125)/AB125</f>
        <v>0.40580921447883816</v>
      </c>
      <c r="AH125" s="8">
        <f>(J125+K125)/AB125</f>
        <v>0.4014321000725109</v>
      </c>
      <c r="AI125" s="7">
        <f t="shared" si="133"/>
        <v>3.4643222866861518</v>
      </c>
      <c r="AJ125" s="7">
        <f t="shared" si="133"/>
        <v>0.3228369820109836</v>
      </c>
      <c r="AK125" s="7">
        <f t="shared" si="133"/>
        <v>-2.3588121019161772</v>
      </c>
      <c r="AL125" s="7">
        <f t="shared" si="133"/>
        <v>-0.82260332300896477</v>
      </c>
      <c r="AM125" s="7">
        <f t="shared" si="133"/>
        <v>-0.60035993957908174</v>
      </c>
      <c r="AN125" s="7">
        <f t="shared" si="133"/>
        <v>-0.39167809591312275</v>
      </c>
      <c r="AO125" s="7">
        <f t="shared" si="133"/>
        <v>-0.39638790258355655</v>
      </c>
    </row>
    <row r="126" spans="1:41">
      <c r="A126" s="7" t="s">
        <v>102</v>
      </c>
      <c r="B126" s="7" t="s">
        <v>42</v>
      </c>
      <c r="C126" s="7" t="s">
        <v>43</v>
      </c>
      <c r="D126" s="7">
        <v>23</v>
      </c>
      <c r="E126" s="7">
        <v>30</v>
      </c>
      <c r="G126" s="8">
        <v>4.1101011037826538</v>
      </c>
      <c r="H126" s="9">
        <v>7336.0778443113786</v>
      </c>
      <c r="I126" s="9">
        <v>7.7345309381237595</v>
      </c>
      <c r="J126" s="9">
        <v>2549.8007968127495</v>
      </c>
      <c r="K126" s="9">
        <v>5378.4860557768925</v>
      </c>
      <c r="L126" s="24">
        <v>3.2149999999999999</v>
      </c>
      <c r="M126" s="10">
        <v>281953.21299999999</v>
      </c>
      <c r="N126" s="10">
        <v>4870551.977</v>
      </c>
      <c r="O126" s="7">
        <v>3</v>
      </c>
      <c r="P126" s="7">
        <f>LOG(G126)</f>
        <v>0.61385250515462109</v>
      </c>
      <c r="Q126" s="7">
        <f t="shared" si="121"/>
        <v>3.8654639310555732</v>
      </c>
      <c r="R126" s="7">
        <f t="shared" si="122"/>
        <v>0.88843398097508375</v>
      </c>
      <c r="S126" s="7">
        <f t="shared" si="123"/>
        <v>3.4065062525028491</v>
      </c>
      <c r="T126" s="7">
        <f t="shared" si="124"/>
        <v>3.7306600470139681</v>
      </c>
      <c r="U126" s="7">
        <f t="shared" si="125"/>
        <v>0.50718097726024081</v>
      </c>
      <c r="V126" s="6">
        <f t="shared" si="87"/>
        <v>1.0543141856273178E-3</v>
      </c>
      <c r="W126" s="8">
        <f t="shared" si="88"/>
        <v>0.73315553214140672</v>
      </c>
      <c r="X126" s="8">
        <f t="shared" si="89"/>
        <v>5239.0438247011953</v>
      </c>
      <c r="Y126" s="6">
        <f t="shared" si="126"/>
        <v>-2.9770299500804893</v>
      </c>
      <c r="Z126" s="6">
        <f t="shared" si="127"/>
        <v>-0.13480388404160504</v>
      </c>
      <c r="AA126" s="6">
        <f t="shared" si="128"/>
        <v>3.7192520313447384</v>
      </c>
      <c r="AB126" s="8">
        <f>(G126/10)*1000</f>
        <v>411.01011037826538</v>
      </c>
      <c r="AC126" s="8">
        <f>H126/AB126</f>
        <v>17.848898747429249</v>
      </c>
      <c r="AD126" s="8">
        <f>I126/AB126</f>
        <v>1.881834714724032E-2</v>
      </c>
      <c r="AE126" s="8">
        <f>J126/AB126</f>
        <v>6.2037422740430603</v>
      </c>
      <c r="AF126" s="8">
        <f>K126/AB126</f>
        <v>13.086018859309579</v>
      </c>
      <c r="AG126" s="8">
        <f>(I126+K126+J126)/AB126</f>
        <v>19.30857948049988</v>
      </c>
      <c r="AH126" s="8">
        <f>(J126+K126)/AB126</f>
        <v>19.289761133352641</v>
      </c>
      <c r="AI126" s="7">
        <f t="shared" si="133"/>
        <v>2.6138525051546213</v>
      </c>
      <c r="AJ126" s="7">
        <f t="shared" si="133"/>
        <v>1.2516114259009519</v>
      </c>
      <c r="AK126" s="7">
        <f t="shared" si="133"/>
        <v>-1.7254185241795374</v>
      </c>
      <c r="AL126" s="7">
        <f t="shared" si="133"/>
        <v>0.79265374734822791</v>
      </c>
      <c r="AM126" s="7">
        <f t="shared" si="133"/>
        <v>1.1168075418593468</v>
      </c>
      <c r="AN126" s="7">
        <f t="shared" si="133"/>
        <v>1.2857503241950798</v>
      </c>
      <c r="AO126" s="7">
        <f t="shared" si="133"/>
        <v>1.2853268497740475</v>
      </c>
    </row>
    <row r="127" spans="1:41" ht="16" thickBot="1">
      <c r="A127" s="18" t="s">
        <v>102</v>
      </c>
      <c r="B127" s="18" t="s">
        <v>45</v>
      </c>
      <c r="C127" s="18" t="s">
        <v>5</v>
      </c>
      <c r="D127" s="18">
        <v>49</v>
      </c>
      <c r="E127" s="18">
        <v>60</v>
      </c>
      <c r="F127" s="18"/>
      <c r="G127" s="19"/>
      <c r="H127" s="20">
        <v>3113.2968127490039</v>
      </c>
      <c r="I127" s="20">
        <v>97.111553784860575</v>
      </c>
      <c r="J127" s="20">
        <v>2817.4603174603171</v>
      </c>
      <c r="K127" s="20">
        <v>1339.2857142857142</v>
      </c>
      <c r="L127" s="21">
        <v>0.04</v>
      </c>
      <c r="M127" s="21">
        <v>281953.21299999999</v>
      </c>
      <c r="N127" s="21">
        <v>4870551.977</v>
      </c>
      <c r="O127" s="18">
        <v>3</v>
      </c>
      <c r="Q127" s="7">
        <f t="shared" si="121"/>
        <v>3.4932205270410699</v>
      </c>
      <c r="R127" s="7">
        <f t="shared" si="122"/>
        <v>1.9872709028895363</v>
      </c>
      <c r="S127" s="7">
        <f t="shared" si="123"/>
        <v>3.4498578079375313</v>
      </c>
      <c r="T127" s="7">
        <f t="shared" si="124"/>
        <v>3.1268732363854994</v>
      </c>
      <c r="U127" s="7">
        <f t="shared" si="125"/>
        <v>-1.3979400086720375</v>
      </c>
      <c r="V127" s="6">
        <f t="shared" si="87"/>
        <v>3.11925137966888E-2</v>
      </c>
      <c r="W127" s="8">
        <f t="shared" si="88"/>
        <v>0.43018247049279601</v>
      </c>
      <c r="X127" s="8">
        <f t="shared" si="89"/>
        <v>3487.103174603174</v>
      </c>
      <c r="Y127" s="6">
        <f t="shared" si="126"/>
        <v>-1.5059496241515338</v>
      </c>
      <c r="Z127" s="6">
        <f t="shared" si="127"/>
        <v>-0.36634729065557042</v>
      </c>
      <c r="AA127" s="6">
        <f t="shared" si="128"/>
        <v>3.5424647972463363</v>
      </c>
      <c r="AB127" s="8"/>
      <c r="AC127" s="8"/>
      <c r="AD127" s="8"/>
      <c r="AE127" s="8"/>
      <c r="AF127" s="8"/>
      <c r="AG127" s="8"/>
      <c r="AH127" s="8"/>
    </row>
    <row r="128" spans="1:41">
      <c r="A128" s="7" t="s">
        <v>103</v>
      </c>
      <c r="B128" s="7" t="s">
        <v>40</v>
      </c>
      <c r="C128" s="7" t="s">
        <v>41</v>
      </c>
      <c r="D128" s="7">
        <v>2</v>
      </c>
      <c r="E128" s="7">
        <v>12</v>
      </c>
      <c r="G128" s="8">
        <v>28.71410263487067</v>
      </c>
      <c r="H128" s="9">
        <v>3027.3904382470123</v>
      </c>
      <c r="I128" s="9">
        <v>33.864541832669296</v>
      </c>
      <c r="J128" s="9">
        <v>2988.0478087649403</v>
      </c>
      <c r="K128" s="9">
        <v>1603.5856573705182</v>
      </c>
      <c r="L128" s="24">
        <v>0.54900000000000004</v>
      </c>
      <c r="M128" s="10">
        <v>281739.95799999998</v>
      </c>
      <c r="N128" s="10">
        <v>4870966.8550000004</v>
      </c>
      <c r="O128" s="7">
        <v>3</v>
      </c>
      <c r="P128" s="7">
        <f>LOG(G128)</f>
        <v>1.4580952483792058</v>
      </c>
      <c r="Q128" s="7">
        <f t="shared" si="121"/>
        <v>3.4810684349114593</v>
      </c>
      <c r="R128" s="7">
        <f t="shared" si="122"/>
        <v>1.5297452042332542</v>
      </c>
      <c r="S128" s="7">
        <f t="shared" si="123"/>
        <v>3.4753875419106621</v>
      </c>
      <c r="T128" s="7">
        <f t="shared" si="124"/>
        <v>3.2050921632228491</v>
      </c>
      <c r="U128" s="7">
        <f t="shared" si="125"/>
        <v>-0.26042765554990804</v>
      </c>
      <c r="V128" s="6">
        <f t="shared" si="87"/>
        <v>1.1186050337226508E-2</v>
      </c>
      <c r="W128" s="8">
        <f t="shared" si="88"/>
        <v>0.52969238361572635</v>
      </c>
      <c r="X128" s="8">
        <f t="shared" si="89"/>
        <v>3789.8406374501992</v>
      </c>
      <c r="Y128" s="6">
        <f t="shared" si="126"/>
        <v>-1.9513232306782051</v>
      </c>
      <c r="Z128" s="6">
        <f t="shared" si="127"/>
        <v>-0.27597627168861011</v>
      </c>
      <c r="AA128" s="6">
        <f t="shared" si="128"/>
        <v>3.578620948297591</v>
      </c>
      <c r="AB128" s="8">
        <f>(G128/10)*1000</f>
        <v>2871.4102634870669</v>
      </c>
      <c r="AC128" s="8">
        <f>H128/AB128</f>
        <v>1.0543218002468659</v>
      </c>
      <c r="AD128" s="8">
        <f>I128/AB128</f>
        <v>1.1793696729196715E-2</v>
      </c>
      <c r="AE128" s="8">
        <f>J128/AB128</f>
        <v>1.0406202996350051</v>
      </c>
      <c r="AF128" s="8">
        <f>K128/AB128</f>
        <v>0.55846622747078611</v>
      </c>
      <c r="AG128" s="8">
        <f>(I128+K128+J128)/AB128</f>
        <v>1.610880223834988</v>
      </c>
      <c r="AH128" s="8">
        <f>(J128+K128)/AB128</f>
        <v>1.5990865271057912</v>
      </c>
      <c r="AI128" s="7">
        <f t="shared" ref="AI128:AO129" si="134">LOG(AB128)</f>
        <v>3.4580952483792058</v>
      </c>
      <c r="AJ128" s="7">
        <f t="shared" si="134"/>
        <v>2.2973186532253526E-2</v>
      </c>
      <c r="AK128" s="7">
        <f t="shared" si="134"/>
        <v>-1.9283500441459516</v>
      </c>
      <c r="AL128" s="7">
        <f t="shared" si="134"/>
        <v>1.7292293531456102E-2</v>
      </c>
      <c r="AM128" s="7">
        <f t="shared" si="134"/>
        <v>-0.25300308515635661</v>
      </c>
      <c r="AN128" s="7">
        <f t="shared" si="134"/>
        <v>0.20706324987832991</v>
      </c>
      <c r="AO128" s="7">
        <f t="shared" si="134"/>
        <v>0.20387196420144182</v>
      </c>
    </row>
    <row r="129" spans="1:41">
      <c r="A129" s="7" t="s">
        <v>103</v>
      </c>
      <c r="B129" s="7" t="s">
        <v>71</v>
      </c>
      <c r="C129" s="7" t="s">
        <v>43</v>
      </c>
      <c r="D129" s="7">
        <v>17</v>
      </c>
      <c r="E129" s="7">
        <v>27</v>
      </c>
      <c r="G129" s="8">
        <v>3.3495579957962036</v>
      </c>
      <c r="H129" s="9">
        <v>10792.914171656686</v>
      </c>
      <c r="I129" s="9">
        <v>9.231536926147685</v>
      </c>
      <c r="J129" s="9">
        <v>3447.5806451612907</v>
      </c>
      <c r="K129" s="9">
        <v>8125</v>
      </c>
      <c r="L129" s="24">
        <v>1.484</v>
      </c>
      <c r="M129" s="10">
        <v>281739.95799999998</v>
      </c>
      <c r="N129" s="10">
        <v>4870966.8550000004</v>
      </c>
      <c r="O129" s="7">
        <v>3</v>
      </c>
      <c r="P129" s="7">
        <f>LOG(G129)</f>
        <v>0.52498750176772579</v>
      </c>
      <c r="Q129" s="7">
        <f t="shared" si="121"/>
        <v>4.033138723440306</v>
      </c>
      <c r="R129" s="7">
        <f t="shared" si="122"/>
        <v>0.96527401120780476</v>
      </c>
      <c r="S129" s="7">
        <f t="shared" si="123"/>
        <v>3.5375144339019564</v>
      </c>
      <c r="T129" s="7">
        <f t="shared" si="124"/>
        <v>3.9098233696509119</v>
      </c>
      <c r="U129" s="7">
        <f t="shared" si="125"/>
        <v>0.17143390094300825</v>
      </c>
      <c r="V129" s="6">
        <f t="shared" si="87"/>
        <v>8.5533311757362619E-4</v>
      </c>
      <c r="W129" s="8">
        <f t="shared" si="88"/>
        <v>0.75280872902122153</v>
      </c>
      <c r="X129" s="8">
        <f t="shared" si="89"/>
        <v>7510.0806451612907</v>
      </c>
      <c r="Y129" s="6">
        <f t="shared" si="126"/>
        <v>-3.0678647122325011</v>
      </c>
      <c r="Z129" s="6">
        <f t="shared" si="127"/>
        <v>-0.12331535378939382</v>
      </c>
      <c r="AA129" s="6">
        <f t="shared" si="128"/>
        <v>3.8756446005941143</v>
      </c>
      <c r="AB129" s="8">
        <f>(G129/10)*1000</f>
        <v>334.95579957962036</v>
      </c>
      <c r="AC129" s="8">
        <f>H129/AB129</f>
        <v>32.221905652035638</v>
      </c>
      <c r="AD129" s="8">
        <f>I129/AB129</f>
        <v>2.7560463015518892E-2</v>
      </c>
      <c r="AE129" s="8">
        <f>J129/AB129</f>
        <v>10.292643535320506</v>
      </c>
      <c r="AF129" s="8">
        <f>K129/AB129</f>
        <v>24.256931840550664</v>
      </c>
      <c r="AG129" s="8">
        <f>(I129+K129+J129)/AB129</f>
        <v>34.57713583888669</v>
      </c>
      <c r="AH129" s="8">
        <f>(J129+K129)/AB129</f>
        <v>34.549575375871171</v>
      </c>
      <c r="AI129" s="7">
        <f t="shared" si="134"/>
        <v>2.5249875017677259</v>
      </c>
      <c r="AJ129" s="7">
        <f t="shared" si="134"/>
        <v>1.5081512216725801</v>
      </c>
      <c r="AK129" s="7">
        <f t="shared" si="134"/>
        <v>-1.559713490559921</v>
      </c>
      <c r="AL129" s="7">
        <f t="shared" si="134"/>
        <v>1.0125269321342307</v>
      </c>
      <c r="AM129" s="7">
        <f t="shared" si="134"/>
        <v>1.3848358678831862</v>
      </c>
      <c r="AN129" s="7">
        <f t="shared" si="134"/>
        <v>1.538789016095697</v>
      </c>
      <c r="AO129" s="7">
        <f t="shared" si="134"/>
        <v>1.5384427141400503</v>
      </c>
    </row>
    <row r="130" spans="1:41" ht="16" thickBot="1">
      <c r="A130" s="18" t="s">
        <v>103</v>
      </c>
      <c r="B130" s="18" t="s">
        <v>45</v>
      </c>
      <c r="C130" s="18" t="s">
        <v>5</v>
      </c>
      <c r="D130" s="18">
        <v>66</v>
      </c>
      <c r="E130" s="18">
        <v>74</v>
      </c>
      <c r="F130" s="18"/>
      <c r="G130" s="19"/>
      <c r="H130" s="20">
        <v>2705.734406438632</v>
      </c>
      <c r="I130" s="20">
        <v>23.390342052313876</v>
      </c>
      <c r="J130" s="20">
        <v>2914.9797570850205</v>
      </c>
      <c r="K130" s="20">
        <v>1554.6558704453441</v>
      </c>
      <c r="L130" s="21">
        <v>0.21299999999999999</v>
      </c>
      <c r="M130" s="21">
        <v>281739.95799999998</v>
      </c>
      <c r="N130" s="21">
        <v>4870966.8550000004</v>
      </c>
      <c r="O130" s="18">
        <v>3</v>
      </c>
      <c r="Q130" s="7">
        <f t="shared" si="121"/>
        <v>3.4322851642205507</v>
      </c>
      <c r="R130" s="7">
        <f t="shared" si="122"/>
        <v>1.3690365728286593</v>
      </c>
      <c r="S130" s="7">
        <f t="shared" si="123"/>
        <v>3.4646355431716027</v>
      </c>
      <c r="T130" s="7">
        <f t="shared" si="124"/>
        <v>3.1916342711078651</v>
      </c>
      <c r="U130" s="7">
        <f t="shared" si="125"/>
        <v>-0.67162039656126227</v>
      </c>
      <c r="V130" s="6">
        <f t="shared" si="87"/>
        <v>8.6447295036252061E-3</v>
      </c>
      <c r="W130" s="8">
        <f t="shared" si="88"/>
        <v>0.57457815029658743</v>
      </c>
      <c r="X130" s="8">
        <f t="shared" si="89"/>
        <v>3692.3076923076924</v>
      </c>
      <c r="Y130" s="6">
        <f t="shared" si="126"/>
        <v>-2.0632485913918917</v>
      </c>
      <c r="Z130" s="6">
        <f t="shared" si="127"/>
        <v>-0.24065089311268575</v>
      </c>
      <c r="AA130" s="6">
        <f t="shared" si="128"/>
        <v>3.5672978850687507</v>
      </c>
      <c r="AB130" s="8"/>
      <c r="AC130" s="8"/>
      <c r="AD130" s="8"/>
      <c r="AE130" s="8"/>
      <c r="AF130" s="8"/>
      <c r="AG130" s="8"/>
      <c r="AH130" s="8"/>
    </row>
    <row r="131" spans="1:41">
      <c r="A131" s="7" t="s">
        <v>104</v>
      </c>
      <c r="B131" s="7" t="s">
        <v>105</v>
      </c>
      <c r="C131" s="7" t="s">
        <v>47</v>
      </c>
      <c r="D131" s="7">
        <v>4</v>
      </c>
      <c r="E131" s="7">
        <v>9</v>
      </c>
      <c r="G131" s="8">
        <v>6.658126106337896</v>
      </c>
      <c r="H131" s="9">
        <v>2870.46370967742</v>
      </c>
      <c r="I131" s="9">
        <v>65.776209677419359</v>
      </c>
      <c r="J131" s="9">
        <v>432.27091633466136</v>
      </c>
      <c r="K131" s="9">
        <v>1460.1593625498008</v>
      </c>
      <c r="L131" s="24">
        <v>0.26600000000000001</v>
      </c>
      <c r="M131" s="10">
        <v>281743.83600000001</v>
      </c>
      <c r="N131" s="10">
        <v>4870997.8739999998</v>
      </c>
      <c r="O131" s="7">
        <v>5</v>
      </c>
      <c r="P131" s="7">
        <f t="shared" ref="P131:P136" si="135">LOG(G131)</f>
        <v>0.8233520165292737</v>
      </c>
      <c r="Q131" s="7">
        <f t="shared" si="121"/>
        <v>3.4579520605969596</v>
      </c>
      <c r="R131" s="7">
        <f t="shared" si="122"/>
        <v>1.8180688438561399</v>
      </c>
      <c r="S131" s="7">
        <f t="shared" si="123"/>
        <v>2.6357560167035103</v>
      </c>
      <c r="T131" s="7">
        <f t="shared" si="124"/>
        <v>3.1644002574961085</v>
      </c>
      <c r="U131" s="7">
        <f t="shared" si="125"/>
        <v>-0.57511836336893296</v>
      </c>
      <c r="V131" s="6">
        <f t="shared" si="87"/>
        <v>2.2914837576821771E-2</v>
      </c>
      <c r="W131" s="8">
        <f t="shared" si="88"/>
        <v>0.50868413964860482</v>
      </c>
      <c r="X131" s="8">
        <f t="shared" si="89"/>
        <v>1162.3505976095616</v>
      </c>
      <c r="Y131" s="6">
        <f t="shared" si="126"/>
        <v>-1.6398832167408195</v>
      </c>
      <c r="Z131" s="6">
        <f t="shared" si="127"/>
        <v>-0.29355180310085077</v>
      </c>
      <c r="AA131" s="6">
        <f t="shared" si="128"/>
        <v>3.0653371432363694</v>
      </c>
      <c r="AB131" s="8">
        <f t="shared" ref="AB131:AB136" si="136">(G131/10)*1000</f>
        <v>665.81261063378963</v>
      </c>
      <c r="AC131" s="8">
        <f t="shared" ref="AC131:AC136" si="137">H131/AB131</f>
        <v>4.3112185978950057</v>
      </c>
      <c r="AD131" s="8">
        <f t="shared" ref="AD131:AD136" si="138">I131/AB131</f>
        <v>9.8790873928937345E-2</v>
      </c>
      <c r="AE131" s="8">
        <f t="shared" ref="AE131:AE136" si="139">J131/AB131</f>
        <v>0.64923810308005581</v>
      </c>
      <c r="AF131" s="8">
        <f t="shared" ref="AF131:AF136" si="140">K131/AB131</f>
        <v>2.1930485233072852</v>
      </c>
      <c r="AG131" s="8">
        <f t="shared" ref="AG131:AG136" si="141">(I131+K131+J131)/AB131</f>
        <v>2.9410775003162786</v>
      </c>
      <c r="AH131" s="8">
        <f t="shared" ref="AH131:AH136" si="142">(J131+K131)/AB131</f>
        <v>2.8422866263873408</v>
      </c>
      <c r="AI131" s="7">
        <f t="shared" ref="AI131:AO136" si="143">LOG(AB131)</f>
        <v>2.8233520165292738</v>
      </c>
      <c r="AJ131" s="7">
        <f t="shared" si="143"/>
        <v>0.63460004406768566</v>
      </c>
      <c r="AK131" s="7">
        <f t="shared" si="143"/>
        <v>-1.0052831726731337</v>
      </c>
      <c r="AL131" s="7">
        <f t="shared" si="143"/>
        <v>-0.1875959998257635</v>
      </c>
      <c r="AM131" s="7">
        <f t="shared" si="143"/>
        <v>0.34104824096683489</v>
      </c>
      <c r="AN131" s="7">
        <f t="shared" si="143"/>
        <v>0.4685064687492459</v>
      </c>
      <c r="AO131" s="7">
        <f t="shared" si="143"/>
        <v>0.45366787161455469</v>
      </c>
    </row>
    <row r="132" spans="1:41">
      <c r="A132" s="7" t="s">
        <v>104</v>
      </c>
      <c r="B132" s="7" t="s">
        <v>73</v>
      </c>
      <c r="C132" s="7" t="s">
        <v>44</v>
      </c>
      <c r="D132" s="7">
        <v>9</v>
      </c>
      <c r="E132" s="7">
        <v>19</v>
      </c>
      <c r="G132" s="8">
        <v>4.13761305809021</v>
      </c>
      <c r="H132" s="9">
        <v>14679.455445544556</v>
      </c>
      <c r="I132" s="9">
        <v>120.54455445544555</v>
      </c>
      <c r="J132" s="9">
        <v>2710.8433734939758</v>
      </c>
      <c r="K132" s="9">
        <v>10923.694779116466</v>
      </c>
      <c r="L132" s="24">
        <v>1.6779999999999999</v>
      </c>
      <c r="M132" s="10">
        <v>281743.83600000001</v>
      </c>
      <c r="N132" s="10">
        <v>4870997.8739999998</v>
      </c>
      <c r="O132" s="7">
        <v>5</v>
      </c>
      <c r="P132" s="7">
        <f t="shared" si="135"/>
        <v>0.61674987381311264</v>
      </c>
      <c r="Q132" s="7">
        <f t="shared" si="121"/>
        <v>4.1667099451317116</v>
      </c>
      <c r="R132" s="7">
        <f t="shared" si="122"/>
        <v>2.0811475961040293</v>
      </c>
      <c r="S132" s="7">
        <f t="shared" si="123"/>
        <v>3.4331044257352885</v>
      </c>
      <c r="T132" s="7">
        <f t="shared" si="124"/>
        <v>4.0383695569384628</v>
      </c>
      <c r="U132" s="7">
        <f t="shared" si="125"/>
        <v>0.22479195649268147</v>
      </c>
      <c r="V132" s="6">
        <f t="shared" si="87"/>
        <v>8.2117865272742594E-3</v>
      </c>
      <c r="W132" s="8">
        <f t="shared" si="88"/>
        <v>0.74414850194132898</v>
      </c>
      <c r="X132" s="8">
        <f t="shared" si="89"/>
        <v>8172.6907630522091</v>
      </c>
      <c r="Y132" s="6">
        <f t="shared" si="126"/>
        <v>-2.0855623490276822</v>
      </c>
      <c r="Z132" s="6">
        <f t="shared" si="127"/>
        <v>-0.12834038819324944</v>
      </c>
      <c r="AA132" s="6">
        <f t="shared" si="128"/>
        <v>3.9123650664655023</v>
      </c>
      <c r="AB132" s="8">
        <f t="shared" si="136"/>
        <v>413.761305809021</v>
      </c>
      <c r="AC132" s="8">
        <f t="shared" si="137"/>
        <v>35.478076947872268</v>
      </c>
      <c r="AD132" s="8">
        <f t="shared" si="138"/>
        <v>0.29133839429413699</v>
      </c>
      <c r="AE132" s="8">
        <f t="shared" si="139"/>
        <v>6.5517082806801046</v>
      </c>
      <c r="AF132" s="8">
        <f t="shared" si="140"/>
        <v>26.400957812518346</v>
      </c>
      <c r="AG132" s="8">
        <f t="shared" si="141"/>
        <v>33.244004487492589</v>
      </c>
      <c r="AH132" s="8">
        <f t="shared" si="142"/>
        <v>32.952666093198452</v>
      </c>
      <c r="AI132" s="7">
        <f t="shared" si="143"/>
        <v>2.6167498738131125</v>
      </c>
      <c r="AJ132" s="7">
        <f t="shared" si="143"/>
        <v>1.549960071318599</v>
      </c>
      <c r="AK132" s="7">
        <f t="shared" si="143"/>
        <v>-0.53560227770908331</v>
      </c>
      <c r="AL132" s="7">
        <f t="shared" si="143"/>
        <v>0.81635455192217588</v>
      </c>
      <c r="AM132" s="7">
        <f t="shared" si="143"/>
        <v>1.4216196831253496</v>
      </c>
      <c r="AN132" s="7">
        <f t="shared" si="143"/>
        <v>1.5217133322622327</v>
      </c>
      <c r="AO132" s="7">
        <f t="shared" si="143"/>
        <v>1.5178905577076716</v>
      </c>
    </row>
    <row r="133" spans="1:41" ht="16" thickBot="1">
      <c r="A133" s="18" t="s">
        <v>104</v>
      </c>
      <c r="B133" s="18" t="s">
        <v>106</v>
      </c>
      <c r="C133" s="18" t="s">
        <v>44</v>
      </c>
      <c r="D133" s="18">
        <v>83</v>
      </c>
      <c r="E133" s="18">
        <v>91</v>
      </c>
      <c r="F133" s="18"/>
      <c r="G133" s="19">
        <v>2.0778640508651733</v>
      </c>
      <c r="H133" s="20">
        <v>6991.5674603174602</v>
      </c>
      <c r="I133" s="20">
        <v>20.585317460317466</v>
      </c>
      <c r="J133" s="20">
        <v>3740</v>
      </c>
      <c r="K133" s="20">
        <v>4520</v>
      </c>
      <c r="L133" s="21">
        <v>0.92400000000000004</v>
      </c>
      <c r="M133" s="21">
        <v>281743.83600000001</v>
      </c>
      <c r="N133" s="21">
        <v>4870997.8739999998</v>
      </c>
      <c r="O133" s="18">
        <v>5</v>
      </c>
      <c r="P133" s="7">
        <f t="shared" si="135"/>
        <v>0.31761712941436743</v>
      </c>
      <c r="Q133" s="7">
        <f t="shared" si="121"/>
        <v>3.8445745524341333</v>
      </c>
      <c r="R133" s="7">
        <f t="shared" si="122"/>
        <v>1.3135575689386052</v>
      </c>
      <c r="S133" s="7">
        <f t="shared" si="123"/>
        <v>3.5728716022004803</v>
      </c>
      <c r="T133" s="7">
        <f t="shared" si="124"/>
        <v>3.655138434811382</v>
      </c>
      <c r="U133" s="7">
        <f t="shared" si="125"/>
        <v>-3.4328028779893278E-2</v>
      </c>
      <c r="V133" s="6">
        <f t="shared" si="87"/>
        <v>2.9443064916637113E-3</v>
      </c>
      <c r="W133" s="8">
        <f t="shared" si="88"/>
        <v>0.6464930826534232</v>
      </c>
      <c r="X133" s="8">
        <f t="shared" si="89"/>
        <v>6000</v>
      </c>
      <c r="Y133" s="6">
        <f t="shared" si="126"/>
        <v>-2.5310169834955283</v>
      </c>
      <c r="Z133" s="6">
        <f t="shared" si="127"/>
        <v>-0.18943611762275134</v>
      </c>
      <c r="AA133" s="6">
        <f t="shared" si="128"/>
        <v>3.7781512503836434</v>
      </c>
      <c r="AB133" s="8">
        <f t="shared" si="136"/>
        <v>207.78640508651733</v>
      </c>
      <c r="AC133" s="8">
        <f t="shared" si="137"/>
        <v>33.647858036748538</v>
      </c>
      <c r="AD133" s="8">
        <f t="shared" si="138"/>
        <v>9.9069606848177713E-2</v>
      </c>
      <c r="AE133" s="8">
        <f t="shared" si="139"/>
        <v>17.999252638509976</v>
      </c>
      <c r="AF133" s="8">
        <f t="shared" si="140"/>
        <v>21.753107466862325</v>
      </c>
      <c r="AG133" s="8">
        <f t="shared" si="141"/>
        <v>39.851429712220479</v>
      </c>
      <c r="AH133" s="8">
        <f t="shared" si="142"/>
        <v>39.752360105372304</v>
      </c>
      <c r="AI133" s="7">
        <f t="shared" si="143"/>
        <v>2.3176171294143675</v>
      </c>
      <c r="AJ133" s="7">
        <f t="shared" si="143"/>
        <v>1.526957423019766</v>
      </c>
      <c r="AK133" s="7">
        <f t="shared" si="143"/>
        <v>-1.0040595604757623</v>
      </c>
      <c r="AL133" s="7">
        <f t="shared" si="143"/>
        <v>1.2552544727861128</v>
      </c>
      <c r="AM133" s="7">
        <f t="shared" si="143"/>
        <v>1.3375213053970147</v>
      </c>
      <c r="AN133" s="7">
        <f t="shared" si="143"/>
        <v>1.6004439067858305</v>
      </c>
      <c r="AO133" s="7">
        <f t="shared" si="143"/>
        <v>1.5993629179060147</v>
      </c>
    </row>
    <row r="134" spans="1:41">
      <c r="A134" s="7" t="s">
        <v>107</v>
      </c>
      <c r="B134" s="7" t="s">
        <v>40</v>
      </c>
      <c r="C134" s="7" t="s">
        <v>41</v>
      </c>
      <c r="D134" s="7">
        <v>3</v>
      </c>
      <c r="E134" s="7">
        <v>8</v>
      </c>
      <c r="G134" s="8">
        <v>33.004249248580024</v>
      </c>
      <c r="H134" s="9">
        <v>2089.6793587174343</v>
      </c>
      <c r="I134" s="9">
        <v>365.7314629258517</v>
      </c>
      <c r="J134" s="9">
        <v>839.35742971887544</v>
      </c>
      <c r="K134" s="9">
        <v>1218.8755020080321</v>
      </c>
      <c r="L134" s="24">
        <v>0.26800000000000002</v>
      </c>
      <c r="M134" s="10">
        <v>281705.06199999998</v>
      </c>
      <c r="N134" s="10">
        <v>4871013.3839999996</v>
      </c>
      <c r="O134" s="7">
        <v>2</v>
      </c>
      <c r="P134" s="7">
        <f t="shared" si="135"/>
        <v>1.5185698582538738</v>
      </c>
      <c r="Q134" s="7">
        <f t="shared" si="121"/>
        <v>3.3200796528944791</v>
      </c>
      <c r="R134" s="7">
        <f t="shared" si="122"/>
        <v>2.5631623231691036</v>
      </c>
      <c r="S134" s="7">
        <f t="shared" si="123"/>
        <v>2.9239469390153174</v>
      </c>
      <c r="T134" s="7">
        <f t="shared" si="124"/>
        <v>3.0859593483155399</v>
      </c>
      <c r="U134" s="7">
        <f t="shared" si="125"/>
        <v>-0.57186520597121115</v>
      </c>
      <c r="V134" s="6">
        <f t="shared" si="87"/>
        <v>0.17501798129944862</v>
      </c>
      <c r="W134" s="8">
        <f t="shared" si="88"/>
        <v>0.58328350563606635</v>
      </c>
      <c r="X134" s="8">
        <f t="shared" si="89"/>
        <v>1448.7951807228915</v>
      </c>
      <c r="Y134" s="6">
        <f t="shared" si="126"/>
        <v>-0.7569173297253754</v>
      </c>
      <c r="Z134" s="6">
        <f t="shared" si="127"/>
        <v>-0.23412030457893893</v>
      </c>
      <c r="AA134" s="6">
        <f t="shared" si="128"/>
        <v>3.1610069926697952</v>
      </c>
      <c r="AB134" s="8">
        <f t="shared" si="136"/>
        <v>3300.4249248580022</v>
      </c>
      <c r="AC134" s="8">
        <f t="shared" si="137"/>
        <v>0.63315464108226638</v>
      </c>
      <c r="AD134" s="8">
        <f t="shared" si="138"/>
        <v>0.11081344713259519</v>
      </c>
      <c r="AE134" s="8">
        <f t="shared" si="139"/>
        <v>0.25431798899500435</v>
      </c>
      <c r="AF134" s="8">
        <f t="shared" si="140"/>
        <v>0.36930865866020968</v>
      </c>
      <c r="AG134" s="8">
        <f t="shared" si="141"/>
        <v>0.73444009478780925</v>
      </c>
      <c r="AH134" s="8">
        <f t="shared" si="142"/>
        <v>0.62362664765521403</v>
      </c>
      <c r="AI134" s="7">
        <f t="shared" si="143"/>
        <v>3.5185698582538736</v>
      </c>
      <c r="AJ134" s="7">
        <f t="shared" si="143"/>
        <v>-0.19849020535939482</v>
      </c>
      <c r="AK134" s="7">
        <f t="shared" si="143"/>
        <v>-0.95540753508477017</v>
      </c>
      <c r="AL134" s="7">
        <f t="shared" si="143"/>
        <v>-0.59462291923855615</v>
      </c>
      <c r="AM134" s="7">
        <f t="shared" si="143"/>
        <v>-0.43261050993833378</v>
      </c>
      <c r="AN134" s="7">
        <f t="shared" si="143"/>
        <v>-0.13404362201680381</v>
      </c>
      <c r="AO134" s="7">
        <f t="shared" si="143"/>
        <v>-0.20507533562181823</v>
      </c>
    </row>
    <row r="135" spans="1:41">
      <c r="A135" s="7" t="s">
        <v>107</v>
      </c>
      <c r="B135" s="7" t="s">
        <v>47</v>
      </c>
      <c r="C135" s="7" t="s">
        <v>47</v>
      </c>
      <c r="D135" s="7">
        <v>8</v>
      </c>
      <c r="E135" s="7">
        <v>13</v>
      </c>
      <c r="G135" s="8">
        <v>12.967061042785645</v>
      </c>
      <c r="H135" s="9">
        <v>4444.3887775551102</v>
      </c>
      <c r="I135" s="9">
        <v>35.070140280561098</v>
      </c>
      <c r="J135" s="9">
        <v>5297.6190476190468</v>
      </c>
      <c r="K135" s="9">
        <v>4761.9047619047615</v>
      </c>
      <c r="L135" s="24">
        <v>2.8250000000000002</v>
      </c>
      <c r="M135" s="10">
        <v>281705.06199999998</v>
      </c>
      <c r="N135" s="10">
        <v>4871013.3839999996</v>
      </c>
      <c r="O135" s="7">
        <v>2</v>
      </c>
      <c r="P135" s="7">
        <f t="shared" si="135"/>
        <v>1.1128415553027817</v>
      </c>
      <c r="Q135" s="7">
        <f t="shared" si="121"/>
        <v>3.6478120422944276</v>
      </c>
      <c r="R135" s="7">
        <f t="shared" si="122"/>
        <v>1.5449375030629042</v>
      </c>
      <c r="S135" s="7">
        <f t="shared" si="123"/>
        <v>3.72408072491905</v>
      </c>
      <c r="T135" s="7">
        <f t="shared" si="124"/>
        <v>3.6777807052660805</v>
      </c>
      <c r="U135" s="7">
        <f t="shared" si="125"/>
        <v>0.45101845215545738</v>
      </c>
      <c r="V135" s="6">
        <f t="shared" si="87"/>
        <v>7.8908803967985518E-3</v>
      </c>
      <c r="W135" s="8">
        <f t="shared" si="88"/>
        <v>1.0714419912931918</v>
      </c>
      <c r="X135" s="8">
        <f t="shared" si="89"/>
        <v>7678.5714285714275</v>
      </c>
      <c r="Y135" s="6">
        <f t="shared" si="126"/>
        <v>-2.1028745392315233</v>
      </c>
      <c r="Z135" s="6">
        <f t="shared" si="127"/>
        <v>2.9968662971652963E-2</v>
      </c>
      <c r="AA135" s="6">
        <f t="shared" si="128"/>
        <v>3.885280428573386</v>
      </c>
      <c r="AB135" s="8">
        <f t="shared" si="136"/>
        <v>1296.7061042785645</v>
      </c>
      <c r="AC135" s="8">
        <f t="shared" si="137"/>
        <v>3.4274449413714998</v>
      </c>
      <c r="AD135" s="8">
        <f t="shared" si="138"/>
        <v>2.7045558098974729E-2</v>
      </c>
      <c r="AE135" s="8">
        <f t="shared" si="139"/>
        <v>4.0854431317468274</v>
      </c>
      <c r="AF135" s="8">
        <f t="shared" si="140"/>
        <v>3.6723084330308566</v>
      </c>
      <c r="AG135" s="8">
        <f t="shared" si="141"/>
        <v>7.7847971228766593</v>
      </c>
      <c r="AH135" s="8">
        <f t="shared" si="142"/>
        <v>7.7577515647776849</v>
      </c>
      <c r="AI135" s="7">
        <f t="shared" si="143"/>
        <v>3.1128415553027819</v>
      </c>
      <c r="AJ135" s="7">
        <f t="shared" si="143"/>
        <v>0.53497048699164607</v>
      </c>
      <c r="AK135" s="7">
        <f t="shared" si="143"/>
        <v>-1.5679040522398775</v>
      </c>
      <c r="AL135" s="7">
        <f t="shared" si="143"/>
        <v>0.61123916961626812</v>
      </c>
      <c r="AM135" s="7">
        <f t="shared" si="143"/>
        <v>0.56493914996329897</v>
      </c>
      <c r="AN135" s="7">
        <f t="shared" si="143"/>
        <v>0.89124729904116617</v>
      </c>
      <c r="AO135" s="7">
        <f t="shared" si="143"/>
        <v>0.88973586758502898</v>
      </c>
    </row>
    <row r="136" spans="1:41">
      <c r="A136" s="7" t="s">
        <v>107</v>
      </c>
      <c r="B136" s="7" t="s">
        <v>78</v>
      </c>
      <c r="C136" s="7" t="s">
        <v>55</v>
      </c>
      <c r="D136" s="7">
        <v>16</v>
      </c>
      <c r="E136" s="7">
        <v>26</v>
      </c>
      <c r="G136" s="8">
        <v>7.3739256858825684</v>
      </c>
      <c r="H136" s="9">
        <v>10199.304174950297</v>
      </c>
      <c r="I136" s="9">
        <v>9.9403578528826575</v>
      </c>
      <c r="J136" s="9">
        <v>4090.909090909091</v>
      </c>
      <c r="K136" s="9">
        <v>12193.675889328064</v>
      </c>
      <c r="L136" s="24">
        <v>3.08</v>
      </c>
      <c r="M136" s="10">
        <v>281705.06199999998</v>
      </c>
      <c r="N136" s="10">
        <v>4871013.3839999996</v>
      </c>
      <c r="O136" s="7">
        <v>2</v>
      </c>
      <c r="P136" s="7">
        <f t="shared" si="135"/>
        <v>0.86769875649036399</v>
      </c>
      <c r="Q136" s="7">
        <f t="shared" si="121"/>
        <v>4.0085705439886388</v>
      </c>
      <c r="R136" s="7">
        <f t="shared" si="122"/>
        <v>0.99740201928008942</v>
      </c>
      <c r="S136" s="7">
        <f t="shared" si="123"/>
        <v>3.6118198286171186</v>
      </c>
      <c r="T136" s="7">
        <f t="shared" si="124"/>
        <v>4.0861346471934423</v>
      </c>
      <c r="U136" s="7">
        <f t="shared" si="125"/>
        <v>0.48855071650044429</v>
      </c>
      <c r="V136" s="6">
        <f t="shared" si="87"/>
        <v>9.7461137371472682E-4</v>
      </c>
      <c r="W136" s="8">
        <f t="shared" si="88"/>
        <v>1.1955399780385003</v>
      </c>
      <c r="X136" s="8">
        <f t="shared" si="89"/>
        <v>10187.747035573124</v>
      </c>
      <c r="Y136" s="6">
        <f t="shared" si="126"/>
        <v>-3.0111685247085491</v>
      </c>
      <c r="Z136" s="6">
        <f t="shared" si="127"/>
        <v>7.7564103204804072E-2</v>
      </c>
      <c r="AA136" s="6">
        <f t="shared" si="128"/>
        <v>4.0080781527797367</v>
      </c>
      <c r="AB136" s="8">
        <f t="shared" si="136"/>
        <v>737.39256858825684</v>
      </c>
      <c r="AC136" s="8">
        <f t="shared" si="137"/>
        <v>13.831579825217029</v>
      </c>
      <c r="AD136" s="8">
        <f t="shared" si="138"/>
        <v>1.3480415014099668E-2</v>
      </c>
      <c r="AE136" s="8">
        <f t="shared" si="139"/>
        <v>5.5478035244390442</v>
      </c>
      <c r="AF136" s="8">
        <f t="shared" si="140"/>
        <v>16.536206640477733</v>
      </c>
      <c r="AG136" s="8">
        <f t="shared" si="141"/>
        <v>22.097490579930874</v>
      </c>
      <c r="AH136" s="8">
        <f t="shared" si="142"/>
        <v>22.084010164916776</v>
      </c>
      <c r="AI136" s="7">
        <f t="shared" si="143"/>
        <v>2.867698756490364</v>
      </c>
      <c r="AJ136" s="7">
        <f t="shared" si="143"/>
        <v>1.1408717874982746</v>
      </c>
      <c r="AK136" s="7">
        <f t="shared" si="143"/>
        <v>-1.8702967372102746</v>
      </c>
      <c r="AL136" s="7">
        <f t="shared" si="143"/>
        <v>0.74412107212675471</v>
      </c>
      <c r="AM136" s="7">
        <f t="shared" si="143"/>
        <v>1.2184358907030786</v>
      </c>
      <c r="AN136" s="7">
        <f t="shared" si="143"/>
        <v>1.3443429574331847</v>
      </c>
      <c r="AO136" s="7">
        <f t="shared" si="143"/>
        <v>1.3440779383669528</v>
      </c>
    </row>
    <row r="137" spans="1:41" ht="16" thickBot="1">
      <c r="A137" s="18" t="s">
        <v>107</v>
      </c>
      <c r="B137" s="18" t="s">
        <v>45</v>
      </c>
      <c r="C137" s="18" t="s">
        <v>5</v>
      </c>
      <c r="D137" s="18">
        <v>77</v>
      </c>
      <c r="E137" s="18">
        <v>90</v>
      </c>
      <c r="F137" s="18"/>
      <c r="G137" s="19"/>
      <c r="H137" s="20">
        <v>4053.0753968253966</v>
      </c>
      <c r="I137" s="20">
        <v>106.3988095238095</v>
      </c>
      <c r="J137" s="20">
        <v>11388.888888888889</v>
      </c>
      <c r="K137" s="20">
        <v>2698.4126984126983</v>
      </c>
      <c r="L137" s="21">
        <v>0.6</v>
      </c>
      <c r="M137" s="21">
        <v>281705.06199999998</v>
      </c>
      <c r="N137" s="21">
        <v>4871013.3839999996</v>
      </c>
      <c r="O137" s="18">
        <v>2</v>
      </c>
      <c r="Q137" s="7">
        <f t="shared" si="121"/>
        <v>3.6077846827253248</v>
      </c>
      <c r="R137" s="7">
        <f t="shared" si="122"/>
        <v>2.0269367687472553</v>
      </c>
      <c r="S137" s="7">
        <f t="shared" si="123"/>
        <v>4.0564813559524486</v>
      </c>
      <c r="T137" s="7">
        <f t="shared" si="124"/>
        <v>3.4311083719246924</v>
      </c>
      <c r="U137" s="7">
        <f t="shared" si="125"/>
        <v>-0.22184874961635639</v>
      </c>
      <c r="V137" s="6">
        <f t="shared" si="87"/>
        <v>2.6251376820462607E-2</v>
      </c>
      <c r="W137" s="8">
        <f t="shared" si="88"/>
        <v>0.66576918369844573</v>
      </c>
      <c r="X137" s="8">
        <f t="shared" si="89"/>
        <v>12738.095238095239</v>
      </c>
      <c r="Y137" s="6">
        <f t="shared" si="126"/>
        <v>-1.5808479139780693</v>
      </c>
      <c r="Z137" s="6">
        <f t="shared" si="127"/>
        <v>-0.17667631080063242</v>
      </c>
      <c r="AA137" s="6">
        <f t="shared" si="128"/>
        <v>4.1051044916233277</v>
      </c>
      <c r="AB137" s="8"/>
      <c r="AC137" s="8"/>
      <c r="AD137" s="8"/>
      <c r="AE137" s="8"/>
      <c r="AF137" s="8"/>
      <c r="AG137" s="8"/>
      <c r="AH137" s="8"/>
    </row>
    <row r="138" spans="1:41">
      <c r="A138" s="7" t="s">
        <v>108</v>
      </c>
      <c r="B138" s="7" t="s">
        <v>40</v>
      </c>
      <c r="C138" s="7" t="s">
        <v>41</v>
      </c>
      <c r="D138" s="7">
        <v>2</v>
      </c>
      <c r="E138" s="7">
        <v>10</v>
      </c>
      <c r="G138" s="8">
        <v>32.78535607504466</v>
      </c>
      <c r="H138" s="9">
        <v>2418.4890656063617</v>
      </c>
      <c r="I138" s="9">
        <v>436.87872763419483</v>
      </c>
      <c r="J138" s="9">
        <v>1062.5</v>
      </c>
      <c r="K138" s="9">
        <v>1796.3709677419356</v>
      </c>
      <c r="L138" s="24">
        <v>0.42699999999999999</v>
      </c>
      <c r="M138" s="10">
        <v>281633.33100000001</v>
      </c>
      <c r="N138" s="10">
        <v>4871067.6670000004</v>
      </c>
      <c r="O138" s="7">
        <v>1</v>
      </c>
      <c r="P138" s="7">
        <f>LOG(G138)</f>
        <v>1.5156799048116625</v>
      </c>
      <c r="Q138" s="7">
        <f t="shared" si="121"/>
        <v>3.38354412821091</v>
      </c>
      <c r="R138" s="7">
        <f t="shared" si="122"/>
        <v>2.6403608986898819</v>
      </c>
      <c r="S138" s="7">
        <f t="shared" si="123"/>
        <v>3.0263289387223491</v>
      </c>
      <c r="T138" s="7">
        <f t="shared" si="124"/>
        <v>3.2543960275466772</v>
      </c>
      <c r="U138" s="7">
        <f t="shared" si="125"/>
        <v>-0.36957212497497616</v>
      </c>
      <c r="V138" s="6">
        <f t="shared" ref="V138:V201" si="144">I138/H138</f>
        <v>0.18064118372379778</v>
      </c>
      <c r="W138" s="8">
        <f t="shared" ref="W138:W201" si="145">K138/H138</f>
        <v>0.74276580088301991</v>
      </c>
      <c r="X138" s="8">
        <f t="shared" ref="X138:X201" si="146">J138+(0.5*K138)</f>
        <v>1960.6854838709678</v>
      </c>
      <c r="Y138" s="6">
        <f t="shared" si="126"/>
        <v>-0.74318322952102778</v>
      </c>
      <c r="Z138" s="6">
        <f t="shared" si="127"/>
        <v>-0.12914810066423246</v>
      </c>
      <c r="AA138" s="6">
        <f t="shared" si="128"/>
        <v>3.292407933507548</v>
      </c>
      <c r="AB138" s="8">
        <f>(G138/10)*1000</f>
        <v>3278.535607504466</v>
      </c>
      <c r="AC138" s="8">
        <f>H138/AB138</f>
        <v>0.73767356989215416</v>
      </c>
      <c r="AD138" s="8">
        <f>I138/AB138</f>
        <v>0.13325422686707841</v>
      </c>
      <c r="AE138" s="8">
        <f>J138/AB138</f>
        <v>0.32407761488634457</v>
      </c>
      <c r="AF138" s="8">
        <f>K138/AB138</f>
        <v>0.54791869993118214</v>
      </c>
      <c r="AG138" s="8">
        <f>(I138+K138+J138)/AB138</f>
        <v>1.0052505416846051</v>
      </c>
      <c r="AH138" s="8">
        <f>(J138+K138)/AB138</f>
        <v>0.87199631481752671</v>
      </c>
      <c r="AI138" s="7">
        <f t="shared" ref="AI138:AO138" si="147">LOG(AB138)</f>
        <v>3.5156799048116625</v>
      </c>
      <c r="AJ138" s="7">
        <f t="shared" si="147"/>
        <v>-0.13213577660075257</v>
      </c>
      <c r="AK138" s="7">
        <f t="shared" si="147"/>
        <v>-0.87531900612178026</v>
      </c>
      <c r="AL138" s="7">
        <f t="shared" si="147"/>
        <v>-0.48935096608931328</v>
      </c>
      <c r="AM138" s="7">
        <f t="shared" si="147"/>
        <v>-0.26128387726498514</v>
      </c>
      <c r="AN138" s="7">
        <f t="shared" si="147"/>
        <v>2.2743157969050084E-3</v>
      </c>
      <c r="AO138" s="7">
        <f t="shared" si="147"/>
        <v>-5.9485350454812166E-2</v>
      </c>
    </row>
    <row r="139" spans="1:41">
      <c r="A139" s="7" t="s">
        <v>108</v>
      </c>
      <c r="B139" s="7" t="s">
        <v>96</v>
      </c>
      <c r="C139" s="7" t="s">
        <v>59</v>
      </c>
      <c r="D139" s="7">
        <v>17</v>
      </c>
      <c r="E139" s="7">
        <v>22</v>
      </c>
      <c r="G139" s="8"/>
      <c r="H139" s="9">
        <v>47.904191616766461</v>
      </c>
      <c r="I139" s="9">
        <v>0</v>
      </c>
      <c r="J139" s="9">
        <v>76.892430278884461</v>
      </c>
      <c r="K139" s="9">
        <v>1.1952191235059761</v>
      </c>
      <c r="L139" s="24">
        <v>1.2E-2</v>
      </c>
      <c r="M139" s="10">
        <v>281633.33100000001</v>
      </c>
      <c r="N139" s="10">
        <v>4871067.6670000004</v>
      </c>
      <c r="O139" s="7">
        <v>1</v>
      </c>
      <c r="Q139" s="7">
        <f t="shared" ref="Q139:Q170" si="148">LOG(H139)</f>
        <v>1.6803735158443602</v>
      </c>
      <c r="S139" s="7">
        <f t="shared" ref="S139:S172" si="149">LOG(J139)</f>
        <v>1.8858835875267357</v>
      </c>
      <c r="T139" s="7">
        <f t="shared" ref="T139:T172" si="150">LOG(K139)</f>
        <v>7.7447533238624314E-2</v>
      </c>
      <c r="U139" s="7">
        <f t="shared" ref="U139:U172" si="151">LOG(L139)</f>
        <v>-1.9208187539523751</v>
      </c>
      <c r="V139" s="6">
        <f t="shared" si="144"/>
        <v>0</v>
      </c>
      <c r="W139" s="8">
        <f t="shared" si="145"/>
        <v>2.4950199203187255E-2</v>
      </c>
      <c r="X139" s="8">
        <f t="shared" si="146"/>
        <v>77.490039840637451</v>
      </c>
      <c r="Z139" s="6">
        <f t="shared" ref="Z139:Z170" si="152">LOG(W139)</f>
        <v>-1.602925982605736</v>
      </c>
      <c r="AA139" s="6">
        <f t="shared" ref="AA139:AA170" si="153">LOG(X139)</f>
        <v>1.8892458841806885</v>
      </c>
      <c r="AB139" s="8"/>
      <c r="AC139" s="8"/>
      <c r="AD139" s="8"/>
      <c r="AE139" s="8"/>
      <c r="AF139" s="8"/>
      <c r="AG139" s="8"/>
      <c r="AH139" s="8"/>
    </row>
    <row r="140" spans="1:41" ht="16" thickBot="1">
      <c r="A140" s="18" t="s">
        <v>109</v>
      </c>
      <c r="B140" s="18" t="s">
        <v>95</v>
      </c>
      <c r="C140" s="18" t="s">
        <v>59</v>
      </c>
      <c r="D140" s="18">
        <v>10</v>
      </c>
      <c r="E140" s="18">
        <v>17</v>
      </c>
      <c r="F140" s="18"/>
      <c r="G140" s="19"/>
      <c r="H140" s="20">
        <v>185.75</v>
      </c>
      <c r="I140" s="20">
        <v>14.999999999999959</v>
      </c>
      <c r="J140" s="20">
        <v>134.52380952380952</v>
      </c>
      <c r="K140" s="20">
        <v>90.079365079365076</v>
      </c>
      <c r="L140" s="21">
        <v>3.6999999999999998E-2</v>
      </c>
      <c r="M140" s="21">
        <v>281633.33100000001</v>
      </c>
      <c r="N140" s="21">
        <v>4871067.6670000004</v>
      </c>
      <c r="O140" s="18">
        <v>1</v>
      </c>
      <c r="Q140" s="7">
        <f t="shared" si="148"/>
        <v>2.268928822432613</v>
      </c>
      <c r="R140" s="7">
        <f t="shared" ref="R140:R171" si="154">LOG(I140)</f>
        <v>1.17609125905568</v>
      </c>
      <c r="S140" s="7">
        <f t="shared" si="149"/>
        <v>2.1287991574215379</v>
      </c>
      <c r="T140" s="7">
        <f t="shared" si="150"/>
        <v>1.9546253164115786</v>
      </c>
      <c r="U140" s="7">
        <f t="shared" si="151"/>
        <v>-1.431798275933005</v>
      </c>
      <c r="V140" s="6">
        <f t="shared" si="144"/>
        <v>8.0753701211305304E-2</v>
      </c>
      <c r="W140" s="8">
        <f t="shared" si="145"/>
        <v>0.48494947552821038</v>
      </c>
      <c r="X140" s="8">
        <f t="shared" si="146"/>
        <v>179.56349206349205</v>
      </c>
      <c r="Y140" s="6">
        <f t="shared" ref="Y140:Y171" si="155">LOG(V140)</f>
        <v>-1.0928375633769327</v>
      </c>
      <c r="Z140" s="6">
        <f t="shared" si="152"/>
        <v>-0.3143035060210343</v>
      </c>
      <c r="AA140" s="6">
        <f t="shared" si="153"/>
        <v>2.2542180427596779</v>
      </c>
      <c r="AB140" s="8"/>
      <c r="AC140" s="8"/>
      <c r="AD140" s="8"/>
      <c r="AE140" s="8"/>
      <c r="AF140" s="8"/>
      <c r="AG140" s="8"/>
      <c r="AH140" s="8"/>
    </row>
    <row r="141" spans="1:41">
      <c r="A141" s="16" t="s">
        <v>110</v>
      </c>
      <c r="B141" s="7" t="s">
        <v>40</v>
      </c>
      <c r="C141" s="7" t="s">
        <v>41</v>
      </c>
      <c r="D141" s="7">
        <v>2.5</v>
      </c>
      <c r="E141" s="7">
        <v>5.5</v>
      </c>
      <c r="G141" s="8">
        <v>38.720300000000002</v>
      </c>
      <c r="H141" s="9">
        <v>1305.5999999999999</v>
      </c>
      <c r="I141" s="9">
        <v>191.1</v>
      </c>
      <c r="J141" s="9">
        <v>1321.4285714285713</v>
      </c>
      <c r="K141" s="9">
        <v>1819.4444444444443</v>
      </c>
      <c r="L141" s="24">
        <v>0.253</v>
      </c>
      <c r="M141" s="10">
        <v>281540.27399999998</v>
      </c>
      <c r="N141" s="10">
        <v>4870745.8449999997</v>
      </c>
      <c r="O141" s="7">
        <v>3</v>
      </c>
      <c r="P141" s="7">
        <f t="shared" ref="P141:P172" si="156">LOG(G141)</f>
        <v>1.5879387135082528</v>
      </c>
      <c r="Q141" s="7">
        <f t="shared" si="148"/>
        <v>3.1158101414097858</v>
      </c>
      <c r="R141" s="7">
        <f t="shared" si="154"/>
        <v>2.2812606870550129</v>
      </c>
      <c r="S141" s="7">
        <f t="shared" si="149"/>
        <v>3.1210436927247756</v>
      </c>
      <c r="T141" s="7">
        <f t="shared" si="150"/>
        <v>3.2599387992244959</v>
      </c>
      <c r="U141" s="7">
        <f t="shared" si="151"/>
        <v>-0.59687947882418213</v>
      </c>
      <c r="V141" s="6">
        <f t="shared" si="144"/>
        <v>0.14636948529411764</v>
      </c>
      <c r="W141" s="8">
        <f t="shared" si="145"/>
        <v>1.3935695806100219</v>
      </c>
      <c r="X141" s="8">
        <f t="shared" si="146"/>
        <v>2231.1507936507933</v>
      </c>
      <c r="Y141" s="6">
        <f t="shared" si="155"/>
        <v>-0.83454945435477312</v>
      </c>
      <c r="Z141" s="6">
        <f t="shared" si="152"/>
        <v>0.1441286578147099</v>
      </c>
      <c r="AA141" s="6">
        <f t="shared" si="153"/>
        <v>3.3485289233261257</v>
      </c>
      <c r="AB141" s="8">
        <f t="shared" ref="AB141:AB172" si="157">(G141/10)*1000</f>
        <v>3872.03</v>
      </c>
      <c r="AC141" s="8">
        <f t="shared" ref="AC141:AC172" si="158">H141/AB141</f>
        <v>0.33718747013840283</v>
      </c>
      <c r="AD141" s="8">
        <f t="shared" ref="AD141:AD172" si="159">I141/AB141</f>
        <v>4.9353956451783684E-2</v>
      </c>
      <c r="AE141" s="8">
        <f t="shared" ref="AE141:AE172" si="160">J141/AB141</f>
        <v>0.34127539596247219</v>
      </c>
      <c r="AF141" s="8">
        <f t="shared" ref="AF141:AF172" si="161">K141/AB141</f>
        <v>0.46989420134772825</v>
      </c>
      <c r="AG141" s="8">
        <f t="shared" ref="AG141:AG172" si="162">(I141+K141+J141)/AB141</f>
        <v>0.86052355376198408</v>
      </c>
      <c r="AH141" s="8">
        <f t="shared" ref="AH141:AH172" si="163">(J141+K141)/AB141</f>
        <v>0.81116959731020055</v>
      </c>
      <c r="AI141" s="7">
        <f t="shared" ref="AI141:AI172" si="164">LOG(AB141)</f>
        <v>3.5879387135082528</v>
      </c>
      <c r="AJ141" s="7">
        <f t="shared" ref="AJ141:AJ172" si="165">LOG(AC141)</f>
        <v>-0.47212857209846687</v>
      </c>
      <c r="AK141" s="7">
        <f t="shared" ref="AK141:AK172" si="166">LOG(AD141)</f>
        <v>-1.30667802645324</v>
      </c>
      <c r="AL141" s="7">
        <f t="shared" ref="AL141:AL172" si="167">LOG(AE141)</f>
        <v>-0.46689502078347705</v>
      </c>
      <c r="AM141" s="7">
        <f t="shared" ref="AM141:AM172" si="168">LOG(AF141)</f>
        <v>-0.32799991428375702</v>
      </c>
      <c r="AN141" s="7">
        <f t="shared" ref="AN141:AN172" si="169">LOG(AG141)</f>
        <v>-6.5237237911828713E-2</v>
      </c>
      <c r="AO141" s="7">
        <f t="shared" ref="AO141:AO172" si="170">LOG(AH141)</f>
        <v>-9.0888335091422162E-2</v>
      </c>
    </row>
    <row r="142" spans="1:41">
      <c r="A142" s="16" t="s">
        <v>110</v>
      </c>
      <c r="B142" s="7" t="s">
        <v>59</v>
      </c>
      <c r="C142" s="7" t="s">
        <v>59</v>
      </c>
      <c r="D142" s="7">
        <v>5.5</v>
      </c>
      <c r="E142" s="7">
        <v>8</v>
      </c>
      <c r="G142" s="8">
        <v>2.2980499999999999</v>
      </c>
      <c r="H142" s="9">
        <v>1279.8</v>
      </c>
      <c r="I142" s="9">
        <v>17.399999999999999</v>
      </c>
      <c r="J142" s="9">
        <v>385.4</v>
      </c>
      <c r="K142" s="9">
        <v>474.3</v>
      </c>
      <c r="L142" s="24">
        <v>1.153</v>
      </c>
      <c r="M142" s="10">
        <v>281540.27399999998</v>
      </c>
      <c r="N142" s="10">
        <v>4870745.8449999997</v>
      </c>
      <c r="O142" s="7">
        <v>3</v>
      </c>
      <c r="P142" s="7">
        <f t="shared" si="156"/>
        <v>0.36135947365072746</v>
      </c>
      <c r="Q142" s="7">
        <f t="shared" si="148"/>
        <v>3.1071421058330722</v>
      </c>
      <c r="R142" s="7">
        <f t="shared" si="154"/>
        <v>1.2405492482825997</v>
      </c>
      <c r="S142" s="7">
        <f t="shared" si="149"/>
        <v>2.5859117103194342</v>
      </c>
      <c r="T142" s="7">
        <f t="shared" si="150"/>
        <v>2.6760531246518715</v>
      </c>
      <c r="U142" s="7">
        <f t="shared" si="151"/>
        <v>6.1829307294699029E-2</v>
      </c>
      <c r="V142" s="6">
        <f t="shared" si="144"/>
        <v>1.3595874355368026E-2</v>
      </c>
      <c r="W142" s="8">
        <f t="shared" si="145"/>
        <v>0.3706047819971871</v>
      </c>
      <c r="X142" s="8">
        <f t="shared" si="146"/>
        <v>622.54999999999995</v>
      </c>
      <c r="Y142" s="6">
        <f t="shared" si="155"/>
        <v>-1.8665928575504727</v>
      </c>
      <c r="Z142" s="6">
        <f t="shared" si="152"/>
        <v>-0.43108898118120081</v>
      </c>
      <c r="AA142" s="6">
        <f t="shared" si="153"/>
        <v>2.7941742374578373</v>
      </c>
      <c r="AB142" s="8">
        <f t="shared" si="157"/>
        <v>229.80499999999998</v>
      </c>
      <c r="AC142" s="8">
        <f t="shared" si="158"/>
        <v>5.5690694284284508</v>
      </c>
      <c r="AD142" s="8">
        <f t="shared" si="159"/>
        <v>7.5716368225234434E-2</v>
      </c>
      <c r="AE142" s="8">
        <f t="shared" si="160"/>
        <v>1.6770740410347904</v>
      </c>
      <c r="AF142" s="8">
        <f t="shared" si="161"/>
        <v>2.0639237614499253</v>
      </c>
      <c r="AG142" s="8">
        <f t="shared" si="162"/>
        <v>3.8167141707099499</v>
      </c>
      <c r="AH142" s="8">
        <f t="shared" si="163"/>
        <v>3.7409978024847157</v>
      </c>
      <c r="AI142" s="7">
        <f t="shared" si="164"/>
        <v>2.3613594736507273</v>
      </c>
      <c r="AJ142" s="7">
        <f t="shared" si="165"/>
        <v>0.74578263218234497</v>
      </c>
      <c r="AK142" s="7">
        <f t="shared" si="166"/>
        <v>-1.1208102253681278</v>
      </c>
      <c r="AL142" s="7">
        <f t="shared" si="167"/>
        <v>0.22455223666870672</v>
      </c>
      <c r="AM142" s="7">
        <f t="shared" si="168"/>
        <v>0.3146936510011441</v>
      </c>
      <c r="AN142" s="7">
        <f t="shared" si="169"/>
        <v>0.58168963735767942</v>
      </c>
      <c r="AO142" s="7">
        <f t="shared" si="170"/>
        <v>0.57298745308752819</v>
      </c>
    </row>
    <row r="143" spans="1:41">
      <c r="A143" s="16" t="s">
        <v>110</v>
      </c>
      <c r="B143" s="7" t="s">
        <v>42</v>
      </c>
      <c r="C143" s="7" t="s">
        <v>43</v>
      </c>
      <c r="D143" s="7">
        <v>8</v>
      </c>
      <c r="E143" s="7">
        <v>21</v>
      </c>
      <c r="G143" s="8">
        <v>6.0090000000000003</v>
      </c>
      <c r="H143" s="9">
        <v>14386.9</v>
      </c>
      <c r="I143" s="9">
        <v>50.7</v>
      </c>
      <c r="J143" s="9">
        <v>8641.7000000000007</v>
      </c>
      <c r="K143" s="9">
        <v>14448.8</v>
      </c>
      <c r="L143" s="24">
        <v>2.778</v>
      </c>
      <c r="M143" s="10">
        <v>281540.27399999998</v>
      </c>
      <c r="N143" s="10">
        <v>4870745.8449999997</v>
      </c>
      <c r="O143" s="7">
        <v>3</v>
      </c>
      <c r="P143" s="7">
        <f t="shared" si="156"/>
        <v>0.77880220401323874</v>
      </c>
      <c r="Q143" s="7">
        <f t="shared" si="148"/>
        <v>4.1579672249351418</v>
      </c>
      <c r="R143" s="7">
        <f t="shared" si="154"/>
        <v>1.705007959333336</v>
      </c>
      <c r="S143" s="7">
        <f t="shared" si="149"/>
        <v>3.9365991855338724</v>
      </c>
      <c r="T143" s="7">
        <f t="shared" si="150"/>
        <v>4.1598317796171989</v>
      </c>
      <c r="U143" s="7">
        <f t="shared" si="151"/>
        <v>0.44373224140159678</v>
      </c>
      <c r="V143" s="6">
        <f t="shared" si="144"/>
        <v>3.5240392301329683E-3</v>
      </c>
      <c r="W143" s="8">
        <f t="shared" si="145"/>
        <v>1.0043025252139099</v>
      </c>
      <c r="X143" s="8">
        <f t="shared" si="146"/>
        <v>15866.1</v>
      </c>
      <c r="Y143" s="6">
        <f t="shared" si="155"/>
        <v>-2.4529592656018058</v>
      </c>
      <c r="Z143" s="6">
        <f t="shared" si="152"/>
        <v>1.8645546820569559E-3</v>
      </c>
      <c r="AA143" s="6">
        <f t="shared" si="153"/>
        <v>4.2004701872066397</v>
      </c>
      <c r="AB143" s="8">
        <f t="shared" si="157"/>
        <v>600.9</v>
      </c>
      <c r="AC143" s="8">
        <f t="shared" si="158"/>
        <v>23.942253286736563</v>
      </c>
      <c r="AD143" s="8">
        <f t="shared" si="159"/>
        <v>8.437343984023965E-2</v>
      </c>
      <c r="AE143" s="8">
        <f t="shared" si="160"/>
        <v>14.381261441171578</v>
      </c>
      <c r="AF143" s="8">
        <f t="shared" si="161"/>
        <v>24.045265435180561</v>
      </c>
      <c r="AG143" s="8">
        <f t="shared" si="162"/>
        <v>38.510900316192384</v>
      </c>
      <c r="AH143" s="8">
        <f t="shared" si="163"/>
        <v>38.426526876352142</v>
      </c>
      <c r="AI143" s="7">
        <f t="shared" si="164"/>
        <v>2.7788022040132385</v>
      </c>
      <c r="AJ143" s="7">
        <f t="shared" si="165"/>
        <v>1.3791650209219031</v>
      </c>
      <c r="AK143" s="7">
        <f t="shared" si="166"/>
        <v>-1.0737942446799027</v>
      </c>
      <c r="AL143" s="7">
        <f t="shared" si="167"/>
        <v>1.1577969815206339</v>
      </c>
      <c r="AM143" s="7">
        <f t="shared" si="168"/>
        <v>1.3810295756039599</v>
      </c>
      <c r="AN143" s="7">
        <f t="shared" si="169"/>
        <v>1.5855836717721421</v>
      </c>
      <c r="AO143" s="7">
        <f t="shared" si="170"/>
        <v>1.5846311331867393</v>
      </c>
    </row>
    <row r="144" spans="1:41">
      <c r="A144" s="16" t="s">
        <v>110</v>
      </c>
      <c r="B144" s="7" t="s">
        <v>88</v>
      </c>
      <c r="C144" s="7" t="s">
        <v>43</v>
      </c>
      <c r="D144" s="7">
        <v>21</v>
      </c>
      <c r="E144" s="7">
        <v>41</v>
      </c>
      <c r="G144" s="8">
        <v>3.1890000000000001</v>
      </c>
      <c r="H144" s="9">
        <v>5216.8999999999996</v>
      </c>
      <c r="I144" s="9">
        <v>49</v>
      </c>
      <c r="J144" s="9">
        <v>10137.799999999999</v>
      </c>
      <c r="K144" s="9">
        <v>4409.3999999999996</v>
      </c>
      <c r="L144" s="24">
        <v>1.0149999999999999</v>
      </c>
      <c r="M144" s="10">
        <v>281540.27399999998</v>
      </c>
      <c r="N144" s="10">
        <v>4870745.8449999997</v>
      </c>
      <c r="O144" s="7">
        <v>3</v>
      </c>
      <c r="P144" s="7">
        <f t="shared" si="156"/>
        <v>0.50365451924295923</v>
      </c>
      <c r="Q144" s="7">
        <f t="shared" si="148"/>
        <v>3.7174125120406756</v>
      </c>
      <c r="R144" s="7">
        <f t="shared" si="154"/>
        <v>1.6901960800285136</v>
      </c>
      <c r="S144" s="7">
        <f t="shared" si="149"/>
        <v>4.0059437191468863</v>
      </c>
      <c r="T144" s="7">
        <f t="shared" si="150"/>
        <v>3.6443794977632908</v>
      </c>
      <c r="U144" s="7">
        <f t="shared" si="151"/>
        <v>6.4660422492316813E-3</v>
      </c>
      <c r="V144" s="6">
        <f t="shared" si="144"/>
        <v>9.3925511318982552E-3</v>
      </c>
      <c r="W144" s="8">
        <f t="shared" si="145"/>
        <v>0.84521459104065633</v>
      </c>
      <c r="X144" s="8">
        <f t="shared" si="146"/>
        <v>12342.5</v>
      </c>
      <c r="Y144" s="6">
        <f t="shared" si="155"/>
        <v>-2.0272164320121617</v>
      </c>
      <c r="Z144" s="6">
        <f t="shared" si="152"/>
        <v>-7.3033014277384664E-2</v>
      </c>
      <c r="AA144" s="6">
        <f t="shared" si="153"/>
        <v>4.0914031358915688</v>
      </c>
      <c r="AB144" s="8">
        <f t="shared" si="157"/>
        <v>318.90000000000003</v>
      </c>
      <c r="AC144" s="8">
        <f t="shared" si="158"/>
        <v>16.359046723110691</v>
      </c>
      <c r="AD144" s="8">
        <f t="shared" si="159"/>
        <v>0.15365318281592974</v>
      </c>
      <c r="AE144" s="8">
        <f t="shared" si="160"/>
        <v>31.78990279084352</v>
      </c>
      <c r="AF144" s="8">
        <f t="shared" si="161"/>
        <v>13.826904985888991</v>
      </c>
      <c r="AG144" s="8">
        <f t="shared" si="162"/>
        <v>45.770460959548437</v>
      </c>
      <c r="AH144" s="8">
        <f t="shared" si="163"/>
        <v>45.616807776732507</v>
      </c>
      <c r="AI144" s="7">
        <f t="shared" si="164"/>
        <v>2.5036545192429593</v>
      </c>
      <c r="AJ144" s="7">
        <f t="shared" si="165"/>
        <v>1.2137579927977162</v>
      </c>
      <c r="AK144" s="7">
        <f t="shared" si="166"/>
        <v>-0.81345843921444561</v>
      </c>
      <c r="AL144" s="7">
        <f t="shared" si="167"/>
        <v>1.5022891999039267</v>
      </c>
      <c r="AM144" s="7">
        <f t="shared" si="168"/>
        <v>1.1407249785203315</v>
      </c>
      <c r="AN144" s="7">
        <f t="shared" si="169"/>
        <v>1.6605852862787347</v>
      </c>
      <c r="AO144" s="7">
        <f t="shared" si="170"/>
        <v>1.6591248904658986</v>
      </c>
    </row>
    <row r="145" spans="1:41">
      <c r="A145" s="16" t="s">
        <v>110</v>
      </c>
      <c r="B145" s="7" t="s">
        <v>111</v>
      </c>
      <c r="C145" s="7" t="s">
        <v>56</v>
      </c>
      <c r="D145" s="7">
        <v>41</v>
      </c>
      <c r="E145" s="7">
        <v>55</v>
      </c>
      <c r="G145" s="8">
        <v>1.7904</v>
      </c>
      <c r="H145" s="9">
        <v>8602.7054108216435</v>
      </c>
      <c r="I145" s="9">
        <v>511.27254509018036</v>
      </c>
      <c r="J145" s="9">
        <v>9300</v>
      </c>
      <c r="K145" s="9">
        <v>6400</v>
      </c>
      <c r="L145" s="24">
        <v>0.63700000000000001</v>
      </c>
      <c r="M145" s="10">
        <v>281540.27399999998</v>
      </c>
      <c r="N145" s="10">
        <v>4870745.8449999997</v>
      </c>
      <c r="O145" s="7">
        <v>3</v>
      </c>
      <c r="P145" s="7">
        <f t="shared" si="156"/>
        <v>0.25295006918427482</v>
      </c>
      <c r="Q145" s="7">
        <f t="shared" si="148"/>
        <v>3.9346350512692903</v>
      </c>
      <c r="R145" s="7">
        <f t="shared" si="154"/>
        <v>2.708652472100737</v>
      </c>
      <c r="S145" s="7">
        <f t="shared" si="149"/>
        <v>3.9684829485539352</v>
      </c>
      <c r="T145" s="7">
        <f t="shared" si="150"/>
        <v>3.8061799739838871</v>
      </c>
      <c r="U145" s="7">
        <f t="shared" si="151"/>
        <v>-0.19586056766464957</v>
      </c>
      <c r="V145" s="6">
        <f t="shared" si="144"/>
        <v>5.9431599790344181E-2</v>
      </c>
      <c r="W145" s="8">
        <f t="shared" si="145"/>
        <v>0.74395201211344708</v>
      </c>
      <c r="X145" s="8">
        <f t="shared" si="146"/>
        <v>12500</v>
      </c>
      <c r="Y145" s="6">
        <f t="shared" si="155"/>
        <v>-1.2259825791685532</v>
      </c>
      <c r="Z145" s="6">
        <f t="shared" si="152"/>
        <v>-0.12845507728540306</v>
      </c>
      <c r="AA145" s="6">
        <f t="shared" si="153"/>
        <v>4.0969100130080562</v>
      </c>
      <c r="AB145" s="8">
        <f t="shared" si="157"/>
        <v>179.04</v>
      </c>
      <c r="AC145" s="8">
        <f t="shared" si="158"/>
        <v>48.049069542122673</v>
      </c>
      <c r="AD145" s="8">
        <f t="shared" si="159"/>
        <v>2.8556330713258511</v>
      </c>
      <c r="AE145" s="8">
        <f t="shared" si="160"/>
        <v>51.943699731903486</v>
      </c>
      <c r="AF145" s="8">
        <f t="shared" si="161"/>
        <v>35.746201966041113</v>
      </c>
      <c r="AG145" s="8">
        <f t="shared" si="162"/>
        <v>90.545534769270461</v>
      </c>
      <c r="AH145" s="8">
        <f t="shared" si="163"/>
        <v>87.689901697944592</v>
      </c>
      <c r="AI145" s="7">
        <f t="shared" si="164"/>
        <v>2.252950069184275</v>
      </c>
      <c r="AJ145" s="7">
        <f t="shared" si="165"/>
        <v>1.6816849820850155</v>
      </c>
      <c r="AK145" s="7">
        <f t="shared" si="166"/>
        <v>0.45570240291646219</v>
      </c>
      <c r="AL145" s="7">
        <f t="shared" si="167"/>
        <v>1.7155328793696603</v>
      </c>
      <c r="AM145" s="7">
        <f t="shared" si="168"/>
        <v>1.5532299047996123</v>
      </c>
      <c r="AN145" s="7">
        <f t="shared" si="169"/>
        <v>1.9568670380528195</v>
      </c>
      <c r="AO145" s="7">
        <f t="shared" si="170"/>
        <v>1.9429495832249588</v>
      </c>
    </row>
    <row r="146" spans="1:41">
      <c r="A146" s="16" t="s">
        <v>110</v>
      </c>
      <c r="B146" s="7" t="s">
        <v>112</v>
      </c>
      <c r="C146" s="7" t="s">
        <v>56</v>
      </c>
      <c r="D146" s="7">
        <v>55</v>
      </c>
      <c r="E146" s="7">
        <v>93</v>
      </c>
      <c r="G146" s="8">
        <v>1.2716000000000001</v>
      </c>
      <c r="H146" s="9">
        <v>3594.064386317908</v>
      </c>
      <c r="I146" s="9">
        <v>49.295774647887328</v>
      </c>
      <c r="J146" s="9">
        <v>6920</v>
      </c>
      <c r="K146" s="9">
        <v>2400</v>
      </c>
      <c r="L146" s="24">
        <v>0.373</v>
      </c>
      <c r="M146" s="10">
        <v>281540.27399999998</v>
      </c>
      <c r="N146" s="10">
        <v>4870745.8449999997</v>
      </c>
      <c r="O146" s="7">
        <v>3</v>
      </c>
      <c r="P146" s="7">
        <f t="shared" si="156"/>
        <v>0.10435051924273531</v>
      </c>
      <c r="Q146" s="7">
        <f t="shared" si="148"/>
        <v>3.5555858530656947</v>
      </c>
      <c r="R146" s="7">
        <f t="shared" si="154"/>
        <v>1.6928096956312004</v>
      </c>
      <c r="S146" s="7">
        <f t="shared" si="149"/>
        <v>3.840106094456758</v>
      </c>
      <c r="T146" s="7">
        <f t="shared" si="150"/>
        <v>3.3802112417116059</v>
      </c>
      <c r="U146" s="7">
        <f t="shared" si="151"/>
        <v>-0.42829116819131241</v>
      </c>
      <c r="V146" s="6">
        <f t="shared" si="144"/>
        <v>1.3715885234429671E-2</v>
      </c>
      <c r="W146" s="8">
        <f t="shared" si="145"/>
        <v>0.66776766969909018</v>
      </c>
      <c r="X146" s="8">
        <f t="shared" si="146"/>
        <v>8120</v>
      </c>
      <c r="Y146" s="6">
        <f t="shared" si="155"/>
        <v>-1.8627761574344941</v>
      </c>
      <c r="Z146" s="6">
        <f t="shared" si="152"/>
        <v>-0.17537461135408855</v>
      </c>
      <c r="AA146" s="6">
        <f t="shared" si="153"/>
        <v>3.9095560292411755</v>
      </c>
      <c r="AB146" s="8">
        <f t="shared" si="157"/>
        <v>127.16</v>
      </c>
      <c r="AC146" s="8">
        <f t="shared" si="158"/>
        <v>28.264111248174803</v>
      </c>
      <c r="AD146" s="8">
        <f t="shared" si="159"/>
        <v>0.38766730613311834</v>
      </c>
      <c r="AE146" s="8">
        <f t="shared" si="160"/>
        <v>54.419628814092484</v>
      </c>
      <c r="AF146" s="8">
        <f t="shared" si="161"/>
        <v>18.873859704309531</v>
      </c>
      <c r="AG146" s="8">
        <f t="shared" si="162"/>
        <v>73.681155824535139</v>
      </c>
      <c r="AH146" s="8">
        <f t="shared" si="163"/>
        <v>73.293488518402015</v>
      </c>
      <c r="AI146" s="7">
        <f t="shared" si="164"/>
        <v>2.1043505192427352</v>
      </c>
      <c r="AJ146" s="7">
        <f t="shared" si="165"/>
        <v>1.4512353338229593</v>
      </c>
      <c r="AK146" s="7">
        <f t="shared" si="166"/>
        <v>-0.41154082361153488</v>
      </c>
      <c r="AL146" s="7">
        <f t="shared" si="167"/>
        <v>1.7357555752140226</v>
      </c>
      <c r="AM146" s="7">
        <f t="shared" si="168"/>
        <v>1.2758607224688707</v>
      </c>
      <c r="AN146" s="7">
        <f t="shared" si="169"/>
        <v>1.8673564299504712</v>
      </c>
      <c r="AO146" s="7">
        <f t="shared" si="170"/>
        <v>1.865065393111246</v>
      </c>
    </row>
    <row r="147" spans="1:41" ht="16" thickBot="1">
      <c r="A147" s="17" t="s">
        <v>110</v>
      </c>
      <c r="B147" s="18" t="s">
        <v>57</v>
      </c>
      <c r="C147" s="18" t="s">
        <v>5</v>
      </c>
      <c r="D147" s="18">
        <v>93</v>
      </c>
      <c r="E147" s="18">
        <v>100</v>
      </c>
      <c r="F147" s="18"/>
      <c r="G147" s="19">
        <v>0.53610000000000002</v>
      </c>
      <c r="H147" s="20">
        <v>2733.4337349397592</v>
      </c>
      <c r="I147" s="20">
        <v>58.8</v>
      </c>
      <c r="J147" s="20">
        <v>3656.1</v>
      </c>
      <c r="K147" s="20">
        <v>1381.4</v>
      </c>
      <c r="L147" s="21">
        <v>0.11</v>
      </c>
      <c r="M147" s="21">
        <v>281540.27399999998</v>
      </c>
      <c r="N147" s="21">
        <v>4870745.8449999997</v>
      </c>
      <c r="O147" s="18">
        <v>3</v>
      </c>
      <c r="P147" s="7">
        <f t="shared" si="156"/>
        <v>-0.27075419277469331</v>
      </c>
      <c r="Q147" s="7">
        <f t="shared" si="148"/>
        <v>3.4367085500041137</v>
      </c>
      <c r="R147" s="7">
        <f t="shared" si="154"/>
        <v>1.7693773260761385</v>
      </c>
      <c r="S147" s="7">
        <f t="shared" si="149"/>
        <v>3.5630180658512502</v>
      </c>
      <c r="T147" s="7">
        <f t="shared" si="150"/>
        <v>3.1403194516701283</v>
      </c>
      <c r="U147" s="7">
        <f t="shared" si="151"/>
        <v>-0.95860731484177497</v>
      </c>
      <c r="V147" s="6">
        <f t="shared" si="144"/>
        <v>2.1511404958677684E-2</v>
      </c>
      <c r="W147" s="8">
        <f t="shared" si="145"/>
        <v>0.5053716804407713</v>
      </c>
      <c r="X147" s="8">
        <f t="shared" si="146"/>
        <v>4346.8</v>
      </c>
      <c r="Y147" s="6">
        <f t="shared" si="155"/>
        <v>-1.6673312239279754</v>
      </c>
      <c r="Z147" s="6">
        <f t="shared" si="152"/>
        <v>-0.29638909833398575</v>
      </c>
      <c r="AA147" s="6">
        <f t="shared" si="153"/>
        <v>3.6381696583885419</v>
      </c>
      <c r="AB147" s="8">
        <f t="shared" si="157"/>
        <v>53.610000000000007</v>
      </c>
      <c r="AC147" s="8">
        <f t="shared" si="158"/>
        <v>50.987385468005201</v>
      </c>
      <c r="AD147" s="8">
        <f t="shared" si="159"/>
        <v>1.0968102965864575</v>
      </c>
      <c r="AE147" s="8">
        <f t="shared" si="160"/>
        <v>68.198097369893659</v>
      </c>
      <c r="AF147" s="8">
        <f t="shared" si="161"/>
        <v>25.767580675247153</v>
      </c>
      <c r="AG147" s="8">
        <f t="shared" si="162"/>
        <v>95.062488341727288</v>
      </c>
      <c r="AH147" s="8">
        <f t="shared" si="163"/>
        <v>93.96567804514082</v>
      </c>
      <c r="AI147" s="7">
        <f t="shared" si="164"/>
        <v>1.7292458072253067</v>
      </c>
      <c r="AJ147" s="7">
        <f t="shared" si="165"/>
        <v>1.7074627427788072</v>
      </c>
      <c r="AK147" s="7">
        <f t="shared" si="166"/>
        <v>4.0131518850831702E-2</v>
      </c>
      <c r="AL147" s="7">
        <f t="shared" si="167"/>
        <v>1.8337722586259437</v>
      </c>
      <c r="AM147" s="7">
        <f t="shared" si="168"/>
        <v>1.4110736444448213</v>
      </c>
      <c r="AN147" s="7">
        <f t="shared" si="169"/>
        <v>1.9780091781360736</v>
      </c>
      <c r="AO147" s="7">
        <f t="shared" si="170"/>
        <v>1.9729692519238591</v>
      </c>
    </row>
    <row r="148" spans="1:41">
      <c r="A148" s="16" t="s">
        <v>113</v>
      </c>
      <c r="B148" s="7" t="s">
        <v>49</v>
      </c>
      <c r="C148" s="7" t="s">
        <v>41</v>
      </c>
      <c r="D148" s="7">
        <v>4</v>
      </c>
      <c r="E148" s="7">
        <v>11</v>
      </c>
      <c r="G148" s="8">
        <v>40.834299999999999</v>
      </c>
      <c r="H148" s="9">
        <v>1731.25</v>
      </c>
      <c r="I148" s="9">
        <v>154.75</v>
      </c>
      <c r="J148" s="9">
        <v>856.57370517928291</v>
      </c>
      <c r="K148" s="9">
        <v>756.97211155378488</v>
      </c>
      <c r="L148" s="24">
        <v>0.13600000000000001</v>
      </c>
      <c r="M148" s="10">
        <v>281549.967</v>
      </c>
      <c r="N148" s="10">
        <v>4870722.5810000002</v>
      </c>
      <c r="O148" s="7">
        <v>5</v>
      </c>
      <c r="P148" s="7">
        <f t="shared" si="156"/>
        <v>1.6110251151163169</v>
      </c>
      <c r="Q148" s="7">
        <f t="shared" si="148"/>
        <v>3.2383597864085236</v>
      </c>
      <c r="R148" s="7">
        <f t="shared" si="154"/>
        <v>2.1896306576921556</v>
      </c>
      <c r="S148" s="7">
        <f t="shared" si="149"/>
        <v>2.9327647384345674</v>
      </c>
      <c r="T148" s="7">
        <f t="shared" si="150"/>
        <v>2.8790798794717909</v>
      </c>
      <c r="U148" s="7">
        <f t="shared" si="151"/>
        <v>-0.86646109162978246</v>
      </c>
      <c r="V148" s="6">
        <f t="shared" si="144"/>
        <v>8.938628158844765E-2</v>
      </c>
      <c r="W148" s="8">
        <f t="shared" si="145"/>
        <v>0.43724020883973136</v>
      </c>
      <c r="X148" s="8">
        <f t="shared" si="146"/>
        <v>1235.0597609561753</v>
      </c>
      <c r="Y148" s="6">
        <f t="shared" si="155"/>
        <v>-1.0487291287163683</v>
      </c>
      <c r="Z148" s="6">
        <f t="shared" si="152"/>
        <v>-0.3592799069367329</v>
      </c>
      <c r="AA148" s="6">
        <f t="shared" si="153"/>
        <v>3.0916879723532347</v>
      </c>
      <c r="AB148" s="8">
        <f t="shared" si="157"/>
        <v>4083.43</v>
      </c>
      <c r="AC148" s="8">
        <f t="shared" si="158"/>
        <v>0.42396955500645295</v>
      </c>
      <c r="AD148" s="8">
        <f t="shared" si="159"/>
        <v>3.7897062028735648E-2</v>
      </c>
      <c r="AE148" s="8">
        <f t="shared" si="160"/>
        <v>0.20976818634806596</v>
      </c>
      <c r="AF148" s="8">
        <f t="shared" si="161"/>
        <v>0.18537653677270943</v>
      </c>
      <c r="AG148" s="8">
        <f t="shared" si="162"/>
        <v>0.43304178514951103</v>
      </c>
      <c r="AH148" s="8">
        <f t="shared" si="163"/>
        <v>0.39514472312077537</v>
      </c>
      <c r="AI148" s="7">
        <f t="shared" si="164"/>
        <v>3.6110251151163166</v>
      </c>
      <c r="AJ148" s="7">
        <f t="shared" si="165"/>
        <v>-0.37266532870779301</v>
      </c>
      <c r="AK148" s="7">
        <f t="shared" si="166"/>
        <v>-1.4213944574241613</v>
      </c>
      <c r="AL148" s="7">
        <f t="shared" si="167"/>
        <v>-0.67826037668174954</v>
      </c>
      <c r="AM148" s="7">
        <f t="shared" si="168"/>
        <v>-0.73194523564452607</v>
      </c>
      <c r="AN148" s="7">
        <f t="shared" si="169"/>
        <v>-0.36347019559974031</v>
      </c>
      <c r="AO148" s="7">
        <f t="shared" si="170"/>
        <v>-0.40324381338268644</v>
      </c>
    </row>
    <row r="149" spans="1:41">
      <c r="A149" s="16" t="s">
        <v>113</v>
      </c>
      <c r="B149" s="7" t="s">
        <v>50</v>
      </c>
      <c r="C149" s="7" t="s">
        <v>41</v>
      </c>
      <c r="D149" s="7">
        <v>11</v>
      </c>
      <c r="E149" s="7">
        <v>14</v>
      </c>
      <c r="G149" s="8">
        <v>27.023199999999999</v>
      </c>
      <c r="H149" s="9">
        <v>1932.7</v>
      </c>
      <c r="I149" s="9">
        <v>37.700000000000003</v>
      </c>
      <c r="J149" s="9">
        <v>2290.8000000000002</v>
      </c>
      <c r="K149" s="9">
        <v>880.5</v>
      </c>
      <c r="L149" s="24">
        <v>0.11700000000000001</v>
      </c>
      <c r="M149" s="10">
        <v>281549.967</v>
      </c>
      <c r="N149" s="10">
        <v>4870722.5810000002</v>
      </c>
      <c r="O149" s="7">
        <v>5</v>
      </c>
      <c r="P149" s="7">
        <f t="shared" si="156"/>
        <v>1.4317367754800328</v>
      </c>
      <c r="Q149" s="7">
        <f t="shared" si="148"/>
        <v>3.2861644466535198</v>
      </c>
      <c r="R149" s="7">
        <f t="shared" si="154"/>
        <v>1.5763413502057928</v>
      </c>
      <c r="S149" s="7">
        <f t="shared" si="149"/>
        <v>3.3599871744412915</v>
      </c>
      <c r="T149" s="7">
        <f t="shared" si="150"/>
        <v>2.9447293603032958</v>
      </c>
      <c r="U149" s="7">
        <f t="shared" si="151"/>
        <v>-0.9318141382538383</v>
      </c>
      <c r="V149" s="6">
        <f t="shared" si="144"/>
        <v>1.9506390024318313E-2</v>
      </c>
      <c r="W149" s="8">
        <f t="shared" si="145"/>
        <v>0.45558027629740777</v>
      </c>
      <c r="X149" s="8">
        <f t="shared" si="146"/>
        <v>2731.05</v>
      </c>
      <c r="Y149" s="6">
        <f t="shared" si="155"/>
        <v>-1.709823096447727</v>
      </c>
      <c r="Z149" s="6">
        <f t="shared" si="152"/>
        <v>-0.34143508635022429</v>
      </c>
      <c r="AA149" s="6">
        <f t="shared" si="153"/>
        <v>3.4363296512658108</v>
      </c>
      <c r="AB149" s="8">
        <f t="shared" si="157"/>
        <v>2702.3199999999997</v>
      </c>
      <c r="AC149" s="8">
        <f t="shared" si="158"/>
        <v>0.71520027235856609</v>
      </c>
      <c r="AD149" s="8">
        <f t="shared" si="159"/>
        <v>1.3950975458124872E-2</v>
      </c>
      <c r="AE149" s="8">
        <f t="shared" si="160"/>
        <v>0.84771603659078143</v>
      </c>
      <c r="AF149" s="8">
        <f t="shared" si="161"/>
        <v>0.32583113768909683</v>
      </c>
      <c r="AG149" s="8">
        <f t="shared" si="162"/>
        <v>1.1874981497380031</v>
      </c>
      <c r="AH149" s="8">
        <f t="shared" si="163"/>
        <v>1.1735471742798782</v>
      </c>
      <c r="AI149" s="7">
        <f t="shared" si="164"/>
        <v>3.4317367754800325</v>
      </c>
      <c r="AJ149" s="7">
        <f t="shared" si="165"/>
        <v>-0.14557232882651258</v>
      </c>
      <c r="AK149" s="7">
        <f t="shared" si="166"/>
        <v>-1.8553954252742397</v>
      </c>
      <c r="AL149" s="7">
        <f t="shared" si="167"/>
        <v>-7.1749601038740965E-2</v>
      </c>
      <c r="AM149" s="7">
        <f t="shared" si="168"/>
        <v>-0.4870074151767369</v>
      </c>
      <c r="AN149" s="7">
        <f t="shared" si="169"/>
        <v>7.4632941615471446E-2</v>
      </c>
      <c r="AO149" s="7">
        <f t="shared" si="170"/>
        <v>6.950055206640024E-2</v>
      </c>
    </row>
    <row r="150" spans="1:41">
      <c r="A150" s="16" t="s">
        <v>113</v>
      </c>
      <c r="B150" s="7" t="s">
        <v>59</v>
      </c>
      <c r="C150" s="7" t="s">
        <v>59</v>
      </c>
      <c r="D150" s="7">
        <v>14</v>
      </c>
      <c r="E150" s="7">
        <v>18</v>
      </c>
      <c r="G150" s="8">
        <v>2.1747000000000001</v>
      </c>
      <c r="H150" s="9">
        <v>2056.1</v>
      </c>
      <c r="I150" s="9">
        <v>12.4</v>
      </c>
      <c r="J150" s="9">
        <v>560</v>
      </c>
      <c r="K150" s="9">
        <v>796</v>
      </c>
      <c r="L150" s="24">
        <v>8.2000000000000003E-2</v>
      </c>
      <c r="M150" s="10">
        <v>281549.967</v>
      </c>
      <c r="N150" s="10">
        <v>4870722.5810000002</v>
      </c>
      <c r="O150" s="7">
        <v>5</v>
      </c>
      <c r="P150" s="7">
        <f t="shared" si="156"/>
        <v>0.33739935447189734</v>
      </c>
      <c r="Q150" s="7">
        <f t="shared" si="148"/>
        <v>3.3130442330820227</v>
      </c>
      <c r="R150" s="7">
        <f t="shared" si="154"/>
        <v>1.0934216851622351</v>
      </c>
      <c r="S150" s="7">
        <f t="shared" si="149"/>
        <v>2.7481880270062002</v>
      </c>
      <c r="T150" s="7">
        <f t="shared" si="150"/>
        <v>2.9009130677376689</v>
      </c>
      <c r="U150" s="7">
        <f t="shared" si="151"/>
        <v>-1.0861861476162833</v>
      </c>
      <c r="V150" s="6">
        <f t="shared" si="144"/>
        <v>6.0308350761149754E-3</v>
      </c>
      <c r="W150" s="8">
        <f t="shared" si="145"/>
        <v>0.38714070327318711</v>
      </c>
      <c r="X150" s="8">
        <f t="shared" si="146"/>
        <v>958</v>
      </c>
      <c r="Y150" s="6">
        <f t="shared" si="155"/>
        <v>-2.2196225479197875</v>
      </c>
      <c r="Z150" s="6">
        <f t="shared" si="152"/>
        <v>-0.41213116534435357</v>
      </c>
      <c r="AA150" s="6">
        <f t="shared" si="153"/>
        <v>2.9813655090785445</v>
      </c>
      <c r="AB150" s="8">
        <f t="shared" si="157"/>
        <v>217.47</v>
      </c>
      <c r="AC150" s="8">
        <f t="shared" si="158"/>
        <v>9.4546374212535067</v>
      </c>
      <c r="AD150" s="8">
        <f t="shared" si="159"/>
        <v>5.7019358992044883E-2</v>
      </c>
      <c r="AE150" s="8">
        <f t="shared" si="160"/>
        <v>2.5750678254471882</v>
      </c>
      <c r="AF150" s="8">
        <f t="shared" si="161"/>
        <v>3.6602749804570744</v>
      </c>
      <c r="AG150" s="8">
        <f t="shared" si="162"/>
        <v>6.292362164896308</v>
      </c>
      <c r="AH150" s="8">
        <f t="shared" si="163"/>
        <v>6.2353428059042626</v>
      </c>
      <c r="AI150" s="7">
        <f t="shared" si="164"/>
        <v>2.3373993544718972</v>
      </c>
      <c r="AJ150" s="7">
        <f t="shared" si="165"/>
        <v>0.97564487861012528</v>
      </c>
      <c r="AK150" s="7">
        <f t="shared" si="166"/>
        <v>-1.2439776693096622</v>
      </c>
      <c r="AL150" s="7">
        <f t="shared" si="167"/>
        <v>0.41078867253430307</v>
      </c>
      <c r="AM150" s="7">
        <f t="shared" si="168"/>
        <v>0.56351371326577171</v>
      </c>
      <c r="AN150" s="7">
        <f t="shared" si="169"/>
        <v>0.79881371104112764</v>
      </c>
      <c r="AO150" s="7">
        <f t="shared" si="170"/>
        <v>0.79486033505914722</v>
      </c>
    </row>
    <row r="151" spans="1:41">
      <c r="A151" s="16" t="s">
        <v>113</v>
      </c>
      <c r="B151" s="7" t="s">
        <v>73</v>
      </c>
      <c r="C151" s="7" t="s">
        <v>44</v>
      </c>
      <c r="D151" s="7">
        <v>18</v>
      </c>
      <c r="E151" s="7">
        <v>40</v>
      </c>
      <c r="G151" s="8">
        <v>3.6661000000000001</v>
      </c>
      <c r="H151" s="9">
        <v>15769.6</v>
      </c>
      <c r="I151" s="9">
        <v>55.3</v>
      </c>
      <c r="J151" s="9">
        <v>6442.7</v>
      </c>
      <c r="K151" s="9">
        <v>13794.5</v>
      </c>
      <c r="L151" s="24">
        <v>0.35799999999999998</v>
      </c>
      <c r="M151" s="10">
        <v>281549.967</v>
      </c>
      <c r="N151" s="10">
        <v>4870722.5810000002</v>
      </c>
      <c r="O151" s="7">
        <v>5</v>
      </c>
      <c r="P151" s="7">
        <f t="shared" si="156"/>
        <v>0.56420430701350655</v>
      </c>
      <c r="Q151" s="7">
        <f t="shared" si="148"/>
        <v>4.1978206774762752</v>
      </c>
      <c r="R151" s="7">
        <f t="shared" si="154"/>
        <v>1.7427251313046983</v>
      </c>
      <c r="S151" s="7">
        <f t="shared" si="149"/>
        <v>3.8090679091861852</v>
      </c>
      <c r="T151" s="7">
        <f t="shared" si="150"/>
        <v>4.1397059635193507</v>
      </c>
      <c r="U151" s="7">
        <f t="shared" si="151"/>
        <v>-0.44611697335612566</v>
      </c>
      <c r="V151" s="6">
        <f t="shared" si="144"/>
        <v>3.506747159090909E-3</v>
      </c>
      <c r="W151" s="8">
        <f t="shared" si="145"/>
        <v>0.87475268871753242</v>
      </c>
      <c r="X151" s="8">
        <f t="shared" si="146"/>
        <v>13339.95</v>
      </c>
      <c r="Y151" s="6">
        <f t="shared" si="155"/>
        <v>-2.4550955461715769</v>
      </c>
      <c r="Z151" s="6">
        <f t="shared" si="152"/>
        <v>-5.8114713956924295E-2</v>
      </c>
      <c r="AA151" s="6">
        <f t="shared" si="153"/>
        <v>4.1251542017870673</v>
      </c>
      <c r="AB151" s="8">
        <f t="shared" si="157"/>
        <v>366.61</v>
      </c>
      <c r="AC151" s="8">
        <f t="shared" si="158"/>
        <v>43.014647718283733</v>
      </c>
      <c r="AD151" s="8">
        <f t="shared" si="159"/>
        <v>0.15084149368538774</v>
      </c>
      <c r="AE151" s="8">
        <f t="shared" si="160"/>
        <v>17.573715937917676</v>
      </c>
      <c r="AF151" s="8">
        <f t="shared" si="161"/>
        <v>37.62717874580617</v>
      </c>
      <c r="AG151" s="8">
        <f t="shared" si="162"/>
        <v>55.351736177409236</v>
      </c>
      <c r="AH151" s="8">
        <f t="shared" si="163"/>
        <v>55.200894683723845</v>
      </c>
      <c r="AI151" s="7">
        <f t="shared" si="164"/>
        <v>2.5642043070135068</v>
      </c>
      <c r="AJ151" s="7">
        <f t="shared" si="165"/>
        <v>1.6336163704627684</v>
      </c>
      <c r="AK151" s="7">
        <f t="shared" si="166"/>
        <v>-0.82147917570880835</v>
      </c>
      <c r="AL151" s="7">
        <f t="shared" si="167"/>
        <v>1.2448636021726784</v>
      </c>
      <c r="AM151" s="7">
        <f t="shared" si="168"/>
        <v>1.5755016565058442</v>
      </c>
      <c r="AN151" s="7">
        <f t="shared" si="169"/>
        <v>1.7431312476256366</v>
      </c>
      <c r="AO151" s="7">
        <f t="shared" si="170"/>
        <v>1.7419461167338273</v>
      </c>
    </row>
    <row r="152" spans="1:41">
      <c r="A152" s="16" t="s">
        <v>113</v>
      </c>
      <c r="B152" s="7" t="s">
        <v>74</v>
      </c>
      <c r="C152" s="7" t="s">
        <v>44</v>
      </c>
      <c r="D152" s="7">
        <v>40</v>
      </c>
      <c r="E152" s="7">
        <v>59</v>
      </c>
      <c r="G152" s="8">
        <v>2.9291999999999998</v>
      </c>
      <c r="H152" s="9">
        <v>11551.25</v>
      </c>
      <c r="I152" s="9">
        <v>104.00000000000001</v>
      </c>
      <c r="J152" s="9">
        <v>9879.5180722891564</v>
      </c>
      <c r="K152" s="9">
        <v>9176.7068273092373</v>
      </c>
      <c r="L152" s="24">
        <v>1.597</v>
      </c>
      <c r="M152" s="10">
        <v>281549.967</v>
      </c>
      <c r="N152" s="10">
        <v>4870722.5810000002</v>
      </c>
      <c r="O152" s="7">
        <v>5</v>
      </c>
      <c r="P152" s="7">
        <f t="shared" si="156"/>
        <v>0.46674902546481339</v>
      </c>
      <c r="Q152" s="7">
        <f t="shared" si="148"/>
        <v>4.0626289832522771</v>
      </c>
      <c r="R152" s="7">
        <f t="shared" si="154"/>
        <v>2.0170333392987803</v>
      </c>
      <c r="S152" s="7">
        <f t="shared" si="149"/>
        <v>3.994735760007643</v>
      </c>
      <c r="T152" s="7">
        <f t="shared" si="150"/>
        <v>3.9626868573101328</v>
      </c>
      <c r="U152" s="7">
        <f t="shared" si="151"/>
        <v>0.20330491613848292</v>
      </c>
      <c r="V152" s="6">
        <f t="shared" si="144"/>
        <v>9.0033546153013757E-3</v>
      </c>
      <c r="W152" s="8">
        <f t="shared" si="145"/>
        <v>0.79443409391271402</v>
      </c>
      <c r="X152" s="8">
        <f t="shared" si="146"/>
        <v>14467.871485943775</v>
      </c>
      <c r="Y152" s="6">
        <f t="shared" si="155"/>
        <v>-2.0455956439534968</v>
      </c>
      <c r="Z152" s="6">
        <f t="shared" si="152"/>
        <v>-9.9942125942144563E-2</v>
      </c>
      <c r="AA152" s="6">
        <f t="shared" si="153"/>
        <v>4.160404642390291</v>
      </c>
      <c r="AB152" s="8">
        <f t="shared" si="157"/>
        <v>292.91999999999996</v>
      </c>
      <c r="AC152" s="8">
        <f t="shared" si="158"/>
        <v>39.434828622149396</v>
      </c>
      <c r="AD152" s="8">
        <f t="shared" si="159"/>
        <v>0.35504574627884755</v>
      </c>
      <c r="AE152" s="8">
        <f t="shared" si="160"/>
        <v>33.72770064280062</v>
      </c>
      <c r="AF152" s="8">
        <f t="shared" si="161"/>
        <v>31.328372345040414</v>
      </c>
      <c r="AG152" s="8">
        <f t="shared" si="162"/>
        <v>65.411118734119881</v>
      </c>
      <c r="AH152" s="8">
        <f t="shared" si="163"/>
        <v>65.056072987841034</v>
      </c>
      <c r="AI152" s="7">
        <f t="shared" si="164"/>
        <v>2.4667490254648134</v>
      </c>
      <c r="AJ152" s="7">
        <f t="shared" si="165"/>
        <v>1.5958799577874638</v>
      </c>
      <c r="AK152" s="7">
        <f t="shared" si="166"/>
        <v>-0.44971568616603297</v>
      </c>
      <c r="AL152" s="7">
        <f t="shared" si="167"/>
        <v>1.5279867345428293</v>
      </c>
      <c r="AM152" s="7">
        <f t="shared" si="168"/>
        <v>1.4959378318453194</v>
      </c>
      <c r="AN152" s="7">
        <f t="shared" si="169"/>
        <v>1.8156515769855059</v>
      </c>
      <c r="AO152" s="7">
        <f t="shared" si="170"/>
        <v>1.8132878442027618</v>
      </c>
    </row>
    <row r="153" spans="1:41">
      <c r="A153" s="16" t="s">
        <v>113</v>
      </c>
      <c r="B153" s="7" t="s">
        <v>56</v>
      </c>
      <c r="C153" s="7" t="s">
        <v>56</v>
      </c>
      <c r="D153" s="7">
        <v>59</v>
      </c>
      <c r="E153" s="7">
        <v>77</v>
      </c>
      <c r="G153" s="8">
        <v>2.0537000000000001</v>
      </c>
      <c r="H153" s="9">
        <v>9278.9421157684646</v>
      </c>
      <c r="I153" s="9">
        <v>53.892215568862284</v>
      </c>
      <c r="J153" s="9">
        <v>8353.4136546184745</v>
      </c>
      <c r="K153" s="9">
        <v>6807.2289156626503</v>
      </c>
      <c r="L153" s="24">
        <v>0.86099999999999999</v>
      </c>
      <c r="M153" s="10">
        <v>281549.967</v>
      </c>
      <c r="N153" s="10">
        <v>4870722.5810000002</v>
      </c>
      <c r="O153" s="7">
        <v>5</v>
      </c>
      <c r="P153" s="7">
        <f t="shared" si="156"/>
        <v>0.31253700310730337</v>
      </c>
      <c r="Q153" s="7">
        <f t="shared" si="148"/>
        <v>3.9674984654997836</v>
      </c>
      <c r="R153" s="7">
        <f t="shared" si="154"/>
        <v>1.7315260382917417</v>
      </c>
      <c r="S153" s="7">
        <f t="shared" si="149"/>
        <v>3.9218639878670252</v>
      </c>
      <c r="T153" s="7">
        <f t="shared" si="150"/>
        <v>3.8329703554433645</v>
      </c>
      <c r="U153" s="7">
        <f t="shared" si="151"/>
        <v>-6.4996848546345243E-2</v>
      </c>
      <c r="V153" s="6">
        <f t="shared" si="144"/>
        <v>5.8080129066953477E-3</v>
      </c>
      <c r="W153" s="8">
        <f t="shared" si="145"/>
        <v>0.73362122866297119</v>
      </c>
      <c r="X153" s="8">
        <f t="shared" si="146"/>
        <v>11757.0281124498</v>
      </c>
      <c r="Y153" s="6">
        <f t="shared" si="155"/>
        <v>-2.2359724272080417</v>
      </c>
      <c r="Z153" s="6">
        <f t="shared" si="152"/>
        <v>-0.13452811005641874</v>
      </c>
      <c r="AA153" s="6">
        <f t="shared" si="153"/>
        <v>4.0702975566486641</v>
      </c>
      <c r="AB153" s="8">
        <f t="shared" si="157"/>
        <v>205.37</v>
      </c>
      <c r="AC153" s="8">
        <f t="shared" si="158"/>
        <v>45.181585021027729</v>
      </c>
      <c r="AD153" s="8">
        <f t="shared" si="159"/>
        <v>0.26241522894708225</v>
      </c>
      <c r="AE153" s="8">
        <f t="shared" si="160"/>
        <v>40.674945973698563</v>
      </c>
      <c r="AF153" s="8">
        <f t="shared" si="161"/>
        <v>33.146169916066853</v>
      </c>
      <c r="AG153" s="8">
        <f t="shared" si="162"/>
        <v>74.083531118712514</v>
      </c>
      <c r="AH153" s="8">
        <f t="shared" si="163"/>
        <v>73.821115889765423</v>
      </c>
      <c r="AI153" s="7">
        <f t="shared" si="164"/>
        <v>2.3125370031073031</v>
      </c>
      <c r="AJ153" s="7">
        <f t="shared" si="165"/>
        <v>1.65496146239248</v>
      </c>
      <c r="AK153" s="7">
        <f t="shared" si="166"/>
        <v>-0.58101096481556169</v>
      </c>
      <c r="AL153" s="7">
        <f t="shared" si="167"/>
        <v>1.6093269847597218</v>
      </c>
      <c r="AM153" s="7">
        <f t="shared" si="168"/>
        <v>1.5204333523360611</v>
      </c>
      <c r="AN153" s="7">
        <f t="shared" si="169"/>
        <v>1.8697216743869414</v>
      </c>
      <c r="AO153" s="7">
        <f t="shared" si="170"/>
        <v>1.8681806057621673</v>
      </c>
    </row>
    <row r="154" spans="1:41" ht="16" thickBot="1">
      <c r="A154" s="17" t="s">
        <v>113</v>
      </c>
      <c r="B154" s="18" t="s">
        <v>57</v>
      </c>
      <c r="C154" s="18" t="s">
        <v>5</v>
      </c>
      <c r="D154" s="18">
        <v>77</v>
      </c>
      <c r="E154" s="18">
        <v>88</v>
      </c>
      <c r="F154" s="18"/>
      <c r="G154" s="19">
        <v>0.55130000000000001</v>
      </c>
      <c r="H154" s="20">
        <v>3205.8</v>
      </c>
      <c r="I154" s="20">
        <v>116.1</v>
      </c>
      <c r="J154" s="20">
        <v>5562.2</v>
      </c>
      <c r="K154" s="20">
        <v>1716.9</v>
      </c>
      <c r="L154" s="21">
        <v>0.61799999999999999</v>
      </c>
      <c r="M154" s="21">
        <v>281549.967</v>
      </c>
      <c r="N154" s="21">
        <v>4870722.5810000002</v>
      </c>
      <c r="O154" s="18">
        <v>5</v>
      </c>
      <c r="P154" s="7">
        <f t="shared" si="156"/>
        <v>-0.25861200752073094</v>
      </c>
      <c r="Q154" s="7">
        <f t="shared" si="148"/>
        <v>3.5059364245665496</v>
      </c>
      <c r="R154" s="7">
        <f t="shared" si="154"/>
        <v>2.064832219738574</v>
      </c>
      <c r="S154" s="7">
        <f t="shared" si="149"/>
        <v>3.7452466007336009</v>
      </c>
      <c r="T154" s="7">
        <f t="shared" si="150"/>
        <v>3.2347450006280516</v>
      </c>
      <c r="U154" s="7">
        <f t="shared" si="151"/>
        <v>-0.20901152491118416</v>
      </c>
      <c r="V154" s="6">
        <f t="shared" si="144"/>
        <v>3.6215609208309935E-2</v>
      </c>
      <c r="W154" s="8">
        <f t="shared" si="145"/>
        <v>0.53556054650945162</v>
      </c>
      <c r="X154" s="8">
        <f t="shared" si="146"/>
        <v>6420.65</v>
      </c>
      <c r="Y154" s="6">
        <f t="shared" si="155"/>
        <v>-1.4411042048279759</v>
      </c>
      <c r="Z154" s="6">
        <f t="shared" si="152"/>
        <v>-0.27119142393849816</v>
      </c>
      <c r="AA154" s="6">
        <f t="shared" si="153"/>
        <v>3.807578996468191</v>
      </c>
      <c r="AB154" s="8">
        <f t="shared" si="157"/>
        <v>55.129999999999995</v>
      </c>
      <c r="AC154" s="8">
        <f t="shared" si="158"/>
        <v>58.149827680029027</v>
      </c>
      <c r="AD154" s="8">
        <f t="shared" si="159"/>
        <v>2.1059314347904952</v>
      </c>
      <c r="AE154" s="8">
        <f t="shared" si="160"/>
        <v>100.8924360602213</v>
      </c>
      <c r="AF154" s="8">
        <f t="shared" si="161"/>
        <v>31.142753491746785</v>
      </c>
      <c r="AG154" s="8">
        <f t="shared" si="162"/>
        <v>134.14112098675858</v>
      </c>
      <c r="AH154" s="8">
        <f t="shared" si="163"/>
        <v>132.0351895519681</v>
      </c>
      <c r="AI154" s="7">
        <f t="shared" si="164"/>
        <v>1.741387992479269</v>
      </c>
      <c r="AJ154" s="7">
        <f t="shared" si="165"/>
        <v>1.7645484320872806</v>
      </c>
      <c r="AK154" s="7">
        <f t="shared" si="166"/>
        <v>0.32344422725930477</v>
      </c>
      <c r="AL154" s="7">
        <f t="shared" si="167"/>
        <v>2.0038586082543319</v>
      </c>
      <c r="AM154" s="7">
        <f t="shared" si="168"/>
        <v>1.4933570081487826</v>
      </c>
      <c r="AN154" s="7">
        <f t="shared" si="169"/>
        <v>2.1275619313197462</v>
      </c>
      <c r="AO154" s="7">
        <f t="shared" si="170"/>
        <v>2.1206896932628454</v>
      </c>
    </row>
    <row r="155" spans="1:41">
      <c r="A155" s="16" t="s">
        <v>114</v>
      </c>
      <c r="B155" s="7" t="s">
        <v>40</v>
      </c>
      <c r="C155" s="7" t="s">
        <v>41</v>
      </c>
      <c r="D155" s="7">
        <v>3</v>
      </c>
      <c r="E155" s="7">
        <v>5</v>
      </c>
      <c r="G155" s="8">
        <v>37.662399999999998</v>
      </c>
      <c r="H155" s="9">
        <v>1450</v>
      </c>
      <c r="I155" s="9">
        <v>375.7</v>
      </c>
      <c r="J155" s="9">
        <v>1224</v>
      </c>
      <c r="K155" s="9">
        <v>1100</v>
      </c>
      <c r="L155" s="24">
        <v>0.15</v>
      </c>
      <c r="M155" s="10">
        <v>281567.41499999998</v>
      </c>
      <c r="N155" s="10">
        <v>4870724.5199999996</v>
      </c>
      <c r="O155" s="7">
        <v>5</v>
      </c>
      <c r="P155" s="7">
        <f t="shared" si="156"/>
        <v>1.5759079915581251</v>
      </c>
      <c r="Q155" s="7">
        <f t="shared" si="148"/>
        <v>3.1613680022349748</v>
      </c>
      <c r="R155" s="7">
        <f t="shared" si="154"/>
        <v>2.5748411950633847</v>
      </c>
      <c r="S155" s="7">
        <f t="shared" si="149"/>
        <v>3.0877814178095422</v>
      </c>
      <c r="T155" s="7">
        <f t="shared" si="150"/>
        <v>3.0413926851582249</v>
      </c>
      <c r="U155" s="7">
        <f t="shared" si="151"/>
        <v>-0.82390874094431876</v>
      </c>
      <c r="V155" s="6">
        <f t="shared" si="144"/>
        <v>0.25910344827586207</v>
      </c>
      <c r="W155" s="8">
        <f t="shared" si="145"/>
        <v>0.75862068965517238</v>
      </c>
      <c r="X155" s="8">
        <f t="shared" si="146"/>
        <v>1774</v>
      </c>
      <c r="Y155" s="6">
        <f t="shared" si="155"/>
        <v>-0.58652680717159023</v>
      </c>
      <c r="Z155" s="6">
        <f t="shared" si="152"/>
        <v>-0.11997531707674987</v>
      </c>
      <c r="AA155" s="6">
        <f t="shared" si="153"/>
        <v>3.2489536154957075</v>
      </c>
      <c r="AB155" s="8">
        <f t="shared" si="157"/>
        <v>3766.24</v>
      </c>
      <c r="AC155" s="8">
        <f t="shared" si="158"/>
        <v>0.38499936275967545</v>
      </c>
      <c r="AD155" s="8">
        <f t="shared" si="159"/>
        <v>9.9754662475041417E-2</v>
      </c>
      <c r="AE155" s="8">
        <f t="shared" si="160"/>
        <v>0.32499256552954675</v>
      </c>
      <c r="AF155" s="8">
        <f t="shared" si="161"/>
        <v>0.29206848209354691</v>
      </c>
      <c r="AG155" s="8">
        <f t="shared" si="162"/>
        <v>0.71681571009813505</v>
      </c>
      <c r="AH155" s="8">
        <f t="shared" si="163"/>
        <v>0.61706104762309366</v>
      </c>
      <c r="AI155" s="7">
        <f t="shared" si="164"/>
        <v>3.5759079915581253</v>
      </c>
      <c r="AJ155" s="7">
        <f t="shared" si="165"/>
        <v>-0.41453998932315034</v>
      </c>
      <c r="AK155" s="7">
        <f t="shared" si="166"/>
        <v>-1.0010667964947406</v>
      </c>
      <c r="AL155" s="7">
        <f t="shared" si="167"/>
        <v>-0.48812657374858276</v>
      </c>
      <c r="AM155" s="7">
        <f t="shared" si="168"/>
        <v>-0.53451530639990019</v>
      </c>
      <c r="AN155" s="7">
        <f t="shared" si="169"/>
        <v>-0.14459248502260033</v>
      </c>
      <c r="AO155" s="7">
        <f t="shared" si="170"/>
        <v>-0.20967186783983205</v>
      </c>
    </row>
    <row r="156" spans="1:41">
      <c r="A156" s="16" t="s">
        <v>114</v>
      </c>
      <c r="B156" s="7" t="s">
        <v>73</v>
      </c>
      <c r="C156" s="7" t="s">
        <v>44</v>
      </c>
      <c r="D156" s="7">
        <v>5</v>
      </c>
      <c r="E156" s="7">
        <v>17</v>
      </c>
      <c r="G156" s="8">
        <v>12.2822</v>
      </c>
      <c r="H156" s="9">
        <v>8757.5</v>
      </c>
      <c r="I156" s="9">
        <v>1604.3</v>
      </c>
      <c r="J156" s="9">
        <v>10433.1</v>
      </c>
      <c r="K156" s="9">
        <v>8759.7999999999993</v>
      </c>
      <c r="L156" s="24">
        <v>0.19800000000000001</v>
      </c>
      <c r="M156" s="10">
        <v>281567.41499999998</v>
      </c>
      <c r="N156" s="10">
        <v>4870724.5199999996</v>
      </c>
      <c r="O156" s="7">
        <v>5</v>
      </c>
      <c r="P156" s="7">
        <f t="shared" si="156"/>
        <v>1.089276165036801</v>
      </c>
      <c r="Q156" s="7">
        <f t="shared" si="148"/>
        <v>3.9423801459897301</v>
      </c>
      <c r="R156" s="7">
        <f t="shared" si="154"/>
        <v>3.2052855835005247</v>
      </c>
      <c r="S156" s="7">
        <f t="shared" si="149"/>
        <v>4.0184133700620315</v>
      </c>
      <c r="T156" s="7">
        <f t="shared" si="150"/>
        <v>3.9424941906557591</v>
      </c>
      <c r="U156" s="7">
        <f t="shared" si="151"/>
        <v>-0.70333480973846885</v>
      </c>
      <c r="V156" s="6">
        <f t="shared" si="144"/>
        <v>0.18319155009991436</v>
      </c>
      <c r="W156" s="8">
        <f t="shared" si="145"/>
        <v>1.0002626320296888</v>
      </c>
      <c r="X156" s="8">
        <f t="shared" si="146"/>
        <v>14813</v>
      </c>
      <c r="Y156" s="6">
        <f t="shared" si="155"/>
        <v>-0.73709456248920513</v>
      </c>
      <c r="Z156" s="6">
        <f t="shared" si="152"/>
        <v>1.1404466602927479E-4</v>
      </c>
      <c r="AA156" s="6">
        <f t="shared" si="153"/>
        <v>4.17064302283611</v>
      </c>
      <c r="AB156" s="8">
        <f t="shared" si="157"/>
        <v>1228.2199999999998</v>
      </c>
      <c r="AC156" s="8">
        <f t="shared" si="158"/>
        <v>7.130237253912167</v>
      </c>
      <c r="AD156" s="8">
        <f t="shared" si="159"/>
        <v>1.3061992151243265</v>
      </c>
      <c r="AE156" s="8">
        <f t="shared" si="160"/>
        <v>8.4944879581833899</v>
      </c>
      <c r="AF156" s="8">
        <f t="shared" si="161"/>
        <v>7.1321098825943237</v>
      </c>
      <c r="AG156" s="8">
        <f t="shared" si="162"/>
        <v>16.932797055902036</v>
      </c>
      <c r="AH156" s="8">
        <f t="shared" si="163"/>
        <v>15.626597840777714</v>
      </c>
      <c r="AI156" s="7">
        <f t="shared" si="164"/>
        <v>3.089276165036801</v>
      </c>
      <c r="AJ156" s="7">
        <f t="shared" si="165"/>
        <v>0.85310398095292916</v>
      </c>
      <c r="AK156" s="7">
        <f t="shared" si="166"/>
        <v>0.11600941846372403</v>
      </c>
      <c r="AL156" s="7">
        <f t="shared" si="167"/>
        <v>0.92913720502523078</v>
      </c>
      <c r="AM156" s="7">
        <f t="shared" si="168"/>
        <v>0.85321802561895843</v>
      </c>
      <c r="AN156" s="7">
        <f t="shared" si="169"/>
        <v>1.228728703271899</v>
      </c>
      <c r="AO156" s="7">
        <f t="shared" si="170"/>
        <v>1.1938644354851493</v>
      </c>
    </row>
    <row r="157" spans="1:41">
      <c r="A157" s="16" t="s">
        <v>114</v>
      </c>
      <c r="B157" s="7" t="s">
        <v>74</v>
      </c>
      <c r="C157" s="7" t="s">
        <v>44</v>
      </c>
      <c r="D157" s="7">
        <v>17</v>
      </c>
      <c r="E157" s="7">
        <v>33</v>
      </c>
      <c r="G157" s="8">
        <v>7.2615999999999996</v>
      </c>
      <c r="H157" s="9">
        <v>10829.9</v>
      </c>
      <c r="I157" s="9">
        <v>2208.6999999999998</v>
      </c>
      <c r="J157" s="9">
        <v>10752</v>
      </c>
      <c r="K157" s="9">
        <v>9288.6</v>
      </c>
      <c r="L157" s="24">
        <v>1.444</v>
      </c>
      <c r="M157" s="10">
        <v>281567.41499999998</v>
      </c>
      <c r="N157" s="10">
        <v>4870724.5199999996</v>
      </c>
      <c r="O157" s="7">
        <v>5</v>
      </c>
      <c r="P157" s="7">
        <f t="shared" si="156"/>
        <v>0.86103232243734817</v>
      </c>
      <c r="Q157" s="7">
        <f t="shared" si="148"/>
        <v>4.0346244465007866</v>
      </c>
      <c r="R157" s="7">
        <f t="shared" si="154"/>
        <v>3.3441367311758823</v>
      </c>
      <c r="S157" s="7">
        <f t="shared" si="149"/>
        <v>4.0314892557097499</v>
      </c>
      <c r="T157" s="7">
        <f t="shared" si="150"/>
        <v>3.96795026102347</v>
      </c>
      <c r="U157" s="7">
        <f t="shared" si="151"/>
        <v>0.15956719323362029</v>
      </c>
      <c r="V157" s="6">
        <f t="shared" si="144"/>
        <v>0.20394463476117045</v>
      </c>
      <c r="W157" s="8">
        <f t="shared" si="145"/>
        <v>0.85768104968651615</v>
      </c>
      <c r="X157" s="8">
        <f t="shared" si="146"/>
        <v>15396.3</v>
      </c>
      <c r="Y157" s="6">
        <f t="shared" si="155"/>
        <v>-0.69048771532490461</v>
      </c>
      <c r="Z157" s="6">
        <f t="shared" si="152"/>
        <v>-6.6674185477316766E-2</v>
      </c>
      <c r="AA157" s="6">
        <f t="shared" si="153"/>
        <v>4.187416364820268</v>
      </c>
      <c r="AB157" s="8">
        <f t="shared" si="157"/>
        <v>726.16</v>
      </c>
      <c r="AC157" s="8">
        <f t="shared" si="158"/>
        <v>14.913930814145642</v>
      </c>
      <c r="AD157" s="8">
        <f t="shared" si="159"/>
        <v>3.0416161727442987</v>
      </c>
      <c r="AE157" s="8">
        <f t="shared" si="160"/>
        <v>14.806654180896773</v>
      </c>
      <c r="AF157" s="8">
        <f t="shared" si="161"/>
        <v>12.791395835628514</v>
      </c>
      <c r="AG157" s="8">
        <f t="shared" si="162"/>
        <v>30.639666189269583</v>
      </c>
      <c r="AH157" s="8">
        <f t="shared" si="163"/>
        <v>27.598050016525281</v>
      </c>
      <c r="AI157" s="7">
        <f t="shared" si="164"/>
        <v>2.8610323224373482</v>
      </c>
      <c r="AJ157" s="7">
        <f t="shared" si="165"/>
        <v>1.1735921240634388</v>
      </c>
      <c r="AK157" s="7">
        <f t="shared" si="166"/>
        <v>0.48310440873853422</v>
      </c>
      <c r="AL157" s="7">
        <f t="shared" si="167"/>
        <v>1.170456933272402</v>
      </c>
      <c r="AM157" s="7">
        <f t="shared" si="168"/>
        <v>1.1069179385861221</v>
      </c>
      <c r="AN157" s="7">
        <f t="shared" si="169"/>
        <v>1.4862840294674875</v>
      </c>
      <c r="AO157" s="7">
        <f t="shared" si="170"/>
        <v>1.4408783973920101</v>
      </c>
    </row>
    <row r="158" spans="1:41" ht="16" thickBot="1">
      <c r="A158" s="17" t="s">
        <v>114</v>
      </c>
      <c r="B158" s="18" t="s">
        <v>5</v>
      </c>
      <c r="C158" s="18" t="s">
        <v>5</v>
      </c>
      <c r="D158" s="18">
        <v>33</v>
      </c>
      <c r="E158" s="18">
        <v>68</v>
      </c>
      <c r="F158" s="18"/>
      <c r="G158" s="19">
        <v>0.85329999999999995</v>
      </c>
      <c r="H158" s="20">
        <v>4658.4331337325348</v>
      </c>
      <c r="I158" s="20">
        <v>181.88622754491016</v>
      </c>
      <c r="J158" s="20">
        <v>7725.4901960784309</v>
      </c>
      <c r="K158" s="20">
        <v>2862.7450980392155</v>
      </c>
      <c r="L158" s="21">
        <v>0.36799999999999999</v>
      </c>
      <c r="M158" s="21">
        <v>281567.41499999998</v>
      </c>
      <c r="N158" s="21">
        <v>4870724.5199999996</v>
      </c>
      <c r="O158" s="18">
        <v>5</v>
      </c>
      <c r="P158" s="7">
        <f t="shared" si="156"/>
        <v>-6.8898254367361272E-2</v>
      </c>
      <c r="Q158" s="7">
        <f t="shared" si="148"/>
        <v>3.6682398660888986</v>
      </c>
      <c r="R158" s="7">
        <f t="shared" si="154"/>
        <v>2.2597998154587851</v>
      </c>
      <c r="S158" s="7">
        <f t="shared" si="149"/>
        <v>3.8879260457276379</v>
      </c>
      <c r="T158" s="7">
        <f t="shared" si="150"/>
        <v>3.4567826796865009</v>
      </c>
      <c r="U158" s="7">
        <f t="shared" si="151"/>
        <v>-0.43415218132648237</v>
      </c>
      <c r="V158" s="6">
        <f t="shared" si="144"/>
        <v>3.9044507525038824E-2</v>
      </c>
      <c r="W158" s="8">
        <f t="shared" si="145"/>
        <v>0.61452961024804109</v>
      </c>
      <c r="X158" s="8">
        <f t="shared" si="146"/>
        <v>9156.8627450980384</v>
      </c>
      <c r="Y158" s="6">
        <f t="shared" si="155"/>
        <v>-1.4084400506301133</v>
      </c>
      <c r="Z158" s="6">
        <f t="shared" si="152"/>
        <v>-0.21145718640239783</v>
      </c>
      <c r="AA158" s="6">
        <f t="shared" si="153"/>
        <v>3.9617467044681756</v>
      </c>
      <c r="AB158" s="8">
        <f t="shared" si="157"/>
        <v>85.329999999999984</v>
      </c>
      <c r="AC158" s="8">
        <f t="shared" si="158"/>
        <v>54.593145830687163</v>
      </c>
      <c r="AD158" s="8">
        <f t="shared" si="159"/>
        <v>2.1315624932018071</v>
      </c>
      <c r="AE158" s="8">
        <f t="shared" si="160"/>
        <v>90.536624822201247</v>
      </c>
      <c r="AF158" s="8">
        <f t="shared" si="161"/>
        <v>33.549104629546655</v>
      </c>
      <c r="AG158" s="8">
        <f t="shared" si="162"/>
        <v>126.21729194494971</v>
      </c>
      <c r="AH158" s="8">
        <f t="shared" si="163"/>
        <v>124.08572945174791</v>
      </c>
      <c r="AI158" s="7">
        <f t="shared" si="164"/>
        <v>1.9311017456326387</v>
      </c>
      <c r="AJ158" s="7">
        <f t="shared" si="165"/>
        <v>1.7371381204562599</v>
      </c>
      <c r="AK158" s="7">
        <f t="shared" si="166"/>
        <v>0.32869806982614663</v>
      </c>
      <c r="AL158" s="7">
        <f t="shared" si="167"/>
        <v>1.956824300094999</v>
      </c>
      <c r="AM158" s="7">
        <f t="shared" si="168"/>
        <v>1.525680934053862</v>
      </c>
      <c r="AN158" s="7">
        <f t="shared" si="169"/>
        <v>2.1011188579336566</v>
      </c>
      <c r="AO158" s="7">
        <f t="shared" si="170"/>
        <v>2.0937218380923937</v>
      </c>
    </row>
    <row r="159" spans="1:41">
      <c r="A159" s="16" t="s">
        <v>115</v>
      </c>
      <c r="B159" s="7" t="s">
        <v>49</v>
      </c>
      <c r="C159" s="7" t="s">
        <v>41</v>
      </c>
      <c r="D159" s="7">
        <v>3</v>
      </c>
      <c r="E159" s="7">
        <v>6</v>
      </c>
      <c r="G159" s="8">
        <v>47.174599999999998</v>
      </c>
      <c r="H159" s="9">
        <v>909.00000000000011</v>
      </c>
      <c r="I159" s="9">
        <v>210.00000000000006</v>
      </c>
      <c r="J159" s="9">
        <v>312.5</v>
      </c>
      <c r="K159" s="9">
        <v>485.88709677419359</v>
      </c>
      <c r="L159" s="24">
        <v>0.185</v>
      </c>
      <c r="M159" s="10">
        <v>281613.94400000002</v>
      </c>
      <c r="N159" s="10">
        <v>4870745.8449999997</v>
      </c>
      <c r="O159" s="7">
        <v>3</v>
      </c>
      <c r="P159" s="7">
        <f t="shared" si="156"/>
        <v>1.673708226409216</v>
      </c>
      <c r="Q159" s="7">
        <f t="shared" si="148"/>
        <v>2.9585638832219674</v>
      </c>
      <c r="R159" s="7">
        <f t="shared" si="154"/>
        <v>2.3222192947339195</v>
      </c>
      <c r="S159" s="7">
        <f t="shared" si="149"/>
        <v>2.4948500216800942</v>
      </c>
      <c r="T159" s="7">
        <f t="shared" si="150"/>
        <v>2.6865353660846711</v>
      </c>
      <c r="U159" s="7">
        <f t="shared" si="151"/>
        <v>-0.73282827159698616</v>
      </c>
      <c r="V159" s="6">
        <f t="shared" si="144"/>
        <v>0.23102310231023104</v>
      </c>
      <c r="W159" s="8">
        <f t="shared" si="145"/>
        <v>0.53452925937755069</v>
      </c>
      <c r="X159" s="8">
        <f t="shared" si="146"/>
        <v>555.44354838709683</v>
      </c>
      <c r="Y159" s="6">
        <f t="shared" si="155"/>
        <v>-0.63634458848804809</v>
      </c>
      <c r="Z159" s="6">
        <f t="shared" si="152"/>
        <v>-0.27202851713729648</v>
      </c>
      <c r="AA159" s="6">
        <f t="shared" si="153"/>
        <v>2.7446399266976065</v>
      </c>
      <c r="AB159" s="8">
        <f t="shared" si="157"/>
        <v>4717.46</v>
      </c>
      <c r="AC159" s="8">
        <f t="shared" si="158"/>
        <v>0.19268843826974688</v>
      </c>
      <c r="AD159" s="8">
        <f t="shared" si="159"/>
        <v>4.4515480788390377E-2</v>
      </c>
      <c r="AE159" s="8">
        <f t="shared" si="160"/>
        <v>6.6243274982723754E-2</v>
      </c>
      <c r="AF159" s="8">
        <f t="shared" si="161"/>
        <v>0.10299760819894468</v>
      </c>
      <c r="AG159" s="8">
        <f t="shared" si="162"/>
        <v>0.21375636397005882</v>
      </c>
      <c r="AH159" s="8">
        <f t="shared" si="163"/>
        <v>0.16924088318166844</v>
      </c>
      <c r="AI159" s="7">
        <f t="shared" si="164"/>
        <v>3.6737082264092158</v>
      </c>
      <c r="AJ159" s="7">
        <f t="shared" si="165"/>
        <v>-0.71514434318724851</v>
      </c>
      <c r="AK159" s="7">
        <f t="shared" si="166"/>
        <v>-1.3514889316752965</v>
      </c>
      <c r="AL159" s="7">
        <f t="shared" si="167"/>
        <v>-1.1788582047291218</v>
      </c>
      <c r="AM159" s="7">
        <f t="shared" si="168"/>
        <v>-0.98717286032454499</v>
      </c>
      <c r="AN159" s="7">
        <f t="shared" si="169"/>
        <v>-0.67008094656032047</v>
      </c>
      <c r="AO159" s="7">
        <f t="shared" si="170"/>
        <v>-0.77149471697390115</v>
      </c>
    </row>
    <row r="160" spans="1:41">
      <c r="A160" s="16" t="s">
        <v>115</v>
      </c>
      <c r="B160" s="7" t="s">
        <v>50</v>
      </c>
      <c r="C160" s="7" t="s">
        <v>41</v>
      </c>
      <c r="D160" s="7">
        <v>6</v>
      </c>
      <c r="E160" s="7">
        <v>8</v>
      </c>
      <c r="G160" s="8">
        <v>21.701599999999999</v>
      </c>
      <c r="H160" s="9">
        <v>2156.6866267465066</v>
      </c>
      <c r="I160" s="9">
        <v>54.39121756487026</v>
      </c>
      <c r="J160" s="9">
        <v>574</v>
      </c>
      <c r="K160" s="9">
        <v>950</v>
      </c>
      <c r="L160" s="24">
        <v>9.5000000000000001E-2</v>
      </c>
      <c r="M160" s="10">
        <v>281613.94400000002</v>
      </c>
      <c r="N160" s="10">
        <v>4870745.8449999997</v>
      </c>
      <c r="O160" s="7">
        <v>3</v>
      </c>
      <c r="P160" s="7">
        <f t="shared" si="156"/>
        <v>1.3364917543810149</v>
      </c>
      <c r="Q160" s="7">
        <f t="shared" si="148"/>
        <v>3.3337870453520142</v>
      </c>
      <c r="R160" s="7">
        <f t="shared" si="154"/>
        <v>1.7355287807454156</v>
      </c>
      <c r="S160" s="7">
        <f t="shared" si="149"/>
        <v>2.7589118923979736</v>
      </c>
      <c r="T160" s="7">
        <f t="shared" si="150"/>
        <v>2.9777236052888476</v>
      </c>
      <c r="U160" s="7">
        <f t="shared" si="151"/>
        <v>-1.0222763947111522</v>
      </c>
      <c r="V160" s="6">
        <f t="shared" si="144"/>
        <v>2.5219805645534478E-2</v>
      </c>
      <c r="W160" s="8">
        <f t="shared" si="145"/>
        <v>0.44049051365108755</v>
      </c>
      <c r="X160" s="8">
        <f t="shared" si="146"/>
        <v>1049</v>
      </c>
      <c r="Y160" s="6">
        <f t="shared" si="155"/>
        <v>-1.5982582646065988</v>
      </c>
      <c r="Z160" s="6">
        <f t="shared" si="152"/>
        <v>-0.35606344006316659</v>
      </c>
      <c r="AA160" s="6">
        <f t="shared" si="153"/>
        <v>3.020775488193558</v>
      </c>
      <c r="AB160" s="8">
        <f t="shared" si="157"/>
        <v>2170.1600000000003</v>
      </c>
      <c r="AC160" s="8">
        <f t="shared" si="158"/>
        <v>0.99379153000078624</v>
      </c>
      <c r="AD160" s="8">
        <f t="shared" si="159"/>
        <v>2.5063229238798179E-2</v>
      </c>
      <c r="AE160" s="8">
        <f t="shared" si="160"/>
        <v>0.26449662697681275</v>
      </c>
      <c r="AF160" s="8">
        <f t="shared" si="161"/>
        <v>0.43775574151214652</v>
      </c>
      <c r="AG160" s="8">
        <f t="shared" si="162"/>
        <v>0.72731559772775745</v>
      </c>
      <c r="AH160" s="8">
        <f t="shared" si="163"/>
        <v>0.70225236848895922</v>
      </c>
      <c r="AI160" s="7">
        <f t="shared" si="164"/>
        <v>3.3364917543810151</v>
      </c>
      <c r="AJ160" s="7">
        <f t="shared" si="165"/>
        <v>-2.7047090290006743E-3</v>
      </c>
      <c r="AK160" s="7">
        <f t="shared" si="166"/>
        <v>-1.6009629736355995</v>
      </c>
      <c r="AL160" s="7">
        <f t="shared" si="167"/>
        <v>-0.57757986198304145</v>
      </c>
      <c r="AM160" s="7">
        <f t="shared" si="168"/>
        <v>-0.35876814909216725</v>
      </c>
      <c r="AN160" s="7">
        <f t="shared" si="169"/>
        <v>-0.13827709861795334</v>
      </c>
      <c r="AO160" s="7">
        <f t="shared" si="170"/>
        <v>-0.15350678737743334</v>
      </c>
    </row>
    <row r="161" spans="1:41">
      <c r="A161" s="16" t="s">
        <v>115</v>
      </c>
      <c r="B161" s="7" t="s">
        <v>59</v>
      </c>
      <c r="C161" s="7" t="s">
        <v>59</v>
      </c>
      <c r="D161" s="7">
        <v>8</v>
      </c>
      <c r="E161" s="7">
        <v>16</v>
      </c>
      <c r="G161" s="8">
        <v>0.95365</v>
      </c>
      <c r="H161" s="9">
        <v>1127.2365805168986</v>
      </c>
      <c r="I161" s="9">
        <v>5.2186878727634243</v>
      </c>
      <c r="J161" s="9">
        <v>212.30158730158732</v>
      </c>
      <c r="K161" s="9">
        <v>305.55555555555554</v>
      </c>
      <c r="L161" s="24">
        <v>6.8000000000000005E-2</v>
      </c>
      <c r="M161" s="10">
        <v>281613.94400000002</v>
      </c>
      <c r="N161" s="10">
        <v>4870745.8449999997</v>
      </c>
      <c r="O161" s="7">
        <v>3</v>
      </c>
      <c r="P161" s="7">
        <f t="shared" si="156"/>
        <v>-2.0610986887781499E-2</v>
      </c>
      <c r="Q161" s="7">
        <f t="shared" si="148"/>
        <v>3.0520150738369791</v>
      </c>
      <c r="R161" s="7">
        <f t="shared" si="154"/>
        <v>0.71756132268604866</v>
      </c>
      <c r="S161" s="7">
        <f t="shared" si="149"/>
        <v>2.3269532412396843</v>
      </c>
      <c r="T161" s="7">
        <f t="shared" si="150"/>
        <v>2.4850901843909377</v>
      </c>
      <c r="U161" s="7">
        <f t="shared" si="151"/>
        <v>-1.1674910872937636</v>
      </c>
      <c r="V161" s="6">
        <f t="shared" si="144"/>
        <v>4.6296296296296337E-3</v>
      </c>
      <c r="W161" s="8">
        <f t="shared" si="145"/>
        <v>0.2710660395845581</v>
      </c>
      <c r="X161" s="8">
        <f t="shared" si="146"/>
        <v>365.07936507936506</v>
      </c>
      <c r="Y161" s="6">
        <f t="shared" si="155"/>
        <v>-2.3344537511509307</v>
      </c>
      <c r="Z161" s="6">
        <f t="shared" si="152"/>
        <v>-0.56692488944604136</v>
      </c>
      <c r="AA161" s="6">
        <f t="shared" si="153"/>
        <v>2.5623872865640109</v>
      </c>
      <c r="AB161" s="8">
        <f t="shared" si="157"/>
        <v>95.365000000000009</v>
      </c>
      <c r="AC161" s="8">
        <f t="shared" si="158"/>
        <v>11.820233634109982</v>
      </c>
      <c r="AD161" s="8">
        <f t="shared" si="159"/>
        <v>5.4723303861620338E-2</v>
      </c>
      <c r="AE161" s="8">
        <f t="shared" si="160"/>
        <v>2.2262002548271096</v>
      </c>
      <c r="AF161" s="8">
        <f t="shared" si="161"/>
        <v>3.2040639181623813</v>
      </c>
      <c r="AG161" s="8">
        <f t="shared" si="162"/>
        <v>5.4849874768511118</v>
      </c>
      <c r="AH161" s="8">
        <f t="shared" si="163"/>
        <v>5.4302641729894914</v>
      </c>
      <c r="AI161" s="7">
        <f t="shared" si="164"/>
        <v>1.9793890131122185</v>
      </c>
      <c r="AJ161" s="7">
        <f t="shared" si="165"/>
        <v>1.0726260607247606</v>
      </c>
      <c r="AK161" s="7">
        <f t="shared" si="166"/>
        <v>-1.2618276904261698</v>
      </c>
      <c r="AL161" s="7">
        <f t="shared" si="167"/>
        <v>0.34756422812746585</v>
      </c>
      <c r="AM161" s="7">
        <f t="shared" si="168"/>
        <v>0.50570117127871916</v>
      </c>
      <c r="AN161" s="7">
        <f t="shared" si="169"/>
        <v>0.73917564034451899</v>
      </c>
      <c r="AO161" s="7">
        <f t="shared" si="170"/>
        <v>0.73482095778053713</v>
      </c>
    </row>
    <row r="162" spans="1:41">
      <c r="A162" s="16" t="s">
        <v>115</v>
      </c>
      <c r="B162" s="7" t="s">
        <v>42</v>
      </c>
      <c r="C162" s="7" t="s">
        <v>43</v>
      </c>
      <c r="D162" s="7">
        <v>16</v>
      </c>
      <c r="E162" s="7">
        <v>25</v>
      </c>
      <c r="G162" s="8">
        <v>8.8963333333333328</v>
      </c>
      <c r="H162" s="9">
        <v>19896.912350597609</v>
      </c>
      <c r="I162" s="9">
        <v>11.205179282868537</v>
      </c>
      <c r="J162" s="9">
        <v>6733.0677290836647</v>
      </c>
      <c r="K162" s="9">
        <v>18645.418326693227</v>
      </c>
      <c r="L162" s="24">
        <v>5.665</v>
      </c>
      <c r="M162" s="10">
        <v>281613.94400000002</v>
      </c>
      <c r="N162" s="10">
        <v>4870745.8449999997</v>
      </c>
      <c r="O162" s="7">
        <v>3</v>
      </c>
      <c r="P162" s="7">
        <f t="shared" si="156"/>
        <v>0.94921104695776615</v>
      </c>
      <c r="Q162" s="7">
        <f t="shared" si="148"/>
        <v>4.2987856868047851</v>
      </c>
      <c r="R162" s="7">
        <f t="shared" si="154"/>
        <v>1.0494188096383812</v>
      </c>
      <c r="S162" s="7">
        <f t="shared" si="149"/>
        <v>3.8282129831326355</v>
      </c>
      <c r="T162" s="7">
        <f t="shared" si="150"/>
        <v>4.2705721315930862</v>
      </c>
      <c r="U162" s="7">
        <f t="shared" si="151"/>
        <v>0.75319991419941601</v>
      </c>
      <c r="V162" s="6">
        <f t="shared" si="144"/>
        <v>5.631617150151433E-4</v>
      </c>
      <c r="W162" s="8">
        <f t="shared" si="145"/>
        <v>0.93710109378519757</v>
      </c>
      <c r="X162" s="8">
        <f t="shared" si="146"/>
        <v>16055.776892430278</v>
      </c>
      <c r="Y162" s="6">
        <f t="shared" si="155"/>
        <v>-3.2493668771664042</v>
      </c>
      <c r="Z162" s="6">
        <f t="shared" si="152"/>
        <v>-2.8213555211699298E-2</v>
      </c>
      <c r="AA162" s="6">
        <f t="shared" si="153"/>
        <v>4.2056313246600716</v>
      </c>
      <c r="AB162" s="8">
        <f t="shared" si="157"/>
        <v>889.63333333333333</v>
      </c>
      <c r="AC162" s="8">
        <f t="shared" si="158"/>
        <v>22.365295459475</v>
      </c>
      <c r="AD162" s="8">
        <f t="shared" si="159"/>
        <v>1.259527814777834E-2</v>
      </c>
      <c r="AE162" s="8">
        <f t="shared" si="160"/>
        <v>7.5683626914650208</v>
      </c>
      <c r="AF162" s="8">
        <f t="shared" si="161"/>
        <v>20.958542837903135</v>
      </c>
      <c r="AG162" s="8">
        <f t="shared" si="162"/>
        <v>28.539500807515935</v>
      </c>
      <c r="AH162" s="8">
        <f t="shared" si="163"/>
        <v>28.526905529368157</v>
      </c>
      <c r="AI162" s="7">
        <f t="shared" si="164"/>
        <v>2.9492110469577661</v>
      </c>
      <c r="AJ162" s="7">
        <f t="shared" si="165"/>
        <v>1.349574639847019</v>
      </c>
      <c r="AK162" s="7">
        <f t="shared" si="166"/>
        <v>-1.899792237319385</v>
      </c>
      <c r="AL162" s="7">
        <f t="shared" si="167"/>
        <v>0.8790019361748691</v>
      </c>
      <c r="AM162" s="7">
        <f t="shared" si="168"/>
        <v>1.3213610846353196</v>
      </c>
      <c r="AN162" s="7">
        <f t="shared" si="169"/>
        <v>1.4554463724773929</v>
      </c>
      <c r="AO162" s="7">
        <f t="shared" si="170"/>
        <v>1.455254663896546</v>
      </c>
    </row>
    <row r="163" spans="1:41">
      <c r="A163" s="16" t="s">
        <v>115</v>
      </c>
      <c r="B163" s="7" t="s">
        <v>88</v>
      </c>
      <c r="C163" s="7" t="s">
        <v>43</v>
      </c>
      <c r="D163" s="7">
        <v>25</v>
      </c>
      <c r="E163" s="7">
        <v>47</v>
      </c>
      <c r="G163" s="8">
        <v>6.0749000000000004</v>
      </c>
      <c r="H163" s="9">
        <v>9213.3534136546186</v>
      </c>
      <c r="I163" s="9">
        <v>29.869477911646584</v>
      </c>
      <c r="J163" s="9">
        <v>15719.999999999998</v>
      </c>
      <c r="K163" s="9">
        <v>7459.9999999999991</v>
      </c>
      <c r="L163" s="24">
        <v>2.19</v>
      </c>
      <c r="M163" s="10">
        <v>281613.94400000002</v>
      </c>
      <c r="N163" s="10">
        <v>4870745.8449999997</v>
      </c>
      <c r="O163" s="7">
        <v>3</v>
      </c>
      <c r="P163" s="7">
        <f t="shared" si="156"/>
        <v>0.78353913333115011</v>
      </c>
      <c r="Q163" s="7">
        <f t="shared" si="148"/>
        <v>3.9644177305197514</v>
      </c>
      <c r="R163" s="7">
        <f t="shared" si="154"/>
        <v>1.4752276316408697</v>
      </c>
      <c r="S163" s="7">
        <f t="shared" si="149"/>
        <v>4.1964525417033887</v>
      </c>
      <c r="T163" s="7">
        <f t="shared" si="150"/>
        <v>3.8727388274726686</v>
      </c>
      <c r="U163" s="7">
        <f t="shared" si="151"/>
        <v>0.34044411484011833</v>
      </c>
      <c r="V163" s="6">
        <f t="shared" si="144"/>
        <v>3.2419767885359337E-3</v>
      </c>
      <c r="W163" s="8">
        <f t="shared" si="145"/>
        <v>0.80969432790279505</v>
      </c>
      <c r="X163" s="8">
        <f t="shared" si="146"/>
        <v>19449.999999999996</v>
      </c>
      <c r="Y163" s="6">
        <f t="shared" si="155"/>
        <v>-2.4891900988788818</v>
      </c>
      <c r="Z163" s="6">
        <f t="shared" si="152"/>
        <v>-9.1678903047082774E-2</v>
      </c>
      <c r="AA163" s="6">
        <f t="shared" si="153"/>
        <v>4.288919605661726</v>
      </c>
      <c r="AB163" s="8">
        <f t="shared" si="157"/>
        <v>607.49000000000012</v>
      </c>
      <c r="AC163" s="8">
        <f t="shared" si="158"/>
        <v>15.166263500065213</v>
      </c>
      <c r="AD163" s="8">
        <f t="shared" si="159"/>
        <v>4.9168674236031176E-2</v>
      </c>
      <c r="AE163" s="8">
        <f t="shared" si="160"/>
        <v>25.876969168216753</v>
      </c>
      <c r="AF163" s="8">
        <f t="shared" si="161"/>
        <v>12.280037531481996</v>
      </c>
      <c r="AG163" s="8">
        <f t="shared" si="162"/>
        <v>38.206175373934784</v>
      </c>
      <c r="AH163" s="8">
        <f t="shared" si="163"/>
        <v>38.157006699698748</v>
      </c>
      <c r="AI163" s="7">
        <f t="shared" si="164"/>
        <v>2.7835391333311503</v>
      </c>
      <c r="AJ163" s="7">
        <f t="shared" si="165"/>
        <v>1.1808785971886013</v>
      </c>
      <c r="AK163" s="7">
        <f t="shared" si="166"/>
        <v>-1.3083115016902807</v>
      </c>
      <c r="AL163" s="7">
        <f t="shared" si="167"/>
        <v>1.4129134083722388</v>
      </c>
      <c r="AM163" s="7">
        <f t="shared" si="168"/>
        <v>1.0891996941415185</v>
      </c>
      <c r="AN163" s="7">
        <f t="shared" si="169"/>
        <v>1.5821335648506563</v>
      </c>
      <c r="AO163" s="7">
        <f t="shared" si="170"/>
        <v>1.5815742982964269</v>
      </c>
    </row>
    <row r="164" spans="1:41">
      <c r="A164" s="16" t="s">
        <v>115</v>
      </c>
      <c r="B164" s="7" t="s">
        <v>56</v>
      </c>
      <c r="C164" s="7" t="s">
        <v>56</v>
      </c>
      <c r="D164" s="7">
        <v>47</v>
      </c>
      <c r="E164" s="7">
        <v>63</v>
      </c>
      <c r="G164" s="8">
        <v>1.6839499999999998</v>
      </c>
      <c r="H164" s="9">
        <v>3895.3373015873021</v>
      </c>
      <c r="I164" s="9">
        <v>30.009920634920636</v>
      </c>
      <c r="J164" s="9">
        <v>7936.5079365079364</v>
      </c>
      <c r="K164" s="9">
        <v>2440.4761904761904</v>
      </c>
      <c r="L164" s="24">
        <v>0.46100000000000002</v>
      </c>
      <c r="M164" s="10">
        <v>281613.94400000002</v>
      </c>
      <c r="N164" s="10">
        <v>4870745.8449999997</v>
      </c>
      <c r="O164" s="7">
        <v>3</v>
      </c>
      <c r="P164" s="7">
        <f t="shared" si="156"/>
        <v>0.22632919224292414</v>
      </c>
      <c r="Q164" s="7">
        <f t="shared" si="148"/>
        <v>3.5905450696788352</v>
      </c>
      <c r="R164" s="7">
        <f t="shared" si="154"/>
        <v>1.4772648468789813</v>
      </c>
      <c r="S164" s="7">
        <f t="shared" si="149"/>
        <v>3.8996294548824371</v>
      </c>
      <c r="T164" s="7">
        <f t="shared" si="150"/>
        <v>3.3874745749938726</v>
      </c>
      <c r="U164" s="7">
        <f t="shared" si="151"/>
        <v>-0.33629907461035186</v>
      </c>
      <c r="V164" s="6">
        <f t="shared" si="144"/>
        <v>7.7040621418566144E-3</v>
      </c>
      <c r="W164" s="8">
        <f t="shared" si="145"/>
        <v>0.62651216095759565</v>
      </c>
      <c r="X164" s="8">
        <f t="shared" si="146"/>
        <v>9156.7460317460318</v>
      </c>
      <c r="Y164" s="6">
        <f t="shared" si="155"/>
        <v>-2.1132802227998537</v>
      </c>
      <c r="Z164" s="6">
        <f t="shared" si="152"/>
        <v>-0.20307049468496244</v>
      </c>
      <c r="AA164" s="6">
        <f t="shared" si="153"/>
        <v>3.9617411689164057</v>
      </c>
      <c r="AB164" s="8">
        <f t="shared" si="157"/>
        <v>168.39499999999998</v>
      </c>
      <c r="AC164" s="8">
        <f t="shared" si="158"/>
        <v>23.132143481619423</v>
      </c>
      <c r="AD164" s="8">
        <f t="shared" si="159"/>
        <v>0.17821147085673944</v>
      </c>
      <c r="AE164" s="8">
        <f t="shared" si="160"/>
        <v>47.130306342278196</v>
      </c>
      <c r="AF164" s="8">
        <f t="shared" si="161"/>
        <v>14.492569200250546</v>
      </c>
      <c r="AG164" s="8">
        <f t="shared" si="162"/>
        <v>61.801087013385484</v>
      </c>
      <c r="AH164" s="8">
        <f t="shared" si="163"/>
        <v>61.622875542528746</v>
      </c>
      <c r="AI164" s="7">
        <f t="shared" si="164"/>
        <v>2.226329192242924</v>
      </c>
      <c r="AJ164" s="7">
        <f t="shared" si="165"/>
        <v>1.364215877435911</v>
      </c>
      <c r="AK164" s="7">
        <f t="shared" si="166"/>
        <v>-0.74906434536394295</v>
      </c>
      <c r="AL164" s="7">
        <f t="shared" si="167"/>
        <v>1.673300262639513</v>
      </c>
      <c r="AM164" s="7">
        <f t="shared" si="168"/>
        <v>1.1611453827509486</v>
      </c>
      <c r="AN164" s="7">
        <f t="shared" si="169"/>
        <v>1.7909961139199377</v>
      </c>
      <c r="AO164" s="7">
        <f t="shared" si="170"/>
        <v>1.7897419601788249</v>
      </c>
    </row>
    <row r="165" spans="1:41">
      <c r="A165" s="16" t="s">
        <v>115</v>
      </c>
      <c r="B165" s="7" t="s">
        <v>5</v>
      </c>
      <c r="C165" s="7" t="s">
        <v>5</v>
      </c>
      <c r="D165" s="7">
        <v>63</v>
      </c>
      <c r="E165" s="7">
        <v>83</v>
      </c>
      <c r="G165" s="8">
        <v>0.91379999999999995</v>
      </c>
      <c r="H165" s="9">
        <v>4267.8926441351896</v>
      </c>
      <c r="I165" s="9">
        <v>12.67395626242546</v>
      </c>
      <c r="J165" s="9">
        <v>5829.9595141700411</v>
      </c>
      <c r="K165" s="9">
        <v>1817.8137651821864</v>
      </c>
      <c r="L165" s="24">
        <v>0.20499999999999999</v>
      </c>
      <c r="M165" s="10">
        <v>281613.94400000002</v>
      </c>
      <c r="N165" s="10">
        <v>4870745.8449999997</v>
      </c>
      <c r="O165" s="7">
        <v>3</v>
      </c>
      <c r="P165" s="7">
        <f t="shared" si="156"/>
        <v>-3.9148846280313815E-2</v>
      </c>
      <c r="Q165" s="7">
        <f t="shared" si="148"/>
        <v>3.6302134865148314</v>
      </c>
      <c r="R165" s="7">
        <f t="shared" si="154"/>
        <v>1.1029122040500658</v>
      </c>
      <c r="S165" s="7">
        <f t="shared" si="149"/>
        <v>3.765665538835584</v>
      </c>
      <c r="T165" s="7">
        <f t="shared" si="150"/>
        <v>3.2595493877436574</v>
      </c>
      <c r="U165" s="7">
        <f t="shared" si="151"/>
        <v>-0.68824613894424569</v>
      </c>
      <c r="V165" s="6">
        <f t="shared" si="144"/>
        <v>2.9696052171887762E-3</v>
      </c>
      <c r="W165" s="8">
        <f t="shared" si="145"/>
        <v>0.42592771579673444</v>
      </c>
      <c r="X165" s="8">
        <f t="shared" si="146"/>
        <v>6738.8663967611346</v>
      </c>
      <c r="Y165" s="6">
        <f t="shared" si="155"/>
        <v>-2.5273012824647658</v>
      </c>
      <c r="Z165" s="6">
        <f t="shared" si="152"/>
        <v>-0.37066409877117401</v>
      </c>
      <c r="AA165" s="6">
        <f t="shared" si="153"/>
        <v>3.8285868462330206</v>
      </c>
      <c r="AB165" s="8">
        <f t="shared" si="157"/>
        <v>91.38</v>
      </c>
      <c r="AC165" s="8">
        <f t="shared" si="158"/>
        <v>46.704887766854782</v>
      </c>
      <c r="AD165" s="8">
        <f t="shared" si="159"/>
        <v>0.13869507838066819</v>
      </c>
      <c r="AE165" s="8">
        <f t="shared" si="160"/>
        <v>63.799075445065021</v>
      </c>
      <c r="AF165" s="8">
        <f t="shared" si="161"/>
        <v>19.892906163079299</v>
      </c>
      <c r="AG165" s="8">
        <f t="shared" si="162"/>
        <v>83.830676686524981</v>
      </c>
      <c r="AH165" s="8">
        <f t="shared" si="163"/>
        <v>83.691981608144317</v>
      </c>
      <c r="AI165" s="7">
        <f t="shared" si="164"/>
        <v>1.9608511537196862</v>
      </c>
      <c r="AJ165" s="7">
        <f t="shared" si="165"/>
        <v>1.6693623327951455</v>
      </c>
      <c r="AK165" s="7">
        <f t="shared" si="166"/>
        <v>-0.85793894966962037</v>
      </c>
      <c r="AL165" s="7">
        <f t="shared" si="167"/>
        <v>1.8048143851158978</v>
      </c>
      <c r="AM165" s="7">
        <f t="shared" si="168"/>
        <v>1.2986982340239712</v>
      </c>
      <c r="AN165" s="7">
        <f t="shared" si="169"/>
        <v>1.9234029718253951</v>
      </c>
      <c r="AO165" s="7">
        <f t="shared" si="170"/>
        <v>1.9226838509424817</v>
      </c>
    </row>
    <row r="166" spans="1:41" ht="16" thickBot="1">
      <c r="A166" s="17" t="s">
        <v>115</v>
      </c>
      <c r="B166" s="18" t="s">
        <v>57</v>
      </c>
      <c r="C166" s="18" t="s">
        <v>5</v>
      </c>
      <c r="D166" s="18">
        <v>83</v>
      </c>
      <c r="E166" s="18">
        <v>96</v>
      </c>
      <c r="F166" s="18"/>
      <c r="G166" s="19">
        <v>0.32550000000000001</v>
      </c>
      <c r="H166" s="20">
        <v>2382.4404761904761</v>
      </c>
      <c r="I166" s="20">
        <v>74.900793650793673</v>
      </c>
      <c r="J166" s="20">
        <v>3293.6507936507937</v>
      </c>
      <c r="K166" s="20">
        <v>1077.3809523809523</v>
      </c>
      <c r="L166" s="21">
        <v>0.08</v>
      </c>
      <c r="M166" s="21">
        <v>281613.94400000002</v>
      </c>
      <c r="N166" s="21">
        <v>4870745.8449999997</v>
      </c>
      <c r="O166" s="18">
        <v>3</v>
      </c>
      <c r="P166" s="7">
        <f t="shared" si="156"/>
        <v>-0.48744900709578926</v>
      </c>
      <c r="Q166" s="7">
        <f t="shared" si="148"/>
        <v>3.3770220588654745</v>
      </c>
      <c r="R166" s="7">
        <f t="shared" si="154"/>
        <v>1.874486419519682</v>
      </c>
      <c r="S166" s="7">
        <f t="shared" si="149"/>
        <v>3.51767755159453</v>
      </c>
      <c r="T166" s="7">
        <f t="shared" si="150"/>
        <v>3.0323692931433217</v>
      </c>
      <c r="U166" s="7">
        <f t="shared" si="151"/>
        <v>-1.0969100130080565</v>
      </c>
      <c r="V166" s="6">
        <f t="shared" si="144"/>
        <v>3.1438684155736009E-2</v>
      </c>
      <c r="W166" s="8">
        <f t="shared" si="145"/>
        <v>0.45221736414740782</v>
      </c>
      <c r="X166" s="8">
        <f t="shared" si="146"/>
        <v>3832.3412698412699</v>
      </c>
      <c r="Y166" s="6">
        <f t="shared" si="155"/>
        <v>-1.5025356393457925</v>
      </c>
      <c r="Z166" s="6">
        <f t="shared" si="152"/>
        <v>-0.34465276572215287</v>
      </c>
      <c r="AA166" s="6">
        <f t="shared" si="153"/>
        <v>3.5834641760353136</v>
      </c>
      <c r="AB166" s="8">
        <f t="shared" si="157"/>
        <v>32.550000000000004</v>
      </c>
      <c r="AC166" s="8">
        <f t="shared" si="158"/>
        <v>73.193255796942424</v>
      </c>
      <c r="AD166" s="8">
        <f t="shared" si="159"/>
        <v>2.3010996513300666</v>
      </c>
      <c r="AE166" s="8">
        <f t="shared" si="160"/>
        <v>101.18742837636846</v>
      </c>
      <c r="AF166" s="8">
        <f t="shared" si="161"/>
        <v>33.099261209860281</v>
      </c>
      <c r="AG166" s="8">
        <f t="shared" si="162"/>
        <v>136.58778923755881</v>
      </c>
      <c r="AH166" s="8">
        <f t="shared" si="163"/>
        <v>134.28668958622873</v>
      </c>
      <c r="AI166" s="7">
        <f t="shared" si="164"/>
        <v>1.5125509929042109</v>
      </c>
      <c r="AJ166" s="7">
        <f t="shared" si="165"/>
        <v>1.8644710659612638</v>
      </c>
      <c r="AK166" s="7">
        <f t="shared" si="166"/>
        <v>0.36193542661547107</v>
      </c>
      <c r="AL166" s="7">
        <f t="shared" si="167"/>
        <v>2.0051265586903191</v>
      </c>
      <c r="AM166" s="7">
        <f t="shared" si="168"/>
        <v>1.5198183002391108</v>
      </c>
      <c r="AN166" s="7">
        <f t="shared" si="169"/>
        <v>2.1354118757453349</v>
      </c>
      <c r="AO166" s="7">
        <f t="shared" si="170"/>
        <v>2.1280329678010315</v>
      </c>
    </row>
    <row r="167" spans="1:41">
      <c r="A167" s="16" t="s">
        <v>116</v>
      </c>
      <c r="B167" s="7" t="s">
        <v>40</v>
      </c>
      <c r="C167" s="7" t="s">
        <v>41</v>
      </c>
      <c r="D167" s="7">
        <v>6</v>
      </c>
      <c r="E167" s="7">
        <v>14</v>
      </c>
      <c r="G167" s="8">
        <v>47.770099999999999</v>
      </c>
      <c r="H167" s="9">
        <v>1019.9203187250998</v>
      </c>
      <c r="I167" s="9">
        <v>158.86454183266935</v>
      </c>
      <c r="J167" s="9">
        <v>1E-3</v>
      </c>
      <c r="K167" s="9">
        <v>1E-3</v>
      </c>
      <c r="L167" s="24">
        <v>0.11</v>
      </c>
      <c r="M167" s="10">
        <v>281606.18900000001</v>
      </c>
      <c r="N167" s="10">
        <v>4870707.0719999997</v>
      </c>
      <c r="O167" s="7">
        <v>3</v>
      </c>
      <c r="P167" s="7">
        <f t="shared" si="156"/>
        <v>1.6791561504188517</v>
      </c>
      <c r="Q167" s="7">
        <f t="shared" si="148"/>
        <v>3.0085662438308116</v>
      </c>
      <c r="R167" s="7">
        <f t="shared" si="154"/>
        <v>2.2010269745841993</v>
      </c>
      <c r="S167" s="7">
        <f t="shared" si="149"/>
        <v>-3</v>
      </c>
      <c r="T167" s="7">
        <f t="shared" si="150"/>
        <v>-3</v>
      </c>
      <c r="U167" s="7">
        <f t="shared" si="151"/>
        <v>-0.95860731484177497</v>
      </c>
      <c r="V167" s="6">
        <f t="shared" si="144"/>
        <v>0.15576171875</v>
      </c>
      <c r="W167" s="8">
        <f t="shared" si="145"/>
        <v>9.804687499999999E-7</v>
      </c>
      <c r="X167" s="8">
        <f t="shared" si="146"/>
        <v>1.5E-3</v>
      </c>
      <c r="Y167" s="6">
        <f t="shared" si="155"/>
        <v>-0.80753926924661201</v>
      </c>
      <c r="Z167" s="6">
        <f t="shared" si="152"/>
        <v>-6.0085662438308116</v>
      </c>
      <c r="AA167" s="6">
        <f t="shared" si="153"/>
        <v>-2.8239087409443187</v>
      </c>
      <c r="AB167" s="8">
        <f t="shared" si="157"/>
        <v>4777.0099999999993</v>
      </c>
      <c r="AC167" s="8">
        <f t="shared" si="158"/>
        <v>0.21350600453528462</v>
      </c>
      <c r="AD167" s="8">
        <f t="shared" si="159"/>
        <v>3.3256062229861223E-2</v>
      </c>
      <c r="AE167" s="8">
        <f t="shared" si="160"/>
        <v>2.093359653842048E-7</v>
      </c>
      <c r="AF167" s="8">
        <f t="shared" si="161"/>
        <v>2.093359653842048E-7</v>
      </c>
      <c r="AG167" s="8">
        <f t="shared" si="162"/>
        <v>3.3256480901791993E-2</v>
      </c>
      <c r="AH167" s="8">
        <f t="shared" si="163"/>
        <v>4.1867193076840959E-7</v>
      </c>
      <c r="AI167" s="7">
        <f t="shared" si="164"/>
        <v>3.6791561504188515</v>
      </c>
      <c r="AJ167" s="7">
        <f t="shared" si="165"/>
        <v>-0.67058990658804007</v>
      </c>
      <c r="AK167" s="7">
        <f t="shared" si="166"/>
        <v>-1.4781291758346522</v>
      </c>
      <c r="AL167" s="7">
        <f t="shared" si="167"/>
        <v>-6.6791561504188515</v>
      </c>
      <c r="AM167" s="7">
        <f t="shared" si="168"/>
        <v>-6.6791561504188515</v>
      </c>
      <c r="AN167" s="7">
        <f t="shared" si="169"/>
        <v>-1.4781237083874399</v>
      </c>
      <c r="AO167" s="7">
        <f t="shared" si="170"/>
        <v>-6.3781261547548702</v>
      </c>
    </row>
    <row r="168" spans="1:41">
      <c r="A168" s="16" t="s">
        <v>116</v>
      </c>
      <c r="B168" s="7" t="s">
        <v>47</v>
      </c>
      <c r="C168" s="7" t="s">
        <v>47</v>
      </c>
      <c r="D168" s="7">
        <v>14</v>
      </c>
      <c r="E168" s="7">
        <v>27</v>
      </c>
      <c r="G168" s="8">
        <v>17.690000000000001</v>
      </c>
      <c r="H168" s="9">
        <v>3356</v>
      </c>
      <c r="I168" s="9">
        <v>2.0000000000000018</v>
      </c>
      <c r="J168" s="9">
        <v>1370.9677419354839</v>
      </c>
      <c r="K168" s="9">
        <v>2520.161290322581</v>
      </c>
      <c r="L168" s="24">
        <v>0.29899999999999999</v>
      </c>
      <c r="M168" s="10">
        <v>281606.18900000001</v>
      </c>
      <c r="N168" s="10">
        <v>4870707.0719999997</v>
      </c>
      <c r="O168" s="7">
        <v>3</v>
      </c>
      <c r="P168" s="7">
        <f t="shared" si="156"/>
        <v>1.2477278329097232</v>
      </c>
      <c r="Q168" s="7">
        <f t="shared" si="148"/>
        <v>3.5258219521566625</v>
      </c>
      <c r="R168" s="7">
        <f t="shared" si="154"/>
        <v>0.30102999566398159</v>
      </c>
      <c r="S168" s="7">
        <f t="shared" si="149"/>
        <v>3.137027236216039</v>
      </c>
      <c r="T168" s="7">
        <f t="shared" si="150"/>
        <v>3.401428336517859</v>
      </c>
      <c r="U168" s="7">
        <f t="shared" si="151"/>
        <v>-0.52432881167557033</v>
      </c>
      <c r="V168" s="6">
        <f t="shared" si="144"/>
        <v>5.9594755661501839E-4</v>
      </c>
      <c r="W168" s="8">
        <f t="shared" si="145"/>
        <v>0.75094198162174641</v>
      </c>
      <c r="X168" s="8">
        <f t="shared" si="146"/>
        <v>2631.0483870967746</v>
      </c>
      <c r="Y168" s="6">
        <f t="shared" si="155"/>
        <v>-3.2247919564926812</v>
      </c>
      <c r="Z168" s="6">
        <f t="shared" si="152"/>
        <v>-0.12439361563880366</v>
      </c>
      <c r="AA168" s="6">
        <f t="shared" si="153"/>
        <v>3.4201288351841024</v>
      </c>
      <c r="AB168" s="8">
        <f t="shared" si="157"/>
        <v>1769.0000000000002</v>
      </c>
      <c r="AC168" s="8">
        <f t="shared" si="158"/>
        <v>1.89711701526286</v>
      </c>
      <c r="AD168" s="8">
        <f t="shared" si="159"/>
        <v>1.130582249858678E-3</v>
      </c>
      <c r="AE168" s="8">
        <f t="shared" si="160"/>
        <v>0.77499589708054484</v>
      </c>
      <c r="AF168" s="8">
        <f t="shared" si="161"/>
        <v>1.4246248108098252</v>
      </c>
      <c r="AG168" s="8">
        <f t="shared" si="162"/>
        <v>2.2007512901402286</v>
      </c>
      <c r="AH168" s="8">
        <f t="shared" si="163"/>
        <v>2.1996207078903698</v>
      </c>
      <c r="AI168" s="7">
        <f t="shared" si="164"/>
        <v>3.2477278329097232</v>
      </c>
      <c r="AJ168" s="7">
        <f t="shared" si="165"/>
        <v>0.27809411924693944</v>
      </c>
      <c r="AK168" s="7">
        <f t="shared" si="166"/>
        <v>-2.9466978372457415</v>
      </c>
      <c r="AL168" s="7">
        <f t="shared" si="167"/>
        <v>-0.11070059669368428</v>
      </c>
      <c r="AM168" s="7">
        <f t="shared" si="168"/>
        <v>0.15370050360813584</v>
      </c>
      <c r="AN168" s="7">
        <f t="shared" si="169"/>
        <v>0.34257096512362106</v>
      </c>
      <c r="AO168" s="7">
        <f t="shared" si="170"/>
        <v>0.34234779960785316</v>
      </c>
    </row>
    <row r="169" spans="1:41">
      <c r="A169" s="16" t="s">
        <v>116</v>
      </c>
      <c r="B169" s="7" t="s">
        <v>42</v>
      </c>
      <c r="C169" s="7" t="s">
        <v>43</v>
      </c>
      <c r="D169" s="7">
        <v>27</v>
      </c>
      <c r="E169" s="7">
        <v>43</v>
      </c>
      <c r="G169" s="8">
        <v>3.0356000000000001</v>
      </c>
      <c r="H169" s="9">
        <v>10033.300198807156</v>
      </c>
      <c r="I169" s="9">
        <v>1E-4</v>
      </c>
      <c r="J169" s="9">
        <v>2740</v>
      </c>
      <c r="K169" s="9">
        <v>7020</v>
      </c>
      <c r="L169" s="24">
        <v>1.2709999999999999</v>
      </c>
      <c r="M169" s="10">
        <v>281606.18900000001</v>
      </c>
      <c r="N169" s="10">
        <v>4870707.0719999997</v>
      </c>
      <c r="O169" s="7">
        <v>3</v>
      </c>
      <c r="P169" s="7">
        <f t="shared" si="156"/>
        <v>0.48224454415439583</v>
      </c>
      <c r="Q169" s="7">
        <f t="shared" si="148"/>
        <v>4.0014438066384024</v>
      </c>
      <c r="R169" s="7">
        <f t="shared" si="154"/>
        <v>-4</v>
      </c>
      <c r="S169" s="7">
        <f t="shared" si="149"/>
        <v>3.4377505628203879</v>
      </c>
      <c r="T169" s="7">
        <f t="shared" si="150"/>
        <v>3.8463371121298051</v>
      </c>
      <c r="U169" s="7">
        <f t="shared" si="151"/>
        <v>0.10414555055400815</v>
      </c>
      <c r="V169" s="6">
        <f t="shared" si="144"/>
        <v>9.9668103234755065E-9</v>
      </c>
      <c r="W169" s="8">
        <f t="shared" si="145"/>
        <v>0.69967008470798053</v>
      </c>
      <c r="X169" s="8">
        <f t="shared" si="146"/>
        <v>6250</v>
      </c>
      <c r="Y169" s="6">
        <f t="shared" si="155"/>
        <v>-8.0014438066384024</v>
      </c>
      <c r="Z169" s="6">
        <f t="shared" si="152"/>
        <v>-0.15510669450859746</v>
      </c>
      <c r="AA169" s="6">
        <f t="shared" si="153"/>
        <v>3.7958800173440754</v>
      </c>
      <c r="AB169" s="8">
        <f t="shared" si="157"/>
        <v>303.56</v>
      </c>
      <c r="AC169" s="8">
        <f t="shared" si="158"/>
        <v>33.05211555806811</v>
      </c>
      <c r="AD169" s="8">
        <f t="shared" si="159"/>
        <v>3.2942416655685864E-7</v>
      </c>
      <c r="AE169" s="8">
        <f t="shared" si="160"/>
        <v>9.0262221636579252</v>
      </c>
      <c r="AF169" s="8">
        <f t="shared" si="161"/>
        <v>23.125576492291476</v>
      </c>
      <c r="AG169" s="8">
        <f t="shared" si="162"/>
        <v>32.151798985373567</v>
      </c>
      <c r="AH169" s="8">
        <f t="shared" si="163"/>
        <v>32.151798655949399</v>
      </c>
      <c r="AI169" s="7">
        <f t="shared" si="164"/>
        <v>2.4822445441543959</v>
      </c>
      <c r="AJ169" s="7">
        <f t="shared" si="165"/>
        <v>1.5191992624840069</v>
      </c>
      <c r="AK169" s="7">
        <f t="shared" si="166"/>
        <v>-6.4822445441543959</v>
      </c>
      <c r="AL169" s="7">
        <f t="shared" si="167"/>
        <v>0.95550601866599205</v>
      </c>
      <c r="AM169" s="7">
        <f t="shared" si="168"/>
        <v>1.3640925679754095</v>
      </c>
      <c r="AN169" s="7">
        <f t="shared" si="169"/>
        <v>1.5072052779620344</v>
      </c>
      <c r="AO169" s="7">
        <f t="shared" si="170"/>
        <v>1.5072052735122961</v>
      </c>
    </row>
    <row r="170" spans="1:41">
      <c r="A170" s="16" t="s">
        <v>116</v>
      </c>
      <c r="B170" s="7" t="s">
        <v>56</v>
      </c>
      <c r="C170" s="7" t="s">
        <v>56</v>
      </c>
      <c r="D170" s="7">
        <v>43</v>
      </c>
      <c r="E170" s="7">
        <v>68</v>
      </c>
      <c r="G170" s="8">
        <v>0.90325</v>
      </c>
      <c r="H170" s="9">
        <v>7888.3928571428587</v>
      </c>
      <c r="I170" s="9">
        <v>25.049603174603174</v>
      </c>
      <c r="J170" s="9">
        <v>6004.0160642570281</v>
      </c>
      <c r="K170" s="9">
        <v>6164.658634538152</v>
      </c>
      <c r="L170" s="24">
        <v>0.30199999999999999</v>
      </c>
      <c r="M170" s="10">
        <v>281606.18900000001</v>
      </c>
      <c r="N170" s="10">
        <v>4870707.0719999997</v>
      </c>
      <c r="O170" s="7">
        <v>3</v>
      </c>
      <c r="P170" s="7">
        <f t="shared" si="156"/>
        <v>-4.419202975994016E-2</v>
      </c>
      <c r="Q170" s="7">
        <f t="shared" si="148"/>
        <v>3.8969885311726014</v>
      </c>
      <c r="R170" s="7">
        <f t="shared" si="154"/>
        <v>1.3988008503451737</v>
      </c>
      <c r="S170" s="7">
        <f t="shared" si="149"/>
        <v>3.778441845564712</v>
      </c>
      <c r="T170" s="7">
        <f t="shared" si="150"/>
        <v>3.7899090327174689</v>
      </c>
      <c r="U170" s="7">
        <f t="shared" si="151"/>
        <v>-0.51999305704284937</v>
      </c>
      <c r="V170" s="6">
        <f t="shared" si="144"/>
        <v>3.1755014777086078E-3</v>
      </c>
      <c r="W170" s="8">
        <f t="shared" si="145"/>
        <v>0.78148473918310457</v>
      </c>
      <c r="X170" s="8">
        <f t="shared" si="146"/>
        <v>9086.3453815261037</v>
      </c>
      <c r="Y170" s="6">
        <f t="shared" si="155"/>
        <v>-2.4981876808274275</v>
      </c>
      <c r="Z170" s="6">
        <f t="shared" si="152"/>
        <v>-0.10707949845513245</v>
      </c>
      <c r="AA170" s="6">
        <f t="shared" si="153"/>
        <v>3.9583892407815044</v>
      </c>
      <c r="AB170" s="8">
        <f t="shared" si="157"/>
        <v>90.325000000000003</v>
      </c>
      <c r="AC170" s="8">
        <f t="shared" si="158"/>
        <v>87.333438772685952</v>
      </c>
      <c r="AD170" s="8">
        <f t="shared" si="159"/>
        <v>0.27732746387603846</v>
      </c>
      <c r="AE170" s="8">
        <f t="shared" si="160"/>
        <v>66.471254517099666</v>
      </c>
      <c r="AF170" s="8">
        <f t="shared" si="161"/>
        <v>68.249749621236106</v>
      </c>
      <c r="AG170" s="8">
        <f t="shared" si="162"/>
        <v>134.99833160221183</v>
      </c>
      <c r="AH170" s="8">
        <f t="shared" si="163"/>
        <v>134.72100413833579</v>
      </c>
      <c r="AI170" s="7">
        <f t="shared" si="164"/>
        <v>1.9558079702400599</v>
      </c>
      <c r="AJ170" s="7">
        <f t="shared" si="165"/>
        <v>1.9411805609325414</v>
      </c>
      <c r="AK170" s="7">
        <f t="shared" si="166"/>
        <v>-0.55700711989488616</v>
      </c>
      <c r="AL170" s="7">
        <f t="shared" si="167"/>
        <v>1.8226338753246523</v>
      </c>
      <c r="AM170" s="7">
        <f t="shared" si="168"/>
        <v>1.834101062477409</v>
      </c>
      <c r="AN170" s="7">
        <f t="shared" si="169"/>
        <v>2.1303284012325587</v>
      </c>
      <c r="AO170" s="7">
        <f t="shared" si="170"/>
        <v>2.129435311166509</v>
      </c>
    </row>
    <row r="171" spans="1:41" ht="16" thickBot="1">
      <c r="A171" s="17" t="s">
        <v>116</v>
      </c>
      <c r="B171" s="18" t="s">
        <v>57</v>
      </c>
      <c r="C171" s="18" t="s">
        <v>5</v>
      </c>
      <c r="D171" s="18">
        <v>68</v>
      </c>
      <c r="E171" s="18">
        <v>76</v>
      </c>
      <c r="F171" s="18"/>
      <c r="G171" s="19">
        <v>0.35846666666666666</v>
      </c>
      <c r="H171" s="20">
        <v>4601.5000000000009</v>
      </c>
      <c r="I171" s="20">
        <v>81.500000000000014</v>
      </c>
      <c r="J171" s="20">
        <v>1952.5691699604745</v>
      </c>
      <c r="K171" s="20">
        <v>3418.9723320158105</v>
      </c>
      <c r="L171" s="21">
        <v>0.1</v>
      </c>
      <c r="M171" s="21">
        <v>281606.18900000001</v>
      </c>
      <c r="N171" s="21">
        <v>4870707.0719999997</v>
      </c>
      <c r="O171" s="18">
        <v>3</v>
      </c>
      <c r="P171" s="7">
        <f t="shared" si="156"/>
        <v>-0.44555122257856206</v>
      </c>
      <c r="Q171" s="7">
        <f t="shared" ref="Q171:Q202" si="171">LOG(H171)</f>
        <v>3.6628994263625771</v>
      </c>
      <c r="R171" s="7">
        <f t="shared" si="154"/>
        <v>1.9111576087399766</v>
      </c>
      <c r="S171" s="7">
        <f t="shared" si="149"/>
        <v>3.2906064277478291</v>
      </c>
      <c r="T171" s="7">
        <f t="shared" si="150"/>
        <v>3.5338955862889962</v>
      </c>
      <c r="U171" s="7">
        <f t="shared" si="151"/>
        <v>-1</v>
      </c>
      <c r="V171" s="6">
        <f t="shared" si="144"/>
        <v>1.7711615777463871E-2</v>
      </c>
      <c r="W171" s="8">
        <f t="shared" si="145"/>
        <v>0.74301256807906335</v>
      </c>
      <c r="X171" s="8">
        <f t="shared" si="146"/>
        <v>3662.0553359683799</v>
      </c>
      <c r="Y171" s="6">
        <f t="shared" si="155"/>
        <v>-1.7517418176226007</v>
      </c>
      <c r="Z171" s="6">
        <f t="shared" ref="Z171:Z202" si="172">LOG(W171)</f>
        <v>-0.12900384007358101</v>
      </c>
      <c r="AA171" s="6">
        <f t="shared" ref="AA171:AA202" si="173">LOG(X171)</f>
        <v>3.5637249024790987</v>
      </c>
      <c r="AB171" s="8">
        <f t="shared" si="157"/>
        <v>35.846666666666664</v>
      </c>
      <c r="AC171" s="8">
        <f t="shared" si="158"/>
        <v>128.36618932490239</v>
      </c>
      <c r="AD171" s="8">
        <f t="shared" si="159"/>
        <v>2.2735726241398555</v>
      </c>
      <c r="AE171" s="8">
        <f t="shared" si="160"/>
        <v>54.470034497688523</v>
      </c>
      <c r="AF171" s="8">
        <f t="shared" si="161"/>
        <v>95.377691984818966</v>
      </c>
      <c r="AG171" s="8">
        <f t="shared" si="162"/>
        <v>152.12129910664734</v>
      </c>
      <c r="AH171" s="8">
        <f t="shared" si="163"/>
        <v>149.84772648250748</v>
      </c>
      <c r="AI171" s="7">
        <f t="shared" si="164"/>
        <v>1.5544487774214379</v>
      </c>
      <c r="AJ171" s="7">
        <f t="shared" si="165"/>
        <v>2.1084506489411394</v>
      </c>
      <c r="AK171" s="7">
        <f t="shared" si="166"/>
        <v>0.35670883131853875</v>
      </c>
      <c r="AL171" s="7">
        <f t="shared" si="167"/>
        <v>1.7361576503263911</v>
      </c>
      <c r="AM171" s="7">
        <f t="shared" si="168"/>
        <v>1.9794468088675583</v>
      </c>
      <c r="AN171" s="7">
        <f t="shared" si="169"/>
        <v>2.1821900256038576</v>
      </c>
      <c r="AO171" s="7">
        <f t="shared" si="170"/>
        <v>2.1756501581352383</v>
      </c>
    </row>
    <row r="172" spans="1:41">
      <c r="A172" s="16" t="s">
        <v>117</v>
      </c>
      <c r="B172" s="7" t="s">
        <v>40</v>
      </c>
      <c r="C172" s="7" t="s">
        <v>41</v>
      </c>
      <c r="D172" s="7">
        <v>2</v>
      </c>
      <c r="E172" s="7">
        <v>4</v>
      </c>
      <c r="G172" s="8">
        <v>49.732999999999997</v>
      </c>
      <c r="H172" s="9">
        <v>1593.313373253493</v>
      </c>
      <c r="I172" s="9">
        <v>164.17165668662676</v>
      </c>
      <c r="J172" s="9">
        <v>450.39682539682536</v>
      </c>
      <c r="K172" s="9">
        <v>835.31746031746025</v>
      </c>
      <c r="L172" s="24">
        <v>9.0999999999999998E-2</v>
      </c>
      <c r="M172" s="10">
        <v>281596.49599999998</v>
      </c>
      <c r="N172" s="10">
        <v>4870513.2029999997</v>
      </c>
      <c r="O172" s="7">
        <v>4</v>
      </c>
      <c r="P172" s="7">
        <f t="shared" si="156"/>
        <v>1.6966446575863083</v>
      </c>
      <c r="Q172" s="7">
        <f t="shared" si="171"/>
        <v>3.2023012013442367</v>
      </c>
      <c r="R172" s="7">
        <f t="shared" ref="R172:R203" si="174">LOG(I172)</f>
        <v>2.215298180754766</v>
      </c>
      <c r="S172" s="7">
        <f t="shared" si="149"/>
        <v>2.6535953207475975</v>
      </c>
      <c r="T172" s="7">
        <f t="shared" si="150"/>
        <v>2.9218515593901428</v>
      </c>
      <c r="U172" s="7">
        <f t="shared" si="151"/>
        <v>-1.0409586076789064</v>
      </c>
      <c r="V172" s="6">
        <f t="shared" si="144"/>
        <v>0.10303789539617915</v>
      </c>
      <c r="W172" s="8">
        <f t="shared" si="145"/>
        <v>0.52426438787228014</v>
      </c>
      <c r="X172" s="8">
        <f t="shared" si="146"/>
        <v>868.05555555555543</v>
      </c>
      <c r="Y172" s="6">
        <f t="shared" ref="Y172:Y203" si="175">LOG(V172)</f>
        <v>-0.98700302058947054</v>
      </c>
      <c r="Z172" s="6">
        <f t="shared" si="172"/>
        <v>-0.28044964195409378</v>
      </c>
      <c r="AA172" s="6">
        <f t="shared" si="173"/>
        <v>2.9385475209128069</v>
      </c>
      <c r="AB172" s="8">
        <f t="shared" si="157"/>
        <v>4973.3</v>
      </c>
      <c r="AC172" s="8">
        <f t="shared" si="158"/>
        <v>0.32037346897502522</v>
      </c>
      <c r="AD172" s="8">
        <f t="shared" si="159"/>
        <v>3.3010607983959696E-2</v>
      </c>
      <c r="AE172" s="8">
        <f t="shared" si="160"/>
        <v>9.0562971346354604E-2</v>
      </c>
      <c r="AF172" s="8">
        <f t="shared" si="161"/>
        <v>0.16796040060271053</v>
      </c>
      <c r="AG172" s="8">
        <f t="shared" si="162"/>
        <v>0.29153397993302482</v>
      </c>
      <c r="AH172" s="8">
        <f t="shared" si="163"/>
        <v>0.25852337194906511</v>
      </c>
      <c r="AI172" s="7">
        <f t="shared" si="164"/>
        <v>3.6966446575863086</v>
      </c>
      <c r="AJ172" s="7">
        <f t="shared" si="165"/>
        <v>-0.49434345624207171</v>
      </c>
      <c r="AK172" s="7">
        <f t="shared" si="166"/>
        <v>-1.4813464768315423</v>
      </c>
      <c r="AL172" s="7">
        <f t="shared" si="167"/>
        <v>-1.043049336838711</v>
      </c>
      <c r="AM172" s="7">
        <f t="shared" si="168"/>
        <v>-0.77479309819616549</v>
      </c>
      <c r="AN172" s="7">
        <f t="shared" si="169"/>
        <v>-0.53531081847837536</v>
      </c>
      <c r="AO172" s="7">
        <f t="shared" si="170"/>
        <v>-0.5875001881612405</v>
      </c>
    </row>
    <row r="173" spans="1:41">
      <c r="A173" s="16" t="s">
        <v>117</v>
      </c>
      <c r="B173" s="7" t="s">
        <v>47</v>
      </c>
      <c r="C173" s="7" t="s">
        <v>47</v>
      </c>
      <c r="D173" s="7">
        <v>4</v>
      </c>
      <c r="E173" s="7">
        <v>5</v>
      </c>
      <c r="G173" s="8">
        <v>16.2044</v>
      </c>
      <c r="H173" s="9">
        <v>3662.9241516966072</v>
      </c>
      <c r="I173" s="9">
        <v>38.173652694610787</v>
      </c>
      <c r="J173" s="9">
        <v>8067.7290836653392</v>
      </c>
      <c r="K173" s="9">
        <v>7768.9243027888451</v>
      </c>
      <c r="L173" s="24">
        <v>1.4770000000000001</v>
      </c>
      <c r="M173" s="10">
        <v>281596.49599999998</v>
      </c>
      <c r="N173" s="10">
        <v>4870513.2029999997</v>
      </c>
      <c r="O173" s="7">
        <v>4</v>
      </c>
      <c r="P173" s="7">
        <f t="shared" ref="P173:P204" si="176">LOG(G173)</f>
        <v>1.2096329550526925</v>
      </c>
      <c r="Q173" s="7">
        <f t="shared" si="171"/>
        <v>3.5638279258060481</v>
      </c>
      <c r="R173" s="7">
        <f t="shared" si="174"/>
        <v>1.5817637179584096</v>
      </c>
      <c r="S173" s="7">
        <f t="shared" ref="S173:S204" si="177">LOG(J173)</f>
        <v>3.906751306069649</v>
      </c>
      <c r="T173" s="7">
        <f t="shared" ref="T173:T204" si="178">LOG(K173)</f>
        <v>3.8903608898814799</v>
      </c>
      <c r="V173" s="6">
        <f t="shared" si="144"/>
        <v>1.0421633403719094E-2</v>
      </c>
      <c r="W173" s="8">
        <f t="shared" si="145"/>
        <v>2.1209623735152707</v>
      </c>
      <c r="X173" s="8">
        <f t="shared" si="146"/>
        <v>11952.191235059761</v>
      </c>
      <c r="Y173" s="6">
        <f t="shared" si="175"/>
        <v>-1.9820642078476387</v>
      </c>
      <c r="Z173" s="6">
        <f t="shared" si="172"/>
        <v>0.32653296407543159</v>
      </c>
      <c r="AA173" s="6">
        <f t="shared" si="173"/>
        <v>4.0774475332386242</v>
      </c>
      <c r="AB173" s="8">
        <f t="shared" ref="AB173:AB204" si="179">(G173/10)*1000</f>
        <v>1620.4399999999998</v>
      </c>
      <c r="AC173" s="8">
        <f t="shared" ref="AC173:AC204" si="180">H173/AB173</f>
        <v>2.2604503416952233</v>
      </c>
      <c r="AD173" s="8">
        <f t="shared" ref="AD173:AD204" si="181">I173/AB173</f>
        <v>2.3557584788459179E-2</v>
      </c>
      <c r="AE173" s="8">
        <f t="shared" ref="AE173:AE204" si="182">J173/AB173</f>
        <v>4.9787274343174319</v>
      </c>
      <c r="AF173" s="8">
        <f t="shared" ref="AF173:AF204" si="183">K173/AB173</f>
        <v>4.7943301219353049</v>
      </c>
      <c r="AG173" s="8">
        <f t="shared" ref="AG173:AG204" si="184">(I173+K173+J173)/AB173</f>
        <v>9.7966151410411975</v>
      </c>
      <c r="AH173" s="8">
        <f t="shared" ref="AH173:AH204" si="185">(J173+K173)/AB173</f>
        <v>9.7730575562527378</v>
      </c>
      <c r="AI173" s="7">
        <f t="shared" ref="AI173:AI204" si="186">LOG(AB173)</f>
        <v>3.2096329550526925</v>
      </c>
      <c r="AJ173" s="7">
        <f t="shared" ref="AJ173:AJ204" si="187">LOG(AC173)</f>
        <v>0.35419497075335599</v>
      </c>
      <c r="AK173" s="7">
        <f t="shared" ref="AK173:AK204" si="188">LOG(AD173)</f>
        <v>-1.6278692370942827</v>
      </c>
      <c r="AL173" s="7">
        <f t="shared" ref="AL173:AL204" si="189">LOG(AE173)</f>
        <v>0.69711835101695685</v>
      </c>
      <c r="AM173" s="7">
        <f t="shared" ref="AM173:AM204" si="190">LOG(AF173)</f>
        <v>0.68072793482878746</v>
      </c>
      <c r="AN173" s="7">
        <f t="shared" ref="AN173:AN204" si="191">LOG(AG173)</f>
        <v>0.9910760471725828</v>
      </c>
      <c r="AO173" s="7">
        <f t="shared" ref="AO173:AO204" si="192">LOG(AH173)</f>
        <v>0.99003045645875865</v>
      </c>
    </row>
    <row r="174" spans="1:41">
      <c r="A174" s="16" t="s">
        <v>117</v>
      </c>
      <c r="B174" s="7" t="s">
        <v>59</v>
      </c>
      <c r="C174" s="7" t="s">
        <v>59</v>
      </c>
      <c r="D174" s="7">
        <v>5</v>
      </c>
      <c r="E174" s="7">
        <v>10</v>
      </c>
      <c r="G174" s="8">
        <v>1.7458</v>
      </c>
      <c r="H174" s="9">
        <v>3301.5</v>
      </c>
      <c r="I174" s="9">
        <v>27.749999999999996</v>
      </c>
      <c r="J174" s="9">
        <v>748.01587301587301</v>
      </c>
      <c r="K174" s="9">
        <v>1718.2539682539682</v>
      </c>
      <c r="L174" s="24">
        <v>0.36</v>
      </c>
      <c r="M174" s="10">
        <v>281596.49599999998</v>
      </c>
      <c r="N174" s="10">
        <v>4870513.2029999997</v>
      </c>
      <c r="O174" s="7">
        <v>4</v>
      </c>
      <c r="P174" s="7">
        <f t="shared" si="176"/>
        <v>0.24199448915678065</v>
      </c>
      <c r="Q174" s="7">
        <f t="shared" si="171"/>
        <v>3.518711301609029</v>
      </c>
      <c r="R174" s="7">
        <f t="shared" si="174"/>
        <v>1.4432629874586951</v>
      </c>
      <c r="S174" s="7">
        <f t="shared" si="177"/>
        <v>2.8739108137602676</v>
      </c>
      <c r="T174" s="7">
        <f t="shared" si="178"/>
        <v>3.2350873555718214</v>
      </c>
      <c r="U174" s="7">
        <f>LOG(L174)</f>
        <v>-0.44369749923271273</v>
      </c>
      <c r="V174" s="6">
        <f t="shared" si="144"/>
        <v>8.4052703316674221E-3</v>
      </c>
      <c r="W174" s="8">
        <f t="shared" si="145"/>
        <v>0.5204464541129693</v>
      </c>
      <c r="X174" s="8">
        <f t="shared" si="146"/>
        <v>1607.1428571428571</v>
      </c>
      <c r="Y174" s="6">
        <f t="shared" si="175"/>
        <v>-2.0754483141503344</v>
      </c>
      <c r="Z174" s="6">
        <f t="shared" si="172"/>
        <v>-0.28362394603720786</v>
      </c>
      <c r="AA174" s="6">
        <f t="shared" si="173"/>
        <v>3.2060544824331245</v>
      </c>
      <c r="AB174" s="8">
        <f t="shared" si="179"/>
        <v>174.58</v>
      </c>
      <c r="AC174" s="8">
        <f t="shared" si="180"/>
        <v>18.911100927941344</v>
      </c>
      <c r="AD174" s="8">
        <f t="shared" si="181"/>
        <v>0.15895291556879365</v>
      </c>
      <c r="AE174" s="8">
        <f t="shared" si="182"/>
        <v>4.2846596002742183</v>
      </c>
      <c r="AF174" s="8">
        <f t="shared" si="183"/>
        <v>9.8422154213195565</v>
      </c>
      <c r="AG174" s="8">
        <f t="shared" si="184"/>
        <v>14.285827937162566</v>
      </c>
      <c r="AH174" s="8">
        <f t="shared" si="185"/>
        <v>14.126875021593772</v>
      </c>
      <c r="AI174" s="7">
        <f t="shared" si="186"/>
        <v>2.2419944891567805</v>
      </c>
      <c r="AJ174" s="7">
        <f t="shared" si="187"/>
        <v>1.2767168124522486</v>
      </c>
      <c r="AK174" s="7">
        <f t="shared" si="188"/>
        <v>-0.79873150169808571</v>
      </c>
      <c r="AL174" s="7">
        <f t="shared" si="189"/>
        <v>0.6319163246034869</v>
      </c>
      <c r="AM174" s="7">
        <f t="shared" si="190"/>
        <v>0.99309286641504069</v>
      </c>
      <c r="AN174" s="7">
        <f t="shared" si="191"/>
        <v>1.1549054150457789</v>
      </c>
      <c r="AO174" s="7">
        <f t="shared" si="192"/>
        <v>1.1500461030393387</v>
      </c>
    </row>
    <row r="175" spans="1:41">
      <c r="A175" s="16" t="s">
        <v>117</v>
      </c>
      <c r="B175" s="7" t="s">
        <v>71</v>
      </c>
      <c r="C175" s="7" t="s">
        <v>43</v>
      </c>
      <c r="D175" s="7">
        <v>10</v>
      </c>
      <c r="E175" s="7">
        <v>13</v>
      </c>
      <c r="G175" s="8">
        <v>5.1410999999999998</v>
      </c>
      <c r="H175" s="9">
        <v>22289.829659318642</v>
      </c>
      <c r="I175" s="9">
        <v>30.31062124248497</v>
      </c>
      <c r="J175" s="9">
        <v>4760</v>
      </c>
      <c r="K175" s="9">
        <v>19280</v>
      </c>
      <c r="L175" s="24">
        <f>0.643*5</f>
        <v>3.2149999999999999</v>
      </c>
      <c r="M175" s="10">
        <v>281596.49599999998</v>
      </c>
      <c r="N175" s="10">
        <v>4870513.2029999997</v>
      </c>
      <c r="O175" s="7">
        <v>4</v>
      </c>
      <c r="P175" s="7">
        <f t="shared" si="176"/>
        <v>0.711056051450347</v>
      </c>
      <c r="Q175" s="7">
        <f t="shared" si="171"/>
        <v>4.3481067495793573</v>
      </c>
      <c r="R175" s="7">
        <f t="shared" si="174"/>
        <v>1.4815948377011166</v>
      </c>
      <c r="S175" s="7">
        <f t="shared" si="177"/>
        <v>3.6776069527204931</v>
      </c>
      <c r="T175" s="7">
        <f t="shared" si="178"/>
        <v>4.2851070295668121</v>
      </c>
      <c r="V175" s="6">
        <f t="shared" si="144"/>
        <v>1.3598408649037432E-3</v>
      </c>
      <c r="W175" s="8">
        <f t="shared" si="145"/>
        <v>0.86496847641631336</v>
      </c>
      <c r="X175" s="8">
        <f t="shared" si="146"/>
        <v>14400</v>
      </c>
      <c r="Y175" s="6">
        <f t="shared" si="175"/>
        <v>-2.8665119118782405</v>
      </c>
      <c r="Z175" s="6">
        <f t="shared" si="172"/>
        <v>-6.2999720012545141E-2</v>
      </c>
      <c r="AA175" s="6">
        <f t="shared" si="173"/>
        <v>4.1583624920952493</v>
      </c>
      <c r="AB175" s="8">
        <f t="shared" si="179"/>
        <v>514.1099999999999</v>
      </c>
      <c r="AC175" s="8">
        <f t="shared" si="180"/>
        <v>43.356148799514983</v>
      </c>
      <c r="AD175" s="8">
        <f t="shared" si="181"/>
        <v>5.8957462882427841E-2</v>
      </c>
      <c r="AE175" s="8">
        <f t="shared" si="182"/>
        <v>9.258718951197217</v>
      </c>
      <c r="AF175" s="8">
        <f t="shared" si="183"/>
        <v>37.501701970395445</v>
      </c>
      <c r="AG175" s="8">
        <f t="shared" si="184"/>
        <v>46.819378384475094</v>
      </c>
      <c r="AH175" s="8">
        <f t="shared" si="185"/>
        <v>46.760420921592662</v>
      </c>
      <c r="AI175" s="7">
        <f t="shared" si="186"/>
        <v>2.7110560514503468</v>
      </c>
      <c r="AJ175" s="7">
        <f t="shared" si="187"/>
        <v>1.6370506981290103</v>
      </c>
      <c r="AK175" s="7">
        <f t="shared" si="188"/>
        <v>-1.2294612137492302</v>
      </c>
      <c r="AL175" s="7">
        <f t="shared" si="189"/>
        <v>0.96655090127014631</v>
      </c>
      <c r="AM175" s="7">
        <f t="shared" si="190"/>
        <v>1.5740509781164651</v>
      </c>
      <c r="AN175" s="7">
        <f t="shared" si="191"/>
        <v>1.6704256433207836</v>
      </c>
      <c r="AO175" s="7">
        <f t="shared" si="192"/>
        <v>1.6698784118803549</v>
      </c>
    </row>
    <row r="176" spans="1:41">
      <c r="A176" s="16" t="s">
        <v>117</v>
      </c>
      <c r="B176" s="7" t="s">
        <v>72</v>
      </c>
      <c r="C176" s="7" t="s">
        <v>43</v>
      </c>
      <c r="D176" s="7">
        <v>13</v>
      </c>
      <c r="E176" s="7">
        <v>37</v>
      </c>
      <c r="G176" s="8">
        <v>3.8782000000000001</v>
      </c>
      <c r="H176" s="9">
        <v>14140.219560878244</v>
      </c>
      <c r="I176" s="9">
        <v>118.26347305389221</v>
      </c>
      <c r="J176" s="9">
        <v>8373.4939759036151</v>
      </c>
      <c r="K176" s="9">
        <v>8734.9397590361441</v>
      </c>
      <c r="L176" s="24">
        <v>1.6919999999999999</v>
      </c>
      <c r="M176" s="10">
        <v>281596.49599999998</v>
      </c>
      <c r="N176" s="10">
        <v>4870513.2029999997</v>
      </c>
      <c r="O176" s="7">
        <v>4</v>
      </c>
      <c r="P176" s="7">
        <f t="shared" si="176"/>
        <v>0.58863020202393257</v>
      </c>
      <c r="Q176" s="7">
        <f t="shared" si="171"/>
        <v>4.1504561529783883</v>
      </c>
      <c r="R176" s="7">
        <f t="shared" si="174"/>
        <v>2.0728506288148956</v>
      </c>
      <c r="S176" s="7">
        <f t="shared" si="177"/>
        <v>3.92290671221404</v>
      </c>
      <c r="T176" s="7">
        <f t="shared" si="178"/>
        <v>3.9412599141949198</v>
      </c>
      <c r="U176" s="7">
        <f>LOG(L176)</f>
        <v>0.22840035870300471</v>
      </c>
      <c r="V176" s="6">
        <f t="shared" si="144"/>
        <v>8.3636235310724488E-3</v>
      </c>
      <c r="W176" s="8">
        <f t="shared" si="145"/>
        <v>0.61773720849449243</v>
      </c>
      <c r="X176" s="8">
        <f t="shared" si="146"/>
        <v>12740.963855421687</v>
      </c>
      <c r="Y176" s="6">
        <f t="shared" si="175"/>
        <v>-2.0776055241634928</v>
      </c>
      <c r="Z176" s="6">
        <f t="shared" si="172"/>
        <v>-0.20919623878346852</v>
      </c>
      <c r="AA176" s="6">
        <f t="shared" si="173"/>
        <v>4.105202283671006</v>
      </c>
      <c r="AB176" s="8">
        <f t="shared" si="179"/>
        <v>387.82</v>
      </c>
      <c r="AC176" s="8">
        <f t="shared" si="180"/>
        <v>36.460779642303763</v>
      </c>
      <c r="AD176" s="8">
        <f t="shared" si="181"/>
        <v>0.30494423457761904</v>
      </c>
      <c r="AE176" s="8">
        <f t="shared" si="182"/>
        <v>21.591186570841153</v>
      </c>
      <c r="AF176" s="8">
        <f t="shared" si="183"/>
        <v>22.523180235769544</v>
      </c>
      <c r="AG176" s="8">
        <f t="shared" si="184"/>
        <v>44.419311041188315</v>
      </c>
      <c r="AH176" s="8">
        <f t="shared" si="185"/>
        <v>44.114366806610697</v>
      </c>
      <c r="AI176" s="7">
        <f t="shared" si="186"/>
        <v>2.5886302020239325</v>
      </c>
      <c r="AJ176" s="7">
        <f t="shared" si="187"/>
        <v>1.5618259509544559</v>
      </c>
      <c r="AK176" s="7">
        <f t="shared" si="188"/>
        <v>-0.51577957320903678</v>
      </c>
      <c r="AL176" s="7">
        <f t="shared" si="189"/>
        <v>1.3342765101901075</v>
      </c>
      <c r="AM176" s="7">
        <f t="shared" si="190"/>
        <v>1.3526297121709874</v>
      </c>
      <c r="AN176" s="7">
        <f t="shared" si="191"/>
        <v>1.6475718182077141</v>
      </c>
      <c r="AO176" s="7">
        <f t="shared" si="192"/>
        <v>1.6445800499830501</v>
      </c>
    </row>
    <row r="177" spans="1:41">
      <c r="A177" s="16" t="s">
        <v>117</v>
      </c>
      <c r="B177" s="7" t="s">
        <v>88</v>
      </c>
      <c r="C177" s="7" t="s">
        <v>43</v>
      </c>
      <c r="D177" s="7">
        <v>37</v>
      </c>
      <c r="E177" s="7">
        <v>67</v>
      </c>
      <c r="G177" s="8">
        <v>2.4935</v>
      </c>
      <c r="H177" s="9">
        <v>9809.6421471172962</v>
      </c>
      <c r="I177" s="9">
        <v>416.00397614314119</v>
      </c>
      <c r="J177" s="9">
        <v>10810.276679841898</v>
      </c>
      <c r="K177" s="9">
        <v>5316.205533596838</v>
      </c>
      <c r="L177" s="24">
        <v>0.93899999999999995</v>
      </c>
      <c r="M177" s="10">
        <v>281596.49599999998</v>
      </c>
      <c r="N177" s="10">
        <v>4870513.2029999997</v>
      </c>
      <c r="O177" s="7">
        <v>4</v>
      </c>
      <c r="P177" s="7">
        <f t="shared" si="176"/>
        <v>0.39680937255438181</v>
      </c>
      <c r="Q177" s="7">
        <f t="shared" si="171"/>
        <v>3.9916531647329578</v>
      </c>
      <c r="R177" s="7">
        <f t="shared" si="174"/>
        <v>2.6190974816093702</v>
      </c>
      <c r="S177" s="7">
        <f t="shared" si="177"/>
        <v>4.0338368094936321</v>
      </c>
      <c r="T177" s="7">
        <f t="shared" si="178"/>
        <v>3.7256017631626088</v>
      </c>
      <c r="U177" s="7">
        <f>LOG(L177)</f>
        <v>-2.7334407733889104E-2</v>
      </c>
      <c r="V177" s="6">
        <f t="shared" si="144"/>
        <v>4.2407660738714097E-2</v>
      </c>
      <c r="W177" s="8">
        <f t="shared" si="145"/>
        <v>0.54193674487494747</v>
      </c>
      <c r="X177" s="8">
        <f t="shared" si="146"/>
        <v>13468.379446640316</v>
      </c>
      <c r="Y177" s="6">
        <f t="shared" si="175"/>
        <v>-1.3725556831235877</v>
      </c>
      <c r="Z177" s="6">
        <f t="shared" si="172"/>
        <v>-0.26605140157034912</v>
      </c>
      <c r="AA177" s="6">
        <f t="shared" si="173"/>
        <v>4.1293153433308936</v>
      </c>
      <c r="AB177" s="8">
        <f t="shared" si="179"/>
        <v>249.35000000000002</v>
      </c>
      <c r="AC177" s="8">
        <f t="shared" si="180"/>
        <v>39.340854810977724</v>
      </c>
      <c r="AD177" s="8">
        <f t="shared" si="181"/>
        <v>1.6683536239949515</v>
      </c>
      <c r="AE177" s="8">
        <f t="shared" si="182"/>
        <v>43.353826668706226</v>
      </c>
      <c r="AF177" s="8">
        <f t="shared" si="183"/>
        <v>21.320254796859185</v>
      </c>
      <c r="AG177" s="8">
        <f t="shared" si="184"/>
        <v>66.342435089560354</v>
      </c>
      <c r="AH177" s="8">
        <f t="shared" si="185"/>
        <v>64.674081465565408</v>
      </c>
      <c r="AI177" s="7">
        <f t="shared" si="186"/>
        <v>2.3968093725543818</v>
      </c>
      <c r="AJ177" s="7">
        <f t="shared" si="187"/>
        <v>1.5948437921785761</v>
      </c>
      <c r="AK177" s="7">
        <f t="shared" si="188"/>
        <v>0.22228810905498839</v>
      </c>
      <c r="AL177" s="7">
        <f t="shared" si="189"/>
        <v>1.6370274369392499</v>
      </c>
      <c r="AM177" s="7">
        <f t="shared" si="190"/>
        <v>1.3287923906082271</v>
      </c>
      <c r="AN177" s="7">
        <f t="shared" si="191"/>
        <v>1.8217914081926621</v>
      </c>
      <c r="AO177" s="7">
        <f t="shared" si="192"/>
        <v>1.8107302693596803</v>
      </c>
    </row>
    <row r="178" spans="1:41">
      <c r="A178" s="16" t="s">
        <v>117</v>
      </c>
      <c r="B178" s="7" t="s">
        <v>44</v>
      </c>
      <c r="C178" s="7" t="s">
        <v>44</v>
      </c>
      <c r="D178" s="7">
        <v>67</v>
      </c>
      <c r="E178" s="7">
        <v>81</v>
      </c>
      <c r="G178" s="8">
        <v>2.7873000000000001</v>
      </c>
      <c r="H178" s="9">
        <v>7962.7976190476202</v>
      </c>
      <c r="I178" s="9">
        <v>231.64682539682542</v>
      </c>
      <c r="J178" s="9">
        <v>10100</v>
      </c>
      <c r="K178" s="9">
        <v>6220</v>
      </c>
      <c r="L178" s="24">
        <v>1.395</v>
      </c>
      <c r="M178" s="10">
        <v>281596.49599999998</v>
      </c>
      <c r="N178" s="10">
        <v>4870513.2029999997</v>
      </c>
      <c r="O178" s="7">
        <v>4</v>
      </c>
      <c r="P178" s="7">
        <f t="shared" si="176"/>
        <v>0.44518371479611168</v>
      </c>
      <c r="Q178" s="7">
        <f t="shared" si="171"/>
        <v>3.9010656779204296</v>
      </c>
      <c r="R178" s="7">
        <f t="shared" si="174"/>
        <v>2.3648263527926243</v>
      </c>
      <c r="S178" s="7">
        <f t="shared" si="177"/>
        <v>4.0043213737826422</v>
      </c>
      <c r="T178" s="7">
        <f t="shared" si="178"/>
        <v>3.7937903846908188</v>
      </c>
      <c r="U178" s="7">
        <f>LOG(L178)</f>
        <v>0.14457420760961637</v>
      </c>
      <c r="V178" s="6">
        <f t="shared" si="144"/>
        <v>2.9091135613281006E-2</v>
      </c>
      <c r="W178" s="8">
        <f t="shared" si="145"/>
        <v>0.78113249859839273</v>
      </c>
      <c r="X178" s="8">
        <f t="shared" si="146"/>
        <v>13210</v>
      </c>
      <c r="Y178" s="6">
        <f t="shared" si="175"/>
        <v>-1.536239325127805</v>
      </c>
      <c r="Z178" s="6">
        <f t="shared" si="172"/>
        <v>-0.10727529322961089</v>
      </c>
      <c r="AA178" s="6">
        <f t="shared" si="173"/>
        <v>4.1209028176145273</v>
      </c>
      <c r="AB178" s="8">
        <f t="shared" si="179"/>
        <v>278.73</v>
      </c>
      <c r="AC178" s="8">
        <f t="shared" si="180"/>
        <v>28.568139845182145</v>
      </c>
      <c r="AD178" s="8">
        <f t="shared" si="181"/>
        <v>0.83107963045537048</v>
      </c>
      <c r="AE178" s="8">
        <f t="shared" si="182"/>
        <v>36.235783733362034</v>
      </c>
      <c r="AF178" s="8">
        <f t="shared" si="183"/>
        <v>22.31550245757543</v>
      </c>
      <c r="AG178" s="8">
        <f t="shared" si="184"/>
        <v>59.382365821392838</v>
      </c>
      <c r="AH178" s="8">
        <f t="shared" si="185"/>
        <v>58.551286190937461</v>
      </c>
      <c r="AI178" s="7">
        <f t="shared" si="186"/>
        <v>2.4451837147961117</v>
      </c>
      <c r="AJ178" s="7">
        <f t="shared" si="187"/>
        <v>1.4558819631243178</v>
      </c>
      <c r="AK178" s="7">
        <f t="shared" si="188"/>
        <v>-8.0357362003487129E-2</v>
      </c>
      <c r="AL178" s="7">
        <f t="shared" si="189"/>
        <v>1.5591376589865309</v>
      </c>
      <c r="AM178" s="7">
        <f t="shared" si="190"/>
        <v>1.348606669894707</v>
      </c>
      <c r="AN178" s="7">
        <f t="shared" si="191"/>
        <v>1.7736574961011928</v>
      </c>
      <c r="AO178" s="7">
        <f t="shared" si="192"/>
        <v>1.7675364396217306</v>
      </c>
    </row>
    <row r="179" spans="1:41" ht="16" thickBot="1">
      <c r="A179" s="17" t="s">
        <v>117</v>
      </c>
      <c r="B179" s="18" t="s">
        <v>57</v>
      </c>
      <c r="C179" s="18" t="s">
        <v>5</v>
      </c>
      <c r="D179" s="18">
        <v>81</v>
      </c>
      <c r="E179" s="18">
        <v>90</v>
      </c>
      <c r="F179" s="18"/>
      <c r="G179" s="19">
        <v>0.33256666666666668</v>
      </c>
      <c r="H179" s="20">
        <v>3064.2430278884462</v>
      </c>
      <c r="I179" s="20">
        <v>117.03187250996018</v>
      </c>
      <c r="J179" s="20">
        <v>2341.2698412698414</v>
      </c>
      <c r="K179" s="20">
        <v>1750</v>
      </c>
      <c r="L179" s="21">
        <v>0.109</v>
      </c>
      <c r="M179" s="21">
        <v>281596.49599999998</v>
      </c>
      <c r="N179" s="21">
        <v>4870513.2029999997</v>
      </c>
      <c r="O179" s="18">
        <v>4</v>
      </c>
      <c r="P179" s="7">
        <f t="shared" si="176"/>
        <v>-0.47812128250134212</v>
      </c>
      <c r="Q179" s="7">
        <f t="shared" si="171"/>
        <v>3.4863232066150469</v>
      </c>
      <c r="R179" s="7">
        <f t="shared" si="174"/>
        <v>2.0683041537987545</v>
      </c>
      <c r="S179" s="7">
        <f t="shared" si="177"/>
        <v>3.3694514708606</v>
      </c>
      <c r="T179" s="7">
        <f t="shared" si="178"/>
        <v>3.2430380486862944</v>
      </c>
      <c r="U179" s="7">
        <f>LOG(L179)</f>
        <v>-0.96257350205937642</v>
      </c>
      <c r="V179" s="6">
        <f t="shared" si="144"/>
        <v>3.8192751503331714E-2</v>
      </c>
      <c r="W179" s="8">
        <f t="shared" si="145"/>
        <v>0.57110352673492604</v>
      </c>
      <c r="X179" s="8">
        <f t="shared" si="146"/>
        <v>3216.2698412698414</v>
      </c>
      <c r="Y179" s="6">
        <f t="shared" si="175"/>
        <v>-1.4180190528162924</v>
      </c>
      <c r="Z179" s="6">
        <f t="shared" si="172"/>
        <v>-0.24328515792875258</v>
      </c>
      <c r="AA179" s="6">
        <f t="shared" si="173"/>
        <v>3.5073524784029897</v>
      </c>
      <c r="AB179" s="8">
        <f t="shared" si="179"/>
        <v>33.256666666666668</v>
      </c>
      <c r="AC179" s="8">
        <f t="shared" si="180"/>
        <v>92.139211022003991</v>
      </c>
      <c r="AD179" s="8">
        <f t="shared" si="181"/>
        <v>3.5190499902764412</v>
      </c>
      <c r="AE179" s="8">
        <f t="shared" si="182"/>
        <v>70.400015273223659</v>
      </c>
      <c r="AF179" s="8">
        <f t="shared" si="183"/>
        <v>52.621028365240051</v>
      </c>
      <c r="AG179" s="8">
        <f t="shared" si="184"/>
        <v>126.54009362874014</v>
      </c>
      <c r="AH179" s="8">
        <f t="shared" si="185"/>
        <v>123.02104363846371</v>
      </c>
      <c r="AI179" s="7">
        <f t="shared" si="186"/>
        <v>1.5218787174986579</v>
      </c>
      <c r="AJ179" s="7">
        <f t="shared" si="187"/>
        <v>1.964444489116389</v>
      </c>
      <c r="AK179" s="7">
        <f t="shared" si="188"/>
        <v>0.54642543630009677</v>
      </c>
      <c r="AL179" s="7">
        <f t="shared" si="189"/>
        <v>1.8475727533619424</v>
      </c>
      <c r="AM179" s="7">
        <f t="shared" si="190"/>
        <v>1.7211593311876365</v>
      </c>
      <c r="AN179" s="7">
        <f t="shared" si="191"/>
        <v>2.102228151463656</v>
      </c>
      <c r="AO179" s="7">
        <f t="shared" si="192"/>
        <v>2.0899794070033146</v>
      </c>
    </row>
    <row r="180" spans="1:41">
      <c r="A180" s="16" t="s">
        <v>118</v>
      </c>
      <c r="B180" s="7" t="s">
        <v>40</v>
      </c>
      <c r="C180" s="7" t="s">
        <v>41</v>
      </c>
      <c r="D180" s="7">
        <v>1.5</v>
      </c>
      <c r="E180" s="7">
        <v>6</v>
      </c>
      <c r="G180" s="8">
        <v>47.0946</v>
      </c>
      <c r="H180" s="9">
        <v>2319.9195171026158</v>
      </c>
      <c r="I180" s="9">
        <v>188.88329979879276</v>
      </c>
      <c r="J180" s="9">
        <v>8162.055335968379</v>
      </c>
      <c r="K180" s="9">
        <v>1245.0592885375495</v>
      </c>
      <c r="L180" s="24">
        <v>0.82099999999999995</v>
      </c>
      <c r="M180" s="10">
        <v>281606.18900000001</v>
      </c>
      <c r="N180" s="10">
        <v>4870571.3640000001</v>
      </c>
      <c r="O180" s="7">
        <v>5</v>
      </c>
      <c r="P180" s="7">
        <f t="shared" si="176"/>
        <v>1.6729711125503355</v>
      </c>
      <c r="Q180" s="7">
        <f t="shared" si="171"/>
        <v>3.365472918561367</v>
      </c>
      <c r="R180" s="7">
        <f t="shared" si="174"/>
        <v>2.2761935612788928</v>
      </c>
      <c r="S180" s="7">
        <f t="shared" si="177"/>
        <v>3.9117995348166019</v>
      </c>
      <c r="T180" s="7">
        <f t="shared" si="178"/>
        <v>3.0951900326137824</v>
      </c>
      <c r="U180" s="7">
        <f>LOG(L180)</f>
        <v>-8.5656842880559247E-2</v>
      </c>
      <c r="V180" s="6">
        <f t="shared" si="144"/>
        <v>8.141803989592368E-2</v>
      </c>
      <c r="W180" s="8">
        <f t="shared" si="145"/>
        <v>0.53668210442598618</v>
      </c>
      <c r="X180" s="8">
        <f t="shared" si="146"/>
        <v>8784.584980237154</v>
      </c>
      <c r="Y180" s="6">
        <f t="shared" si="175"/>
        <v>-1.0892793572824742</v>
      </c>
      <c r="Z180" s="6">
        <f t="shared" si="172"/>
        <v>-0.27028288594758432</v>
      </c>
      <c r="AA180" s="6">
        <f t="shared" si="173"/>
        <v>3.9437212484664332</v>
      </c>
      <c r="AB180" s="8">
        <f t="shared" si="179"/>
        <v>4709.46</v>
      </c>
      <c r="AC180" s="8">
        <f t="shared" si="180"/>
        <v>0.49260839185439853</v>
      </c>
      <c r="AD180" s="8">
        <f t="shared" si="181"/>
        <v>4.0107209701068222E-2</v>
      </c>
      <c r="AE180" s="8">
        <f t="shared" si="182"/>
        <v>1.7331191550556495</v>
      </c>
      <c r="AF180" s="8">
        <f t="shared" si="183"/>
        <v>0.26437410839831943</v>
      </c>
      <c r="AG180" s="8">
        <f t="shared" si="184"/>
        <v>2.0376004731550372</v>
      </c>
      <c r="AH180" s="8">
        <f t="shared" si="185"/>
        <v>1.9974932634539688</v>
      </c>
      <c r="AI180" s="7">
        <f t="shared" si="186"/>
        <v>3.6729711125503353</v>
      </c>
      <c r="AJ180" s="7">
        <f t="shared" si="187"/>
        <v>-0.30749819398896855</v>
      </c>
      <c r="AK180" s="7">
        <f t="shared" si="188"/>
        <v>-1.3967775512714429</v>
      </c>
      <c r="AL180" s="7">
        <f t="shared" si="189"/>
        <v>0.23882842226626641</v>
      </c>
      <c r="AM180" s="7">
        <f t="shared" si="190"/>
        <v>-0.57778107993655292</v>
      </c>
      <c r="AN180" s="7">
        <f t="shared" si="191"/>
        <v>0.30911903280390868</v>
      </c>
      <c r="AO180" s="7">
        <f t="shared" si="192"/>
        <v>0.30048532333035854</v>
      </c>
    </row>
    <row r="181" spans="1:41">
      <c r="A181" s="16" t="s">
        <v>118</v>
      </c>
      <c r="B181" s="7" t="s">
        <v>47</v>
      </c>
      <c r="C181" s="7" t="s">
        <v>47</v>
      </c>
      <c r="D181" s="7">
        <v>6</v>
      </c>
      <c r="E181" s="7">
        <v>12</v>
      </c>
      <c r="G181" s="8">
        <v>15.721500000000001</v>
      </c>
      <c r="H181" s="9">
        <v>7555.1397205588819</v>
      </c>
      <c r="I181" s="9">
        <v>1497.5049900199599</v>
      </c>
      <c r="J181" s="9">
        <v>6867.469879518073</v>
      </c>
      <c r="K181" s="9">
        <v>5783.1325301204815</v>
      </c>
      <c r="L181" s="24">
        <v>1.375</v>
      </c>
      <c r="M181" s="10">
        <v>281606.18900000001</v>
      </c>
      <c r="N181" s="10">
        <v>4870571.3640000001</v>
      </c>
      <c r="O181" s="7">
        <v>5</v>
      </c>
      <c r="P181" s="7">
        <f t="shared" si="176"/>
        <v>1.1964939800395593</v>
      </c>
      <c r="Q181" s="7">
        <f t="shared" si="171"/>
        <v>3.8782425003503107</v>
      </c>
      <c r="R181" s="7">
        <f t="shared" si="174"/>
        <v>3.1753682782296444</v>
      </c>
      <c r="S181" s="7">
        <f t="shared" si="177"/>
        <v>3.8367967632964177</v>
      </c>
      <c r="T181" s="7">
        <f t="shared" si="178"/>
        <v>3.7621631449995134</v>
      </c>
      <c r="V181" s="6">
        <f t="shared" si="144"/>
        <v>0.19821009874178527</v>
      </c>
      <c r="W181" s="8">
        <f t="shared" si="145"/>
        <v>0.76545672800511511</v>
      </c>
      <c r="X181" s="8">
        <f t="shared" si="146"/>
        <v>9759.0361445783128</v>
      </c>
      <c r="Y181" s="6">
        <f t="shared" si="175"/>
        <v>-0.70287422212066608</v>
      </c>
      <c r="Z181" s="6">
        <f t="shared" si="172"/>
        <v>-0.11607935535079728</v>
      </c>
      <c r="AA181" s="6">
        <f t="shared" si="173"/>
        <v>3.9894069265025758</v>
      </c>
      <c r="AB181" s="8">
        <f t="shared" si="179"/>
        <v>1572.15</v>
      </c>
      <c r="AC181" s="8">
        <f t="shared" si="180"/>
        <v>4.8056099739585161</v>
      </c>
      <c r="AD181" s="8">
        <f t="shared" si="181"/>
        <v>0.95252042745282561</v>
      </c>
      <c r="AE181" s="8">
        <f t="shared" si="182"/>
        <v>4.3682027029978521</v>
      </c>
      <c r="AF181" s="8">
        <f t="shared" si="183"/>
        <v>3.6784864867350322</v>
      </c>
      <c r="AG181" s="8">
        <f t="shared" si="184"/>
        <v>8.9992096171857092</v>
      </c>
      <c r="AH181" s="8">
        <f t="shared" si="185"/>
        <v>8.0466891897328843</v>
      </c>
      <c r="AI181" s="7">
        <f t="shared" si="186"/>
        <v>3.1964939800395595</v>
      </c>
      <c r="AJ181" s="7">
        <f t="shared" si="187"/>
        <v>0.68174852031075117</v>
      </c>
      <c r="AK181" s="7">
        <f t="shared" si="188"/>
        <v>-2.1125701809914948E-2</v>
      </c>
      <c r="AL181" s="7">
        <f t="shared" si="189"/>
        <v>0.64030278325685819</v>
      </c>
      <c r="AM181" s="7">
        <f t="shared" si="190"/>
        <v>0.5656691649599539</v>
      </c>
      <c r="AN181" s="7">
        <f t="shared" si="191"/>
        <v>0.95420436788729468</v>
      </c>
      <c r="AO181" s="7">
        <f t="shared" si="192"/>
        <v>0.90561722665430477</v>
      </c>
    </row>
    <row r="182" spans="1:41">
      <c r="A182" s="16" t="s">
        <v>118</v>
      </c>
      <c r="B182" s="7" t="s">
        <v>44</v>
      </c>
      <c r="C182" s="7" t="s">
        <v>44</v>
      </c>
      <c r="D182" s="7">
        <v>12</v>
      </c>
      <c r="E182" s="7">
        <v>42</v>
      </c>
      <c r="G182" s="8">
        <v>4.6909999999999998</v>
      </c>
      <c r="H182" s="9">
        <v>13595.250000000002</v>
      </c>
      <c r="I182" s="9">
        <v>488.00000000000006</v>
      </c>
      <c r="J182" s="9">
        <v>9541.83266932271</v>
      </c>
      <c r="K182" s="9">
        <v>10258.964143426296</v>
      </c>
      <c r="L182" s="24">
        <v>1.92</v>
      </c>
      <c r="M182" s="10">
        <v>281606.18900000001</v>
      </c>
      <c r="N182" s="10">
        <v>4870571.3640000001</v>
      </c>
      <c r="O182" s="7">
        <v>5</v>
      </c>
      <c r="P182" s="7">
        <f t="shared" si="176"/>
        <v>0.67126543294715835</v>
      </c>
      <c r="Q182" s="7">
        <f t="shared" si="171"/>
        <v>4.1333871981406727</v>
      </c>
      <c r="R182" s="7">
        <f t="shared" si="174"/>
        <v>2.6884198220027105</v>
      </c>
      <c r="S182" s="7">
        <f t="shared" si="177"/>
        <v>3.979631796269544</v>
      </c>
      <c r="T182" s="7">
        <f t="shared" si="178"/>
        <v>4.011103511896172</v>
      </c>
      <c r="V182" s="6">
        <f t="shared" si="144"/>
        <v>3.5894889759290928E-2</v>
      </c>
      <c r="W182" s="8">
        <f t="shared" si="145"/>
        <v>0.75459915363279784</v>
      </c>
      <c r="X182" s="8">
        <f t="shared" si="146"/>
        <v>14671.314741035858</v>
      </c>
      <c r="Y182" s="6">
        <f t="shared" si="175"/>
        <v>-1.4449673761379618</v>
      </c>
      <c r="Z182" s="6">
        <f t="shared" si="172"/>
        <v>-0.12228368624450074</v>
      </c>
      <c r="AA182" s="6">
        <f t="shared" si="173"/>
        <v>4.1664690340336303</v>
      </c>
      <c r="AB182" s="8">
        <f t="shared" si="179"/>
        <v>469.09999999999997</v>
      </c>
      <c r="AC182" s="8">
        <f t="shared" si="180"/>
        <v>28.981560434875298</v>
      </c>
      <c r="AD182" s="8">
        <f t="shared" si="181"/>
        <v>1.0402899168620765</v>
      </c>
      <c r="AE182" s="8">
        <f t="shared" si="182"/>
        <v>20.340721955495013</v>
      </c>
      <c r="AF182" s="8">
        <f t="shared" si="183"/>
        <v>21.869460975114681</v>
      </c>
      <c r="AG182" s="8">
        <f t="shared" si="184"/>
        <v>43.250472847471769</v>
      </c>
      <c r="AH182" s="8">
        <f t="shared" si="185"/>
        <v>42.21018293060969</v>
      </c>
      <c r="AI182" s="7">
        <f t="shared" si="186"/>
        <v>2.6712654329471581</v>
      </c>
      <c r="AJ182" s="7">
        <f t="shared" si="187"/>
        <v>1.4621217651935141</v>
      </c>
      <c r="AK182" s="7">
        <f t="shared" si="188"/>
        <v>1.7154389055552333E-2</v>
      </c>
      <c r="AL182" s="7">
        <f t="shared" si="189"/>
        <v>1.3083663633223857</v>
      </c>
      <c r="AM182" s="7">
        <f t="shared" si="190"/>
        <v>1.3398380789490134</v>
      </c>
      <c r="AN182" s="7">
        <f t="shared" si="191"/>
        <v>1.635990859868468</v>
      </c>
      <c r="AO182" s="7">
        <f t="shared" si="192"/>
        <v>1.6254172343051356</v>
      </c>
    </row>
    <row r="183" spans="1:41">
      <c r="A183" s="16" t="s">
        <v>118</v>
      </c>
      <c r="B183" s="7" t="s">
        <v>56</v>
      </c>
      <c r="C183" s="7" t="s">
        <v>56</v>
      </c>
      <c r="D183" s="7">
        <v>42</v>
      </c>
      <c r="E183" s="7">
        <v>53</v>
      </c>
      <c r="G183" s="8">
        <v>1.0938666666666668</v>
      </c>
      <c r="H183" s="9">
        <v>6151.1044176706828</v>
      </c>
      <c r="I183" s="9">
        <v>76.05421686746989</v>
      </c>
      <c r="J183" s="9">
        <v>3500</v>
      </c>
      <c r="K183" s="9">
        <v>3879.9999999999995</v>
      </c>
      <c r="L183" s="24">
        <v>0.49399999999999999</v>
      </c>
      <c r="M183" s="10">
        <v>281606.18900000001</v>
      </c>
      <c r="N183" s="10">
        <v>4870571.3640000001</v>
      </c>
      <c r="O183" s="7">
        <v>5</v>
      </c>
      <c r="P183" s="7">
        <f t="shared" si="176"/>
        <v>3.8964388304628672E-2</v>
      </c>
      <c r="Q183" s="7">
        <f t="shared" si="171"/>
        <v>3.788953099423892</v>
      </c>
      <c r="R183" s="7">
        <f t="shared" si="174"/>
        <v>1.8811232987506439</v>
      </c>
      <c r="S183" s="7">
        <f t="shared" si="177"/>
        <v>3.5440680443502757</v>
      </c>
      <c r="T183" s="7">
        <f t="shared" si="178"/>
        <v>3.5888317255942073</v>
      </c>
      <c r="U183" s="7">
        <f>LOG(L183)</f>
        <v>-0.30627305107635305</v>
      </c>
      <c r="V183" s="6">
        <f t="shared" si="144"/>
        <v>1.2364318942299847E-2</v>
      </c>
      <c r="W183" s="8">
        <f t="shared" si="145"/>
        <v>0.63078103321635515</v>
      </c>
      <c r="X183" s="8">
        <f t="shared" si="146"/>
        <v>5440</v>
      </c>
      <c r="Y183" s="6">
        <f t="shared" si="175"/>
        <v>-1.9078298006732481</v>
      </c>
      <c r="Z183" s="6">
        <f t="shared" si="172"/>
        <v>-0.20012137382968481</v>
      </c>
      <c r="AA183" s="6">
        <f t="shared" si="173"/>
        <v>3.7355988996981799</v>
      </c>
      <c r="AB183" s="8">
        <f t="shared" si="179"/>
        <v>109.38666666666667</v>
      </c>
      <c r="AC183" s="8">
        <f t="shared" si="180"/>
        <v>56.232670810007455</v>
      </c>
      <c r="AD183" s="8">
        <f t="shared" si="181"/>
        <v>0.69527867687228684</v>
      </c>
      <c r="AE183" s="8">
        <f t="shared" si="182"/>
        <v>31.996587030716722</v>
      </c>
      <c r="AF183" s="8">
        <f t="shared" si="183"/>
        <v>35.470502194051676</v>
      </c>
      <c r="AG183" s="8">
        <f t="shared" si="184"/>
        <v>68.162367901640678</v>
      </c>
      <c r="AH183" s="8">
        <f t="shared" si="185"/>
        <v>67.467089224768401</v>
      </c>
      <c r="AI183" s="7">
        <f t="shared" si="186"/>
        <v>2.0389643883046285</v>
      </c>
      <c r="AJ183" s="7">
        <f t="shared" si="187"/>
        <v>1.7499887111192634</v>
      </c>
      <c r="AK183" s="7">
        <f t="shared" si="188"/>
        <v>-0.15784108955398471</v>
      </c>
      <c r="AL183" s="7">
        <f t="shared" si="189"/>
        <v>1.505103656045647</v>
      </c>
      <c r="AM183" s="7">
        <f t="shared" si="190"/>
        <v>1.5498673372895786</v>
      </c>
      <c r="AN183" s="7">
        <f t="shared" si="191"/>
        <v>1.8335446690349604</v>
      </c>
      <c r="AO183" s="7">
        <f t="shared" si="192"/>
        <v>1.8290919735184128</v>
      </c>
    </row>
    <row r="184" spans="1:41" ht="16" thickBot="1">
      <c r="A184" s="17" t="s">
        <v>118</v>
      </c>
      <c r="B184" s="18" t="s">
        <v>57</v>
      </c>
      <c r="C184" s="18" t="s">
        <v>5</v>
      </c>
      <c r="D184" s="18">
        <v>53</v>
      </c>
      <c r="E184" s="18">
        <v>68</v>
      </c>
      <c r="F184" s="18"/>
      <c r="G184" s="19">
        <v>0.37106666666666666</v>
      </c>
      <c r="H184" s="20">
        <v>3733.4337349397588</v>
      </c>
      <c r="I184" s="20">
        <v>8.0321285140562324</v>
      </c>
      <c r="J184" s="20">
        <v>2052.8455284552842</v>
      </c>
      <c r="K184" s="20">
        <v>1615.8536585365855</v>
      </c>
      <c r="L184" s="21">
        <v>0.151</v>
      </c>
      <c r="M184" s="21">
        <v>281606.18900000001</v>
      </c>
      <c r="N184" s="21">
        <v>4870571.3640000001</v>
      </c>
      <c r="O184" s="18">
        <v>5</v>
      </c>
      <c r="P184" s="7">
        <f t="shared" si="176"/>
        <v>-0.43054805705765709</v>
      </c>
      <c r="Q184" s="7">
        <f t="shared" si="171"/>
        <v>3.5721084473998039</v>
      </c>
      <c r="R184" s="7">
        <f t="shared" si="174"/>
        <v>0.90483064856824524</v>
      </c>
      <c r="S184" s="7">
        <f t="shared" si="177"/>
        <v>3.3123562710152821</v>
      </c>
      <c r="T184" s="7">
        <f t="shared" si="178"/>
        <v>3.2084020258891099</v>
      </c>
      <c r="U184" s="7">
        <f>LOG(L184)</f>
        <v>-0.82102305270683062</v>
      </c>
      <c r="V184" s="6">
        <f t="shared" si="144"/>
        <v>2.1514051364797653E-3</v>
      </c>
      <c r="W184" s="8">
        <f t="shared" si="145"/>
        <v>0.43280630466651587</v>
      </c>
      <c r="X184" s="8">
        <f t="shared" si="146"/>
        <v>2860.772357723577</v>
      </c>
      <c r="Y184" s="6">
        <f t="shared" si="175"/>
        <v>-2.6672777988315586</v>
      </c>
      <c r="Z184" s="6">
        <f t="shared" si="172"/>
        <v>-0.36370642151069393</v>
      </c>
      <c r="AA184" s="6">
        <f t="shared" si="173"/>
        <v>3.4564833007560236</v>
      </c>
      <c r="AB184" s="8">
        <f t="shared" si="179"/>
        <v>37.106666666666662</v>
      </c>
      <c r="AC184" s="8">
        <f t="shared" si="180"/>
        <v>100.61355735554507</v>
      </c>
      <c r="AD184" s="8">
        <f t="shared" si="181"/>
        <v>0.21646052409422117</v>
      </c>
      <c r="AE184" s="8">
        <f t="shared" si="182"/>
        <v>55.32282236225165</v>
      </c>
      <c r="AF184" s="8">
        <f t="shared" si="183"/>
        <v>43.546181958406009</v>
      </c>
      <c r="AG184" s="8">
        <f t="shared" si="184"/>
        <v>99.085464844751883</v>
      </c>
      <c r="AH184" s="8">
        <f t="shared" si="185"/>
        <v>98.869004320657652</v>
      </c>
      <c r="AI184" s="7">
        <f t="shared" si="186"/>
        <v>1.5694519429423428</v>
      </c>
      <c r="AJ184" s="7">
        <f t="shared" si="187"/>
        <v>2.0026565044574611</v>
      </c>
      <c r="AK184" s="7">
        <f t="shared" si="188"/>
        <v>-0.66462129437409756</v>
      </c>
      <c r="AL184" s="7">
        <f t="shared" si="189"/>
        <v>1.7429043280729393</v>
      </c>
      <c r="AM184" s="7">
        <f t="shared" si="190"/>
        <v>1.6389500829467671</v>
      </c>
      <c r="AN184" s="7">
        <f t="shared" si="191"/>
        <v>1.996009951148261</v>
      </c>
      <c r="AO184" s="7">
        <f t="shared" si="192"/>
        <v>1.9950601605319735</v>
      </c>
    </row>
    <row r="185" spans="1:41">
      <c r="A185" s="16" t="s">
        <v>119</v>
      </c>
      <c r="B185" s="7" t="s">
        <v>40</v>
      </c>
      <c r="C185" s="7" t="s">
        <v>41</v>
      </c>
      <c r="D185" s="7">
        <v>3</v>
      </c>
      <c r="E185" s="7">
        <v>6</v>
      </c>
      <c r="G185" s="8">
        <v>50.134799999999998</v>
      </c>
      <c r="H185" s="9">
        <v>1066.8662674650698</v>
      </c>
      <c r="I185" s="9">
        <v>160.67864271457088</v>
      </c>
      <c r="J185" s="9">
        <v>1353.4136546184739</v>
      </c>
      <c r="K185" s="9">
        <v>516.06425702811237</v>
      </c>
      <c r="L185" s="24">
        <v>0.17100000000000001</v>
      </c>
      <c r="M185" s="10">
        <v>281604.25</v>
      </c>
      <c r="N185" s="10">
        <v>4870586.8729999997</v>
      </c>
      <c r="O185" s="7">
        <v>4</v>
      </c>
      <c r="P185" s="7">
        <f t="shared" si="176"/>
        <v>1.7001392867737868</v>
      </c>
      <c r="Q185" s="7">
        <f t="shared" si="171"/>
        <v>3.0281099836775511</v>
      </c>
      <c r="R185" s="7">
        <f t="shared" si="174"/>
        <v>2.2059581545006228</v>
      </c>
      <c r="S185" s="7">
        <f t="shared" si="177"/>
        <v>3.1314305537756022</v>
      </c>
      <c r="T185" s="7">
        <f t="shared" si="178"/>
        <v>2.712703780571577</v>
      </c>
      <c r="U185" s="7">
        <f>LOG(L185)</f>
        <v>-0.76700388960784616</v>
      </c>
      <c r="V185" s="6">
        <f t="shared" si="144"/>
        <v>0.1506080449017774</v>
      </c>
      <c r="W185" s="8">
        <f t="shared" si="145"/>
        <v>0.48371972454833362</v>
      </c>
      <c r="X185" s="8">
        <f t="shared" si="146"/>
        <v>1611.4457831325301</v>
      </c>
      <c r="Y185" s="6">
        <f t="shared" si="175"/>
        <v>-0.82215182917692819</v>
      </c>
      <c r="Z185" s="6">
        <f t="shared" si="172"/>
        <v>-0.31540620310597411</v>
      </c>
      <c r="AA185" s="6">
        <f t="shared" si="173"/>
        <v>3.2072156983171922</v>
      </c>
      <c r="AB185" s="8">
        <f t="shared" si="179"/>
        <v>5013.4799999999996</v>
      </c>
      <c r="AC185" s="8">
        <f t="shared" si="180"/>
        <v>0.21279954591722114</v>
      </c>
      <c r="AD185" s="8">
        <f t="shared" si="181"/>
        <v>3.2049323566578684E-2</v>
      </c>
      <c r="AE185" s="8">
        <f t="shared" si="182"/>
        <v>0.26995493242587465</v>
      </c>
      <c r="AF185" s="8">
        <f t="shared" si="183"/>
        <v>0.10293533773508869</v>
      </c>
      <c r="AG185" s="8">
        <f t="shared" si="184"/>
        <v>0.40493959372754201</v>
      </c>
      <c r="AH185" s="8">
        <f t="shared" si="185"/>
        <v>0.37289027016096332</v>
      </c>
      <c r="AI185" s="7">
        <f t="shared" si="186"/>
        <v>3.7001392867737866</v>
      </c>
      <c r="AJ185" s="7">
        <f t="shared" si="187"/>
        <v>-0.67202930309623565</v>
      </c>
      <c r="AK185" s="7">
        <f t="shared" si="188"/>
        <v>-1.4941811322731637</v>
      </c>
      <c r="AL185" s="7">
        <f t="shared" si="189"/>
        <v>-0.56870873299818436</v>
      </c>
      <c r="AM185" s="7">
        <f t="shared" si="190"/>
        <v>-0.98743550620220977</v>
      </c>
      <c r="AN185" s="7">
        <f t="shared" si="191"/>
        <v>-0.39260975719871699</v>
      </c>
      <c r="AO185" s="7">
        <f t="shared" si="192"/>
        <v>-0.42841894855216162</v>
      </c>
    </row>
    <row r="186" spans="1:41">
      <c r="A186" s="16" t="s">
        <v>119</v>
      </c>
      <c r="B186" s="7" t="s">
        <v>47</v>
      </c>
      <c r="C186" s="7" t="s">
        <v>47</v>
      </c>
      <c r="D186" s="7">
        <v>6</v>
      </c>
      <c r="E186" s="7">
        <v>8</v>
      </c>
      <c r="G186" s="8">
        <v>10.8592</v>
      </c>
      <c r="H186" s="9">
        <v>2113.682092555332</v>
      </c>
      <c r="I186" s="9">
        <v>28.672032193158952</v>
      </c>
      <c r="J186" s="9">
        <v>1E-3</v>
      </c>
      <c r="K186" s="9">
        <v>1E-3</v>
      </c>
      <c r="L186" s="24">
        <v>0.503</v>
      </c>
      <c r="M186" s="10">
        <v>281604.25</v>
      </c>
      <c r="N186" s="10">
        <v>4870586.8729999997</v>
      </c>
      <c r="O186" s="7">
        <v>4</v>
      </c>
      <c r="P186" s="7">
        <f t="shared" si="176"/>
        <v>1.0357978318473915</v>
      </c>
      <c r="Q186" s="7">
        <f t="shared" si="171"/>
        <v>3.3250396680086394</v>
      </c>
      <c r="R186" s="7">
        <f t="shared" si="174"/>
        <v>1.4574584756111968</v>
      </c>
      <c r="S186" s="7">
        <f t="shared" si="177"/>
        <v>-3</v>
      </c>
      <c r="T186" s="7">
        <f t="shared" si="178"/>
        <v>-3</v>
      </c>
      <c r="V186" s="6">
        <f t="shared" si="144"/>
        <v>1.3564969062351261E-2</v>
      </c>
      <c r="W186" s="8">
        <f t="shared" si="145"/>
        <v>4.7310804378867209E-7</v>
      </c>
      <c r="X186" s="8">
        <f t="shared" si="146"/>
        <v>1.5E-3</v>
      </c>
      <c r="Y186" s="6">
        <f t="shared" si="175"/>
        <v>-1.8675811923974424</v>
      </c>
      <c r="Z186" s="6">
        <f t="shared" si="172"/>
        <v>-6.3250396680086389</v>
      </c>
      <c r="AA186" s="6">
        <f t="shared" si="173"/>
        <v>-2.8239087409443187</v>
      </c>
      <c r="AB186" s="8">
        <f t="shared" si="179"/>
        <v>1085.92</v>
      </c>
      <c r="AC186" s="8">
        <f t="shared" si="180"/>
        <v>1.9464436538191874</v>
      </c>
      <c r="AD186" s="8">
        <f t="shared" si="181"/>
        <v>2.6403447945667222E-2</v>
      </c>
      <c r="AE186" s="8">
        <f t="shared" si="182"/>
        <v>9.2087814940327088E-7</v>
      </c>
      <c r="AF186" s="8">
        <f t="shared" si="183"/>
        <v>9.2087814940327088E-7</v>
      </c>
      <c r="AG186" s="8">
        <f t="shared" si="184"/>
        <v>2.6405289701966032E-2</v>
      </c>
      <c r="AH186" s="8">
        <f t="shared" si="185"/>
        <v>1.8417562988065418E-6</v>
      </c>
      <c r="AI186" s="7">
        <f t="shared" si="186"/>
        <v>3.0357978318473915</v>
      </c>
      <c r="AJ186" s="7">
        <f t="shared" si="187"/>
        <v>0.28924183616124777</v>
      </c>
      <c r="AK186" s="7">
        <f t="shared" si="188"/>
        <v>-1.5783393562361947</v>
      </c>
      <c r="AL186" s="7">
        <f t="shared" si="189"/>
        <v>-6.0357978318473915</v>
      </c>
      <c r="AM186" s="7">
        <f t="shared" si="190"/>
        <v>-6.0357978318473915</v>
      </c>
      <c r="AN186" s="7">
        <f t="shared" si="191"/>
        <v>-1.5783090633478001</v>
      </c>
      <c r="AO186" s="7">
        <f t="shared" si="192"/>
        <v>-5.7347678361834102</v>
      </c>
    </row>
    <row r="187" spans="1:41">
      <c r="A187" s="16" t="s">
        <v>119</v>
      </c>
      <c r="B187" s="7" t="s">
        <v>59</v>
      </c>
      <c r="C187" s="7" t="s">
        <v>59</v>
      </c>
      <c r="D187" s="7">
        <v>8</v>
      </c>
      <c r="E187" s="7">
        <v>12</v>
      </c>
      <c r="G187" s="8">
        <v>1.8453999999999999</v>
      </c>
      <c r="H187" s="9">
        <v>5509.5573440643875</v>
      </c>
      <c r="I187" s="9">
        <v>15.59356136820927</v>
      </c>
      <c r="J187" s="9">
        <v>1509.8814229249012</v>
      </c>
      <c r="K187" s="9">
        <v>3478.2608695652179</v>
      </c>
      <c r="L187" s="24">
        <v>0.73099999999999998</v>
      </c>
      <c r="M187" s="10">
        <v>281604.25</v>
      </c>
      <c r="N187" s="10">
        <v>4870586.8729999997</v>
      </c>
      <c r="O187" s="7">
        <v>4</v>
      </c>
      <c r="P187" s="7">
        <f t="shared" si="176"/>
        <v>0.26609051627517977</v>
      </c>
      <c r="Q187" s="7">
        <f t="shared" si="171"/>
        <v>3.7411167076080956</v>
      </c>
      <c r="R187" s="7">
        <f t="shared" si="174"/>
        <v>1.1929453137729786</v>
      </c>
      <c r="S187" s="7">
        <f t="shared" si="177"/>
        <v>3.1789428417358909</v>
      </c>
      <c r="T187" s="7">
        <f t="shared" si="178"/>
        <v>3.5413621509743507</v>
      </c>
      <c r="U187" s="7">
        <f>LOG(L187)</f>
        <v>-0.13608262304213956</v>
      </c>
      <c r="V187" s="6">
        <f t="shared" si="144"/>
        <v>2.8302748105541882E-3</v>
      </c>
      <c r="W187" s="8">
        <f t="shared" si="145"/>
        <v>0.63131403347901505</v>
      </c>
      <c r="X187" s="8">
        <f t="shared" si="146"/>
        <v>3249.01185770751</v>
      </c>
      <c r="Y187" s="6">
        <f t="shared" si="175"/>
        <v>-2.5481713938351169</v>
      </c>
      <c r="Z187" s="6">
        <f t="shared" si="172"/>
        <v>-0.19975455663374467</v>
      </c>
      <c r="AA187" s="6">
        <f t="shared" si="173"/>
        <v>3.5117512963642326</v>
      </c>
      <c r="AB187" s="8">
        <f t="shared" si="179"/>
        <v>184.54</v>
      </c>
      <c r="AC187" s="8">
        <f t="shared" si="180"/>
        <v>29.855626661235437</v>
      </c>
      <c r="AD187" s="8">
        <f t="shared" si="181"/>
        <v>8.4499628092604695E-2</v>
      </c>
      <c r="AE187" s="8">
        <f t="shared" si="182"/>
        <v>8.181865302508406</v>
      </c>
      <c r="AF187" s="8">
        <f t="shared" si="183"/>
        <v>18.848276089548165</v>
      </c>
      <c r="AG187" s="8">
        <f t="shared" si="184"/>
        <v>27.114641020149175</v>
      </c>
      <c r="AH187" s="8">
        <f t="shared" si="185"/>
        <v>27.030141392056567</v>
      </c>
      <c r="AI187" s="7">
        <f t="shared" si="186"/>
        <v>2.2660905162751797</v>
      </c>
      <c r="AJ187" s="7">
        <f t="shared" si="187"/>
        <v>1.4750261913329157</v>
      </c>
      <c r="AK187" s="7">
        <f t="shared" si="188"/>
        <v>-1.0731452025022012</v>
      </c>
      <c r="AL187" s="7">
        <f t="shared" si="189"/>
        <v>0.91285232546071104</v>
      </c>
      <c r="AM187" s="7">
        <f t="shared" si="190"/>
        <v>1.275271634699171</v>
      </c>
      <c r="AN187" s="7">
        <f t="shared" si="191"/>
        <v>1.4332038590388407</v>
      </c>
      <c r="AO187" s="7">
        <f t="shared" si="192"/>
        <v>1.4318483174571179</v>
      </c>
    </row>
    <row r="188" spans="1:41">
      <c r="A188" s="16" t="s">
        <v>119</v>
      </c>
      <c r="B188" s="7" t="s">
        <v>42</v>
      </c>
      <c r="C188" s="7" t="s">
        <v>43</v>
      </c>
      <c r="D188" s="7">
        <v>12</v>
      </c>
      <c r="E188" s="7">
        <v>20</v>
      </c>
      <c r="G188" s="8">
        <v>3.7456999999999998</v>
      </c>
      <c r="H188" s="9">
        <v>17831</v>
      </c>
      <c r="I188" s="9">
        <v>59.500000000000007</v>
      </c>
      <c r="J188" s="9">
        <v>7348.178137651822</v>
      </c>
      <c r="K188" s="9">
        <v>18603.238866396761</v>
      </c>
      <c r="L188" s="24">
        <v>1.915</v>
      </c>
      <c r="M188" s="10">
        <v>281604.25</v>
      </c>
      <c r="N188" s="10">
        <v>4870586.8729999997</v>
      </c>
      <c r="O188" s="7">
        <v>4</v>
      </c>
      <c r="P188" s="7">
        <f t="shared" si="176"/>
        <v>0.57353299098851163</v>
      </c>
      <c r="Q188" s="7">
        <f t="shared" si="171"/>
        <v>4.2511757000067396</v>
      </c>
      <c r="R188" s="7">
        <f t="shared" si="174"/>
        <v>1.7745169657285496</v>
      </c>
      <c r="S188" s="7">
        <f t="shared" si="177"/>
        <v>3.8661796761124654</v>
      </c>
      <c r="T188" s="7">
        <f t="shared" si="178"/>
        <v>4.2695885624624648</v>
      </c>
      <c r="U188" s="7">
        <f>LOG(L188)</f>
        <v>0.28216877830464154</v>
      </c>
      <c r="V188" s="6">
        <f t="shared" si="144"/>
        <v>3.3368851999327018E-3</v>
      </c>
      <c r="W188" s="8">
        <f t="shared" si="145"/>
        <v>1.0433087805729775</v>
      </c>
      <c r="X188" s="8">
        <f t="shared" si="146"/>
        <v>16649.797570850202</v>
      </c>
      <c r="Y188" s="6">
        <f t="shared" si="175"/>
        <v>-2.4766587342781903</v>
      </c>
      <c r="Z188" s="6">
        <f t="shared" si="172"/>
        <v>1.8412862455724367E-2</v>
      </c>
      <c r="AA188" s="6">
        <f t="shared" si="173"/>
        <v>4.2214089576983653</v>
      </c>
      <c r="AB188" s="8">
        <f t="shared" si="179"/>
        <v>374.56999999999994</v>
      </c>
      <c r="AC188" s="8">
        <f t="shared" si="180"/>
        <v>47.603919160637538</v>
      </c>
      <c r="AD188" s="8">
        <f t="shared" si="181"/>
        <v>0.15884881330592418</v>
      </c>
      <c r="AE188" s="8">
        <f t="shared" si="182"/>
        <v>19.617636590361812</v>
      </c>
      <c r="AF188" s="8">
        <f t="shared" si="183"/>
        <v>49.665586849979348</v>
      </c>
      <c r="AG188" s="8">
        <f t="shared" si="184"/>
        <v>69.442072253647083</v>
      </c>
      <c r="AH188" s="8">
        <f t="shared" si="185"/>
        <v>69.28322344034116</v>
      </c>
      <c r="AI188" s="7">
        <f t="shared" si="186"/>
        <v>2.5735329909885114</v>
      </c>
      <c r="AJ188" s="7">
        <f t="shared" si="187"/>
        <v>1.6776427090182284</v>
      </c>
      <c r="AK188" s="7">
        <f t="shared" si="188"/>
        <v>-0.79901602525996196</v>
      </c>
      <c r="AL188" s="7">
        <f t="shared" si="189"/>
        <v>1.2926466851239542</v>
      </c>
      <c r="AM188" s="7">
        <f t="shared" si="190"/>
        <v>1.6960555714739527</v>
      </c>
      <c r="AN188" s="7">
        <f t="shared" si="191"/>
        <v>1.8416226723483853</v>
      </c>
      <c r="AO188" s="7">
        <f t="shared" si="192"/>
        <v>1.8406280852706403</v>
      </c>
    </row>
    <row r="189" spans="1:41">
      <c r="A189" s="16" t="s">
        <v>119</v>
      </c>
      <c r="B189" s="7" t="s">
        <v>44</v>
      </c>
      <c r="C189" s="7" t="s">
        <v>44</v>
      </c>
      <c r="D189" s="7">
        <v>20</v>
      </c>
      <c r="E189" s="7">
        <v>52</v>
      </c>
      <c r="G189" s="8">
        <v>2.7166999999999999</v>
      </c>
      <c r="H189" s="9">
        <v>10923.403193612776</v>
      </c>
      <c r="I189" s="9">
        <v>554.39121756487032</v>
      </c>
      <c r="J189" s="9">
        <v>5880</v>
      </c>
      <c r="K189" s="9">
        <v>7140.0000000000009</v>
      </c>
      <c r="L189" s="24">
        <v>1.288</v>
      </c>
      <c r="M189" s="10">
        <v>281604.25</v>
      </c>
      <c r="N189" s="10">
        <v>4870586.8729999997</v>
      </c>
      <c r="O189" s="7">
        <v>4</v>
      </c>
      <c r="P189" s="7">
        <f t="shared" si="176"/>
        <v>0.43404168275427174</v>
      </c>
      <c r="Q189" s="7">
        <f t="shared" si="171"/>
        <v>4.0383579641882106</v>
      </c>
      <c r="R189" s="7">
        <f t="shared" si="174"/>
        <v>2.7438163417456596</v>
      </c>
      <c r="S189" s="7">
        <f t="shared" si="177"/>
        <v>3.7693773260761385</v>
      </c>
      <c r="T189" s="7">
        <f t="shared" si="178"/>
        <v>3.8536982117761744</v>
      </c>
      <c r="V189" s="6">
        <f t="shared" si="144"/>
        <v>5.0752609579497954E-2</v>
      </c>
      <c r="W189" s="8">
        <f t="shared" si="145"/>
        <v>0.65364244763710289</v>
      </c>
      <c r="X189" s="8">
        <f t="shared" si="146"/>
        <v>9450</v>
      </c>
      <c r="Y189" s="6">
        <f t="shared" si="175"/>
        <v>-1.294541622442551</v>
      </c>
      <c r="Z189" s="6">
        <f t="shared" si="172"/>
        <v>-0.18465975241203603</v>
      </c>
      <c r="AA189" s="6">
        <f t="shared" si="173"/>
        <v>3.975431808509263</v>
      </c>
      <c r="AB189" s="8">
        <f t="shared" si="179"/>
        <v>271.66999999999996</v>
      </c>
      <c r="AC189" s="8">
        <f t="shared" si="180"/>
        <v>40.208352757436515</v>
      </c>
      <c r="AD189" s="8">
        <f t="shared" si="181"/>
        <v>2.0406788293329052</v>
      </c>
      <c r="AE189" s="8">
        <f t="shared" si="182"/>
        <v>21.643906209739761</v>
      </c>
      <c r="AF189" s="8">
        <f t="shared" si="183"/>
        <v>26.281886111826857</v>
      </c>
      <c r="AG189" s="8">
        <f t="shared" si="184"/>
        <v>49.966471150899523</v>
      </c>
      <c r="AH189" s="8">
        <f t="shared" si="185"/>
        <v>47.925792321566611</v>
      </c>
      <c r="AI189" s="7">
        <f t="shared" si="186"/>
        <v>2.4340416827542715</v>
      </c>
      <c r="AJ189" s="7">
        <f t="shared" si="187"/>
        <v>1.6043162814339389</v>
      </c>
      <c r="AK189" s="7">
        <f t="shared" si="188"/>
        <v>0.30977465899138784</v>
      </c>
      <c r="AL189" s="7">
        <f t="shared" si="189"/>
        <v>1.3353356433218668</v>
      </c>
      <c r="AM189" s="7">
        <f t="shared" si="190"/>
        <v>1.4196565290219028</v>
      </c>
      <c r="AN189" s="7">
        <f t="shared" si="191"/>
        <v>1.6986786787640089</v>
      </c>
      <c r="AO189" s="7">
        <f t="shared" si="192"/>
        <v>1.6805693014779015</v>
      </c>
    </row>
    <row r="190" spans="1:41">
      <c r="A190" s="16" t="s">
        <v>119</v>
      </c>
      <c r="B190" s="7" t="s">
        <v>56</v>
      </c>
      <c r="C190" s="7" t="s">
        <v>56</v>
      </c>
      <c r="D190" s="7">
        <v>52</v>
      </c>
      <c r="E190" s="7">
        <v>68</v>
      </c>
      <c r="G190" s="8">
        <v>1.8885000000000001</v>
      </c>
      <c r="H190" s="9">
        <v>7904.0755467196832</v>
      </c>
      <c r="I190" s="9">
        <v>87.723658051689881</v>
      </c>
      <c r="J190" s="9">
        <v>7080</v>
      </c>
      <c r="K190" s="9">
        <v>5660</v>
      </c>
      <c r="L190" s="24">
        <v>0.82499999999999996</v>
      </c>
      <c r="M190" s="10">
        <v>281604.25</v>
      </c>
      <c r="N190" s="10">
        <v>4870586.8729999997</v>
      </c>
      <c r="O190" s="7">
        <v>4</v>
      </c>
      <c r="P190" s="7">
        <f t="shared" si="176"/>
        <v>0.27611698916354388</v>
      </c>
      <c r="Q190" s="7">
        <f t="shared" si="171"/>
        <v>3.897851082562199</v>
      </c>
      <c r="R190" s="7">
        <f t="shared" si="174"/>
        <v>1.9431167333399517</v>
      </c>
      <c r="S190" s="7">
        <f t="shared" si="177"/>
        <v>3.8500332576897689</v>
      </c>
      <c r="T190" s="7">
        <f t="shared" si="178"/>
        <v>3.7528164311882715</v>
      </c>
      <c r="U190" s="7">
        <f t="shared" ref="U190:U196" si="193">LOG(L190)</f>
        <v>-8.3546051450074932E-2</v>
      </c>
      <c r="V190" s="6">
        <f t="shared" si="144"/>
        <v>1.1098534867635039E-2</v>
      </c>
      <c r="W190" s="8">
        <f t="shared" si="145"/>
        <v>0.71608627303024575</v>
      </c>
      <c r="X190" s="8">
        <f t="shared" si="146"/>
        <v>9910</v>
      </c>
      <c r="Y190" s="6">
        <f t="shared" si="175"/>
        <v>-1.9547343492222475</v>
      </c>
      <c r="Z190" s="6">
        <f t="shared" si="172"/>
        <v>-0.14503465137392782</v>
      </c>
      <c r="AA190" s="6">
        <f t="shared" si="173"/>
        <v>3.9960736544852753</v>
      </c>
      <c r="AB190" s="8">
        <f t="shared" si="179"/>
        <v>188.85000000000002</v>
      </c>
      <c r="AC190" s="8">
        <f t="shared" si="180"/>
        <v>41.853722778499773</v>
      </c>
      <c r="AD190" s="8">
        <f t="shared" si="181"/>
        <v>0.46451500159751058</v>
      </c>
      <c r="AE190" s="8">
        <f t="shared" si="182"/>
        <v>37.490071485305791</v>
      </c>
      <c r="AF190" s="8">
        <f t="shared" si="183"/>
        <v>29.970876356897005</v>
      </c>
      <c r="AG190" s="8">
        <f t="shared" si="184"/>
        <v>67.925462843800318</v>
      </c>
      <c r="AH190" s="8">
        <f t="shared" si="185"/>
        <v>67.460947842202799</v>
      </c>
      <c r="AI190" s="7">
        <f t="shared" si="186"/>
        <v>2.276116989163544</v>
      </c>
      <c r="AJ190" s="7">
        <f t="shared" si="187"/>
        <v>1.6217340933986553</v>
      </c>
      <c r="AK190" s="7">
        <f t="shared" si="188"/>
        <v>-0.33300025582359222</v>
      </c>
      <c r="AL190" s="7">
        <f t="shared" si="189"/>
        <v>1.5739162685262251</v>
      </c>
      <c r="AM190" s="7">
        <f t="shared" si="190"/>
        <v>1.4766994420247275</v>
      </c>
      <c r="AN190" s="7">
        <f t="shared" si="191"/>
        <v>1.83203260638067</v>
      </c>
      <c r="AO190" s="7">
        <f t="shared" si="192"/>
        <v>1.8290524388357878</v>
      </c>
    </row>
    <row r="191" spans="1:41">
      <c r="A191" s="16" t="s">
        <v>119</v>
      </c>
      <c r="B191" s="7" t="s">
        <v>70</v>
      </c>
      <c r="C191" s="7" t="s">
        <v>5</v>
      </c>
      <c r="D191" s="7">
        <v>68</v>
      </c>
      <c r="E191" s="7">
        <v>88</v>
      </c>
      <c r="G191" s="8">
        <v>0.49143333333333333</v>
      </c>
      <c r="H191" s="9">
        <v>1820.1402805611222</v>
      </c>
      <c r="I191" s="9">
        <v>9.7695390781563223</v>
      </c>
      <c r="J191" s="9">
        <v>2903.2258064516132</v>
      </c>
      <c r="K191" s="9">
        <v>1330.6451612903227</v>
      </c>
      <c r="L191" s="24">
        <v>0.19900000000000001</v>
      </c>
      <c r="M191" s="10">
        <v>281604.25</v>
      </c>
      <c r="N191" s="10">
        <v>4870586.8729999997</v>
      </c>
      <c r="O191" s="7">
        <v>4</v>
      </c>
      <c r="P191" s="7">
        <f t="shared" si="176"/>
        <v>-0.30853538918325213</v>
      </c>
      <c r="Q191" s="7">
        <f t="shared" si="171"/>
        <v>3.2601048609113623</v>
      </c>
      <c r="R191" s="7">
        <f t="shared" si="174"/>
        <v>0.98987407441116615</v>
      </c>
      <c r="S191" s="7">
        <f t="shared" si="177"/>
        <v>3.4628808156050521</v>
      </c>
      <c r="T191" s="7">
        <f t="shared" si="178"/>
        <v>3.1240622590516711</v>
      </c>
      <c r="U191" s="7">
        <f t="shared" si="193"/>
        <v>-0.70114692359029329</v>
      </c>
      <c r="V191" s="6">
        <f t="shared" si="144"/>
        <v>5.3674649050371647E-3</v>
      </c>
      <c r="W191" s="8">
        <f t="shared" si="145"/>
        <v>0.73106736634612834</v>
      </c>
      <c r="X191" s="8">
        <f t="shared" si="146"/>
        <v>3568.5483870967746</v>
      </c>
      <c r="Y191" s="6">
        <f t="shared" si="175"/>
        <v>-2.2702307865001963</v>
      </c>
      <c r="Z191" s="6">
        <f t="shared" si="172"/>
        <v>-0.13604260185969111</v>
      </c>
      <c r="AA191" s="6">
        <f t="shared" si="173"/>
        <v>3.5524915898716092</v>
      </c>
      <c r="AB191" s="8">
        <f t="shared" si="179"/>
        <v>49.143333333333331</v>
      </c>
      <c r="AC191" s="8">
        <f t="shared" si="180"/>
        <v>37.037379377897082</v>
      </c>
      <c r="AD191" s="8">
        <f t="shared" si="181"/>
        <v>0.19879683398540982</v>
      </c>
      <c r="AE191" s="8">
        <f t="shared" si="182"/>
        <v>59.076696868716269</v>
      </c>
      <c r="AF191" s="8">
        <f t="shared" si="183"/>
        <v>27.076819398161625</v>
      </c>
      <c r="AG191" s="8">
        <f t="shared" si="184"/>
        <v>86.352313100863299</v>
      </c>
      <c r="AH191" s="8">
        <f t="shared" si="185"/>
        <v>86.153516266877887</v>
      </c>
      <c r="AI191" s="7">
        <f t="shared" si="186"/>
        <v>1.6914646108167479</v>
      </c>
      <c r="AJ191" s="7">
        <f t="shared" si="187"/>
        <v>1.5686402500946146</v>
      </c>
      <c r="AK191" s="7">
        <f t="shared" si="188"/>
        <v>-0.70159053640558167</v>
      </c>
      <c r="AL191" s="7">
        <f t="shared" si="189"/>
        <v>1.7714162047883044</v>
      </c>
      <c r="AM191" s="7">
        <f t="shared" si="190"/>
        <v>1.4325976482349234</v>
      </c>
      <c r="AN191" s="7">
        <f t="shared" si="191"/>
        <v>1.9362739754122944</v>
      </c>
      <c r="AO191" s="7">
        <f t="shared" si="192"/>
        <v>1.9352730074269739</v>
      </c>
    </row>
    <row r="192" spans="1:41" ht="16" thickBot="1">
      <c r="A192" s="17" t="s">
        <v>119</v>
      </c>
      <c r="B192" s="18" t="s">
        <v>75</v>
      </c>
      <c r="C192" s="18" t="s">
        <v>5</v>
      </c>
      <c r="D192" s="18">
        <v>88</v>
      </c>
      <c r="E192" s="18">
        <v>95</v>
      </c>
      <c r="F192" s="18"/>
      <c r="G192" s="19">
        <v>0.71486666666666654</v>
      </c>
      <c r="H192" s="20">
        <v>1343.812375249501</v>
      </c>
      <c r="I192" s="20">
        <v>5.7385229540918212</v>
      </c>
      <c r="J192" s="20">
        <v>5441.7670682730923</v>
      </c>
      <c r="K192" s="20">
        <v>901.60642570281129</v>
      </c>
      <c r="L192" s="21">
        <v>0.189</v>
      </c>
      <c r="M192" s="21">
        <v>281604.25</v>
      </c>
      <c r="N192" s="21">
        <v>4870586.8729999997</v>
      </c>
      <c r="O192" s="18">
        <v>4</v>
      </c>
      <c r="P192" s="7">
        <f t="shared" si="176"/>
        <v>-0.1457749530670959</v>
      </c>
      <c r="Q192" s="7">
        <f t="shared" si="171"/>
        <v>3.1283386362163021</v>
      </c>
      <c r="R192" s="7">
        <f t="shared" si="174"/>
        <v>0.75880012315840395</v>
      </c>
      <c r="S192" s="7">
        <f t="shared" si="177"/>
        <v>3.7357399481146882</v>
      </c>
      <c r="T192" s="7">
        <f t="shared" si="178"/>
        <v>2.9550169982436056</v>
      </c>
      <c r="U192" s="7">
        <f t="shared" si="193"/>
        <v>-0.72353819582675583</v>
      </c>
      <c r="V192" s="6">
        <f t="shared" si="144"/>
        <v>4.270330486446346E-3</v>
      </c>
      <c r="W192" s="8">
        <f t="shared" si="145"/>
        <v>0.67093177761174672</v>
      </c>
      <c r="X192" s="8">
        <f t="shared" si="146"/>
        <v>5892.5702811244983</v>
      </c>
      <c r="Y192" s="6">
        <f t="shared" si="175"/>
        <v>-2.3695385130578983</v>
      </c>
      <c r="Z192" s="6">
        <f t="shared" si="172"/>
        <v>-0.17332163797269665</v>
      </c>
      <c r="AA192" s="6">
        <f t="shared" si="173"/>
        <v>3.7703047710898749</v>
      </c>
      <c r="AB192" s="8">
        <f t="shared" si="179"/>
        <v>71.48666666666665</v>
      </c>
      <c r="AC192" s="8">
        <f t="shared" si="180"/>
        <v>18.798084145055039</v>
      </c>
      <c r="AD192" s="8">
        <f t="shared" si="181"/>
        <v>8.0274031811412239E-2</v>
      </c>
      <c r="AE192" s="8">
        <f t="shared" si="182"/>
        <v>76.122825724234261</v>
      </c>
      <c r="AF192" s="8">
        <f t="shared" si="183"/>
        <v>12.612232011136969</v>
      </c>
      <c r="AG192" s="8">
        <f t="shared" si="184"/>
        <v>88.815331767182656</v>
      </c>
      <c r="AH192" s="8">
        <f t="shared" si="185"/>
        <v>88.735057735371228</v>
      </c>
      <c r="AI192" s="7">
        <f t="shared" si="186"/>
        <v>1.854225046932904</v>
      </c>
      <c r="AJ192" s="7">
        <f t="shared" si="187"/>
        <v>1.2741135892833981</v>
      </c>
      <c r="AK192" s="7">
        <f t="shared" si="188"/>
        <v>-1.0954249237745002</v>
      </c>
      <c r="AL192" s="7">
        <f t="shared" si="189"/>
        <v>1.881514901181784</v>
      </c>
      <c r="AM192" s="7">
        <f t="shared" si="190"/>
        <v>1.1007919513107016</v>
      </c>
      <c r="AN192" s="7">
        <f t="shared" si="191"/>
        <v>1.948487942435577</v>
      </c>
      <c r="AO192" s="7">
        <f t="shared" si="192"/>
        <v>1.9480952362125272</v>
      </c>
    </row>
    <row r="193" spans="1:41">
      <c r="A193" s="16" t="s">
        <v>120</v>
      </c>
      <c r="B193" s="7" t="s">
        <v>40</v>
      </c>
      <c r="C193" s="7" t="s">
        <v>41</v>
      </c>
      <c r="D193" s="7">
        <v>1</v>
      </c>
      <c r="E193" s="7">
        <v>2.5</v>
      </c>
      <c r="G193" s="8">
        <v>34.049900000000001</v>
      </c>
      <c r="H193" s="9">
        <v>4068.5000000000005</v>
      </c>
      <c r="I193" s="9">
        <v>323.75</v>
      </c>
      <c r="J193" s="9">
        <v>552</v>
      </c>
      <c r="K193" s="9">
        <v>1770</v>
      </c>
      <c r="L193" s="24">
        <v>0.16400000000000001</v>
      </c>
      <c r="M193" s="10">
        <v>281612.005</v>
      </c>
      <c r="N193" s="10">
        <v>4870660.5429999996</v>
      </c>
      <c r="O193" s="7">
        <v>4</v>
      </c>
      <c r="P193" s="7">
        <f t="shared" si="176"/>
        <v>1.5321158407858975</v>
      </c>
      <c r="Q193" s="7">
        <f t="shared" si="171"/>
        <v>3.6094343203316326</v>
      </c>
      <c r="R193" s="7">
        <f t="shared" si="174"/>
        <v>2.5102097770893081</v>
      </c>
      <c r="S193" s="7">
        <f t="shared" si="177"/>
        <v>2.741939077729199</v>
      </c>
      <c r="T193" s="7">
        <f t="shared" si="178"/>
        <v>3.2479732663618068</v>
      </c>
      <c r="U193" s="7">
        <f t="shared" si="193"/>
        <v>-0.78515615195230215</v>
      </c>
      <c r="V193" s="6">
        <f t="shared" si="144"/>
        <v>7.9574781860636587E-2</v>
      </c>
      <c r="W193" s="8">
        <f t="shared" si="145"/>
        <v>0.43504977264348033</v>
      </c>
      <c r="X193" s="8">
        <f t="shared" si="146"/>
        <v>1437</v>
      </c>
      <c r="Y193" s="6">
        <f t="shared" si="175"/>
        <v>-1.0992245432423242</v>
      </c>
      <c r="Z193" s="6">
        <f t="shared" si="172"/>
        <v>-0.36146105396982586</v>
      </c>
      <c r="AA193" s="6">
        <f t="shared" si="173"/>
        <v>3.1574567681342258</v>
      </c>
      <c r="AB193" s="8">
        <f t="shared" si="179"/>
        <v>3404.9900000000002</v>
      </c>
      <c r="AC193" s="8">
        <f t="shared" si="180"/>
        <v>1.1948640084111848</v>
      </c>
      <c r="AD193" s="8">
        <f t="shared" si="181"/>
        <v>9.508104282244588E-2</v>
      </c>
      <c r="AE193" s="8">
        <f t="shared" si="182"/>
        <v>0.16211501355363744</v>
      </c>
      <c r="AF193" s="8">
        <f t="shared" si="183"/>
        <v>0.51982531519916353</v>
      </c>
      <c r="AG193" s="8">
        <f t="shared" si="184"/>
        <v>0.77702137157524687</v>
      </c>
      <c r="AH193" s="8">
        <f t="shared" si="185"/>
        <v>0.68194032875280097</v>
      </c>
      <c r="AI193" s="7">
        <f t="shared" si="186"/>
        <v>3.5321158407858975</v>
      </c>
      <c r="AJ193" s="7">
        <f t="shared" si="187"/>
        <v>7.7318479545734897E-2</v>
      </c>
      <c r="AK193" s="7">
        <f t="shared" si="188"/>
        <v>-1.0219060636965893</v>
      </c>
      <c r="AL193" s="7">
        <f t="shared" si="189"/>
        <v>-0.79017676305669871</v>
      </c>
      <c r="AM193" s="7">
        <f t="shared" si="190"/>
        <v>-0.28414257442409097</v>
      </c>
      <c r="AN193" s="7">
        <f t="shared" si="191"/>
        <v>-0.10956703598730211</v>
      </c>
      <c r="AO193" s="7">
        <f t="shared" si="192"/>
        <v>-0.16625362538334254</v>
      </c>
    </row>
    <row r="194" spans="1:41">
      <c r="A194" s="16" t="s">
        <v>120</v>
      </c>
      <c r="B194" s="7" t="s">
        <v>47</v>
      </c>
      <c r="C194" s="7" t="s">
        <v>47</v>
      </c>
      <c r="D194" s="7">
        <v>2.5</v>
      </c>
      <c r="E194" s="7">
        <v>15</v>
      </c>
      <c r="G194" s="8">
        <v>17.646000000000001</v>
      </c>
      <c r="H194" s="9">
        <v>3387.7755511022046</v>
      </c>
      <c r="I194" s="9">
        <v>10.270541082164309</v>
      </c>
      <c r="J194" s="9">
        <v>932.27091633466136</v>
      </c>
      <c r="K194" s="9">
        <v>1854.5816733067732</v>
      </c>
      <c r="L194" s="24">
        <v>0.217</v>
      </c>
      <c r="M194" s="10">
        <v>281612.005</v>
      </c>
      <c r="N194" s="10">
        <v>4870660.5429999996</v>
      </c>
      <c r="O194" s="7">
        <v>4</v>
      </c>
      <c r="P194" s="7">
        <f t="shared" si="176"/>
        <v>1.246646274890713</v>
      </c>
      <c r="Q194" s="7">
        <f t="shared" si="171"/>
        <v>3.5299146294783981</v>
      </c>
      <c r="R194" s="7">
        <f t="shared" si="174"/>
        <v>1.0115933241044011</v>
      </c>
      <c r="S194" s="7">
        <f t="shared" si="177"/>
        <v>2.9695421359291045</v>
      </c>
      <c r="T194" s="7">
        <f t="shared" si="178"/>
        <v>3.2682459638363235</v>
      </c>
      <c r="U194" s="7">
        <f t="shared" si="193"/>
        <v>-0.66354026615147055</v>
      </c>
      <c r="V194" s="6">
        <f t="shared" si="144"/>
        <v>3.0316474415853236E-3</v>
      </c>
      <c r="W194" s="8">
        <f t="shared" si="145"/>
        <v>0.5474334545874473</v>
      </c>
      <c r="X194" s="8">
        <f t="shared" si="146"/>
        <v>1859.5617529880478</v>
      </c>
      <c r="Y194" s="6">
        <f t="shared" si="175"/>
        <v>-2.5183213053739966</v>
      </c>
      <c r="Z194" s="6">
        <f t="shared" si="172"/>
        <v>-0.26166866564207458</v>
      </c>
      <c r="AA194" s="6">
        <f t="shared" si="173"/>
        <v>3.2694106051400778</v>
      </c>
      <c r="AB194" s="8">
        <f t="shared" si="179"/>
        <v>1764.6000000000001</v>
      </c>
      <c r="AC194" s="8">
        <f t="shared" si="180"/>
        <v>1.9198546702381301</v>
      </c>
      <c r="AD194" s="8">
        <f t="shared" si="181"/>
        <v>5.8203224992430629E-3</v>
      </c>
      <c r="AE194" s="8">
        <f t="shared" si="182"/>
        <v>0.52831855170274356</v>
      </c>
      <c r="AF194" s="8">
        <f t="shared" si="183"/>
        <v>1.0509926744343041</v>
      </c>
      <c r="AG194" s="8">
        <f t="shared" si="184"/>
        <v>1.5851315486362907</v>
      </c>
      <c r="AH194" s="8">
        <f t="shared" si="185"/>
        <v>1.5793112261370477</v>
      </c>
      <c r="AI194" s="7">
        <f t="shared" si="186"/>
        <v>3.246646274890713</v>
      </c>
      <c r="AJ194" s="7">
        <f t="shared" si="187"/>
        <v>0.2832683545876849</v>
      </c>
      <c r="AK194" s="7">
        <f t="shared" si="188"/>
        <v>-2.2350529507863119</v>
      </c>
      <c r="AL194" s="7">
        <f t="shared" si="189"/>
        <v>-0.27710413896160829</v>
      </c>
      <c r="AM194" s="7">
        <f t="shared" si="190"/>
        <v>2.1599688945610342E-2</v>
      </c>
      <c r="AN194" s="7">
        <f t="shared" si="191"/>
        <v>0.20006530975639406</v>
      </c>
      <c r="AO194" s="7">
        <f t="shared" si="192"/>
        <v>0.19846772245609531</v>
      </c>
    </row>
    <row r="195" spans="1:41">
      <c r="A195" s="16" t="s">
        <v>120</v>
      </c>
      <c r="B195" s="7" t="s">
        <v>59</v>
      </c>
      <c r="C195" s="7" t="s">
        <v>59</v>
      </c>
      <c r="D195" s="7">
        <v>15</v>
      </c>
      <c r="E195" s="7">
        <v>24</v>
      </c>
      <c r="G195" s="8">
        <v>1.4919</v>
      </c>
      <c r="H195" s="9">
        <v>2296.9061876247506</v>
      </c>
      <c r="I195" s="9">
        <v>14.970059880239535</v>
      </c>
      <c r="J195" s="9">
        <v>390</v>
      </c>
      <c r="K195" s="9">
        <v>552</v>
      </c>
      <c r="L195" s="24">
        <v>5.8000000000000003E-2</v>
      </c>
      <c r="M195" s="10">
        <v>281612.005</v>
      </c>
      <c r="N195" s="10">
        <v>4870660.5429999996</v>
      </c>
      <c r="O195" s="7">
        <v>4</v>
      </c>
      <c r="P195" s="7">
        <f t="shared" si="176"/>
        <v>0.17373971395188739</v>
      </c>
      <c r="Q195" s="7">
        <f t="shared" si="171"/>
        <v>3.3611432576987661</v>
      </c>
      <c r="R195" s="7">
        <f t="shared" si="174"/>
        <v>1.1752235375244549</v>
      </c>
      <c r="S195" s="7">
        <f t="shared" si="177"/>
        <v>2.5910646070264991</v>
      </c>
      <c r="T195" s="7">
        <f t="shared" si="178"/>
        <v>2.741939077729199</v>
      </c>
      <c r="U195" s="7">
        <f t="shared" si="193"/>
        <v>-1.2365720064370627</v>
      </c>
      <c r="V195" s="6">
        <f t="shared" si="144"/>
        <v>6.5174885943949656E-3</v>
      </c>
      <c r="W195" s="8">
        <f t="shared" si="145"/>
        <v>0.24032326743428198</v>
      </c>
      <c r="X195" s="8">
        <f t="shared" si="146"/>
        <v>666</v>
      </c>
      <c r="Y195" s="6">
        <f t="shared" si="175"/>
        <v>-2.1859197201743115</v>
      </c>
      <c r="Z195" s="6">
        <f t="shared" si="172"/>
        <v>-0.61920417996956723</v>
      </c>
      <c r="AA195" s="6">
        <f t="shared" si="173"/>
        <v>2.823474229170301</v>
      </c>
      <c r="AB195" s="8">
        <f t="shared" si="179"/>
        <v>149.19</v>
      </c>
      <c r="AC195" s="8">
        <f t="shared" si="180"/>
        <v>15.395845483107117</v>
      </c>
      <c r="AD195" s="8">
        <f t="shared" si="181"/>
        <v>0.10034224733721789</v>
      </c>
      <c r="AE195" s="8">
        <f t="shared" si="182"/>
        <v>2.6141162276291978</v>
      </c>
      <c r="AF195" s="8">
        <f t="shared" si="183"/>
        <v>3.6999798914136335</v>
      </c>
      <c r="AG195" s="8">
        <f t="shared" si="184"/>
        <v>6.4144383663800495</v>
      </c>
      <c r="AH195" s="8">
        <f t="shared" si="185"/>
        <v>6.3140961190428317</v>
      </c>
      <c r="AI195" s="7">
        <f t="shared" si="186"/>
        <v>2.1737397139518873</v>
      </c>
      <c r="AJ195" s="7">
        <f t="shared" si="187"/>
        <v>1.1874035437468788</v>
      </c>
      <c r="AK195" s="7">
        <f t="shared" si="188"/>
        <v>-0.99851617642743262</v>
      </c>
      <c r="AL195" s="7">
        <f t="shared" si="189"/>
        <v>0.41732489307461185</v>
      </c>
      <c r="AM195" s="7">
        <f t="shared" si="190"/>
        <v>0.56819936377731151</v>
      </c>
      <c r="AN195" s="7">
        <f t="shared" si="191"/>
        <v>0.80715863653947761</v>
      </c>
      <c r="AO195" s="7">
        <f t="shared" si="192"/>
        <v>0.80031118884099006</v>
      </c>
    </row>
    <row r="196" spans="1:41">
      <c r="A196" s="16" t="s">
        <v>120</v>
      </c>
      <c r="B196" s="7" t="s">
        <v>42</v>
      </c>
      <c r="C196" s="7" t="s">
        <v>43</v>
      </c>
      <c r="D196" s="7">
        <v>24</v>
      </c>
      <c r="E196" s="7">
        <v>34</v>
      </c>
      <c r="G196" s="8">
        <v>4.7542999999999997</v>
      </c>
      <c r="H196" s="9">
        <v>15320.858283433134</v>
      </c>
      <c r="I196" s="9">
        <v>25.948103792415164</v>
      </c>
      <c r="J196" s="9">
        <v>4422.3107569721114</v>
      </c>
      <c r="K196" s="9">
        <v>12808.764940239043</v>
      </c>
      <c r="L196" s="24">
        <v>3.02</v>
      </c>
      <c r="M196" s="10">
        <v>281612.005</v>
      </c>
      <c r="N196" s="10">
        <v>4870660.5429999996</v>
      </c>
      <c r="O196" s="7">
        <v>4</v>
      </c>
      <c r="P196" s="7">
        <f t="shared" si="176"/>
        <v>0.67708658257386889</v>
      </c>
      <c r="Q196" s="7">
        <f t="shared" si="171"/>
        <v>4.1852830954087228</v>
      </c>
      <c r="R196" s="7">
        <f t="shared" si="174"/>
        <v>1.414105626439591</v>
      </c>
      <c r="S196" s="7">
        <f t="shared" si="177"/>
        <v>3.6456492573056192</v>
      </c>
      <c r="T196" s="7">
        <f t="shared" si="178"/>
        <v>4.1075072557792023</v>
      </c>
      <c r="U196" s="7">
        <f t="shared" si="193"/>
        <v>0.48000694295715063</v>
      </c>
      <c r="V196" s="6">
        <f t="shared" si="144"/>
        <v>1.6936455720939318E-3</v>
      </c>
      <c r="W196" s="8">
        <f t="shared" si="145"/>
        <v>0.83603442465684275</v>
      </c>
      <c r="X196" s="8">
        <f t="shared" si="146"/>
        <v>10826.693227091633</v>
      </c>
      <c r="Y196" s="6">
        <f t="shared" si="175"/>
        <v>-2.7711774689691318</v>
      </c>
      <c r="Z196" s="6">
        <f t="shared" si="172"/>
        <v>-7.7775839629520158E-2</v>
      </c>
      <c r="AA196" s="6">
        <f t="shared" si="173"/>
        <v>4.0344958312772938</v>
      </c>
      <c r="AB196" s="8">
        <f t="shared" si="179"/>
        <v>475.42999999999995</v>
      </c>
      <c r="AC196" s="8">
        <f t="shared" si="180"/>
        <v>32.225266145243538</v>
      </c>
      <c r="AD196" s="8">
        <f t="shared" si="181"/>
        <v>5.4578179316440205E-2</v>
      </c>
      <c r="AE196" s="8">
        <f t="shared" si="182"/>
        <v>9.301707416385403</v>
      </c>
      <c r="AF196" s="8">
        <f t="shared" si="183"/>
        <v>26.941431841152315</v>
      </c>
      <c r="AG196" s="8">
        <f t="shared" si="184"/>
        <v>36.29771743685415</v>
      </c>
      <c r="AH196" s="8">
        <f t="shared" si="185"/>
        <v>36.24313925753772</v>
      </c>
      <c r="AI196" s="7">
        <f t="shared" si="186"/>
        <v>2.6770865825738688</v>
      </c>
      <c r="AJ196" s="7">
        <f t="shared" si="187"/>
        <v>1.508196512834854</v>
      </c>
      <c r="AK196" s="7">
        <f t="shared" si="188"/>
        <v>-1.262980956134278</v>
      </c>
      <c r="AL196" s="7">
        <f t="shared" si="189"/>
        <v>0.96856267473175051</v>
      </c>
      <c r="AM196" s="7">
        <f t="shared" si="190"/>
        <v>1.4304206732053339</v>
      </c>
      <c r="AN196" s="7">
        <f t="shared" si="191"/>
        <v>1.5598793155114012</v>
      </c>
      <c r="AO196" s="7">
        <f t="shared" si="192"/>
        <v>1.559225807745926</v>
      </c>
    </row>
    <row r="197" spans="1:41">
      <c r="A197" s="16" t="s">
        <v>120</v>
      </c>
      <c r="B197" s="7" t="s">
        <v>88</v>
      </c>
      <c r="C197" s="7" t="s">
        <v>43</v>
      </c>
      <c r="D197" s="7">
        <v>34</v>
      </c>
      <c r="E197" s="7">
        <v>57</v>
      </c>
      <c r="G197" s="8">
        <v>5.4598000000000004</v>
      </c>
      <c r="H197" s="9">
        <v>17260.728542914174</v>
      </c>
      <c r="I197" s="9">
        <v>70.359281437125745</v>
      </c>
      <c r="J197" s="9">
        <v>14203.187250996016</v>
      </c>
      <c r="K197" s="9">
        <v>14063.745019920318</v>
      </c>
      <c r="L197" s="24">
        <f>0.582*5</f>
        <v>2.9099999999999997</v>
      </c>
      <c r="M197" s="10">
        <v>281612.005</v>
      </c>
      <c r="N197" s="10">
        <v>4870660.5429999996</v>
      </c>
      <c r="O197" s="7">
        <v>4</v>
      </c>
      <c r="P197" s="7">
        <f t="shared" si="176"/>
        <v>0.73717673419059038</v>
      </c>
      <c r="Q197" s="7">
        <f t="shared" si="171"/>
        <v>4.2370591225199785</v>
      </c>
      <c r="R197" s="7">
        <f t="shared" si="174"/>
        <v>1.8473213954601717</v>
      </c>
      <c r="S197" s="7">
        <f t="shared" si="177"/>
        <v>4.1523858127068465</v>
      </c>
      <c r="T197" s="7">
        <f t="shared" si="178"/>
        <v>4.1481009839067848</v>
      </c>
      <c r="V197" s="6">
        <f t="shared" si="144"/>
        <v>4.0762637140255263E-3</v>
      </c>
      <c r="W197" s="8">
        <f t="shared" si="145"/>
        <v>0.81478281666701302</v>
      </c>
      <c r="X197" s="8">
        <f t="shared" si="146"/>
        <v>21235.059760956174</v>
      </c>
      <c r="Y197" s="6">
        <f t="shared" si="175"/>
        <v>-2.3897377270598064</v>
      </c>
      <c r="Z197" s="6">
        <f t="shared" si="172"/>
        <v>-8.8958138613193807E-2</v>
      </c>
      <c r="AA197" s="6">
        <f t="shared" si="173"/>
        <v>4.327053487545534</v>
      </c>
      <c r="AB197" s="8">
        <f t="shared" si="179"/>
        <v>545.98</v>
      </c>
      <c r="AC197" s="8">
        <f t="shared" si="180"/>
        <v>31.614213969218969</v>
      </c>
      <c r="AD197" s="8">
        <f t="shared" si="181"/>
        <v>0.12886787325016619</v>
      </c>
      <c r="AE197" s="8">
        <f t="shared" si="182"/>
        <v>26.014116361397882</v>
      </c>
      <c r="AF197" s="8">
        <f t="shared" si="183"/>
        <v>25.758718304553863</v>
      </c>
      <c r="AG197" s="8">
        <f t="shared" si="184"/>
        <v>51.901702539201914</v>
      </c>
      <c r="AH197" s="8">
        <f t="shared" si="185"/>
        <v>51.772834665951741</v>
      </c>
      <c r="AI197" s="7">
        <f t="shared" si="186"/>
        <v>2.7371767341905904</v>
      </c>
      <c r="AJ197" s="7">
        <f t="shared" si="187"/>
        <v>1.4998823883293879</v>
      </c>
      <c r="AK197" s="7">
        <f t="shared" si="188"/>
        <v>-0.88985533873041867</v>
      </c>
      <c r="AL197" s="7">
        <f t="shared" si="189"/>
        <v>1.4152090785162559</v>
      </c>
      <c r="AM197" s="7">
        <f t="shared" si="190"/>
        <v>1.410924249716194</v>
      </c>
      <c r="AN197" s="7">
        <f t="shared" si="191"/>
        <v>1.7151816043080552</v>
      </c>
      <c r="AO197" s="7">
        <f t="shared" si="192"/>
        <v>1.7141019441218643</v>
      </c>
    </row>
    <row r="198" spans="1:41">
      <c r="A198" s="16" t="s">
        <v>120</v>
      </c>
      <c r="B198" s="7" t="s">
        <v>44</v>
      </c>
      <c r="C198" s="7" t="s">
        <v>44</v>
      </c>
      <c r="D198" s="7">
        <v>57</v>
      </c>
      <c r="E198" s="7">
        <v>91</v>
      </c>
      <c r="G198" s="8">
        <v>3.1573000000000002</v>
      </c>
      <c r="H198" s="9">
        <v>10755.715705765408</v>
      </c>
      <c r="I198" s="9">
        <v>46.719681908548722</v>
      </c>
      <c r="J198" s="9">
        <v>916.66666666666663</v>
      </c>
      <c r="K198" s="9">
        <v>2103.1746031746029</v>
      </c>
      <c r="L198" s="24">
        <v>0.376</v>
      </c>
      <c r="M198" s="10">
        <v>281612.005</v>
      </c>
      <c r="N198" s="10">
        <v>4870660.5429999996</v>
      </c>
      <c r="O198" s="7">
        <v>4</v>
      </c>
      <c r="P198" s="7">
        <f t="shared" si="176"/>
        <v>0.49931584960033043</v>
      </c>
      <c r="Q198" s="7">
        <f t="shared" si="171"/>
        <v>4.0316393144652611</v>
      </c>
      <c r="R198" s="7">
        <f t="shared" si="174"/>
        <v>1.6694998772158089</v>
      </c>
      <c r="S198" s="7">
        <f t="shared" si="177"/>
        <v>2.9622114391106003</v>
      </c>
      <c r="T198" s="7">
        <f t="shared" si="178"/>
        <v>3.322875328819245</v>
      </c>
      <c r="V198" s="6">
        <f t="shared" si="144"/>
        <v>4.343707400475961E-3</v>
      </c>
      <c r="W198" s="8">
        <f t="shared" si="145"/>
        <v>0.19554018167728568</v>
      </c>
      <c r="X198" s="8">
        <f t="shared" si="146"/>
        <v>1968.2539682539682</v>
      </c>
      <c r="Y198" s="6">
        <f t="shared" si="175"/>
        <v>-2.3621394372494522</v>
      </c>
      <c r="Z198" s="6">
        <f t="shared" si="172"/>
        <v>-0.70876398564601628</v>
      </c>
      <c r="AA198" s="6">
        <f t="shared" si="173"/>
        <v>3.2940811357086535</v>
      </c>
      <c r="AB198" s="8">
        <f t="shared" si="179"/>
        <v>315.73</v>
      </c>
      <c r="AC198" s="8">
        <f t="shared" si="180"/>
        <v>34.066182199237979</v>
      </c>
      <c r="AD198" s="8">
        <f t="shared" si="181"/>
        <v>0.14797352772479244</v>
      </c>
      <c r="AE198" s="8">
        <f t="shared" si="182"/>
        <v>2.9033245705719017</v>
      </c>
      <c r="AF198" s="8">
        <f t="shared" si="183"/>
        <v>6.6613074562905101</v>
      </c>
      <c r="AG198" s="8">
        <f t="shared" si="184"/>
        <v>9.7126055545872045</v>
      </c>
      <c r="AH198" s="8">
        <f t="shared" si="185"/>
        <v>9.5646320268624123</v>
      </c>
      <c r="AI198" s="7">
        <f t="shared" si="186"/>
        <v>2.4993158496003303</v>
      </c>
      <c r="AJ198" s="7">
        <f t="shared" si="187"/>
        <v>1.5323234648649307</v>
      </c>
      <c r="AK198" s="7">
        <f t="shared" si="188"/>
        <v>-0.82981597238452143</v>
      </c>
      <c r="AL198" s="7">
        <f t="shared" si="189"/>
        <v>0.46289558951026977</v>
      </c>
      <c r="AM198" s="7">
        <f t="shared" si="190"/>
        <v>0.82355947921891448</v>
      </c>
      <c r="AN198" s="7">
        <f t="shared" si="191"/>
        <v>0.98733575165717269</v>
      </c>
      <c r="AO198" s="7">
        <f t="shared" si="192"/>
        <v>0.98066826638869831</v>
      </c>
    </row>
    <row r="199" spans="1:41" ht="16" thickBot="1">
      <c r="A199" s="17" t="s">
        <v>120</v>
      </c>
      <c r="B199" s="18" t="s">
        <v>5</v>
      </c>
      <c r="C199" s="18" t="s">
        <v>5</v>
      </c>
      <c r="D199" s="18">
        <v>91</v>
      </c>
      <c r="E199" s="18">
        <v>109</v>
      </c>
      <c r="F199" s="18"/>
      <c r="G199" s="19">
        <v>2.3327</v>
      </c>
      <c r="H199" s="20">
        <v>7926.5000000000009</v>
      </c>
      <c r="I199" s="20">
        <v>62.000000000000007</v>
      </c>
      <c r="J199" s="20">
        <v>10967.741935483871</v>
      </c>
      <c r="K199" s="20">
        <v>5161.2903225806458</v>
      </c>
      <c r="L199" s="21">
        <v>0.83799999999999997</v>
      </c>
      <c r="M199" s="21">
        <v>281612.005</v>
      </c>
      <c r="N199" s="21">
        <v>4870660.5429999996</v>
      </c>
      <c r="O199" s="18">
        <v>4</v>
      </c>
      <c r="P199" s="7">
        <f t="shared" si="176"/>
        <v>0.36785888936290601</v>
      </c>
      <c r="Q199" s="7">
        <f t="shared" si="171"/>
        <v>3.8990814639598201</v>
      </c>
      <c r="R199" s="7">
        <f t="shared" si="174"/>
        <v>1.7923916894982539</v>
      </c>
      <c r="S199" s="7">
        <f t="shared" si="177"/>
        <v>4.0401172232079823</v>
      </c>
      <c r="T199" s="7">
        <f t="shared" si="178"/>
        <v>3.7127582888216524</v>
      </c>
      <c r="U199" s="7">
        <f t="shared" ref="U199:U204" si="194">LOG(L199)</f>
        <v>-7.6755981369723517E-2</v>
      </c>
      <c r="V199" s="6">
        <f t="shared" si="144"/>
        <v>7.8218633697092026E-3</v>
      </c>
      <c r="W199" s="8">
        <f t="shared" si="145"/>
        <v>0.65114367281658303</v>
      </c>
      <c r="X199" s="8">
        <f t="shared" si="146"/>
        <v>13548.387096774193</v>
      </c>
      <c r="Y199" s="6">
        <f t="shared" si="175"/>
        <v>-2.1066897744615662</v>
      </c>
      <c r="Z199" s="6">
        <f t="shared" si="172"/>
        <v>-0.18632317513816812</v>
      </c>
      <c r="AA199" s="6">
        <f t="shared" si="173"/>
        <v>4.1318875965636277</v>
      </c>
      <c r="AB199" s="8">
        <f t="shared" si="179"/>
        <v>233.27</v>
      </c>
      <c r="AC199" s="8">
        <f t="shared" si="180"/>
        <v>33.979937411583144</v>
      </c>
      <c r="AD199" s="8">
        <f t="shared" si="181"/>
        <v>0.26578642774467359</v>
      </c>
      <c r="AE199" s="8">
        <f t="shared" si="182"/>
        <v>47.017370152543705</v>
      </c>
      <c r="AF199" s="8">
        <f t="shared" si="183"/>
        <v>22.125821248255864</v>
      </c>
      <c r="AG199" s="8">
        <f t="shared" si="184"/>
        <v>69.408977828544252</v>
      </c>
      <c r="AH199" s="8">
        <f t="shared" si="185"/>
        <v>69.143191400799566</v>
      </c>
      <c r="AI199" s="7">
        <f t="shared" si="186"/>
        <v>2.367858889362906</v>
      </c>
      <c r="AJ199" s="7">
        <f t="shared" si="187"/>
        <v>1.5312225745969141</v>
      </c>
      <c r="AK199" s="7">
        <f t="shared" si="188"/>
        <v>-0.57546719986465211</v>
      </c>
      <c r="AL199" s="7">
        <f t="shared" si="189"/>
        <v>1.6722583338450765</v>
      </c>
      <c r="AM199" s="7">
        <f t="shared" si="190"/>
        <v>1.3448993994587461</v>
      </c>
      <c r="AN199" s="7">
        <f t="shared" si="191"/>
        <v>1.8414156486857254</v>
      </c>
      <c r="AO199" s="7">
        <f t="shared" si="192"/>
        <v>1.8397494211388401</v>
      </c>
    </row>
    <row r="200" spans="1:41">
      <c r="A200" s="16" t="s">
        <v>121</v>
      </c>
      <c r="B200" s="7" t="s">
        <v>40</v>
      </c>
      <c r="C200" s="7" t="s">
        <v>41</v>
      </c>
      <c r="D200" s="7">
        <v>2</v>
      </c>
      <c r="E200" s="7">
        <v>3</v>
      </c>
      <c r="G200" s="8">
        <v>40.081899999999997</v>
      </c>
      <c r="H200" s="9">
        <v>1535.1405622489958</v>
      </c>
      <c r="I200" s="9">
        <v>136.04417670682733</v>
      </c>
      <c r="J200" s="9">
        <v>549.60317460317458</v>
      </c>
      <c r="K200" s="9">
        <v>869.04761904761904</v>
      </c>
      <c r="L200" s="24">
        <v>8.3000000000000004E-2</v>
      </c>
      <c r="M200" s="10">
        <v>281796.18</v>
      </c>
      <c r="N200" s="10">
        <v>4870712.8880000003</v>
      </c>
      <c r="O200" s="7">
        <v>4</v>
      </c>
      <c r="P200" s="7">
        <f t="shared" si="176"/>
        <v>1.6029483001834861</v>
      </c>
      <c r="Q200" s="7">
        <f t="shared" si="171"/>
        <v>3.1861481469886215</v>
      </c>
      <c r="R200" s="7">
        <f t="shared" si="174"/>
        <v>2.1336799567867257</v>
      </c>
      <c r="S200" s="7">
        <f t="shared" si="177"/>
        <v>2.7400492326189232</v>
      </c>
      <c r="T200" s="7">
        <f t="shared" si="178"/>
        <v>2.9390435740585743</v>
      </c>
      <c r="U200" s="7">
        <f t="shared" si="194"/>
        <v>-1.080921907623926</v>
      </c>
      <c r="V200" s="6">
        <f t="shared" si="144"/>
        <v>8.8620013080444759E-2</v>
      </c>
      <c r="W200" s="8">
        <f t="shared" si="145"/>
        <v>0.56610296178641506</v>
      </c>
      <c r="X200" s="8">
        <f t="shared" si="146"/>
        <v>984.1269841269841</v>
      </c>
      <c r="Y200" s="6">
        <f t="shared" si="175"/>
        <v>-1.0524681902018955</v>
      </c>
      <c r="Z200" s="6">
        <f t="shared" si="172"/>
        <v>-0.24710457293004712</v>
      </c>
      <c r="AA200" s="6">
        <f t="shared" si="173"/>
        <v>2.9930511400446722</v>
      </c>
      <c r="AB200" s="8">
        <f t="shared" si="179"/>
        <v>4008.19</v>
      </c>
      <c r="AC200" s="8">
        <f t="shared" si="180"/>
        <v>0.38300094612505792</v>
      </c>
      <c r="AD200" s="8">
        <f t="shared" si="181"/>
        <v>3.3941548855425351E-2</v>
      </c>
      <c r="AE200" s="8">
        <f t="shared" si="182"/>
        <v>0.13712004036813988</v>
      </c>
      <c r="AF200" s="8">
        <f t="shared" si="183"/>
        <v>0.21681796996839447</v>
      </c>
      <c r="AG200" s="8">
        <f t="shared" si="184"/>
        <v>0.38787955919195971</v>
      </c>
      <c r="AH200" s="8">
        <f t="shared" si="185"/>
        <v>0.35393801033653438</v>
      </c>
      <c r="AI200" s="7">
        <f t="shared" si="186"/>
        <v>3.6029483001834861</v>
      </c>
      <c r="AJ200" s="7">
        <f t="shared" si="187"/>
        <v>-0.41680015319486469</v>
      </c>
      <c r="AK200" s="7">
        <f t="shared" si="188"/>
        <v>-1.4692683433967602</v>
      </c>
      <c r="AL200" s="7">
        <f t="shared" si="189"/>
        <v>-0.86289906756456281</v>
      </c>
      <c r="AM200" s="7">
        <f t="shared" si="190"/>
        <v>-0.6639047261249118</v>
      </c>
      <c r="AN200" s="7">
        <f t="shared" si="191"/>
        <v>-0.41130310661815955</v>
      </c>
      <c r="AO200" s="7">
        <f t="shared" si="192"/>
        <v>-0.45107279482793067</v>
      </c>
    </row>
    <row r="201" spans="1:41">
      <c r="A201" s="16" t="s">
        <v>121</v>
      </c>
      <c r="B201" s="7" t="s">
        <v>47</v>
      </c>
      <c r="C201" s="7" t="s">
        <v>47</v>
      </c>
      <c r="D201" s="7">
        <v>3</v>
      </c>
      <c r="E201" s="7">
        <v>5</v>
      </c>
      <c r="G201" s="8">
        <v>18.0534</v>
      </c>
      <c r="H201" s="9">
        <v>4801.5000000000009</v>
      </c>
      <c r="I201" s="9">
        <v>16.500000000000014</v>
      </c>
      <c r="J201" s="9">
        <v>1264.1129032258063</v>
      </c>
      <c r="K201" s="9">
        <v>3205.6451612903229</v>
      </c>
      <c r="L201" s="24">
        <v>0.53400000000000003</v>
      </c>
      <c r="M201" s="10">
        <v>281796.18</v>
      </c>
      <c r="N201" s="10">
        <v>4870712.8880000003</v>
      </c>
      <c r="O201" s="7">
        <v>4</v>
      </c>
      <c r="P201" s="7">
        <f t="shared" si="176"/>
        <v>1.2565590047007047</v>
      </c>
      <c r="Q201" s="7">
        <f t="shared" si="171"/>
        <v>3.6813769331998136</v>
      </c>
      <c r="R201" s="7">
        <f t="shared" si="174"/>
        <v>1.2174839442139067</v>
      </c>
      <c r="S201" s="7">
        <f t="shared" si="177"/>
        <v>3.1017858643405187</v>
      </c>
      <c r="T201" s="7">
        <f t="shared" si="178"/>
        <v>3.5059154478302541</v>
      </c>
      <c r="U201" s="7">
        <f t="shared" si="194"/>
        <v>-0.27245874297144357</v>
      </c>
      <c r="V201" s="6">
        <f t="shared" si="144"/>
        <v>3.4364261168384901E-3</v>
      </c>
      <c r="W201" s="8">
        <f t="shared" si="145"/>
        <v>0.66763410627727215</v>
      </c>
      <c r="X201" s="8">
        <f t="shared" si="146"/>
        <v>2866.9354838709678</v>
      </c>
      <c r="Y201" s="6">
        <f t="shared" si="175"/>
        <v>-2.4638929889859069</v>
      </c>
      <c r="Z201" s="6">
        <f t="shared" si="172"/>
        <v>-0.17546148536955961</v>
      </c>
      <c r="AA201" s="6">
        <f t="shared" si="173"/>
        <v>3.4574179199035502</v>
      </c>
      <c r="AB201" s="8">
        <f t="shared" si="179"/>
        <v>1805.34</v>
      </c>
      <c r="AC201" s="8">
        <f t="shared" si="180"/>
        <v>2.6596098241882422</v>
      </c>
      <c r="AD201" s="8">
        <f t="shared" si="181"/>
        <v>9.1395526604407008E-3</v>
      </c>
      <c r="AE201" s="8">
        <f t="shared" si="182"/>
        <v>0.70020766350150465</v>
      </c>
      <c r="AF201" s="8">
        <f t="shared" si="183"/>
        <v>1.77564622801817</v>
      </c>
      <c r="AG201" s="8">
        <f t="shared" si="184"/>
        <v>2.4849934441801151</v>
      </c>
      <c r="AH201" s="8">
        <f t="shared" si="185"/>
        <v>2.4758538915196744</v>
      </c>
      <c r="AI201" s="7">
        <f t="shared" si="186"/>
        <v>3.2565590047007049</v>
      </c>
      <c r="AJ201" s="7">
        <f t="shared" si="187"/>
        <v>0.42481792849910893</v>
      </c>
      <c r="AK201" s="7">
        <f t="shared" si="188"/>
        <v>-2.0390750604867982</v>
      </c>
      <c r="AL201" s="7">
        <f t="shared" si="189"/>
        <v>-0.1547731403601858</v>
      </c>
      <c r="AM201" s="7">
        <f t="shared" si="190"/>
        <v>0.24935644312954933</v>
      </c>
      <c r="AN201" s="7">
        <f t="shared" si="191"/>
        <v>0.39532524733085755</v>
      </c>
      <c r="AO201" s="7">
        <f t="shared" si="192"/>
        <v>0.39372501192358594</v>
      </c>
    </row>
    <row r="202" spans="1:41">
      <c r="A202" s="16" t="s">
        <v>121</v>
      </c>
      <c r="B202" s="7" t="s">
        <v>59</v>
      </c>
      <c r="C202" s="7" t="s">
        <v>59</v>
      </c>
      <c r="D202" s="7">
        <v>5</v>
      </c>
      <c r="E202" s="7">
        <v>7</v>
      </c>
      <c r="G202" s="8">
        <v>1.0748</v>
      </c>
      <c r="H202" s="9">
        <v>1700.5988023952095</v>
      </c>
      <c r="I202" s="9">
        <v>4.4910179640718599</v>
      </c>
      <c r="J202" s="9">
        <v>614.62450592885375</v>
      </c>
      <c r="K202" s="9">
        <v>681.81818181818187</v>
      </c>
      <c r="L202" s="24">
        <v>0.48399999999999999</v>
      </c>
      <c r="M202" s="10">
        <v>281796.18</v>
      </c>
      <c r="N202" s="10">
        <v>4870712.8880000003</v>
      </c>
      <c r="O202" s="7">
        <v>4</v>
      </c>
      <c r="P202" s="7">
        <f t="shared" si="176"/>
        <v>3.1327657761130841E-2</v>
      </c>
      <c r="Q202" s="7">
        <f t="shared" si="171"/>
        <v>3.2306018688994542</v>
      </c>
      <c r="R202" s="7">
        <f t="shared" si="174"/>
        <v>0.65234479224411712</v>
      </c>
      <c r="S202" s="7">
        <f t="shared" si="177"/>
        <v>2.7886098721870383</v>
      </c>
      <c r="T202" s="7">
        <f t="shared" si="178"/>
        <v>2.8336685782334752</v>
      </c>
      <c r="U202" s="7">
        <f t="shared" si="194"/>
        <v>-0.31515463835558755</v>
      </c>
      <c r="V202" s="6">
        <f t="shared" ref="V202:V265" si="195">I202/H202</f>
        <v>2.6408450704225373E-3</v>
      </c>
      <c r="W202" s="8">
        <f t="shared" ref="W202:W265" si="196">K202/H202</f>
        <v>0.40092829705505767</v>
      </c>
      <c r="X202" s="8">
        <f t="shared" ref="X202:X265" si="197">J202+(0.5*K202)</f>
        <v>955.53359683794474</v>
      </c>
      <c r="Y202" s="6">
        <f t="shared" si="175"/>
        <v>-2.5782570766553374</v>
      </c>
      <c r="Z202" s="6">
        <f t="shared" si="172"/>
        <v>-0.39693329066597932</v>
      </c>
      <c r="AA202" s="6">
        <f t="shared" si="173"/>
        <v>2.9802459615792216</v>
      </c>
      <c r="AB202" s="8">
        <f t="shared" si="179"/>
        <v>107.47999999999999</v>
      </c>
      <c r="AC202" s="8">
        <f t="shared" si="180"/>
        <v>15.822467458087177</v>
      </c>
      <c r="AD202" s="8">
        <f t="shared" si="181"/>
        <v>4.1784685188610539E-2</v>
      </c>
      <c r="AE202" s="8">
        <f t="shared" si="182"/>
        <v>5.7185011716491791</v>
      </c>
      <c r="AF202" s="8">
        <f t="shared" si="183"/>
        <v>6.3436749331799582</v>
      </c>
      <c r="AG202" s="8">
        <f t="shared" si="184"/>
        <v>12.103960790017748</v>
      </c>
      <c r="AH202" s="8">
        <f t="shared" si="185"/>
        <v>12.062176104829136</v>
      </c>
      <c r="AI202" s="7">
        <f t="shared" si="186"/>
        <v>2.031327657761131</v>
      </c>
      <c r="AJ202" s="7">
        <f t="shared" si="187"/>
        <v>1.1992742111383237</v>
      </c>
      <c r="AK202" s="7">
        <f t="shared" si="188"/>
        <v>-1.3789828655170135</v>
      </c>
      <c r="AL202" s="7">
        <f t="shared" si="189"/>
        <v>0.7572822144259076</v>
      </c>
      <c r="AM202" s="7">
        <f t="shared" si="190"/>
        <v>0.80234092047234418</v>
      </c>
      <c r="AN202" s="7">
        <f t="shared" si="191"/>
        <v>1.0829275081490934</v>
      </c>
      <c r="AO202" s="7">
        <f t="shared" si="192"/>
        <v>1.0814256647747302</v>
      </c>
    </row>
    <row r="203" spans="1:41">
      <c r="A203" s="16" t="s">
        <v>121</v>
      </c>
      <c r="B203" s="7" t="s">
        <v>71</v>
      </c>
      <c r="C203" s="7" t="s">
        <v>43</v>
      </c>
      <c r="D203" s="7">
        <v>7</v>
      </c>
      <c r="E203" s="7">
        <v>11</v>
      </c>
      <c r="G203" s="8">
        <v>5.7721999999999998</v>
      </c>
      <c r="H203" s="9">
        <v>16659.860557768923</v>
      </c>
      <c r="I203" s="9">
        <v>22.908366533864534</v>
      </c>
      <c r="J203" s="9">
        <v>4107.1428571428569</v>
      </c>
      <c r="K203" s="9">
        <v>12619.047619047618</v>
      </c>
      <c r="L203" s="24">
        <v>3.68</v>
      </c>
      <c r="M203" s="10">
        <v>281796.18</v>
      </c>
      <c r="N203" s="10">
        <v>4870712.8880000003</v>
      </c>
      <c r="O203" s="7">
        <v>4</v>
      </c>
      <c r="P203" s="7">
        <f t="shared" si="176"/>
        <v>0.76134137047959649</v>
      </c>
      <c r="Q203" s="7">
        <f t="shared" ref="Q203:Q234" si="198">LOG(H203)</f>
        <v>4.2216713620620689</v>
      </c>
      <c r="R203" s="7">
        <f t="shared" si="174"/>
        <v>1.3599941232085921</v>
      </c>
      <c r="S203" s="7">
        <f t="shared" si="177"/>
        <v>3.6135398090113924</v>
      </c>
      <c r="T203" s="7">
        <f t="shared" si="178"/>
        <v>4.1010265792028884</v>
      </c>
      <c r="U203" s="7">
        <f t="shared" si="194"/>
        <v>0.56584781867351763</v>
      </c>
      <c r="V203" s="6">
        <f t="shared" si="195"/>
        <v>1.375063521956177E-3</v>
      </c>
      <c r="W203" s="8">
        <f t="shared" si="196"/>
        <v>0.75745217526223718</v>
      </c>
      <c r="X203" s="8">
        <f t="shared" si="197"/>
        <v>10416.666666666666</v>
      </c>
      <c r="Y203" s="6">
        <f t="shared" si="175"/>
        <v>-2.8616772388534768</v>
      </c>
      <c r="Z203" s="6">
        <f t="shared" ref="Z203:Z234" si="199">LOG(W203)</f>
        <v>-0.12064478285918044</v>
      </c>
      <c r="AA203" s="6">
        <f t="shared" ref="AA203:AA234" si="200">LOG(X203)</f>
        <v>4.0177287669604311</v>
      </c>
      <c r="AB203" s="8">
        <f t="shared" si="179"/>
        <v>577.21999999999991</v>
      </c>
      <c r="AC203" s="8">
        <f t="shared" si="180"/>
        <v>28.862237202052814</v>
      </c>
      <c r="AD203" s="8">
        <f t="shared" si="181"/>
        <v>3.968740953858934E-2</v>
      </c>
      <c r="AE203" s="8">
        <f t="shared" si="182"/>
        <v>7.1153855672756618</v>
      </c>
      <c r="AF203" s="8">
        <f t="shared" si="183"/>
        <v>21.861764351629571</v>
      </c>
      <c r="AG203" s="8">
        <f t="shared" si="184"/>
        <v>29.01683732844382</v>
      </c>
      <c r="AH203" s="8">
        <f t="shared" si="185"/>
        <v>28.97714991890523</v>
      </c>
      <c r="AI203" s="7">
        <f t="shared" si="186"/>
        <v>2.7613413704795966</v>
      </c>
      <c r="AJ203" s="7">
        <f t="shared" si="187"/>
        <v>1.4603299915824726</v>
      </c>
      <c r="AK203" s="7">
        <f t="shared" si="188"/>
        <v>-1.4013472472710042</v>
      </c>
      <c r="AL203" s="7">
        <f t="shared" si="189"/>
        <v>0.852198438531796</v>
      </c>
      <c r="AM203" s="7">
        <f t="shared" si="190"/>
        <v>1.3396852087232922</v>
      </c>
      <c r="AN203" s="7">
        <f t="shared" si="191"/>
        <v>1.4626500750329454</v>
      </c>
      <c r="AO203" s="7">
        <f t="shared" si="192"/>
        <v>1.4620556676996206</v>
      </c>
    </row>
    <row r="204" spans="1:41">
      <c r="A204" s="16" t="s">
        <v>121</v>
      </c>
      <c r="B204" s="7" t="s">
        <v>72</v>
      </c>
      <c r="C204" s="7" t="s">
        <v>43</v>
      </c>
      <c r="D204" s="7">
        <v>11</v>
      </c>
      <c r="E204" s="7">
        <v>23</v>
      </c>
      <c r="G204" s="8">
        <v>4.6638000000000002</v>
      </c>
      <c r="H204" s="9">
        <v>31268.426294820722</v>
      </c>
      <c r="I204" s="9">
        <v>22.161354581673329</v>
      </c>
      <c r="J204" s="9">
        <v>6086.9565217391309</v>
      </c>
      <c r="K204" s="9">
        <v>20948.616600790516</v>
      </c>
      <c r="L204" s="24">
        <v>2.4329999999999998</v>
      </c>
      <c r="M204" s="10">
        <v>281796.18</v>
      </c>
      <c r="N204" s="10">
        <v>4870712.8880000003</v>
      </c>
      <c r="O204" s="7">
        <v>4</v>
      </c>
      <c r="P204" s="7">
        <f t="shared" si="176"/>
        <v>0.66873991808913091</v>
      </c>
      <c r="Q204" s="7">
        <f t="shared" si="198"/>
        <v>4.4951060242338547</v>
      </c>
      <c r="R204" s="7">
        <f t="shared" ref="R204:R235" si="201">LOG(I204)</f>
        <v>1.3455963025079503</v>
      </c>
      <c r="S204" s="7">
        <f t="shared" si="177"/>
        <v>3.7844001996606451</v>
      </c>
      <c r="T204" s="7">
        <f t="shared" si="178"/>
        <v>4.3211553484249707</v>
      </c>
      <c r="U204" s="7">
        <f t="shared" si="194"/>
        <v>0.38614210893081846</v>
      </c>
      <c r="V204" s="6">
        <f t="shared" si="195"/>
        <v>7.0874544093522604E-4</v>
      </c>
      <c r="W204" s="8">
        <f t="shared" si="196"/>
        <v>0.66996069464040886</v>
      </c>
      <c r="X204" s="8">
        <f t="shared" si="197"/>
        <v>16561.264822134388</v>
      </c>
      <c r="Y204" s="6">
        <f t="shared" ref="Y204:Y235" si="202">LOG(V204)</f>
        <v>-3.149509721725904</v>
      </c>
      <c r="Z204" s="6">
        <f t="shared" si="199"/>
        <v>-0.17395067580888332</v>
      </c>
      <c r="AA204" s="6">
        <f t="shared" si="200"/>
        <v>4.2190935017904776</v>
      </c>
      <c r="AB204" s="8">
        <f t="shared" si="179"/>
        <v>466.38</v>
      </c>
      <c r="AC204" s="8">
        <f t="shared" si="180"/>
        <v>67.044955390069731</v>
      </c>
      <c r="AD204" s="8">
        <f t="shared" si="181"/>
        <v>4.7517806470417534E-2</v>
      </c>
      <c r="AE204" s="8">
        <f t="shared" si="182"/>
        <v>13.051495608171729</v>
      </c>
      <c r="AF204" s="8">
        <f t="shared" si="183"/>
        <v>44.91748488526634</v>
      </c>
      <c r="AG204" s="8">
        <f t="shared" si="184"/>
        <v>58.016498299908491</v>
      </c>
      <c r="AH204" s="8">
        <f t="shared" si="185"/>
        <v>57.968980493438075</v>
      </c>
      <c r="AI204" s="7">
        <f t="shared" si="186"/>
        <v>2.6687399180891309</v>
      </c>
      <c r="AJ204" s="7">
        <f t="shared" si="187"/>
        <v>1.8263661061447236</v>
      </c>
      <c r="AK204" s="7">
        <f t="shared" si="188"/>
        <v>-1.3231436155811807</v>
      </c>
      <c r="AL204" s="7">
        <f t="shared" si="189"/>
        <v>1.1156602815715142</v>
      </c>
      <c r="AM204" s="7">
        <f t="shared" si="190"/>
        <v>1.6524154303358403</v>
      </c>
      <c r="AN204" s="7">
        <f t="shared" si="191"/>
        <v>1.7635515125583274</v>
      </c>
      <c r="AO204" s="7">
        <f t="shared" si="192"/>
        <v>1.7631956624551675</v>
      </c>
    </row>
    <row r="205" spans="1:41">
      <c r="A205" s="16" t="s">
        <v>121</v>
      </c>
      <c r="B205" s="7" t="s">
        <v>53</v>
      </c>
      <c r="C205" s="7" t="s">
        <v>43</v>
      </c>
      <c r="D205" s="7">
        <v>23</v>
      </c>
      <c r="E205" s="7">
        <v>35</v>
      </c>
      <c r="G205" s="8">
        <v>3.9742000000000002</v>
      </c>
      <c r="H205" s="9">
        <v>8888.0260521042092</v>
      </c>
      <c r="I205" s="9">
        <v>47.094188376753529</v>
      </c>
      <c r="J205" s="9">
        <v>10220</v>
      </c>
      <c r="K205" s="9">
        <v>8000</v>
      </c>
      <c r="L205" s="24">
        <f>0.496*5</f>
        <v>2.48</v>
      </c>
      <c r="M205" s="10">
        <v>281796.18</v>
      </c>
      <c r="N205" s="10">
        <v>4870712.8880000003</v>
      </c>
      <c r="O205" s="7">
        <v>4</v>
      </c>
      <c r="P205" s="7">
        <f t="shared" ref="P205:P236" si="203">LOG(G205)</f>
        <v>0.59924971901707136</v>
      </c>
      <c r="Q205" s="7">
        <f t="shared" si="198"/>
        <v>3.9488053189153178</v>
      </c>
      <c r="R205" s="7">
        <f t="shared" si="201"/>
        <v>1.6729673166483465</v>
      </c>
      <c r="S205" s="7">
        <f t="shared" ref="S205:S236" si="204">LOG(J205)</f>
        <v>4.0094508957986941</v>
      </c>
      <c r="T205" s="7">
        <f t="shared" ref="T205:T236" si="205">LOG(K205)</f>
        <v>3.9030899869919438</v>
      </c>
      <c r="V205" s="6">
        <f t="shared" si="195"/>
        <v>5.2986105239423934E-3</v>
      </c>
      <c r="W205" s="8">
        <f t="shared" si="196"/>
        <v>0.90008737070544786</v>
      </c>
      <c r="X205" s="8">
        <f t="shared" si="197"/>
        <v>14220</v>
      </c>
      <c r="Y205" s="6">
        <f t="shared" si="202"/>
        <v>-2.2758380022669713</v>
      </c>
      <c r="Z205" s="6">
        <f t="shared" si="199"/>
        <v>-4.5715331923374174E-2</v>
      </c>
      <c r="AA205" s="6">
        <f t="shared" si="200"/>
        <v>4.1528995963937474</v>
      </c>
      <c r="AB205" s="8">
        <f t="shared" ref="AB205:AB236" si="206">(G205/10)*1000</f>
        <v>397.42</v>
      </c>
      <c r="AC205" s="8">
        <f t="shared" ref="AC205:AC236" si="207">H205/AB205</f>
        <v>22.364314961763899</v>
      </c>
      <c r="AD205" s="8">
        <f t="shared" ref="AD205:AD236" si="208">I205/AB205</f>
        <v>0.11849979461716453</v>
      </c>
      <c r="AE205" s="8">
        <f t="shared" ref="AE205:AE236" si="209">J205/AB205</f>
        <v>25.715867344371194</v>
      </c>
      <c r="AF205" s="8">
        <f t="shared" ref="AF205:AF236" si="210">K205/AB205</f>
        <v>20.12983745156258</v>
      </c>
      <c r="AG205" s="8">
        <f t="shared" ref="AG205:AG236" si="211">(I205+K205+J205)/AB205</f>
        <v>45.964204590550928</v>
      </c>
      <c r="AH205" s="8">
        <f t="shared" ref="AH205:AH236" si="212">(J205+K205)/AB205</f>
        <v>45.84570479593377</v>
      </c>
      <c r="AI205" s="7">
        <f t="shared" ref="AI205:AI236" si="213">LOG(AB205)</f>
        <v>2.5992497190170711</v>
      </c>
      <c r="AJ205" s="7">
        <f t="shared" ref="AJ205:AJ236" si="214">LOG(AC205)</f>
        <v>1.3495555998982465</v>
      </c>
      <c r="AK205" s="7">
        <f t="shared" ref="AK205:AK236" si="215">LOG(AD205)</f>
        <v>-0.92628240236872472</v>
      </c>
      <c r="AL205" s="7">
        <f t="shared" ref="AL205:AL236" si="216">LOG(AE205)</f>
        <v>1.4102011767816227</v>
      </c>
      <c r="AM205" s="7">
        <f t="shared" ref="AM205:AM236" si="217">LOG(AF205)</f>
        <v>1.3038402679748724</v>
      </c>
      <c r="AN205" s="7">
        <f t="shared" ref="AN205:AN236" si="218">LOG(AG205)</f>
        <v>1.6624197490622445</v>
      </c>
      <c r="AO205" s="7">
        <f t="shared" ref="AO205:AO236" si="219">LOG(AH205)</f>
        <v>1.6612986536199081</v>
      </c>
    </row>
    <row r="206" spans="1:41">
      <c r="A206" s="16" t="s">
        <v>121</v>
      </c>
      <c r="B206" s="7" t="s">
        <v>122</v>
      </c>
      <c r="C206" s="7" t="s">
        <v>43</v>
      </c>
      <c r="D206" s="7">
        <v>35</v>
      </c>
      <c r="E206" s="7">
        <v>55</v>
      </c>
      <c r="G206" s="8">
        <v>3.6972666666666663</v>
      </c>
      <c r="H206" s="9">
        <v>8788.4231536926163</v>
      </c>
      <c r="I206" s="9">
        <v>17.964071856287415</v>
      </c>
      <c r="J206" s="9">
        <v>10141.129032258064</v>
      </c>
      <c r="K206" s="9">
        <v>6491.9354838709687</v>
      </c>
      <c r="L206" s="24"/>
      <c r="M206" s="10">
        <v>281796.18</v>
      </c>
      <c r="N206" s="10">
        <v>4870712.8880000003</v>
      </c>
      <c r="O206" s="7">
        <v>4</v>
      </c>
      <c r="P206" s="7">
        <f t="shared" si="203"/>
        <v>0.56788077534596437</v>
      </c>
      <c r="Q206" s="7">
        <f t="shared" si="198"/>
        <v>3.9439109595922801</v>
      </c>
      <c r="R206" s="7">
        <f t="shared" si="201"/>
        <v>1.2544047835720789</v>
      </c>
      <c r="S206" s="7">
        <f t="shared" si="204"/>
        <v>4.0060863085657301</v>
      </c>
      <c r="T206" s="7">
        <f t="shared" si="205"/>
        <v>3.8123741952056336</v>
      </c>
      <c r="V206" s="6">
        <f t="shared" si="195"/>
        <v>2.0440608675902777E-3</v>
      </c>
      <c r="W206" s="8">
        <f t="shared" si="196"/>
        <v>0.73869172778091186</v>
      </c>
      <c r="X206" s="8">
        <f t="shared" si="197"/>
        <v>13387.096774193549</v>
      </c>
      <c r="Y206" s="6">
        <f t="shared" si="202"/>
        <v>-2.6895061760202013</v>
      </c>
      <c r="Z206" s="6">
        <f t="shared" si="199"/>
        <v>-0.13153676438664658</v>
      </c>
      <c r="AA206" s="6">
        <f t="shared" si="200"/>
        <v>4.1266864028778203</v>
      </c>
      <c r="AB206" s="8">
        <f t="shared" si="206"/>
        <v>369.72666666666663</v>
      </c>
      <c r="AC206" s="8">
        <f t="shared" si="207"/>
        <v>23.770054870334707</v>
      </c>
      <c r="AD206" s="8">
        <f t="shared" si="208"/>
        <v>4.8587438980924873E-2</v>
      </c>
      <c r="AE206" s="8">
        <f t="shared" si="209"/>
        <v>27.428719501590543</v>
      </c>
      <c r="AF206" s="8">
        <f t="shared" si="210"/>
        <v>17.558742901614622</v>
      </c>
      <c r="AG206" s="8">
        <f t="shared" si="211"/>
        <v>45.036049842186095</v>
      </c>
      <c r="AH206" s="8">
        <f t="shared" si="212"/>
        <v>44.987462403205164</v>
      </c>
      <c r="AI206" s="7">
        <f t="shared" si="213"/>
        <v>2.5678807753459645</v>
      </c>
      <c r="AJ206" s="7">
        <f t="shared" si="214"/>
        <v>1.3760301842463156</v>
      </c>
      <c r="AK206" s="7">
        <f t="shared" si="215"/>
        <v>-1.3134759917738854</v>
      </c>
      <c r="AL206" s="7">
        <f t="shared" si="216"/>
        <v>1.4382055332197656</v>
      </c>
      <c r="AM206" s="7">
        <f t="shared" si="217"/>
        <v>1.2444934198596691</v>
      </c>
      <c r="AN206" s="7">
        <f t="shared" si="218"/>
        <v>1.653560291102292</v>
      </c>
      <c r="AO206" s="7">
        <f t="shared" si="219"/>
        <v>1.6530914967137633</v>
      </c>
    </row>
    <row r="207" spans="1:41">
      <c r="A207" s="16" t="s">
        <v>121</v>
      </c>
      <c r="B207" s="7" t="s">
        <v>44</v>
      </c>
      <c r="C207" s="7" t="s">
        <v>44</v>
      </c>
      <c r="D207" s="7">
        <v>55</v>
      </c>
      <c r="E207" s="7">
        <v>62</v>
      </c>
      <c r="G207" s="8">
        <v>3.0829999999999997</v>
      </c>
      <c r="H207" s="9">
        <v>9941.2650602409649</v>
      </c>
      <c r="I207" s="9">
        <v>30.622489959839356</v>
      </c>
      <c r="J207" s="9">
        <v>8645.4183266932268</v>
      </c>
      <c r="K207" s="9">
        <v>7549.8007968127495</v>
      </c>
      <c r="L207" s="24">
        <v>1.569</v>
      </c>
      <c r="M207" s="10">
        <v>281796.18</v>
      </c>
      <c r="N207" s="10">
        <v>4870712.8880000003</v>
      </c>
      <c r="O207" s="7">
        <v>4</v>
      </c>
      <c r="P207" s="7">
        <f t="shared" si="203"/>
        <v>0.48897352472650824</v>
      </c>
      <c r="Q207" s="7">
        <f t="shared" si="198"/>
        <v>3.9974416533835679</v>
      </c>
      <c r="R207" s="7">
        <f t="shared" si="201"/>
        <v>1.486040500923087</v>
      </c>
      <c r="S207" s="7">
        <f t="shared" si="204"/>
        <v>3.9367860123674911</v>
      </c>
      <c r="T207" s="7">
        <f t="shared" si="205"/>
        <v>3.8779354928230529</v>
      </c>
      <c r="U207" s="7">
        <f>LOG(L207)</f>
        <v>0.19562294358693666</v>
      </c>
      <c r="V207" s="6">
        <f t="shared" si="195"/>
        <v>3.0803413624198349E-3</v>
      </c>
      <c r="W207" s="8">
        <f t="shared" si="196"/>
        <v>0.75944064976271253</v>
      </c>
      <c r="X207" s="8">
        <f t="shared" si="197"/>
        <v>12420.318725099602</v>
      </c>
      <c r="Y207" s="6">
        <f t="shared" si="202"/>
        <v>-2.5114011524604805</v>
      </c>
      <c r="Z207" s="6">
        <f t="shared" si="199"/>
        <v>-0.1195061605605147</v>
      </c>
      <c r="AA207" s="6">
        <f t="shared" si="200"/>
        <v>4.0941327406695418</v>
      </c>
      <c r="AB207" s="8">
        <f t="shared" si="206"/>
        <v>308.29999999999995</v>
      </c>
      <c r="AC207" s="8">
        <f t="shared" si="207"/>
        <v>32.245426727995351</v>
      </c>
      <c r="AD207" s="8">
        <f t="shared" si="208"/>
        <v>9.9326921699122162E-2</v>
      </c>
      <c r="AE207" s="8">
        <f t="shared" si="209"/>
        <v>28.042226165076965</v>
      </c>
      <c r="AF207" s="8">
        <f t="shared" si="210"/>
        <v>24.488487826184723</v>
      </c>
      <c r="AG207" s="8">
        <f t="shared" si="211"/>
        <v>52.630040912960808</v>
      </c>
      <c r="AH207" s="8">
        <f t="shared" si="212"/>
        <v>52.530713991261692</v>
      </c>
      <c r="AI207" s="7">
        <f t="shared" si="213"/>
        <v>2.4889735247265081</v>
      </c>
      <c r="AJ207" s="7">
        <f t="shared" si="214"/>
        <v>1.5084681286570596</v>
      </c>
      <c r="AK207" s="7">
        <f t="shared" si="215"/>
        <v>-1.0029330238034211</v>
      </c>
      <c r="AL207" s="7">
        <f t="shared" si="216"/>
        <v>1.4478124876409832</v>
      </c>
      <c r="AM207" s="7">
        <f t="shared" si="217"/>
        <v>1.3889619680965448</v>
      </c>
      <c r="AN207" s="7">
        <f t="shared" si="218"/>
        <v>1.7212337076244637</v>
      </c>
      <c r="AO207" s="7">
        <f t="shared" si="219"/>
        <v>1.7204133037225406</v>
      </c>
    </row>
    <row r="208" spans="1:41" ht="16" thickBot="1">
      <c r="A208" s="17" t="s">
        <v>121</v>
      </c>
      <c r="B208" s="18" t="s">
        <v>57</v>
      </c>
      <c r="C208" s="18" t="s">
        <v>5</v>
      </c>
      <c r="D208" s="18">
        <v>62</v>
      </c>
      <c r="E208" s="18">
        <v>67</v>
      </c>
      <c r="F208" s="18"/>
      <c r="G208" s="19">
        <v>1.0224599999999999</v>
      </c>
      <c r="H208" s="20">
        <v>4820.25</v>
      </c>
      <c r="I208" s="20">
        <v>35.25</v>
      </c>
      <c r="J208" s="20">
        <v>4337.3493975903621</v>
      </c>
      <c r="K208" s="20">
        <v>3172.6907630522087</v>
      </c>
      <c r="L208" s="21">
        <v>0.36399999999999999</v>
      </c>
      <c r="M208" s="21">
        <v>281796.18</v>
      </c>
      <c r="N208" s="21">
        <v>4870712.8880000003</v>
      </c>
      <c r="O208" s="18">
        <v>4</v>
      </c>
      <c r="P208" s="7">
        <f t="shared" si="203"/>
        <v>9.6463268318729787E-3</v>
      </c>
      <c r="Q208" s="7">
        <f t="shared" si="198"/>
        <v>3.6830695633021002</v>
      </c>
      <c r="R208" s="7">
        <f t="shared" si="201"/>
        <v>1.5471591213274176</v>
      </c>
      <c r="S208" s="7">
        <f t="shared" si="204"/>
        <v>3.6372244083912135</v>
      </c>
      <c r="T208" s="7">
        <f t="shared" si="205"/>
        <v>3.501427744194705</v>
      </c>
      <c r="V208" s="6">
        <f t="shared" si="195"/>
        <v>7.312898708573207E-3</v>
      </c>
      <c r="W208" s="8">
        <f t="shared" si="196"/>
        <v>0.65820045911564928</v>
      </c>
      <c r="X208" s="8">
        <f t="shared" si="197"/>
        <v>5923.6947791164666</v>
      </c>
      <c r="Y208" s="6">
        <f t="shared" si="202"/>
        <v>-2.1359104419746826</v>
      </c>
      <c r="Z208" s="6">
        <f t="shared" si="199"/>
        <v>-0.18164181910739502</v>
      </c>
      <c r="AA208" s="6">
        <f t="shared" si="200"/>
        <v>3.7725926732184454</v>
      </c>
      <c r="AB208" s="8">
        <f t="shared" si="206"/>
        <v>102.246</v>
      </c>
      <c r="AC208" s="8">
        <f t="shared" si="207"/>
        <v>47.143653541458839</v>
      </c>
      <c r="AD208" s="8">
        <f t="shared" si="208"/>
        <v>0.34475676310075704</v>
      </c>
      <c r="AE208" s="8">
        <f t="shared" si="209"/>
        <v>42.420724503553807</v>
      </c>
      <c r="AF208" s="8">
        <f t="shared" si="210"/>
        <v>31.029974405377313</v>
      </c>
      <c r="AG208" s="8">
        <f t="shared" si="211"/>
        <v>73.795455672031878</v>
      </c>
      <c r="AH208" s="8">
        <f t="shared" si="212"/>
        <v>73.450698908931116</v>
      </c>
      <c r="AI208" s="7">
        <f t="shared" si="213"/>
        <v>2.0096463268318732</v>
      </c>
      <c r="AJ208" s="7">
        <f t="shared" si="214"/>
        <v>1.6734232364702271</v>
      </c>
      <c r="AK208" s="7">
        <f t="shared" si="215"/>
        <v>-0.46248720550445543</v>
      </c>
      <c r="AL208" s="7">
        <f t="shared" si="216"/>
        <v>1.6275780815593404</v>
      </c>
      <c r="AM208" s="7">
        <f t="shared" si="217"/>
        <v>1.4917814173628321</v>
      </c>
      <c r="AN208" s="7">
        <f t="shared" si="218"/>
        <v>1.8680296187698473</v>
      </c>
      <c r="AO208" s="7">
        <f t="shared" si="219"/>
        <v>1.8659959326088897</v>
      </c>
    </row>
    <row r="209" spans="1:41">
      <c r="A209" s="16" t="s">
        <v>123</v>
      </c>
      <c r="B209" s="7" t="s">
        <v>40</v>
      </c>
      <c r="C209" s="7" t="s">
        <v>41</v>
      </c>
      <c r="D209" s="7">
        <v>3</v>
      </c>
      <c r="E209" s="7">
        <v>7</v>
      </c>
      <c r="G209" s="8">
        <v>28.558700000000002</v>
      </c>
      <c r="H209" s="9">
        <v>1466.5178571428571</v>
      </c>
      <c r="I209" s="9">
        <v>362.84722222222223</v>
      </c>
      <c r="J209" s="9">
        <v>10456.349206349207</v>
      </c>
      <c r="K209" s="9">
        <v>990.07936507936506</v>
      </c>
      <c r="L209" s="24">
        <v>1.758</v>
      </c>
      <c r="M209" s="10">
        <v>281637.20799999998</v>
      </c>
      <c r="N209" s="10">
        <v>4870867.9819999998</v>
      </c>
      <c r="O209" s="7">
        <v>5</v>
      </c>
      <c r="P209" s="7">
        <f t="shared" si="203"/>
        <v>1.4557384343479651</v>
      </c>
      <c r="Q209" s="7">
        <f t="shared" si="198"/>
        <v>3.1662873555616367</v>
      </c>
      <c r="R209" s="7">
        <f t="shared" si="201"/>
        <v>2.5597238026878419</v>
      </c>
      <c r="S209" s="7">
        <f t="shared" si="204"/>
        <v>4.0193800787670213</v>
      </c>
      <c r="T209" s="7">
        <f t="shared" si="205"/>
        <v>2.9956700091778647</v>
      </c>
      <c r="U209" s="7">
        <f t="shared" ref="U209:U240" si="220">LOG(L209)</f>
        <v>0.24501887073775308</v>
      </c>
      <c r="V209" s="6">
        <f t="shared" si="195"/>
        <v>0.24742093691865383</v>
      </c>
      <c r="W209" s="8">
        <f t="shared" si="196"/>
        <v>0.67512261119567052</v>
      </c>
      <c r="X209" s="8">
        <f t="shared" si="197"/>
        <v>10951.388888888889</v>
      </c>
      <c r="Y209" s="6">
        <f t="shared" si="202"/>
        <v>-0.60656355287379482</v>
      </c>
      <c r="Z209" s="6">
        <f t="shared" si="199"/>
        <v>-0.17061734638377218</v>
      </c>
      <c r="AA209" s="6">
        <f t="shared" si="200"/>
        <v>4.0394692012336533</v>
      </c>
      <c r="AB209" s="8">
        <f t="shared" si="206"/>
        <v>2855.8700000000003</v>
      </c>
      <c r="AC209" s="8">
        <f t="shared" si="207"/>
        <v>0.51351001871333668</v>
      </c>
      <c r="AD209" s="8">
        <f t="shared" si="208"/>
        <v>0.12705312994716922</v>
      </c>
      <c r="AE209" s="8">
        <f t="shared" si="209"/>
        <v>3.6613533551419377</v>
      </c>
      <c r="AF209" s="8">
        <f t="shared" si="210"/>
        <v>0.34668222470888554</v>
      </c>
      <c r="AG209" s="8">
        <f t="shared" si="211"/>
        <v>4.1350887097979925</v>
      </c>
      <c r="AH209" s="8">
        <f t="shared" si="212"/>
        <v>4.0080355798508238</v>
      </c>
      <c r="AI209" s="7">
        <f t="shared" si="213"/>
        <v>3.4557384343479653</v>
      </c>
      <c r="AJ209" s="7">
        <f t="shared" si="214"/>
        <v>-0.28945107878632842</v>
      </c>
      <c r="AK209" s="7">
        <f t="shared" si="215"/>
        <v>-0.89601463166012318</v>
      </c>
      <c r="AL209" s="7">
        <f t="shared" si="216"/>
        <v>0.56364164441905618</v>
      </c>
      <c r="AM209" s="7">
        <f t="shared" si="217"/>
        <v>-0.46006842517010055</v>
      </c>
      <c r="AN209" s="7">
        <f t="shared" si="218"/>
        <v>0.61648483088070727</v>
      </c>
      <c r="AO209" s="7">
        <f t="shared" si="219"/>
        <v>0.60293156816465199</v>
      </c>
    </row>
    <row r="210" spans="1:41">
      <c r="A210" s="16" t="s">
        <v>123</v>
      </c>
      <c r="B210" s="7" t="s">
        <v>73</v>
      </c>
      <c r="C210" s="7" t="s">
        <v>44</v>
      </c>
      <c r="D210" s="7">
        <v>7</v>
      </c>
      <c r="E210" s="7">
        <v>21</v>
      </c>
      <c r="G210" s="8">
        <v>8.8977000000000004</v>
      </c>
      <c r="H210" s="9">
        <v>8971.918489065607</v>
      </c>
      <c r="I210" s="9">
        <v>3688.6182902584496</v>
      </c>
      <c r="J210" s="9">
        <v>9556.4516129032254</v>
      </c>
      <c r="K210" s="9">
        <v>7520.1612903225805</v>
      </c>
      <c r="L210" s="24">
        <v>1.2250000000000001</v>
      </c>
      <c r="M210" s="10">
        <v>281637.20799999998</v>
      </c>
      <c r="N210" s="10">
        <v>4870867.9819999998</v>
      </c>
      <c r="O210" s="7">
        <v>5</v>
      </c>
      <c r="P210" s="7">
        <f t="shared" si="203"/>
        <v>0.94927775873490894</v>
      </c>
      <c r="Q210" s="7">
        <f t="shared" si="198"/>
        <v>3.9528853193124207</v>
      </c>
      <c r="R210" s="7">
        <f t="shared" si="201"/>
        <v>3.5668637154025755</v>
      </c>
      <c r="S210" s="7">
        <f t="shared" si="204"/>
        <v>3.9802966651838876</v>
      </c>
      <c r="T210" s="7">
        <f t="shared" si="205"/>
        <v>3.8762271553184902</v>
      </c>
      <c r="U210" s="7">
        <f t="shared" si="220"/>
        <v>8.8136088700551299E-2</v>
      </c>
      <c r="V210" s="6">
        <f t="shared" si="195"/>
        <v>0.4111292690358142</v>
      </c>
      <c r="W210" s="8">
        <f t="shared" si="196"/>
        <v>0.83818876637005402</v>
      </c>
      <c r="X210" s="8">
        <f t="shared" si="197"/>
        <v>13316.532258064515</v>
      </c>
      <c r="Y210" s="6">
        <f t="shared" si="202"/>
        <v>-0.38602160390984502</v>
      </c>
      <c r="Z210" s="6">
        <f t="shared" si="199"/>
        <v>-7.6658163993930578E-2</v>
      </c>
      <c r="AA210" s="6">
        <f t="shared" si="200"/>
        <v>4.1243911454603488</v>
      </c>
      <c r="AB210" s="8">
        <f t="shared" si="206"/>
        <v>889.7700000000001</v>
      </c>
      <c r="AC210" s="8">
        <f t="shared" si="207"/>
        <v>10.083413116946634</v>
      </c>
      <c r="AD210" s="8">
        <f t="shared" si="208"/>
        <v>4.1455862641564103</v>
      </c>
      <c r="AE210" s="8">
        <f t="shared" si="209"/>
        <v>10.740361680999836</v>
      </c>
      <c r="AF210" s="8">
        <f t="shared" si="210"/>
        <v>8.4518036012931201</v>
      </c>
      <c r="AG210" s="8">
        <f t="shared" si="211"/>
        <v>23.337751546449368</v>
      </c>
      <c r="AH210" s="8">
        <f t="shared" si="212"/>
        <v>19.192165282292958</v>
      </c>
      <c r="AI210" s="7">
        <f t="shared" si="213"/>
        <v>2.949277758734909</v>
      </c>
      <c r="AJ210" s="7">
        <f t="shared" si="214"/>
        <v>1.0036075605775117</v>
      </c>
      <c r="AK210" s="7">
        <f t="shared" si="215"/>
        <v>0.61758595666766669</v>
      </c>
      <c r="AL210" s="7">
        <f t="shared" si="216"/>
        <v>1.0310189064489785</v>
      </c>
      <c r="AM210" s="7">
        <f t="shared" si="217"/>
        <v>0.92694939658358122</v>
      </c>
      <c r="AN210" s="7">
        <f t="shared" si="218"/>
        <v>1.3680590120346345</v>
      </c>
      <c r="AO210" s="7">
        <f t="shared" si="219"/>
        <v>1.2831239751056005</v>
      </c>
    </row>
    <row r="211" spans="1:41">
      <c r="A211" s="16" t="s">
        <v>123</v>
      </c>
      <c r="B211" s="7" t="s">
        <v>74</v>
      </c>
      <c r="C211" s="7" t="s">
        <v>44</v>
      </c>
      <c r="D211" s="7">
        <v>21</v>
      </c>
      <c r="E211" s="7">
        <v>31</v>
      </c>
      <c r="G211" s="8">
        <v>4.4938666666666665</v>
      </c>
      <c r="H211" s="9">
        <v>3673.6526946107783</v>
      </c>
      <c r="I211" s="9">
        <v>12.724550898203576</v>
      </c>
      <c r="J211" s="9">
        <v>10380</v>
      </c>
      <c r="K211" s="9">
        <v>8040.0000000000009</v>
      </c>
      <c r="L211" s="24">
        <v>1.33</v>
      </c>
      <c r="M211" s="10">
        <v>281637.20799999998</v>
      </c>
      <c r="N211" s="10">
        <v>4870867.9819999998</v>
      </c>
      <c r="O211" s="7">
        <v>5</v>
      </c>
      <c r="P211" s="7">
        <f t="shared" si="203"/>
        <v>0.65262018272709132</v>
      </c>
      <c r="Q211" s="7">
        <f t="shared" si="198"/>
        <v>3.5650980959154399</v>
      </c>
      <c r="R211" s="7">
        <f t="shared" si="201"/>
        <v>1.1046424632387466</v>
      </c>
      <c r="S211" s="7">
        <f t="shared" si="204"/>
        <v>4.0161973535124389</v>
      </c>
      <c r="T211" s="7">
        <f t="shared" si="205"/>
        <v>3.9052560487484511</v>
      </c>
      <c r="U211" s="7">
        <f t="shared" si="220"/>
        <v>0.12385164096708581</v>
      </c>
      <c r="V211" s="6">
        <f t="shared" si="195"/>
        <v>3.4637326813365889E-3</v>
      </c>
      <c r="W211" s="8">
        <f t="shared" si="196"/>
        <v>2.1885574572127142</v>
      </c>
      <c r="X211" s="8">
        <f t="shared" si="197"/>
        <v>14400</v>
      </c>
      <c r="Y211" s="6">
        <f t="shared" si="202"/>
        <v>-2.4604556326766933</v>
      </c>
      <c r="Z211" s="6">
        <f t="shared" si="199"/>
        <v>0.34015795283301153</v>
      </c>
      <c r="AA211" s="6">
        <f t="shared" si="200"/>
        <v>4.1583624920952493</v>
      </c>
      <c r="AB211" s="8">
        <f t="shared" si="206"/>
        <v>449.38666666666666</v>
      </c>
      <c r="AC211" s="8">
        <f t="shared" si="207"/>
        <v>8.1748146242525621</v>
      </c>
      <c r="AD211" s="8">
        <f t="shared" si="208"/>
        <v>2.8315372577891889E-2</v>
      </c>
      <c r="AE211" s="8">
        <f t="shared" si="209"/>
        <v>23.098148587704724</v>
      </c>
      <c r="AF211" s="8">
        <f t="shared" si="210"/>
        <v>17.891051507239499</v>
      </c>
      <c r="AG211" s="8">
        <f t="shared" si="211"/>
        <v>41.017515467522117</v>
      </c>
      <c r="AH211" s="8">
        <f t="shared" si="212"/>
        <v>40.989200094944223</v>
      </c>
      <c r="AI211" s="7">
        <f t="shared" si="213"/>
        <v>2.6526201827270914</v>
      </c>
      <c r="AJ211" s="7">
        <f t="shared" si="214"/>
        <v>0.91247791318834837</v>
      </c>
      <c r="AK211" s="7">
        <f t="shared" si="215"/>
        <v>-1.5479777194883448</v>
      </c>
      <c r="AL211" s="7">
        <f t="shared" si="216"/>
        <v>1.3635771707853477</v>
      </c>
      <c r="AM211" s="7">
        <f t="shared" si="217"/>
        <v>1.2526358660213599</v>
      </c>
      <c r="AN211" s="7">
        <f t="shared" si="218"/>
        <v>1.6129693505368816</v>
      </c>
      <c r="AO211" s="7">
        <f t="shared" si="219"/>
        <v>1.6126694431337387</v>
      </c>
    </row>
    <row r="212" spans="1:41">
      <c r="A212" s="16" t="s">
        <v>123</v>
      </c>
      <c r="B212" s="7" t="s">
        <v>106</v>
      </c>
      <c r="C212" s="7" t="s">
        <v>44</v>
      </c>
      <c r="D212" s="7">
        <v>31</v>
      </c>
      <c r="E212" s="7">
        <v>48</v>
      </c>
      <c r="G212" s="8">
        <v>2.3290999999999999</v>
      </c>
      <c r="H212" s="9">
        <v>10902.805611222446</v>
      </c>
      <c r="I212" s="9">
        <v>555.86172344689396</v>
      </c>
      <c r="J212" s="9">
        <v>6169.354838709678</v>
      </c>
      <c r="K212" s="9">
        <v>6169.354838709678</v>
      </c>
      <c r="L212" s="24">
        <v>0.61299999999999999</v>
      </c>
      <c r="M212" s="10">
        <v>281637.20799999998</v>
      </c>
      <c r="N212" s="10">
        <v>4870867.9819999998</v>
      </c>
      <c r="O212" s="7">
        <v>5</v>
      </c>
      <c r="P212" s="7">
        <f t="shared" si="203"/>
        <v>0.36718813538562722</v>
      </c>
      <c r="Q212" s="7">
        <f t="shared" si="198"/>
        <v>4.0375382690127255</v>
      </c>
      <c r="R212" s="7">
        <f t="shared" si="201"/>
        <v>2.7449667696166751</v>
      </c>
      <c r="S212" s="7">
        <f t="shared" si="204"/>
        <v>3.7902397499913825</v>
      </c>
      <c r="T212" s="7">
        <f t="shared" si="205"/>
        <v>3.7902397499913825</v>
      </c>
      <c r="U212" s="7">
        <f t="shared" si="220"/>
        <v>-0.21253952548158497</v>
      </c>
      <c r="V212" s="6">
        <f t="shared" si="195"/>
        <v>5.0983365499494546E-2</v>
      </c>
      <c r="W212" s="8">
        <f t="shared" si="196"/>
        <v>0.5658502094506257</v>
      </c>
      <c r="X212" s="8">
        <f t="shared" si="197"/>
        <v>9254.032258064517</v>
      </c>
      <c r="Y212" s="6">
        <f t="shared" si="202"/>
        <v>-1.2925714993960506</v>
      </c>
      <c r="Z212" s="6">
        <f t="shared" si="199"/>
        <v>-0.24729851902134312</v>
      </c>
      <c r="AA212" s="6">
        <f t="shared" si="200"/>
        <v>3.9663310090470638</v>
      </c>
      <c r="AB212" s="8">
        <f t="shared" si="206"/>
        <v>232.91</v>
      </c>
      <c r="AC212" s="8">
        <f t="shared" si="207"/>
        <v>46.811238724067003</v>
      </c>
      <c r="AD212" s="8">
        <f t="shared" si="208"/>
        <v>2.3865944933532006</v>
      </c>
      <c r="AE212" s="8">
        <f t="shared" si="209"/>
        <v>26.488149236656554</v>
      </c>
      <c r="AF212" s="8">
        <f t="shared" si="210"/>
        <v>26.488149236656554</v>
      </c>
      <c r="AG212" s="8">
        <f t="shared" si="211"/>
        <v>55.362892966666315</v>
      </c>
      <c r="AH212" s="8">
        <f t="shared" si="212"/>
        <v>52.976298473313108</v>
      </c>
      <c r="AI212" s="7">
        <f t="shared" si="213"/>
        <v>2.3671881353856272</v>
      </c>
      <c r="AJ212" s="7">
        <f t="shared" si="214"/>
        <v>1.6703501336270985</v>
      </c>
      <c r="AK212" s="7">
        <f t="shared" si="215"/>
        <v>0.37777863423104774</v>
      </c>
      <c r="AL212" s="7">
        <f t="shared" si="216"/>
        <v>1.4230516146057555</v>
      </c>
      <c r="AM212" s="7">
        <f t="shared" si="217"/>
        <v>1.4230516146057555</v>
      </c>
      <c r="AN212" s="7">
        <f t="shared" si="218"/>
        <v>1.7432187759326718</v>
      </c>
      <c r="AO212" s="7">
        <f t="shared" si="219"/>
        <v>1.7240816102697365</v>
      </c>
    </row>
    <row r="213" spans="1:41" ht="16" thickBot="1">
      <c r="A213" s="17" t="s">
        <v>123</v>
      </c>
      <c r="B213" s="18" t="s">
        <v>57</v>
      </c>
      <c r="C213" s="18" t="s">
        <v>5</v>
      </c>
      <c r="D213" s="18">
        <v>48</v>
      </c>
      <c r="E213" s="18">
        <v>64</v>
      </c>
      <c r="F213" s="18"/>
      <c r="G213" s="19">
        <v>0.38634999999999997</v>
      </c>
      <c r="H213" s="20">
        <v>4476.5000000000009</v>
      </c>
      <c r="I213" s="20">
        <v>321.00000000000006</v>
      </c>
      <c r="J213" s="20">
        <v>3750.0000000000005</v>
      </c>
      <c r="K213" s="20">
        <v>4092.7419354838712</v>
      </c>
      <c r="L213" s="21">
        <v>0.17399999999999999</v>
      </c>
      <c r="M213" s="21">
        <v>281637.20799999998</v>
      </c>
      <c r="N213" s="21">
        <v>4870867.9819999998</v>
      </c>
      <c r="O213" s="18">
        <v>5</v>
      </c>
      <c r="P213" s="7">
        <f t="shared" si="203"/>
        <v>-0.41301908341895249</v>
      </c>
      <c r="Q213" s="7">
        <f t="shared" si="198"/>
        <v>3.6509385888289296</v>
      </c>
      <c r="R213" s="7">
        <f t="shared" si="201"/>
        <v>2.5065050324048723</v>
      </c>
      <c r="S213" s="7">
        <f t="shared" si="204"/>
        <v>3.5740312677277188</v>
      </c>
      <c r="T213" s="7">
        <f t="shared" si="205"/>
        <v>3.6120143614230154</v>
      </c>
      <c r="U213" s="7">
        <f t="shared" si="220"/>
        <v>-0.75945075171740029</v>
      </c>
      <c r="V213" s="6">
        <f t="shared" si="195"/>
        <v>7.1707807438847318E-2</v>
      </c>
      <c r="W213" s="8">
        <f t="shared" si="196"/>
        <v>0.91427274332265618</v>
      </c>
      <c r="X213" s="8">
        <f t="shared" si="197"/>
        <v>5796.3709677419356</v>
      </c>
      <c r="Y213" s="6">
        <f t="shared" si="202"/>
        <v>-1.1444335564240575</v>
      </c>
      <c r="Z213" s="6">
        <f t="shared" si="199"/>
        <v>-3.8924227405914162E-2</v>
      </c>
      <c r="AA213" s="6">
        <f t="shared" si="200"/>
        <v>3.7631561725354516</v>
      </c>
      <c r="AB213" s="8">
        <f t="shared" si="206"/>
        <v>38.634999999999998</v>
      </c>
      <c r="AC213" s="8">
        <f t="shared" si="207"/>
        <v>115.86644234502397</v>
      </c>
      <c r="AD213" s="8">
        <f t="shared" si="208"/>
        <v>8.3085285363012833</v>
      </c>
      <c r="AE213" s="8">
        <f t="shared" si="209"/>
        <v>97.062249255856102</v>
      </c>
      <c r="AF213" s="8">
        <f t="shared" si="210"/>
        <v>105.93353010182145</v>
      </c>
      <c r="AG213" s="8">
        <f t="shared" si="211"/>
        <v>211.30430789397883</v>
      </c>
      <c r="AH213" s="8">
        <f t="shared" si="212"/>
        <v>202.99577935767755</v>
      </c>
      <c r="AI213" s="7">
        <f t="shared" si="213"/>
        <v>1.5869809165810476</v>
      </c>
      <c r="AJ213" s="7">
        <f t="shared" si="214"/>
        <v>2.0639576722478821</v>
      </c>
      <c r="AK213" s="7">
        <f t="shared" si="215"/>
        <v>0.91952411582382465</v>
      </c>
      <c r="AL213" s="7">
        <f t="shared" si="216"/>
        <v>1.9870503511466713</v>
      </c>
      <c r="AM213" s="7">
        <f t="shared" si="217"/>
        <v>2.0250334448419678</v>
      </c>
      <c r="AN213" s="7">
        <f t="shared" si="218"/>
        <v>2.3249083511721071</v>
      </c>
      <c r="AO213" s="7">
        <f t="shared" si="219"/>
        <v>2.307487008254463</v>
      </c>
    </row>
    <row r="214" spans="1:41">
      <c r="A214" s="16" t="s">
        <v>124</v>
      </c>
      <c r="B214" s="7" t="s">
        <v>49</v>
      </c>
      <c r="C214" s="7" t="s">
        <v>41</v>
      </c>
      <c r="D214" s="7">
        <v>3</v>
      </c>
      <c r="E214" s="7">
        <v>5</v>
      </c>
      <c r="G214" s="8">
        <v>37.4557</v>
      </c>
      <c r="H214" s="9">
        <v>1341.1354581673306</v>
      </c>
      <c r="I214" s="9">
        <v>1800.5478087649403</v>
      </c>
      <c r="J214" s="9">
        <v>4758.0645161290331</v>
      </c>
      <c r="K214" s="9">
        <v>826.61290322580646</v>
      </c>
      <c r="L214" s="24">
        <v>0.432</v>
      </c>
      <c r="M214" s="10">
        <v>281646.90100000001</v>
      </c>
      <c r="N214" s="10">
        <v>4870867.9819999998</v>
      </c>
      <c r="O214" s="7">
        <v>6</v>
      </c>
      <c r="P214" s="7">
        <f t="shared" si="203"/>
        <v>1.5735179179013974</v>
      </c>
      <c r="Q214" s="7">
        <f t="shared" si="198"/>
        <v>3.1274726449385288</v>
      </c>
      <c r="R214" s="7">
        <f t="shared" si="201"/>
        <v>3.2554046573969146</v>
      </c>
      <c r="S214" s="7">
        <f t="shared" si="204"/>
        <v>3.6774303264799091</v>
      </c>
      <c r="T214" s="7">
        <f t="shared" si="205"/>
        <v>2.9173021802295382</v>
      </c>
      <c r="U214" s="7">
        <f t="shared" si="220"/>
        <v>-0.3645162531850879</v>
      </c>
      <c r="V214" s="6">
        <f t="shared" si="195"/>
        <v>1.3425547716301525</v>
      </c>
      <c r="W214" s="8">
        <f t="shared" si="196"/>
        <v>0.61635302995819508</v>
      </c>
      <c r="X214" s="8">
        <f t="shared" si="197"/>
        <v>5171.3709677419365</v>
      </c>
      <c r="Y214" s="6">
        <f t="shared" si="202"/>
        <v>0.12793201245838584</v>
      </c>
      <c r="Z214" s="6">
        <f t="shared" si="199"/>
        <v>-0.21017046470899067</v>
      </c>
      <c r="AA214" s="6">
        <f t="shared" si="200"/>
        <v>3.7136056929576378</v>
      </c>
      <c r="AB214" s="8">
        <f t="shared" si="206"/>
        <v>3745.5699999999997</v>
      </c>
      <c r="AC214" s="8">
        <f t="shared" si="207"/>
        <v>0.35805910933912083</v>
      </c>
      <c r="AD214" s="8">
        <f t="shared" si="208"/>
        <v>0.48071396576887909</v>
      </c>
      <c r="AE214" s="8">
        <f t="shared" si="209"/>
        <v>1.2703178731485552</v>
      </c>
      <c r="AF214" s="8">
        <f t="shared" si="210"/>
        <v>0.22069081694529979</v>
      </c>
      <c r="AG214" s="8">
        <f t="shared" si="211"/>
        <v>1.9717226558627339</v>
      </c>
      <c r="AH214" s="8">
        <f t="shared" si="212"/>
        <v>1.4910086900938551</v>
      </c>
      <c r="AI214" s="7">
        <f t="shared" si="213"/>
        <v>3.5735179179013974</v>
      </c>
      <c r="AJ214" s="7">
        <f t="shared" si="214"/>
        <v>-0.44604527296286867</v>
      </c>
      <c r="AK214" s="7">
        <f t="shared" si="215"/>
        <v>-0.31811326050448285</v>
      </c>
      <c r="AL214" s="7">
        <f t="shared" si="216"/>
        <v>0.10391240857851186</v>
      </c>
      <c r="AM214" s="7">
        <f t="shared" si="217"/>
        <v>-0.65621573767185926</v>
      </c>
      <c r="AN214" s="7">
        <f t="shared" si="218"/>
        <v>0.2948458266806307</v>
      </c>
      <c r="AO214" s="7">
        <f t="shared" si="219"/>
        <v>0.17348017467285384</v>
      </c>
    </row>
    <row r="215" spans="1:41">
      <c r="A215" s="16" t="s">
        <v>124</v>
      </c>
      <c r="B215" s="7" t="s">
        <v>50</v>
      </c>
      <c r="C215" s="7" t="s">
        <v>41</v>
      </c>
      <c r="D215" s="7">
        <v>5</v>
      </c>
      <c r="E215" s="7">
        <v>6</v>
      </c>
      <c r="G215" s="8">
        <v>20.109066666666667</v>
      </c>
      <c r="H215" s="9">
        <v>4498.9959839357425</v>
      </c>
      <c r="I215" s="9">
        <v>7354.1666666666661</v>
      </c>
      <c r="J215" s="9">
        <v>6887.5502008032117</v>
      </c>
      <c r="K215" s="9">
        <v>2951.8072289156626</v>
      </c>
      <c r="L215" s="24">
        <v>0.83599999999999997</v>
      </c>
      <c r="M215" s="10">
        <v>281646.90100000001</v>
      </c>
      <c r="N215" s="10">
        <v>4870867.9819999998</v>
      </c>
      <c r="O215" s="7">
        <v>6</v>
      </c>
      <c r="P215" s="7">
        <f t="shared" si="203"/>
        <v>1.3033919139123575</v>
      </c>
      <c r="Q215" s="7">
        <f t="shared" si="198"/>
        <v>3.6531156054893446</v>
      </c>
      <c r="R215" s="7">
        <f t="shared" si="201"/>
        <v>3.8665334680122352</v>
      </c>
      <c r="S215" s="7">
        <f t="shared" si="204"/>
        <v>3.8380647772830527</v>
      </c>
      <c r="T215" s="7">
        <f t="shared" si="205"/>
        <v>3.4700879919884584</v>
      </c>
      <c r="U215" s="7">
        <f t="shared" si="220"/>
        <v>-7.779372256098363E-2</v>
      </c>
      <c r="V215" s="6">
        <f t="shared" si="195"/>
        <v>1.634623967864316</v>
      </c>
      <c r="W215" s="8">
        <f t="shared" si="196"/>
        <v>0.65610354831510831</v>
      </c>
      <c r="X215" s="8">
        <f t="shared" si="197"/>
        <v>8363.4538152610439</v>
      </c>
      <c r="Y215" s="6">
        <f t="shared" si="202"/>
        <v>0.21341786252289083</v>
      </c>
      <c r="Z215" s="6">
        <f t="shared" si="199"/>
        <v>-0.18302761350088589</v>
      </c>
      <c r="AA215" s="6">
        <f t="shared" si="200"/>
        <v>3.9223856629830887</v>
      </c>
      <c r="AB215" s="8">
        <f t="shared" si="206"/>
        <v>2010.9066666666665</v>
      </c>
      <c r="AC215" s="8">
        <f t="shared" si="207"/>
        <v>2.2372972642203233</v>
      </c>
      <c r="AD215" s="8">
        <f t="shared" si="208"/>
        <v>3.6571397313318039</v>
      </c>
      <c r="AE215" s="8">
        <f t="shared" si="209"/>
        <v>3.4250969052781559</v>
      </c>
      <c r="AF215" s="8">
        <f t="shared" si="210"/>
        <v>1.4678986736906385</v>
      </c>
      <c r="AG215" s="8">
        <f t="shared" si="211"/>
        <v>8.5501353103005986</v>
      </c>
      <c r="AH215" s="8">
        <f t="shared" si="212"/>
        <v>4.8929955789687947</v>
      </c>
      <c r="AI215" s="7">
        <f t="shared" si="213"/>
        <v>3.3033919139123578</v>
      </c>
      <c r="AJ215" s="7">
        <f t="shared" si="214"/>
        <v>0.34972369157698685</v>
      </c>
      <c r="AK215" s="7">
        <f t="shared" si="215"/>
        <v>0.56314155409987776</v>
      </c>
      <c r="AL215" s="7">
        <f t="shared" si="216"/>
        <v>0.53467286337069531</v>
      </c>
      <c r="AM215" s="7">
        <f t="shared" si="217"/>
        <v>0.16669607807610098</v>
      </c>
      <c r="AN215" s="7">
        <f t="shared" si="218"/>
        <v>0.93197298771669923</v>
      </c>
      <c r="AO215" s="7">
        <f t="shared" si="219"/>
        <v>0.68957482335643849</v>
      </c>
    </row>
    <row r="216" spans="1:41">
      <c r="A216" s="16" t="s">
        <v>124</v>
      </c>
      <c r="B216" s="7" t="s">
        <v>125</v>
      </c>
      <c r="C216" s="7" t="s">
        <v>61</v>
      </c>
      <c r="D216" s="7">
        <v>6</v>
      </c>
      <c r="E216" s="7">
        <v>18</v>
      </c>
      <c r="G216" s="8">
        <v>1.7964</v>
      </c>
      <c r="H216" s="9">
        <v>8004.024144869215</v>
      </c>
      <c r="I216" s="9">
        <v>2414.2354124748495</v>
      </c>
      <c r="J216" s="9">
        <v>2510.0401606425703</v>
      </c>
      <c r="K216" s="9">
        <v>5963.8554216867469</v>
      </c>
      <c r="L216" s="24">
        <v>0.246</v>
      </c>
      <c r="M216" s="10">
        <v>281646.90100000001</v>
      </c>
      <c r="N216" s="10">
        <v>4870867.9819999998</v>
      </c>
      <c r="O216" s="7">
        <v>6</v>
      </c>
      <c r="P216" s="7">
        <f t="shared" si="203"/>
        <v>0.25440304639067718</v>
      </c>
      <c r="Q216" s="7">
        <f t="shared" si="198"/>
        <v>3.9033083900550847</v>
      </c>
      <c r="R216" s="7">
        <f t="shared" si="201"/>
        <v>3.3827796159493992</v>
      </c>
      <c r="S216" s="7">
        <f t="shared" si="204"/>
        <v>3.3996806702483391</v>
      </c>
      <c r="T216" s="7">
        <f t="shared" si="205"/>
        <v>3.7755271065574947</v>
      </c>
      <c r="U216" s="7">
        <f t="shared" si="220"/>
        <v>-0.60906489289662091</v>
      </c>
      <c r="V216" s="6">
        <f t="shared" si="195"/>
        <v>0.30162770236299652</v>
      </c>
      <c r="W216" s="8">
        <f t="shared" si="196"/>
        <v>0.74510712533391488</v>
      </c>
      <c r="X216" s="8">
        <f t="shared" si="197"/>
        <v>5491.9678714859438</v>
      </c>
      <c r="Y216" s="6">
        <f t="shared" si="202"/>
        <v>-0.52052877410568543</v>
      </c>
      <c r="Z216" s="6">
        <f t="shared" si="199"/>
        <v>-0.12778128349758983</v>
      </c>
      <c r="AA216" s="6">
        <f t="shared" si="200"/>
        <v>3.739727987909732</v>
      </c>
      <c r="AB216" s="8">
        <f t="shared" si="206"/>
        <v>179.64</v>
      </c>
      <c r="AC216" s="8">
        <f t="shared" si="207"/>
        <v>44.555912630089153</v>
      </c>
      <c r="AD216" s="8">
        <f t="shared" si="208"/>
        <v>13.439297553300209</v>
      </c>
      <c r="AE216" s="8">
        <f t="shared" si="209"/>
        <v>13.972612784694782</v>
      </c>
      <c r="AF216" s="8">
        <f t="shared" si="210"/>
        <v>33.198927976434803</v>
      </c>
      <c r="AG216" s="8">
        <f t="shared" si="211"/>
        <v>60.610838314429792</v>
      </c>
      <c r="AH216" s="8">
        <f t="shared" si="212"/>
        <v>47.171540761129584</v>
      </c>
      <c r="AI216" s="7">
        <f t="shared" si="213"/>
        <v>2.254403046390677</v>
      </c>
      <c r="AJ216" s="7">
        <f t="shared" si="214"/>
        <v>1.6489053436644074</v>
      </c>
      <c r="AK216" s="7">
        <f t="shared" si="215"/>
        <v>1.128376569558722</v>
      </c>
      <c r="AL216" s="7">
        <f t="shared" si="216"/>
        <v>1.1452776238576619</v>
      </c>
      <c r="AM216" s="7">
        <f t="shared" si="217"/>
        <v>1.5211240601668177</v>
      </c>
      <c r="AN216" s="7">
        <f t="shared" si="218"/>
        <v>1.7825502908209847</v>
      </c>
      <c r="AO216" s="7">
        <f t="shared" si="219"/>
        <v>1.6736800618112793</v>
      </c>
    </row>
    <row r="217" spans="1:41">
      <c r="A217" s="16" t="s">
        <v>124</v>
      </c>
      <c r="B217" s="7" t="s">
        <v>126</v>
      </c>
      <c r="C217" s="7" t="s">
        <v>61</v>
      </c>
      <c r="D217" s="7">
        <v>18</v>
      </c>
      <c r="E217" s="7">
        <v>46</v>
      </c>
      <c r="G217" s="8">
        <v>1.2602</v>
      </c>
      <c r="H217" s="9">
        <v>6392.644135188867</v>
      </c>
      <c r="I217" s="9">
        <v>1692.0974155069584</v>
      </c>
      <c r="J217" s="9">
        <v>2894.7368421052633</v>
      </c>
      <c r="K217" s="9">
        <v>6052.6315789473683</v>
      </c>
      <c r="L217" s="24">
        <v>0.27800000000000002</v>
      </c>
      <c r="M217" s="10">
        <v>281646.90100000001</v>
      </c>
      <c r="N217" s="10">
        <v>4870867.9819999998</v>
      </c>
      <c r="O217" s="7">
        <v>6</v>
      </c>
      <c r="P217" s="7">
        <f t="shared" si="203"/>
        <v>0.100439475279108</v>
      </c>
      <c r="Q217" s="7">
        <f t="shared" si="198"/>
        <v>3.8056805288628595</v>
      </c>
      <c r="R217" s="7">
        <f t="shared" si="201"/>
        <v>3.2284253621304719</v>
      </c>
      <c r="S217" s="7">
        <f t="shared" si="204"/>
        <v>3.4616090885414148</v>
      </c>
      <c r="T217" s="7">
        <f t="shared" si="205"/>
        <v>3.7819442394007825</v>
      </c>
      <c r="U217" s="7">
        <f t="shared" si="220"/>
        <v>-0.55595520408192367</v>
      </c>
      <c r="V217" s="6">
        <f t="shared" si="195"/>
        <v>0.26469444876380038</v>
      </c>
      <c r="W217" s="8">
        <f t="shared" si="196"/>
        <v>0.94681190614539767</v>
      </c>
      <c r="X217" s="8">
        <f t="shared" si="197"/>
        <v>5921.0526315789475</v>
      </c>
      <c r="Y217" s="6">
        <f t="shared" si="202"/>
        <v>-0.57725516673238708</v>
      </c>
      <c r="Z217" s="6">
        <f t="shared" si="199"/>
        <v>-2.3736289462076524E-2</v>
      </c>
      <c r="AA217" s="6">
        <f t="shared" si="200"/>
        <v>3.7723989214945521</v>
      </c>
      <c r="AB217" s="8">
        <f t="shared" si="206"/>
        <v>126.02</v>
      </c>
      <c r="AC217" s="8">
        <f t="shared" si="207"/>
        <v>50.727218974677569</v>
      </c>
      <c r="AD217" s="8">
        <f t="shared" si="208"/>
        <v>13.427213263822873</v>
      </c>
      <c r="AE217" s="8">
        <f t="shared" si="209"/>
        <v>22.970455817372351</v>
      </c>
      <c r="AF217" s="8">
        <f t="shared" si="210"/>
        <v>48.02913489086945</v>
      </c>
      <c r="AG217" s="8">
        <f t="shared" si="211"/>
        <v>84.426803972064675</v>
      </c>
      <c r="AH217" s="8">
        <f t="shared" si="212"/>
        <v>70.999590708241797</v>
      </c>
      <c r="AI217" s="7">
        <f t="shared" si="213"/>
        <v>2.1004394752791078</v>
      </c>
      <c r="AJ217" s="7">
        <f t="shared" si="214"/>
        <v>1.7052410535837512</v>
      </c>
      <c r="AK217" s="7">
        <f t="shared" si="215"/>
        <v>1.1279858868513641</v>
      </c>
      <c r="AL217" s="7">
        <f t="shared" si="216"/>
        <v>1.361169613262307</v>
      </c>
      <c r="AM217" s="7">
        <f t="shared" si="217"/>
        <v>1.6815047641216747</v>
      </c>
      <c r="AN217" s="7">
        <f t="shared" si="218"/>
        <v>1.9264803491030427</v>
      </c>
      <c r="AO217" s="7">
        <f t="shared" si="219"/>
        <v>1.851255845146337</v>
      </c>
    </row>
    <row r="218" spans="1:41">
      <c r="A218" s="16" t="s">
        <v>124</v>
      </c>
      <c r="B218" s="7" t="s">
        <v>56</v>
      </c>
      <c r="C218" s="7" t="s">
        <v>56</v>
      </c>
      <c r="D218" s="7">
        <v>46</v>
      </c>
      <c r="E218" s="7">
        <v>70</v>
      </c>
      <c r="G218" s="8">
        <v>1.5213000000000001</v>
      </c>
      <c r="H218" s="9">
        <v>8718.9378757515042</v>
      </c>
      <c r="I218" s="9">
        <v>1518.2865731462928</v>
      </c>
      <c r="J218" s="9">
        <v>5800</v>
      </c>
      <c r="K218" s="9">
        <v>6080</v>
      </c>
      <c r="L218" s="24">
        <v>0.54600000000000004</v>
      </c>
      <c r="M218" s="10">
        <v>281646.90100000001</v>
      </c>
      <c r="N218" s="10">
        <v>4870867.9819999998</v>
      </c>
      <c r="O218" s="7">
        <v>6</v>
      </c>
      <c r="P218" s="7">
        <f t="shared" si="203"/>
        <v>0.18221486526753566</v>
      </c>
      <c r="Q218" s="7">
        <f t="shared" si="198"/>
        <v>3.9404635832359074</v>
      </c>
      <c r="R218" s="7">
        <f t="shared" si="201"/>
        <v>3.1813537513946768</v>
      </c>
      <c r="S218" s="7">
        <f t="shared" si="204"/>
        <v>3.7634279935629373</v>
      </c>
      <c r="T218" s="7">
        <f t="shared" si="205"/>
        <v>3.7839035792727351</v>
      </c>
      <c r="U218" s="7">
        <f t="shared" si="220"/>
        <v>-0.26280735729526272</v>
      </c>
      <c r="V218" s="6">
        <f t="shared" si="195"/>
        <v>0.1741366431075102</v>
      </c>
      <c r="W218" s="8">
        <f t="shared" si="196"/>
        <v>0.6973326437970464</v>
      </c>
      <c r="X218" s="8">
        <f t="shared" si="197"/>
        <v>8840</v>
      </c>
      <c r="Y218" s="6">
        <f t="shared" si="202"/>
        <v>-0.7591098318412306</v>
      </c>
      <c r="Z218" s="6">
        <f t="shared" si="199"/>
        <v>-0.1565600039631723</v>
      </c>
      <c r="AA218" s="6">
        <f t="shared" si="200"/>
        <v>3.9464522650130731</v>
      </c>
      <c r="AB218" s="8">
        <f t="shared" si="206"/>
        <v>152.13000000000002</v>
      </c>
      <c r="AC218" s="8">
        <f t="shared" si="207"/>
        <v>57.312416195040441</v>
      </c>
      <c r="AD218" s="8">
        <f t="shared" si="208"/>
        <v>9.9801917645848448</v>
      </c>
      <c r="AE218" s="8">
        <f t="shared" si="209"/>
        <v>38.125287582988229</v>
      </c>
      <c r="AF218" s="8">
        <f t="shared" si="210"/>
        <v>39.965818707684214</v>
      </c>
      <c r="AG218" s="8">
        <f t="shared" si="211"/>
        <v>88.071298055257273</v>
      </c>
      <c r="AH218" s="8">
        <f t="shared" si="212"/>
        <v>78.091106290672442</v>
      </c>
      <c r="AI218" s="7">
        <f t="shared" si="213"/>
        <v>2.1822148652675355</v>
      </c>
      <c r="AJ218" s="7">
        <f t="shared" si="214"/>
        <v>1.7582487179683715</v>
      </c>
      <c r="AK218" s="7">
        <f t="shared" si="215"/>
        <v>0.99913888612714097</v>
      </c>
      <c r="AL218" s="7">
        <f t="shared" si="216"/>
        <v>1.5812131282954016</v>
      </c>
      <c r="AM218" s="7">
        <f t="shared" si="217"/>
        <v>1.6016887140051992</v>
      </c>
      <c r="AN218" s="7">
        <f t="shared" si="218"/>
        <v>1.9448343973206323</v>
      </c>
      <c r="AO218" s="7">
        <f t="shared" si="219"/>
        <v>1.8926015753776391</v>
      </c>
    </row>
    <row r="219" spans="1:41" ht="16" thickBot="1">
      <c r="A219" s="17" t="s">
        <v>124</v>
      </c>
      <c r="B219" s="18" t="s">
        <v>57</v>
      </c>
      <c r="C219" s="18" t="s">
        <v>5</v>
      </c>
      <c r="D219" s="18">
        <v>70</v>
      </c>
      <c r="E219" s="18">
        <v>85</v>
      </c>
      <c r="F219" s="18"/>
      <c r="G219" s="19">
        <v>0.29509999999999997</v>
      </c>
      <c r="H219" s="20">
        <v>2756</v>
      </c>
      <c r="I219" s="20">
        <v>256.75</v>
      </c>
      <c r="J219" s="20">
        <v>2292.490118577075</v>
      </c>
      <c r="K219" s="20">
        <v>1976.2845849802372</v>
      </c>
      <c r="L219" s="21">
        <v>4.3999999999999997E-2</v>
      </c>
      <c r="M219" s="21">
        <v>281646.90100000001</v>
      </c>
      <c r="N219" s="21">
        <v>4870867.9819999998</v>
      </c>
      <c r="O219" s="18">
        <v>6</v>
      </c>
      <c r="P219" s="7">
        <f t="shared" si="203"/>
        <v>-0.53003079050004054</v>
      </c>
      <c r="Q219" s="7">
        <f t="shared" si="198"/>
        <v>3.4402792132355882</v>
      </c>
      <c r="R219" s="7">
        <f t="shared" si="201"/>
        <v>2.4095104522693158</v>
      </c>
      <c r="S219" s="7">
        <f t="shared" si="204"/>
        <v>3.3603074723871194</v>
      </c>
      <c r="T219" s="7">
        <f t="shared" si="205"/>
        <v>3.2958494831602008</v>
      </c>
      <c r="U219" s="7">
        <f t="shared" si="220"/>
        <v>-1.3565473235138126</v>
      </c>
      <c r="V219" s="6">
        <f t="shared" si="195"/>
        <v>9.3160377358490559E-2</v>
      </c>
      <c r="W219" s="8">
        <f t="shared" si="196"/>
        <v>0.71708439222795251</v>
      </c>
      <c r="X219" s="8">
        <f t="shared" si="197"/>
        <v>3280.6324110671935</v>
      </c>
      <c r="Y219" s="6">
        <f t="shared" si="202"/>
        <v>-1.0307687609662723</v>
      </c>
      <c r="Z219" s="6">
        <f t="shared" si="199"/>
        <v>-0.14442973007538734</v>
      </c>
      <c r="AA219" s="6">
        <f t="shared" si="200"/>
        <v>3.5159575712002558</v>
      </c>
      <c r="AB219" s="8">
        <f t="shared" si="206"/>
        <v>29.509999999999998</v>
      </c>
      <c r="AC219" s="8">
        <f t="shared" si="207"/>
        <v>93.39207048458151</v>
      </c>
      <c r="AD219" s="8">
        <f t="shared" si="208"/>
        <v>8.7004405286343616</v>
      </c>
      <c r="AE219" s="8">
        <f t="shared" si="209"/>
        <v>77.685195478721624</v>
      </c>
      <c r="AF219" s="8">
        <f t="shared" si="210"/>
        <v>66.969996102346229</v>
      </c>
      <c r="AG219" s="8">
        <f t="shared" si="211"/>
        <v>153.35563210970221</v>
      </c>
      <c r="AH219" s="8">
        <f t="shared" si="212"/>
        <v>144.65519158106784</v>
      </c>
      <c r="AI219" s="7">
        <f t="shared" si="213"/>
        <v>1.4699692094999595</v>
      </c>
      <c r="AJ219" s="7">
        <f t="shared" si="214"/>
        <v>1.9703100037356287</v>
      </c>
      <c r="AK219" s="7">
        <f t="shared" si="215"/>
        <v>0.93954124276935636</v>
      </c>
      <c r="AL219" s="7">
        <f t="shared" si="216"/>
        <v>1.8903382628871599</v>
      </c>
      <c r="AM219" s="7">
        <f t="shared" si="217"/>
        <v>1.8258802736602413</v>
      </c>
      <c r="AN219" s="7">
        <f t="shared" si="218"/>
        <v>2.1856997304277255</v>
      </c>
      <c r="AO219" s="7">
        <f t="shared" si="219"/>
        <v>2.1603340248111724</v>
      </c>
    </row>
    <row r="220" spans="1:41">
      <c r="A220" s="16" t="s">
        <v>127</v>
      </c>
      <c r="B220" s="7" t="s">
        <v>40</v>
      </c>
      <c r="C220" s="7" t="s">
        <v>41</v>
      </c>
      <c r="D220" s="7">
        <v>3</v>
      </c>
      <c r="E220" s="7">
        <v>12</v>
      </c>
      <c r="G220" s="8">
        <v>31.7683</v>
      </c>
      <c r="H220" s="9">
        <v>2066.8662674650695</v>
      </c>
      <c r="I220" s="9">
        <v>1037.6746506986028</v>
      </c>
      <c r="J220" s="9">
        <v>13313.253012048192</v>
      </c>
      <c r="K220" s="9">
        <v>1317.2690763052208</v>
      </c>
      <c r="L220" s="24">
        <v>2.5350000000000001</v>
      </c>
      <c r="M220" s="10">
        <v>281602.31199999998</v>
      </c>
      <c r="N220" s="10">
        <v>4870883.4919999996</v>
      </c>
      <c r="O220" s="7">
        <v>5</v>
      </c>
      <c r="P220" s="7">
        <f t="shared" si="203"/>
        <v>1.5019939752812543</v>
      </c>
      <c r="Q220" s="7">
        <f t="shared" si="198"/>
        <v>3.3153123773622255</v>
      </c>
      <c r="R220" s="7">
        <f t="shared" si="201"/>
        <v>3.0160612075057442</v>
      </c>
      <c r="S220" s="7">
        <f t="shared" si="204"/>
        <v>4.1242841856450552</v>
      </c>
      <c r="T220" s="7">
        <f t="shared" si="205"/>
        <v>3.1196744966159429</v>
      </c>
      <c r="U220" s="7">
        <f t="shared" si="220"/>
        <v>0.40397796366935479</v>
      </c>
      <c r="V220" s="6">
        <f t="shared" si="195"/>
        <v>0.50205214872042503</v>
      </c>
      <c r="W220" s="8">
        <f t="shared" si="196"/>
        <v>0.63732670905737876</v>
      </c>
      <c r="X220" s="8">
        <f t="shared" si="197"/>
        <v>13971.887550200801</v>
      </c>
      <c r="Y220" s="6">
        <f t="shared" si="202"/>
        <v>-0.29925116985648126</v>
      </c>
      <c r="Z220" s="6">
        <f t="shared" si="199"/>
        <v>-0.19563788074628291</v>
      </c>
      <c r="AA220" s="6">
        <f t="shared" si="200"/>
        <v>4.145255081651853</v>
      </c>
      <c r="AB220" s="8">
        <f t="shared" si="206"/>
        <v>3176.83</v>
      </c>
      <c r="AC220" s="8">
        <f t="shared" si="207"/>
        <v>0.65060650631764039</v>
      </c>
      <c r="AD220" s="8">
        <f t="shared" si="208"/>
        <v>0.32663839446826015</v>
      </c>
      <c r="AE220" s="8">
        <f t="shared" si="209"/>
        <v>4.190735107653917</v>
      </c>
      <c r="AF220" s="8">
        <f t="shared" si="210"/>
        <v>0.41464890356274048</v>
      </c>
      <c r="AG220" s="8">
        <f t="shared" si="211"/>
        <v>4.9320224056849167</v>
      </c>
      <c r="AH220" s="8">
        <f t="shared" si="212"/>
        <v>4.6053840112166569</v>
      </c>
      <c r="AI220" s="7">
        <f t="shared" si="213"/>
        <v>3.5019939752812541</v>
      </c>
      <c r="AJ220" s="7">
        <f t="shared" si="214"/>
        <v>-0.18668159791902866</v>
      </c>
      <c r="AK220" s="7">
        <f t="shared" si="215"/>
        <v>-0.48593276777550992</v>
      </c>
      <c r="AL220" s="7">
        <f t="shared" si="216"/>
        <v>0.62229021036380128</v>
      </c>
      <c r="AM220" s="7">
        <f t="shared" si="217"/>
        <v>-0.38231947866531157</v>
      </c>
      <c r="AN220" s="7">
        <f t="shared" si="218"/>
        <v>0.69302504088460637</v>
      </c>
      <c r="AO220" s="7">
        <f t="shared" si="219"/>
        <v>0.66326584886492523</v>
      </c>
    </row>
    <row r="221" spans="1:41">
      <c r="A221" s="16" t="s">
        <v>127</v>
      </c>
      <c r="B221" s="7" t="s">
        <v>47</v>
      </c>
      <c r="C221" s="7" t="s">
        <v>47</v>
      </c>
      <c r="D221" s="7">
        <v>12</v>
      </c>
      <c r="E221" s="7">
        <v>20</v>
      </c>
      <c r="G221" s="8">
        <v>19.106466666666666</v>
      </c>
      <c r="H221" s="9">
        <v>6255.9760956175314</v>
      </c>
      <c r="I221" s="9">
        <v>4158.1175298804792</v>
      </c>
      <c r="J221" s="9">
        <v>13119.999999999998</v>
      </c>
      <c r="K221" s="9">
        <v>5160</v>
      </c>
      <c r="L221" s="24">
        <v>1.9890000000000001</v>
      </c>
      <c r="M221" s="10">
        <v>281602.31199999998</v>
      </c>
      <c r="N221" s="10">
        <v>4870883.4919999996</v>
      </c>
      <c r="O221" s="7">
        <v>5</v>
      </c>
      <c r="P221" s="7">
        <f t="shared" si="203"/>
        <v>1.2811803809823898</v>
      </c>
      <c r="Q221" s="7">
        <f t="shared" si="198"/>
        <v>3.7962950805950726</v>
      </c>
      <c r="R221" s="7">
        <f t="shared" si="201"/>
        <v>3.618896760574378</v>
      </c>
      <c r="S221" s="7">
        <f t="shared" si="204"/>
        <v>4.1179338350396417</v>
      </c>
      <c r="T221" s="7">
        <f t="shared" si="205"/>
        <v>3.7126497016272113</v>
      </c>
      <c r="U221" s="7">
        <f t="shared" si="220"/>
        <v>0.29863478312443559</v>
      </c>
      <c r="V221" s="6">
        <f t="shared" si="195"/>
        <v>0.66466327017990767</v>
      </c>
      <c r="W221" s="8">
        <f t="shared" si="196"/>
        <v>0.82481133577455801</v>
      </c>
      <c r="X221" s="8">
        <f t="shared" si="197"/>
        <v>15699.999999999998</v>
      </c>
      <c r="Y221" s="6">
        <f t="shared" si="202"/>
        <v>-0.17739832002069478</v>
      </c>
      <c r="Z221" s="6">
        <f t="shared" si="199"/>
        <v>-8.3645378967861297E-2</v>
      </c>
      <c r="AA221" s="6">
        <f t="shared" si="200"/>
        <v>4.195899652409234</v>
      </c>
      <c r="AB221" s="8">
        <f t="shared" si="206"/>
        <v>1910.6466666666665</v>
      </c>
      <c r="AC221" s="8">
        <f t="shared" si="207"/>
        <v>3.2742715881276836</v>
      </c>
      <c r="AD221" s="8">
        <f t="shared" si="208"/>
        <v>2.1762880612221061</v>
      </c>
      <c r="AE221" s="8">
        <f t="shared" si="209"/>
        <v>6.8667850675338533</v>
      </c>
      <c r="AF221" s="8">
        <f t="shared" si="210"/>
        <v>2.7006563222922781</v>
      </c>
      <c r="AG221" s="8">
        <f t="shared" si="211"/>
        <v>11.743729451048237</v>
      </c>
      <c r="AH221" s="8">
        <f t="shared" si="212"/>
        <v>9.5674413898261328</v>
      </c>
      <c r="AI221" s="7">
        <f t="shared" si="213"/>
        <v>3.2811803809823896</v>
      </c>
      <c r="AJ221" s="7">
        <f t="shared" si="214"/>
        <v>0.51511469961268286</v>
      </c>
      <c r="AK221" s="7">
        <f t="shared" si="215"/>
        <v>0.33771637959198808</v>
      </c>
      <c r="AL221" s="7">
        <f t="shared" si="216"/>
        <v>0.83675345405725154</v>
      </c>
      <c r="AM221" s="7">
        <f t="shared" si="217"/>
        <v>0.43146932064482152</v>
      </c>
      <c r="AN221" s="7">
        <f t="shared" si="218"/>
        <v>1.0698060375251401</v>
      </c>
      <c r="AO221" s="7">
        <f t="shared" si="219"/>
        <v>0.98079581041542274</v>
      </c>
    </row>
    <row r="222" spans="1:41">
      <c r="A222" s="16" t="s">
        <v>127</v>
      </c>
      <c r="B222" s="7" t="s">
        <v>73</v>
      </c>
      <c r="C222" s="7" t="s">
        <v>44</v>
      </c>
      <c r="D222" s="7">
        <v>20</v>
      </c>
      <c r="E222" s="7">
        <v>44</v>
      </c>
      <c r="G222" s="8">
        <v>3.0716000000000001</v>
      </c>
      <c r="H222" s="9">
        <v>8507.0422535211273</v>
      </c>
      <c r="I222" s="9">
        <v>1252.2635814889338</v>
      </c>
      <c r="J222" s="9">
        <v>6600</v>
      </c>
      <c r="K222" s="9">
        <v>6940.0000000000009</v>
      </c>
      <c r="L222" s="24">
        <v>0.85299999999999998</v>
      </c>
      <c r="M222" s="10">
        <v>281602.31199999998</v>
      </c>
      <c r="N222" s="10">
        <v>4870883.4919999996</v>
      </c>
      <c r="O222" s="7">
        <v>5</v>
      </c>
      <c r="P222" s="7">
        <f t="shared" si="203"/>
        <v>0.48736465891693037</v>
      </c>
      <c r="Q222" s="7">
        <f t="shared" si="198"/>
        <v>3.9297785899020568</v>
      </c>
      <c r="R222" s="7">
        <f t="shared" si="201"/>
        <v>3.0976957505501841</v>
      </c>
      <c r="S222" s="7">
        <f t="shared" si="204"/>
        <v>3.8195439355418688</v>
      </c>
      <c r="T222" s="7">
        <f t="shared" si="205"/>
        <v>3.8413594704548548</v>
      </c>
      <c r="U222" s="7">
        <f t="shared" si="220"/>
        <v>-6.905096883247698E-2</v>
      </c>
      <c r="V222" s="6">
        <f t="shared" si="195"/>
        <v>0.14720316934720909</v>
      </c>
      <c r="W222" s="8">
        <f t="shared" si="196"/>
        <v>0.81579470198675497</v>
      </c>
      <c r="X222" s="8">
        <f t="shared" si="197"/>
        <v>10070</v>
      </c>
      <c r="Y222" s="6">
        <f t="shared" si="202"/>
        <v>-0.83208283935187266</v>
      </c>
      <c r="Z222" s="6">
        <f t="shared" si="199"/>
        <v>-8.8419119447201627E-2</v>
      </c>
      <c r="AA222" s="6">
        <f t="shared" si="200"/>
        <v>4.003029470553618</v>
      </c>
      <c r="AB222" s="8">
        <f t="shared" si="206"/>
        <v>307.15999999999997</v>
      </c>
      <c r="AC222" s="8">
        <f t="shared" si="207"/>
        <v>27.695801059777082</v>
      </c>
      <c r="AD222" s="8">
        <f t="shared" si="208"/>
        <v>4.0769096936089788</v>
      </c>
      <c r="AE222" s="8">
        <f t="shared" si="209"/>
        <v>21.487172808959503</v>
      </c>
      <c r="AF222" s="8">
        <f t="shared" si="210"/>
        <v>22.594087771845299</v>
      </c>
      <c r="AG222" s="8">
        <f t="shared" si="211"/>
        <v>48.158170274413777</v>
      </c>
      <c r="AH222" s="8">
        <f t="shared" si="212"/>
        <v>44.081260580804795</v>
      </c>
      <c r="AI222" s="7">
        <f t="shared" si="213"/>
        <v>2.4873646589169303</v>
      </c>
      <c r="AJ222" s="7">
        <f t="shared" si="214"/>
        <v>1.4424139309851263</v>
      </c>
      <c r="AK222" s="7">
        <f t="shared" si="215"/>
        <v>0.61033109163325361</v>
      </c>
      <c r="AL222" s="7">
        <f t="shared" si="216"/>
        <v>1.3321792766249383</v>
      </c>
      <c r="AM222" s="7">
        <f t="shared" si="217"/>
        <v>1.3539948115379248</v>
      </c>
      <c r="AN222" s="7">
        <f t="shared" si="218"/>
        <v>1.6826699779420209</v>
      </c>
      <c r="AO222" s="7">
        <f t="shared" si="219"/>
        <v>1.6442540054321952</v>
      </c>
    </row>
    <row r="223" spans="1:41">
      <c r="A223" s="16" t="s">
        <v>127</v>
      </c>
      <c r="B223" s="7" t="s">
        <v>74</v>
      </c>
      <c r="C223" s="7" t="s">
        <v>44</v>
      </c>
      <c r="D223" s="7">
        <v>44</v>
      </c>
      <c r="E223" s="7">
        <v>69</v>
      </c>
      <c r="G223" s="8">
        <v>3.4958</v>
      </c>
      <c r="H223" s="9">
        <v>8082.5049701789276</v>
      </c>
      <c r="I223" s="9">
        <v>757.70377733598423</v>
      </c>
      <c r="J223" s="9">
        <v>7619.0476190476184</v>
      </c>
      <c r="K223" s="9">
        <v>6944.4444444444443</v>
      </c>
      <c r="L223" s="24">
        <v>0.91200000000000003</v>
      </c>
      <c r="M223" s="10">
        <v>281602.31199999998</v>
      </c>
      <c r="N223" s="10">
        <v>4870883.4919999996</v>
      </c>
      <c r="O223" s="7">
        <v>5</v>
      </c>
      <c r="P223" s="7">
        <f t="shared" si="203"/>
        <v>0.54354657802958584</v>
      </c>
      <c r="Q223" s="7">
        <f t="shared" si="198"/>
        <v>3.9075459803446044</v>
      </c>
      <c r="R223" s="7">
        <f t="shared" si="201"/>
        <v>2.8794994523175097</v>
      </c>
      <c r="S223" s="7">
        <f t="shared" si="204"/>
        <v>3.8819006879220055</v>
      </c>
      <c r="T223" s="7">
        <f t="shared" si="205"/>
        <v>3.8416375079047502</v>
      </c>
      <c r="U223" s="7">
        <f t="shared" si="220"/>
        <v>-4.0005161671583807E-2</v>
      </c>
      <c r="V223" s="6">
        <f t="shared" si="195"/>
        <v>9.3746156684294674E-2</v>
      </c>
      <c r="W223" s="8">
        <f t="shared" si="196"/>
        <v>0.85919457767938878</v>
      </c>
      <c r="X223" s="8">
        <f t="shared" si="197"/>
        <v>11091.269841269841</v>
      </c>
      <c r="Y223" s="6">
        <f t="shared" si="202"/>
        <v>-1.0280465280270945</v>
      </c>
      <c r="Z223" s="6">
        <f t="shared" si="199"/>
        <v>-6.5908472439853996E-2</v>
      </c>
      <c r="AA223" s="6">
        <f t="shared" si="200"/>
        <v>4.0449812714408981</v>
      </c>
      <c r="AB223" s="8">
        <f t="shared" si="206"/>
        <v>349.58</v>
      </c>
      <c r="AC223" s="8">
        <f t="shared" si="207"/>
        <v>23.120616082667567</v>
      </c>
      <c r="AD223" s="8">
        <f t="shared" si="208"/>
        <v>2.1674688979231771</v>
      </c>
      <c r="AE223" s="8">
        <f t="shared" si="209"/>
        <v>21.794861316573083</v>
      </c>
      <c r="AF223" s="8">
        <f t="shared" si="210"/>
        <v>19.865107970834842</v>
      </c>
      <c r="AG223" s="8">
        <f t="shared" si="211"/>
        <v>43.827438185331111</v>
      </c>
      <c r="AH223" s="8">
        <f t="shared" si="212"/>
        <v>41.659969287407932</v>
      </c>
      <c r="AI223" s="7">
        <f t="shared" si="213"/>
        <v>2.5435465780295856</v>
      </c>
      <c r="AJ223" s="7">
        <f t="shared" si="214"/>
        <v>1.3639994023150186</v>
      </c>
      <c r="AK223" s="7">
        <f t="shared" si="215"/>
        <v>0.33595287428792403</v>
      </c>
      <c r="AL223" s="7">
        <f t="shared" si="216"/>
        <v>1.3383541098924197</v>
      </c>
      <c r="AM223" s="7">
        <f t="shared" si="217"/>
        <v>1.2980909298751646</v>
      </c>
      <c r="AN223" s="7">
        <f t="shared" si="218"/>
        <v>1.6417460858834776</v>
      </c>
      <c r="AO223" s="7">
        <f t="shared" si="219"/>
        <v>1.6197189454409595</v>
      </c>
    </row>
    <row r="224" spans="1:41" ht="16" thickBot="1">
      <c r="A224" s="17" t="s">
        <v>127</v>
      </c>
      <c r="B224" s="18" t="s">
        <v>57</v>
      </c>
      <c r="C224" s="18" t="s">
        <v>5</v>
      </c>
      <c r="D224" s="18">
        <v>69</v>
      </c>
      <c r="E224" s="18">
        <v>74</v>
      </c>
      <c r="F224" s="18"/>
      <c r="G224" s="19">
        <v>0.61399999999999999</v>
      </c>
      <c r="H224" s="20">
        <v>4276.5000000000009</v>
      </c>
      <c r="I224" s="20">
        <v>55.500000000000014</v>
      </c>
      <c r="J224" s="20">
        <v>6224.8995983935738</v>
      </c>
      <c r="K224" s="20">
        <v>2791.1646586345382</v>
      </c>
      <c r="L224" s="21">
        <v>0.18099999999999999</v>
      </c>
      <c r="M224" s="21">
        <v>281602.31199999998</v>
      </c>
      <c r="N224" s="21">
        <v>4870883.4919999996</v>
      </c>
      <c r="O224" s="18">
        <v>5</v>
      </c>
      <c r="P224" s="7">
        <f t="shared" si="203"/>
        <v>-0.21183162885883233</v>
      </c>
      <c r="Q224" s="7">
        <f t="shared" si="198"/>
        <v>3.6310884763651412</v>
      </c>
      <c r="R224" s="7">
        <f t="shared" si="201"/>
        <v>1.7442929831226763</v>
      </c>
      <c r="S224" s="7">
        <f t="shared" si="204"/>
        <v>3.794132351074555</v>
      </c>
      <c r="T224" s="7">
        <f t="shared" si="205"/>
        <v>3.4457854574943774</v>
      </c>
      <c r="U224" s="7">
        <f t="shared" si="220"/>
        <v>-0.74232142513081545</v>
      </c>
      <c r="V224" s="6">
        <f t="shared" si="195"/>
        <v>1.2977902490354262E-2</v>
      </c>
      <c r="W224" s="8">
        <f t="shared" si="196"/>
        <v>0.65267500494201747</v>
      </c>
      <c r="X224" s="8">
        <f t="shared" si="197"/>
        <v>7620.4819277108427</v>
      </c>
      <c r="Y224" s="6">
        <f t="shared" si="202"/>
        <v>-1.8867954932424651</v>
      </c>
      <c r="Z224" s="6">
        <f t="shared" si="199"/>
        <v>-0.18530301887076375</v>
      </c>
      <c r="AA224" s="6">
        <f t="shared" si="200"/>
        <v>3.8819824374717817</v>
      </c>
      <c r="AB224" s="8">
        <f t="shared" si="206"/>
        <v>61.4</v>
      </c>
      <c r="AC224" s="8">
        <f t="shared" si="207"/>
        <v>69.649837133550506</v>
      </c>
      <c r="AD224" s="8">
        <f t="shared" si="208"/>
        <v>0.90390879478827391</v>
      </c>
      <c r="AE224" s="8">
        <f t="shared" si="209"/>
        <v>101.38272961553052</v>
      </c>
      <c r="AF224" s="8">
        <f t="shared" si="210"/>
        <v>45.458707795350783</v>
      </c>
      <c r="AG224" s="8">
        <f t="shared" si="211"/>
        <v>147.74534620566959</v>
      </c>
      <c r="AH224" s="8">
        <f t="shared" si="212"/>
        <v>146.84143741088133</v>
      </c>
      <c r="AI224" s="7">
        <f t="shared" si="213"/>
        <v>1.7881683711411678</v>
      </c>
      <c r="AJ224" s="7">
        <f t="shared" si="214"/>
        <v>1.8429201052239736</v>
      </c>
      <c r="AK224" s="7">
        <f t="shared" si="215"/>
        <v>-4.38753880184913E-2</v>
      </c>
      <c r="AL224" s="7">
        <f t="shared" si="216"/>
        <v>2.0059639799333873</v>
      </c>
      <c r="AM224" s="7">
        <f t="shared" si="217"/>
        <v>1.6576170863532098</v>
      </c>
      <c r="AN224" s="7">
        <f t="shared" si="218"/>
        <v>2.1695138100336409</v>
      </c>
      <c r="AO224" s="7">
        <f t="shared" si="219"/>
        <v>2.1668486271024379</v>
      </c>
    </row>
    <row r="225" spans="1:41">
      <c r="A225" s="16" t="s">
        <v>128</v>
      </c>
      <c r="B225" s="7" t="s">
        <v>49</v>
      </c>
      <c r="C225" s="7" t="s">
        <v>41</v>
      </c>
      <c r="D225" s="7">
        <v>2</v>
      </c>
      <c r="E225" s="7">
        <v>9</v>
      </c>
      <c r="G225" s="8">
        <v>42.671999999999997</v>
      </c>
      <c r="H225" s="9">
        <v>956.74044265593579</v>
      </c>
      <c r="I225" s="9">
        <v>14.839034205231375</v>
      </c>
      <c r="J225" s="9">
        <v>7429.1497975708508</v>
      </c>
      <c r="K225" s="9">
        <v>615.38461538461547</v>
      </c>
      <c r="L225" s="24">
        <v>1.0840000000000001</v>
      </c>
      <c r="M225" s="10">
        <v>281846.58600000001</v>
      </c>
      <c r="N225" s="10">
        <v>4870433.7170000002</v>
      </c>
      <c r="O225" s="7">
        <v>2</v>
      </c>
      <c r="P225" s="7">
        <f t="shared" si="203"/>
        <v>1.6301429983458009</v>
      </c>
      <c r="Q225" s="7">
        <f t="shared" si="198"/>
        <v>2.9807941325401006</v>
      </c>
      <c r="R225" s="7">
        <f t="shared" si="201"/>
        <v>1.1714056359168681</v>
      </c>
      <c r="S225" s="7">
        <f t="shared" si="204"/>
        <v>3.8709391153284423</v>
      </c>
      <c r="T225" s="7">
        <f t="shared" si="205"/>
        <v>2.7891466346851068</v>
      </c>
      <c r="U225" s="7">
        <f t="shared" si="220"/>
        <v>3.5029282202368152E-2</v>
      </c>
      <c r="V225" s="6">
        <f t="shared" si="195"/>
        <v>1.5509989484752875E-2</v>
      </c>
      <c r="W225" s="8">
        <f t="shared" si="196"/>
        <v>0.6432095769635201</v>
      </c>
      <c r="X225" s="8">
        <f t="shared" si="197"/>
        <v>7736.8421052631584</v>
      </c>
      <c r="Y225" s="6">
        <f t="shared" si="202"/>
        <v>-1.8093884966232325</v>
      </c>
      <c r="Z225" s="6">
        <f t="shared" si="199"/>
        <v>-0.19164749785499385</v>
      </c>
      <c r="AA225" s="6">
        <f t="shared" si="200"/>
        <v>3.8885637337953471</v>
      </c>
      <c r="AB225" s="8">
        <f t="shared" si="206"/>
        <v>4267.2</v>
      </c>
      <c r="AC225" s="8">
        <f t="shared" si="207"/>
        <v>0.22420801524557926</v>
      </c>
      <c r="AD225" s="8">
        <f t="shared" si="208"/>
        <v>3.4774639588562467E-3</v>
      </c>
      <c r="AE225" s="8">
        <f t="shared" si="209"/>
        <v>1.7409893601356512</v>
      </c>
      <c r="AF225" s="8">
        <f t="shared" si="210"/>
        <v>0.14421274263793951</v>
      </c>
      <c r="AG225" s="8">
        <f t="shared" si="211"/>
        <v>1.888679566732447</v>
      </c>
      <c r="AH225" s="8">
        <f t="shared" si="212"/>
        <v>1.8852021027735908</v>
      </c>
      <c r="AI225" s="7">
        <f t="shared" si="213"/>
        <v>3.6301429983458009</v>
      </c>
      <c r="AJ225" s="7">
        <f t="shared" si="214"/>
        <v>-0.64934886580570017</v>
      </c>
      <c r="AK225" s="7">
        <f t="shared" si="215"/>
        <v>-2.4587373624289328</v>
      </c>
      <c r="AL225" s="7">
        <f t="shared" si="216"/>
        <v>0.24079611698264153</v>
      </c>
      <c r="AM225" s="7">
        <f t="shared" si="217"/>
        <v>-0.84099636366069408</v>
      </c>
      <c r="AN225" s="7">
        <f t="shared" si="218"/>
        <v>0.27615828179457508</v>
      </c>
      <c r="AO225" s="7">
        <f t="shared" si="219"/>
        <v>0.27535791550434857</v>
      </c>
    </row>
    <row r="226" spans="1:41">
      <c r="A226" s="16" t="s">
        <v>128</v>
      </c>
      <c r="B226" s="7" t="s">
        <v>50</v>
      </c>
      <c r="C226" s="7" t="s">
        <v>41</v>
      </c>
      <c r="D226" s="7">
        <v>9</v>
      </c>
      <c r="E226" s="7">
        <v>15</v>
      </c>
      <c r="G226" s="8">
        <v>23.010300000000001</v>
      </c>
      <c r="H226" s="9">
        <v>9012.974051896208</v>
      </c>
      <c r="I226" s="9">
        <v>16.716566866267453</v>
      </c>
      <c r="J226" s="9">
        <v>9939.7590361445782</v>
      </c>
      <c r="K226" s="9">
        <v>5863.4538152610439</v>
      </c>
      <c r="L226" s="24">
        <v>4.74</v>
      </c>
      <c r="M226" s="10">
        <v>281846.58600000001</v>
      </c>
      <c r="N226" s="10">
        <v>4870433.7170000002</v>
      </c>
      <c r="O226" s="7">
        <v>2</v>
      </c>
      <c r="P226" s="7">
        <f t="shared" si="203"/>
        <v>1.3619222808805183</v>
      </c>
      <c r="Q226" s="7">
        <f t="shared" si="198"/>
        <v>3.9548681207464389</v>
      </c>
      <c r="R226" s="7">
        <f t="shared" si="201"/>
        <v>1.2231470898416368</v>
      </c>
      <c r="S226" s="7">
        <f t="shared" si="204"/>
        <v>3.9973758561738513</v>
      </c>
      <c r="T226" s="7">
        <f t="shared" si="205"/>
        <v>3.7681535086887008</v>
      </c>
      <c r="U226" s="7">
        <f t="shared" si="220"/>
        <v>0.67577834167408513</v>
      </c>
      <c r="V226" s="6">
        <f t="shared" si="195"/>
        <v>1.8547226220795025E-3</v>
      </c>
      <c r="W226" s="8">
        <f t="shared" si="196"/>
        <v>0.65055705048074031</v>
      </c>
      <c r="X226" s="8">
        <f t="shared" si="197"/>
        <v>12871.4859437751</v>
      </c>
      <c r="Y226" s="6">
        <f t="shared" si="202"/>
        <v>-2.7317210309048021</v>
      </c>
      <c r="Z226" s="6">
        <f t="shared" si="199"/>
        <v>-0.18671461205773818</v>
      </c>
      <c r="AA226" s="6">
        <f t="shared" si="200"/>
        <v>4.1096286867591001</v>
      </c>
      <c r="AB226" s="8">
        <f t="shared" si="206"/>
        <v>2301.0299999999997</v>
      </c>
      <c r="AC226" s="8">
        <f t="shared" si="207"/>
        <v>3.9169302668353776</v>
      </c>
      <c r="AD226" s="8">
        <f t="shared" si="208"/>
        <v>7.2648191750074769E-3</v>
      </c>
      <c r="AE226" s="8">
        <f t="shared" si="209"/>
        <v>4.3196998892428953</v>
      </c>
      <c r="AF226" s="8">
        <f t="shared" si="210"/>
        <v>2.5481866013311625</v>
      </c>
      <c r="AG226" s="8">
        <f t="shared" si="211"/>
        <v>6.8751513097490653</v>
      </c>
      <c r="AH226" s="8">
        <f t="shared" si="212"/>
        <v>6.8678864905740573</v>
      </c>
      <c r="AI226" s="7">
        <f t="shared" si="213"/>
        <v>3.3619222808805183</v>
      </c>
      <c r="AJ226" s="7">
        <f t="shared" si="214"/>
        <v>0.59294583986592064</v>
      </c>
      <c r="AK226" s="7">
        <f t="shared" si="215"/>
        <v>-2.1387751910388815</v>
      </c>
      <c r="AL226" s="7">
        <f t="shared" si="216"/>
        <v>0.63545357529333291</v>
      </c>
      <c r="AM226" s="7">
        <f t="shared" si="217"/>
        <v>0.40623122780818255</v>
      </c>
      <c r="AN226" s="7">
        <f t="shared" si="218"/>
        <v>0.83728226065007616</v>
      </c>
      <c r="AO226" s="7">
        <f t="shared" si="219"/>
        <v>0.83682310871882881</v>
      </c>
    </row>
    <row r="227" spans="1:41">
      <c r="A227" s="16" t="s">
        <v>128</v>
      </c>
      <c r="B227" s="7" t="s">
        <v>42</v>
      </c>
      <c r="C227" s="7" t="s">
        <v>55</v>
      </c>
      <c r="D227" s="7">
        <v>15</v>
      </c>
      <c r="E227" s="7">
        <v>49</v>
      </c>
      <c r="G227" s="8">
        <v>6.2359</v>
      </c>
      <c r="H227" s="9">
        <v>24855.711422845692</v>
      </c>
      <c r="I227" s="9">
        <v>14.52905811623245</v>
      </c>
      <c r="J227" s="9">
        <v>8473.8955823293181</v>
      </c>
      <c r="K227" s="9">
        <v>16526.104417670682</v>
      </c>
      <c r="L227" s="24">
        <v>2.83</v>
      </c>
      <c r="M227" s="10">
        <v>281846.58600000001</v>
      </c>
      <c r="N227" s="10">
        <v>4870433.7170000002</v>
      </c>
      <c r="O227" s="7">
        <v>2</v>
      </c>
      <c r="P227" s="7">
        <f t="shared" si="203"/>
        <v>0.7948991421491951</v>
      </c>
      <c r="Q227" s="7">
        <f t="shared" si="198"/>
        <v>4.3954261980762857</v>
      </c>
      <c r="R227" s="7">
        <f t="shared" si="201"/>
        <v>1.1622374609476034</v>
      </c>
      <c r="S227" s="7">
        <f t="shared" si="204"/>
        <v>3.9280831082019563</v>
      </c>
      <c r="T227" s="7">
        <f t="shared" si="205"/>
        <v>4.2181704924525523</v>
      </c>
      <c r="U227" s="7">
        <f t="shared" si="220"/>
        <v>0.45178643552429026</v>
      </c>
      <c r="V227" s="6">
        <f t="shared" si="195"/>
        <v>5.8453599935499412E-4</v>
      </c>
      <c r="W227" s="8">
        <f t="shared" si="196"/>
        <v>0.6648815693314255</v>
      </c>
      <c r="X227" s="8">
        <f t="shared" si="197"/>
        <v>16736.947791164661</v>
      </c>
      <c r="Y227" s="6">
        <f t="shared" si="202"/>
        <v>-3.2331887371286818</v>
      </c>
      <c r="Z227" s="6">
        <f t="shared" si="199"/>
        <v>-0.17725570562373297</v>
      </c>
      <c r="AA227" s="6">
        <f t="shared" si="200"/>
        <v>4.2236762614043064</v>
      </c>
      <c r="AB227" s="8">
        <f t="shared" si="206"/>
        <v>623.59</v>
      </c>
      <c r="AC227" s="8">
        <f t="shared" si="207"/>
        <v>39.859060316627414</v>
      </c>
      <c r="AD227" s="8">
        <f t="shared" si="208"/>
        <v>2.3299055655530795E-2</v>
      </c>
      <c r="AE227" s="8">
        <f t="shared" si="209"/>
        <v>13.588889466363023</v>
      </c>
      <c r="AF227" s="8">
        <f t="shared" si="210"/>
        <v>26.501554575395183</v>
      </c>
      <c r="AG227" s="8">
        <f t="shared" si="211"/>
        <v>40.113743097413739</v>
      </c>
      <c r="AH227" s="8">
        <f t="shared" si="212"/>
        <v>40.090444041758204</v>
      </c>
      <c r="AI227" s="7">
        <f t="shared" si="213"/>
        <v>2.7948991421491951</v>
      </c>
      <c r="AJ227" s="7">
        <f t="shared" si="214"/>
        <v>1.6005270559270901</v>
      </c>
      <c r="AK227" s="7">
        <f t="shared" si="215"/>
        <v>-1.6326616812015917</v>
      </c>
      <c r="AL227" s="7">
        <f t="shared" si="216"/>
        <v>1.1331839660527612</v>
      </c>
      <c r="AM227" s="7">
        <f t="shared" si="217"/>
        <v>1.4232713503033572</v>
      </c>
      <c r="AN227" s="7">
        <f t="shared" si="218"/>
        <v>1.6032931888005268</v>
      </c>
      <c r="AO227" s="7">
        <f t="shared" si="219"/>
        <v>1.6030408665228424</v>
      </c>
    </row>
    <row r="228" spans="1:41" ht="16" thickBot="1">
      <c r="A228" s="17" t="s">
        <v>128</v>
      </c>
      <c r="B228" s="18" t="s">
        <v>57</v>
      </c>
      <c r="C228" s="18" t="s">
        <v>5</v>
      </c>
      <c r="D228" s="18">
        <v>49</v>
      </c>
      <c r="E228" s="18">
        <v>79</v>
      </c>
      <c r="F228" s="18"/>
      <c r="G228" s="19">
        <v>1.1052500000000001</v>
      </c>
      <c r="H228" s="20">
        <v>5185.2589641434279</v>
      </c>
      <c r="I228" s="20">
        <v>107.56972111553783</v>
      </c>
      <c r="J228" s="20">
        <v>6448.4126984126979</v>
      </c>
      <c r="K228" s="20">
        <v>5178.5714285714284</v>
      </c>
      <c r="L228" s="21">
        <v>0.55600000000000005</v>
      </c>
      <c r="M228" s="21">
        <v>281846.58600000001</v>
      </c>
      <c r="N228" s="21">
        <v>4870433.7170000002</v>
      </c>
      <c r="O228" s="18">
        <v>2</v>
      </c>
      <c r="P228" s="7">
        <f t="shared" si="203"/>
        <v>4.3460523577911643E-2</v>
      </c>
      <c r="Q228" s="7">
        <f t="shared" si="198"/>
        <v>3.7147704509642163</v>
      </c>
      <c r="R228" s="7">
        <f t="shared" si="201"/>
        <v>2.0316900426779489</v>
      </c>
      <c r="S228" s="7">
        <f t="shared" si="204"/>
        <v>3.809452824533349</v>
      </c>
      <c r="T228" s="7">
        <f t="shared" si="205"/>
        <v>3.7142099708927558</v>
      </c>
      <c r="U228" s="7">
        <f t="shared" si="220"/>
        <v>-0.25492520841794247</v>
      </c>
      <c r="V228" s="6">
        <f t="shared" si="195"/>
        <v>2.0745293891663456E-2</v>
      </c>
      <c r="W228" s="8">
        <f t="shared" si="196"/>
        <v>0.99871027934800471</v>
      </c>
      <c r="X228" s="8">
        <f t="shared" si="197"/>
        <v>9037.6984126984116</v>
      </c>
      <c r="Y228" s="6">
        <f t="shared" si="202"/>
        <v>-1.6830804082862674</v>
      </c>
      <c r="Z228" s="6">
        <f t="shared" si="199"/>
        <v>-5.6048007146087002E-4</v>
      </c>
      <c r="AA228" s="6">
        <f t="shared" si="200"/>
        <v>3.9560578448634915</v>
      </c>
      <c r="AB228" s="8">
        <f t="shared" si="206"/>
        <v>110.52500000000001</v>
      </c>
      <c r="AC228" s="8">
        <f t="shared" si="207"/>
        <v>46.914806280420066</v>
      </c>
      <c r="AD228" s="8">
        <f t="shared" si="208"/>
        <v>0.97326144415777271</v>
      </c>
      <c r="AE228" s="8">
        <f t="shared" si="209"/>
        <v>58.343476122259197</v>
      </c>
      <c r="AF228" s="8">
        <f t="shared" si="210"/>
        <v>46.854299285875847</v>
      </c>
      <c r="AG228" s="8">
        <f t="shared" si="211"/>
        <v>106.17103685229281</v>
      </c>
      <c r="AH228" s="8">
        <f t="shared" si="212"/>
        <v>105.19777540813506</v>
      </c>
      <c r="AI228" s="7">
        <f t="shared" si="213"/>
        <v>2.0434605235779117</v>
      </c>
      <c r="AJ228" s="7">
        <f t="shared" si="214"/>
        <v>1.671309927386305</v>
      </c>
      <c r="AK228" s="7">
        <f t="shared" si="215"/>
        <v>-1.1770480899962521E-2</v>
      </c>
      <c r="AL228" s="7">
        <f t="shared" si="216"/>
        <v>1.7659923009554375</v>
      </c>
      <c r="AM228" s="7">
        <f t="shared" si="217"/>
        <v>1.6707494473148441</v>
      </c>
      <c r="AN228" s="7">
        <f t="shared" si="218"/>
        <v>2.0260060586403132</v>
      </c>
      <c r="AO228" s="7">
        <f t="shared" si="219"/>
        <v>2.0220065559946536</v>
      </c>
    </row>
    <row r="229" spans="1:41">
      <c r="A229" s="16" t="s">
        <v>129</v>
      </c>
      <c r="B229" s="7" t="s">
        <v>49</v>
      </c>
      <c r="C229" s="7" t="s">
        <v>41</v>
      </c>
      <c r="D229" s="7">
        <v>3</v>
      </c>
      <c r="E229" s="7">
        <v>9</v>
      </c>
      <c r="G229" s="8">
        <v>44.693100000000001</v>
      </c>
      <c r="H229" s="9">
        <v>908.3166332665329</v>
      </c>
      <c r="I229" s="9">
        <v>77.655310621242478</v>
      </c>
      <c r="J229" s="9">
        <v>553.57142857142856</v>
      </c>
      <c r="K229" s="9">
        <v>547.61904761904759</v>
      </c>
      <c r="L229" s="24">
        <v>0.13300000000000001</v>
      </c>
      <c r="M229" s="10">
        <v>281862.09499999997</v>
      </c>
      <c r="N229" s="10">
        <v>4870439.534</v>
      </c>
      <c r="O229" s="7">
        <v>1</v>
      </c>
      <c r="P229" s="7">
        <f t="shared" si="203"/>
        <v>1.650240479211744</v>
      </c>
      <c r="Q229" s="7">
        <f t="shared" si="198"/>
        <v>2.9582372671441561</v>
      </c>
      <c r="R229" s="7">
        <f t="shared" si="201"/>
        <v>1.8901711612189391</v>
      </c>
      <c r="S229" s="7">
        <f t="shared" si="204"/>
        <v>2.7431736668280724</v>
      </c>
      <c r="T229" s="7">
        <f t="shared" si="205"/>
        <v>2.7384785456196923</v>
      </c>
      <c r="U229" s="7">
        <f t="shared" si="220"/>
        <v>-0.87614835903291421</v>
      </c>
      <c r="V229" s="6">
        <f t="shared" si="195"/>
        <v>8.5493656922228364E-2</v>
      </c>
      <c r="W229" s="8">
        <f t="shared" si="196"/>
        <v>0.60289443962913358</v>
      </c>
      <c r="X229" s="8">
        <f t="shared" si="197"/>
        <v>827.38095238095229</v>
      </c>
      <c r="Y229" s="6">
        <f t="shared" si="202"/>
        <v>-1.068066105925217</v>
      </c>
      <c r="Z229" s="6">
        <f t="shared" si="199"/>
        <v>-0.21975872152446388</v>
      </c>
      <c r="AA229" s="6">
        <f t="shared" si="200"/>
        <v>2.9177055185282321</v>
      </c>
      <c r="AB229" s="8">
        <f t="shared" si="206"/>
        <v>4469.3100000000004</v>
      </c>
      <c r="AC229" s="8">
        <f t="shared" si="207"/>
        <v>0.20323419795595579</v>
      </c>
      <c r="AD229" s="8">
        <f t="shared" si="208"/>
        <v>1.7375234794910731E-2</v>
      </c>
      <c r="AE229" s="8">
        <f t="shared" si="209"/>
        <v>0.12386060232372077</v>
      </c>
      <c r="AF229" s="8">
        <f t="shared" si="210"/>
        <v>0.12252876789013238</v>
      </c>
      <c r="AG229" s="8">
        <f t="shared" si="211"/>
        <v>0.26376460500876386</v>
      </c>
      <c r="AH229" s="8">
        <f t="shared" si="212"/>
        <v>0.24638937021385315</v>
      </c>
      <c r="AI229" s="7">
        <f t="shared" si="213"/>
        <v>3.6502404792117438</v>
      </c>
      <c r="AJ229" s="7">
        <f t="shared" si="214"/>
        <v>-0.69200321206758764</v>
      </c>
      <c r="AK229" s="7">
        <f t="shared" si="215"/>
        <v>-1.7600693179928049</v>
      </c>
      <c r="AL229" s="7">
        <f t="shared" si="216"/>
        <v>-0.90706681238367171</v>
      </c>
      <c r="AM229" s="7">
        <f t="shared" si="217"/>
        <v>-0.91176193359205149</v>
      </c>
      <c r="AN229" s="7">
        <f t="shared" si="218"/>
        <v>-0.57878348354598852</v>
      </c>
      <c r="AO229" s="7">
        <f t="shared" si="219"/>
        <v>-0.60837803253459299</v>
      </c>
    </row>
    <row r="230" spans="1:41">
      <c r="A230" s="16" t="s">
        <v>129</v>
      </c>
      <c r="B230" s="7" t="s">
        <v>50</v>
      </c>
      <c r="C230" s="7" t="s">
        <v>41</v>
      </c>
      <c r="D230" s="7">
        <v>9</v>
      </c>
      <c r="E230" s="7">
        <v>14</v>
      </c>
      <c r="G230" s="8">
        <v>26.966966666666668</v>
      </c>
      <c r="H230" s="9">
        <v>3089.143426294821</v>
      </c>
      <c r="I230" s="9">
        <v>18.42629482071715</v>
      </c>
      <c r="J230" s="9">
        <v>2460.3174603174602</v>
      </c>
      <c r="K230" s="9">
        <v>1960.3174603174605</v>
      </c>
      <c r="L230" s="24">
        <v>0.83</v>
      </c>
      <c r="M230" s="10">
        <v>281862.09499999997</v>
      </c>
      <c r="N230" s="10">
        <v>4870439.534</v>
      </c>
      <c r="O230" s="7">
        <v>1</v>
      </c>
      <c r="P230" s="7">
        <f t="shared" si="203"/>
        <v>1.4308320983247431</v>
      </c>
      <c r="Q230" s="7">
        <f t="shared" si="198"/>
        <v>3.4898380726919846</v>
      </c>
      <c r="R230" s="7">
        <f t="shared" si="201"/>
        <v>1.2654380155940137</v>
      </c>
      <c r="S230" s="7">
        <f t="shared" si="204"/>
        <v>3.3909911487167097</v>
      </c>
      <c r="T230" s="7">
        <f t="shared" si="205"/>
        <v>3.2923264081421029</v>
      </c>
      <c r="U230" s="7">
        <f t="shared" si="220"/>
        <v>-8.092190762392612E-2</v>
      </c>
      <c r="V230" s="6">
        <f t="shared" si="195"/>
        <v>5.9648557149766298E-3</v>
      </c>
      <c r="W230" s="8">
        <f t="shared" si="196"/>
        <v>0.63458285673342907</v>
      </c>
      <c r="X230" s="8">
        <f t="shared" si="197"/>
        <v>3440.4761904761904</v>
      </c>
      <c r="Y230" s="6">
        <f t="shared" si="202"/>
        <v>-2.224400057097971</v>
      </c>
      <c r="Z230" s="6">
        <f t="shared" si="199"/>
        <v>-0.19751166454988187</v>
      </c>
      <c r="AA230" s="6">
        <f t="shared" si="200"/>
        <v>3.5366185566946662</v>
      </c>
      <c r="AB230" s="8">
        <f t="shared" si="206"/>
        <v>2696.6966666666672</v>
      </c>
      <c r="AC230" s="8">
        <f t="shared" si="207"/>
        <v>1.1455286997900469</v>
      </c>
      <c r="AD230" s="8">
        <f t="shared" si="208"/>
        <v>6.8329134116124094E-3</v>
      </c>
      <c r="AE230" s="8">
        <f t="shared" si="209"/>
        <v>0.91234490357367837</v>
      </c>
      <c r="AF230" s="8">
        <f t="shared" si="210"/>
        <v>0.72693287478289859</v>
      </c>
      <c r="AG230" s="8">
        <f t="shared" si="211"/>
        <v>1.6461106917681896</v>
      </c>
      <c r="AH230" s="8">
        <f t="shared" si="212"/>
        <v>1.6392777783565768</v>
      </c>
      <c r="AI230" s="7">
        <f t="shared" si="213"/>
        <v>3.4308320983247431</v>
      </c>
      <c r="AJ230" s="7">
        <f t="shared" si="214"/>
        <v>5.9005974367241608E-2</v>
      </c>
      <c r="AK230" s="7">
        <f t="shared" si="215"/>
        <v>-2.1653940827307294</v>
      </c>
      <c r="AL230" s="7">
        <f t="shared" si="216"/>
        <v>-3.9840949608033326E-2</v>
      </c>
      <c r="AM230" s="7">
        <f t="shared" si="217"/>
        <v>-0.13850569018264025</v>
      </c>
      <c r="AN230" s="7">
        <f t="shared" si="218"/>
        <v>0.2164590357412364</v>
      </c>
      <c r="AO230" s="7">
        <f t="shared" si="219"/>
        <v>0.21465255173142286</v>
      </c>
    </row>
    <row r="231" spans="1:41">
      <c r="A231" s="16" t="s">
        <v>129</v>
      </c>
      <c r="B231" s="7" t="s">
        <v>59</v>
      </c>
      <c r="C231" s="7" t="s">
        <v>59</v>
      </c>
      <c r="D231" s="7">
        <v>14</v>
      </c>
      <c r="E231" s="7">
        <v>32</v>
      </c>
      <c r="G231" s="8">
        <v>1.2297</v>
      </c>
      <c r="H231" s="9">
        <v>2476.0479041916169</v>
      </c>
      <c r="I231" s="9">
        <v>1E-3</v>
      </c>
      <c r="J231" s="9">
        <v>829.95951417004039</v>
      </c>
      <c r="K231" s="9">
        <v>1382.5910931174089</v>
      </c>
      <c r="L231" s="24">
        <v>0.47499999999999998</v>
      </c>
      <c r="M231" s="10">
        <v>281862.09499999997</v>
      </c>
      <c r="N231" s="10">
        <v>4870439.534</v>
      </c>
      <c r="O231" s="7">
        <v>1</v>
      </c>
      <c r="P231" s="7">
        <f t="shared" si="203"/>
        <v>8.9799173036164193E-2</v>
      </c>
      <c r="Q231" s="7">
        <f t="shared" si="198"/>
        <v>3.3937590427409821</v>
      </c>
      <c r="R231" s="7">
        <f t="shared" si="201"/>
        <v>-3</v>
      </c>
      <c r="S231" s="7">
        <f t="shared" si="204"/>
        <v>2.9190569077960884</v>
      </c>
      <c r="T231" s="7">
        <f t="shared" si="205"/>
        <v>3.1406937547578857</v>
      </c>
      <c r="U231" s="7">
        <f t="shared" si="220"/>
        <v>-0.32330639037513342</v>
      </c>
      <c r="V231" s="6">
        <f t="shared" si="195"/>
        <v>4.0386940749697699E-7</v>
      </c>
      <c r="W231" s="8">
        <f t="shared" si="196"/>
        <v>0.55838624558792571</v>
      </c>
      <c r="X231" s="8">
        <f t="shared" si="197"/>
        <v>1521.2550607287449</v>
      </c>
      <c r="Y231" s="6">
        <f t="shared" si="202"/>
        <v>-6.3937590427409825</v>
      </c>
      <c r="Z231" s="6">
        <f t="shared" si="199"/>
        <v>-0.25306528798309658</v>
      </c>
      <c r="AA231" s="6">
        <f t="shared" si="200"/>
        <v>3.1822020359992802</v>
      </c>
      <c r="AB231" s="8">
        <f t="shared" si="206"/>
        <v>122.97</v>
      </c>
      <c r="AC231" s="8">
        <f t="shared" si="207"/>
        <v>20.135381834525631</v>
      </c>
      <c r="AD231" s="8">
        <f t="shared" si="208"/>
        <v>8.1320647312352605E-6</v>
      </c>
      <c r="AE231" s="8">
        <f t="shared" si="209"/>
        <v>6.7492844935353373</v>
      </c>
      <c r="AF231" s="8">
        <f t="shared" si="210"/>
        <v>11.243320266060087</v>
      </c>
      <c r="AG231" s="8">
        <f t="shared" si="211"/>
        <v>17.992612891660155</v>
      </c>
      <c r="AH231" s="8">
        <f t="shared" si="212"/>
        <v>17.992604759595427</v>
      </c>
      <c r="AI231" s="7">
        <f t="shared" si="213"/>
        <v>2.0897991730361642</v>
      </c>
      <c r="AJ231" s="7">
        <f t="shared" si="214"/>
        <v>1.303959869704818</v>
      </c>
      <c r="AK231" s="7">
        <f t="shared" si="215"/>
        <v>-5.0897991730361642</v>
      </c>
      <c r="AL231" s="7">
        <f t="shared" si="216"/>
        <v>0.82925773475992437</v>
      </c>
      <c r="AM231" s="7">
        <f t="shared" si="217"/>
        <v>1.0508945817217215</v>
      </c>
      <c r="AN231" s="7">
        <f t="shared" si="218"/>
        <v>1.2550942362766488</v>
      </c>
      <c r="AO231" s="7">
        <f t="shared" si="219"/>
        <v>1.2550940399898918</v>
      </c>
    </row>
    <row r="232" spans="1:41">
      <c r="A232" s="16" t="s">
        <v>129</v>
      </c>
      <c r="B232" s="7" t="s">
        <v>130</v>
      </c>
      <c r="C232" s="7" t="s">
        <v>55</v>
      </c>
      <c r="D232" s="7">
        <v>32</v>
      </c>
      <c r="E232" s="7">
        <v>45</v>
      </c>
      <c r="G232" s="8">
        <v>2.2315999999999998</v>
      </c>
      <c r="H232" s="9">
        <v>3888.7775551102209</v>
      </c>
      <c r="I232" s="9">
        <v>1E-3</v>
      </c>
      <c r="J232" s="9">
        <v>5020</v>
      </c>
      <c r="K232" s="9">
        <v>3379.9999999999995</v>
      </c>
      <c r="L232" s="24">
        <v>1.5489999999999999</v>
      </c>
      <c r="M232" s="10">
        <v>281862.09499999997</v>
      </c>
      <c r="N232" s="10">
        <v>4870439.534</v>
      </c>
      <c r="O232" s="7">
        <v>1</v>
      </c>
      <c r="P232" s="7">
        <f t="shared" si="203"/>
        <v>0.34861635273833153</v>
      </c>
      <c r="Q232" s="7">
        <f t="shared" si="198"/>
        <v>3.589813101452644</v>
      </c>
      <c r="R232" s="7">
        <f t="shared" si="201"/>
        <v>-3</v>
      </c>
      <c r="S232" s="7">
        <f t="shared" si="204"/>
        <v>3.7007037171450192</v>
      </c>
      <c r="T232" s="7">
        <f t="shared" si="205"/>
        <v>3.5289167002776547</v>
      </c>
      <c r="U232" s="7">
        <f t="shared" si="220"/>
        <v>0.19005141775920598</v>
      </c>
      <c r="V232" s="6">
        <f t="shared" si="195"/>
        <v>2.5715021901571759E-7</v>
      </c>
      <c r="W232" s="8">
        <f t="shared" si="196"/>
        <v>0.86916774027312527</v>
      </c>
      <c r="X232" s="8">
        <f t="shared" si="197"/>
        <v>6710</v>
      </c>
      <c r="Y232" s="6">
        <f t="shared" si="202"/>
        <v>-6.589813101452644</v>
      </c>
      <c r="Z232" s="6">
        <f t="shared" si="199"/>
        <v>-6.0896401174989179E-2</v>
      </c>
      <c r="AA232" s="6">
        <f t="shared" si="200"/>
        <v>3.8267225201689921</v>
      </c>
      <c r="AB232" s="8">
        <f t="shared" si="206"/>
        <v>223.15999999999997</v>
      </c>
      <c r="AC232" s="8">
        <f t="shared" si="207"/>
        <v>17.425961440716176</v>
      </c>
      <c r="AD232" s="8">
        <f t="shared" si="208"/>
        <v>4.481089801039614E-6</v>
      </c>
      <c r="AE232" s="8">
        <f t="shared" si="209"/>
        <v>22.495070801218858</v>
      </c>
      <c r="AF232" s="8">
        <f t="shared" si="210"/>
        <v>15.146083527513891</v>
      </c>
      <c r="AG232" s="8">
        <f t="shared" si="211"/>
        <v>37.641158809822556</v>
      </c>
      <c r="AH232" s="8">
        <f t="shared" si="212"/>
        <v>37.641154328732753</v>
      </c>
      <c r="AI232" s="7">
        <f t="shared" si="213"/>
        <v>2.3486163527383317</v>
      </c>
      <c r="AJ232" s="7">
        <f t="shared" si="214"/>
        <v>1.2411967487143123</v>
      </c>
      <c r="AK232" s="7">
        <f t="shared" si="215"/>
        <v>-5.3486163527383317</v>
      </c>
      <c r="AL232" s="7">
        <f t="shared" si="216"/>
        <v>1.3520873644066878</v>
      </c>
      <c r="AM232" s="7">
        <f t="shared" si="217"/>
        <v>1.1803003475393232</v>
      </c>
      <c r="AN232" s="7">
        <f t="shared" si="218"/>
        <v>1.5756629850252712</v>
      </c>
      <c r="AO232" s="7">
        <f t="shared" si="219"/>
        <v>1.5756629333235501</v>
      </c>
    </row>
    <row r="233" spans="1:41" ht="16" thickBot="1">
      <c r="A233" s="17" t="s">
        <v>129</v>
      </c>
      <c r="B233" s="18" t="s">
        <v>5</v>
      </c>
      <c r="C233" s="18" t="s">
        <v>5</v>
      </c>
      <c r="D233" s="18">
        <v>45</v>
      </c>
      <c r="E233" s="18">
        <v>48</v>
      </c>
      <c r="F233" s="18"/>
      <c r="G233" s="19">
        <v>2.2625500000000001</v>
      </c>
      <c r="H233" s="20">
        <v>2122.7454909819639</v>
      </c>
      <c r="I233" s="20">
        <v>1E-3</v>
      </c>
      <c r="J233" s="20">
        <v>7261.9047619047615</v>
      </c>
      <c r="K233" s="20">
        <v>1259.9206349206347</v>
      </c>
      <c r="L233" s="21">
        <v>0.38400000000000001</v>
      </c>
      <c r="M233" s="21">
        <v>281862.09499999997</v>
      </c>
      <c r="N233" s="21">
        <v>4870439.534</v>
      </c>
      <c r="O233" s="18">
        <v>1</v>
      </c>
      <c r="P233" s="7">
        <f t="shared" si="203"/>
        <v>0.35459818543929927</v>
      </c>
      <c r="Q233" s="7">
        <f t="shared" si="198"/>
        <v>3.3268979270496373</v>
      </c>
      <c r="R233" s="7">
        <f t="shared" si="201"/>
        <v>-3</v>
      </c>
      <c r="S233" s="7">
        <f t="shared" si="204"/>
        <v>3.8610505489488856</v>
      </c>
      <c r="T233" s="7">
        <f t="shared" si="205"/>
        <v>3.1003431888464501</v>
      </c>
      <c r="U233" s="7">
        <f t="shared" si="220"/>
        <v>-0.41566877563246918</v>
      </c>
      <c r="V233" s="6">
        <f t="shared" si="195"/>
        <v>4.7108803398631108E-7</v>
      </c>
      <c r="W233" s="8">
        <f t="shared" si="196"/>
        <v>0.59353353488354654</v>
      </c>
      <c r="X233" s="8">
        <f t="shared" si="197"/>
        <v>7891.8650793650786</v>
      </c>
      <c r="Y233" s="6">
        <f t="shared" si="202"/>
        <v>-6.3268979270496377</v>
      </c>
      <c r="Z233" s="6">
        <f t="shared" si="199"/>
        <v>-0.22655473820318706</v>
      </c>
      <c r="AA233" s="6">
        <f t="shared" si="200"/>
        <v>3.8971796518730937</v>
      </c>
      <c r="AB233" s="8">
        <f t="shared" si="206"/>
        <v>226.25500000000002</v>
      </c>
      <c r="AC233" s="8">
        <f t="shared" si="207"/>
        <v>9.3820931735518052</v>
      </c>
      <c r="AD233" s="8">
        <f t="shared" si="208"/>
        <v>4.4197918278049097E-6</v>
      </c>
      <c r="AE233" s="8">
        <f t="shared" si="209"/>
        <v>32.096107320964222</v>
      </c>
      <c r="AF233" s="8">
        <f t="shared" si="210"/>
        <v>5.5685869259049952</v>
      </c>
      <c r="AG233" s="8">
        <f t="shared" si="211"/>
        <v>37.664698666661046</v>
      </c>
      <c r="AH233" s="8">
        <f t="shared" si="212"/>
        <v>37.664694246869217</v>
      </c>
      <c r="AI233" s="7">
        <f t="shared" si="213"/>
        <v>2.3545981854392992</v>
      </c>
      <c r="AJ233" s="7">
        <f t="shared" si="214"/>
        <v>0.97229974161033805</v>
      </c>
      <c r="AK233" s="7">
        <f t="shared" si="215"/>
        <v>-5.3545981854392997</v>
      </c>
      <c r="AL233" s="7">
        <f t="shared" si="216"/>
        <v>1.5064523635095861</v>
      </c>
      <c r="AM233" s="7">
        <f t="shared" si="217"/>
        <v>0.745745003407151</v>
      </c>
      <c r="AN233" s="7">
        <f t="shared" si="218"/>
        <v>1.5759344972450455</v>
      </c>
      <c r="AO233" s="7">
        <f t="shared" si="219"/>
        <v>1.5759344462824365</v>
      </c>
    </row>
    <row r="234" spans="1:41">
      <c r="A234" s="16" t="s">
        <v>131</v>
      </c>
      <c r="B234" s="7" t="s">
        <v>49</v>
      </c>
      <c r="C234" s="7" t="s">
        <v>41</v>
      </c>
      <c r="D234" s="7">
        <v>3</v>
      </c>
      <c r="E234" s="7">
        <v>5</v>
      </c>
      <c r="G234" s="8">
        <v>43.3964</v>
      </c>
      <c r="H234" s="9">
        <v>1040.8</v>
      </c>
      <c r="I234" s="9">
        <v>321.5</v>
      </c>
      <c r="J234" s="9">
        <v>556.9</v>
      </c>
      <c r="K234" s="9">
        <v>743.1</v>
      </c>
      <c r="L234" s="24">
        <v>0.13500000000000001</v>
      </c>
      <c r="M234" s="10">
        <v>281392.93400000001</v>
      </c>
      <c r="N234" s="10">
        <v>4870910.6339999996</v>
      </c>
      <c r="O234" s="7">
        <v>2</v>
      </c>
      <c r="P234" s="7">
        <f t="shared" si="203"/>
        <v>1.6374537035912571</v>
      </c>
      <c r="Q234" s="7">
        <f t="shared" si="198"/>
        <v>3.0173672835535297</v>
      </c>
      <c r="R234" s="7">
        <f t="shared" si="201"/>
        <v>2.5071809772602407</v>
      </c>
      <c r="S234" s="7">
        <f t="shared" si="204"/>
        <v>2.745777217889759</v>
      </c>
      <c r="T234" s="7">
        <f t="shared" si="205"/>
        <v>2.8710472613054994</v>
      </c>
      <c r="U234" s="7">
        <f t="shared" si="220"/>
        <v>-0.86966623150499389</v>
      </c>
      <c r="V234" s="6">
        <f t="shared" si="195"/>
        <v>0.30889700230591854</v>
      </c>
      <c r="W234" s="8">
        <f t="shared" si="196"/>
        <v>0.71397002305918533</v>
      </c>
      <c r="X234" s="8">
        <f t="shared" si="197"/>
        <v>928.45</v>
      </c>
      <c r="Y234" s="6">
        <f t="shared" si="202"/>
        <v>-0.51018630629328898</v>
      </c>
      <c r="Z234" s="6">
        <f t="shared" si="199"/>
        <v>-0.14632002224803037</v>
      </c>
      <c r="AA234" s="6">
        <f t="shared" si="200"/>
        <v>2.9677585205596029</v>
      </c>
      <c r="AB234" s="8">
        <f t="shared" si="206"/>
        <v>4339.6400000000003</v>
      </c>
      <c r="AC234" s="8">
        <f t="shared" si="207"/>
        <v>0.23983556239688081</v>
      </c>
      <c r="AD234" s="8">
        <f t="shared" si="208"/>
        <v>7.4084486270750566E-2</v>
      </c>
      <c r="AE234" s="8">
        <f t="shared" si="209"/>
        <v>0.12832861712031413</v>
      </c>
      <c r="AF234" s="8">
        <f t="shared" si="210"/>
        <v>0.17123540201491366</v>
      </c>
      <c r="AG234" s="8">
        <f t="shared" si="211"/>
        <v>0.37364850540597833</v>
      </c>
      <c r="AH234" s="8">
        <f t="shared" si="212"/>
        <v>0.29956401913522779</v>
      </c>
      <c r="AI234" s="7">
        <f t="shared" si="213"/>
        <v>3.6374537035912571</v>
      </c>
      <c r="AJ234" s="7">
        <f t="shared" si="214"/>
        <v>-0.62008642003772729</v>
      </c>
      <c r="AK234" s="7">
        <f t="shared" si="215"/>
        <v>-1.1302727263310162</v>
      </c>
      <c r="AL234" s="7">
        <f t="shared" si="216"/>
        <v>-0.89167648570149804</v>
      </c>
      <c r="AM234" s="7">
        <f t="shared" si="217"/>
        <v>-0.76640644228575772</v>
      </c>
      <c r="AN234" s="7">
        <f t="shared" si="218"/>
        <v>-0.42753675058226559</v>
      </c>
      <c r="AO234" s="7">
        <f t="shared" si="219"/>
        <v>-0.52351035128442036</v>
      </c>
    </row>
    <row r="235" spans="1:41">
      <c r="A235" s="16" t="s">
        <v>131</v>
      </c>
      <c r="B235" s="7" t="s">
        <v>50</v>
      </c>
      <c r="C235" s="7" t="s">
        <v>41</v>
      </c>
      <c r="D235" s="7">
        <v>5</v>
      </c>
      <c r="E235" s="7">
        <v>7</v>
      </c>
      <c r="G235" s="8">
        <v>22.150200000000002</v>
      </c>
      <c r="H235" s="9">
        <v>2347.8000000000002</v>
      </c>
      <c r="I235" s="9">
        <v>96.3</v>
      </c>
      <c r="J235" s="9">
        <v>687.7</v>
      </c>
      <c r="K235" s="9">
        <v>1237.2</v>
      </c>
      <c r="L235" s="24">
        <v>0.124</v>
      </c>
      <c r="M235" s="10">
        <v>281392.93400000001</v>
      </c>
      <c r="N235" s="10">
        <v>4870910.6339999996</v>
      </c>
      <c r="O235" s="7">
        <v>2</v>
      </c>
      <c r="P235" s="7">
        <f t="shared" si="203"/>
        <v>1.3453776519362552</v>
      </c>
      <c r="Q235" s="7">
        <f t="shared" ref="Q235:Q266" si="221">LOG(H235)</f>
        <v>3.3706610982843239</v>
      </c>
      <c r="R235" s="7">
        <f t="shared" si="201"/>
        <v>1.9836262871245345</v>
      </c>
      <c r="S235" s="7">
        <f t="shared" si="204"/>
        <v>2.8373990243420226</v>
      </c>
      <c r="T235" s="7">
        <f t="shared" si="205"/>
        <v>3.0924399113311414</v>
      </c>
      <c r="U235" s="7">
        <f t="shared" si="220"/>
        <v>-0.90657831483776496</v>
      </c>
      <c r="V235" s="6">
        <f t="shared" si="195"/>
        <v>4.1017122412471248E-2</v>
      </c>
      <c r="W235" s="8">
        <f t="shared" si="196"/>
        <v>0.52696141068234092</v>
      </c>
      <c r="X235" s="8">
        <f t="shared" si="197"/>
        <v>1306.3000000000002</v>
      </c>
      <c r="Y235" s="6">
        <f t="shared" si="202"/>
        <v>-1.3870348111597892</v>
      </c>
      <c r="Z235" s="6">
        <f t="shared" ref="Z235:Z266" si="222">LOG(W235)</f>
        <v>-0.27822118695318238</v>
      </c>
      <c r="AA235" s="6">
        <f t="shared" ref="AA235:AA266" si="223">LOG(X235)</f>
        <v>3.116042926849206</v>
      </c>
      <c r="AB235" s="8">
        <f t="shared" si="206"/>
        <v>2215.02</v>
      </c>
      <c r="AC235" s="8">
        <f t="shared" si="207"/>
        <v>1.0599452826611047</v>
      </c>
      <c r="AD235" s="8">
        <f t="shared" si="208"/>
        <v>4.347590540943197E-2</v>
      </c>
      <c r="AE235" s="8">
        <f t="shared" si="209"/>
        <v>0.31047123728002457</v>
      </c>
      <c r="AF235" s="8">
        <f t="shared" si="210"/>
        <v>0.55855026139718833</v>
      </c>
      <c r="AG235" s="8">
        <f t="shared" si="211"/>
        <v>0.91249740408664481</v>
      </c>
      <c r="AH235" s="8">
        <f t="shared" si="212"/>
        <v>0.8690214986772129</v>
      </c>
      <c r="AI235" s="7">
        <f t="shared" si="213"/>
        <v>3.3453776519362552</v>
      </c>
      <c r="AJ235" s="7">
        <f t="shared" si="214"/>
        <v>2.5283446348068651E-2</v>
      </c>
      <c r="AK235" s="7">
        <f t="shared" si="215"/>
        <v>-1.3617513648117205</v>
      </c>
      <c r="AL235" s="7">
        <f t="shared" si="216"/>
        <v>-0.50797862759423262</v>
      </c>
      <c r="AM235" s="7">
        <f t="shared" si="217"/>
        <v>-0.2529377406051137</v>
      </c>
      <c r="AN235" s="7">
        <f t="shared" si="218"/>
        <v>-3.9768362370062239E-2</v>
      </c>
      <c r="AO235" s="7">
        <f t="shared" si="219"/>
        <v>-6.096947943005613E-2</v>
      </c>
    </row>
    <row r="236" spans="1:41">
      <c r="A236" s="16" t="s">
        <v>131</v>
      </c>
      <c r="B236" s="7" t="s">
        <v>95</v>
      </c>
      <c r="C236" s="7" t="s">
        <v>59</v>
      </c>
      <c r="D236" s="7">
        <v>7</v>
      </c>
      <c r="E236" s="7">
        <v>21</v>
      </c>
      <c r="G236" s="8">
        <v>1.1879999999999999</v>
      </c>
      <c r="H236" s="9">
        <v>3981.573705179283</v>
      </c>
      <c r="I236" s="9">
        <v>14.6</v>
      </c>
      <c r="J236" s="9">
        <v>974.2</v>
      </c>
      <c r="K236" s="9">
        <v>3035.7</v>
      </c>
      <c r="L236" s="24">
        <v>0.51200000000000001</v>
      </c>
      <c r="M236" s="10">
        <v>281392.93400000001</v>
      </c>
      <c r="N236" s="10">
        <v>4870910.6339999996</v>
      </c>
      <c r="O236" s="7">
        <v>2</v>
      </c>
      <c r="P236" s="7">
        <f t="shared" si="203"/>
        <v>7.4816440645174717E-2</v>
      </c>
      <c r="Q236" s="7">
        <f t="shared" si="221"/>
        <v>3.600054759609272</v>
      </c>
      <c r="R236" s="7">
        <f t="shared" ref="R236:R267" si="224">LOG(I236)</f>
        <v>1.1643528557844371</v>
      </c>
      <c r="S236" s="7">
        <f t="shared" si="204"/>
        <v>2.9886481252357511</v>
      </c>
      <c r="T236" s="7">
        <f t="shared" si="205"/>
        <v>3.4822588506285261</v>
      </c>
      <c r="U236" s="7">
        <f t="shared" si="220"/>
        <v>-0.29073003902416922</v>
      </c>
      <c r="V236" s="6">
        <f t="shared" si="195"/>
        <v>3.6668918073796122E-3</v>
      </c>
      <c r="W236" s="8">
        <f t="shared" si="196"/>
        <v>0.76243722326454022</v>
      </c>
      <c r="X236" s="8">
        <f t="shared" si="197"/>
        <v>2492.0500000000002</v>
      </c>
      <c r="Y236" s="6">
        <f t="shared" ref="Y236:Y267" si="225">LOG(V236)</f>
        <v>-2.4357019038248349</v>
      </c>
      <c r="Z236" s="6">
        <f t="shared" si="222"/>
        <v>-0.11779590898074552</v>
      </c>
      <c r="AA236" s="6">
        <f t="shared" si="223"/>
        <v>3.3965567516734296</v>
      </c>
      <c r="AB236" s="8">
        <f t="shared" si="206"/>
        <v>118.79999999999998</v>
      </c>
      <c r="AC236" s="8">
        <f t="shared" si="207"/>
        <v>33.514930178276799</v>
      </c>
      <c r="AD236" s="8">
        <f t="shared" si="208"/>
        <v>0.12289562289562291</v>
      </c>
      <c r="AE236" s="8">
        <f t="shared" si="209"/>
        <v>8.2003367003367025</v>
      </c>
      <c r="AF236" s="8">
        <f t="shared" si="210"/>
        <v>25.553030303030305</v>
      </c>
      <c r="AG236" s="8">
        <f t="shared" si="211"/>
        <v>33.87626262626263</v>
      </c>
      <c r="AH236" s="8">
        <f t="shared" si="212"/>
        <v>33.753367003367003</v>
      </c>
      <c r="AI236" s="7">
        <f t="shared" si="213"/>
        <v>2.0748164406451748</v>
      </c>
      <c r="AJ236" s="7">
        <f t="shared" si="214"/>
        <v>1.5252383189640972</v>
      </c>
      <c r="AK236" s="7">
        <f t="shared" si="215"/>
        <v>-0.91046358486073764</v>
      </c>
      <c r="AL236" s="7">
        <f t="shared" si="216"/>
        <v>0.91383168459057651</v>
      </c>
      <c r="AM236" s="7">
        <f t="shared" si="217"/>
        <v>1.4074424099833516</v>
      </c>
      <c r="AN236" s="7">
        <f t="shared" si="218"/>
        <v>1.5298954910824456</v>
      </c>
      <c r="AO236" s="7">
        <f t="shared" si="219"/>
        <v>1.5283171015536325</v>
      </c>
    </row>
    <row r="237" spans="1:41">
      <c r="A237" s="16" t="s">
        <v>131</v>
      </c>
      <c r="B237" s="7" t="s">
        <v>42</v>
      </c>
      <c r="C237" s="7" t="s">
        <v>55</v>
      </c>
      <c r="D237" s="7">
        <v>21</v>
      </c>
      <c r="E237" s="7">
        <v>40</v>
      </c>
      <c r="G237" s="8">
        <v>7.3308999999999997</v>
      </c>
      <c r="H237" s="9">
        <v>21207.599999999999</v>
      </c>
      <c r="I237" s="9">
        <v>47.4</v>
      </c>
      <c r="J237" s="9">
        <v>6259.8</v>
      </c>
      <c r="K237" s="9">
        <v>20472.400000000001</v>
      </c>
      <c r="L237" s="24">
        <v>2.7450000000000001</v>
      </c>
      <c r="M237" s="10">
        <v>281392.93400000001</v>
      </c>
      <c r="N237" s="10">
        <v>4870910.6339999996</v>
      </c>
      <c r="O237" s="7">
        <v>2</v>
      </c>
      <c r="P237" s="7">
        <f t="shared" ref="P237:P259" si="226">LOG(G237)</f>
        <v>0.86515729538326569</v>
      </c>
      <c r="Q237" s="7">
        <f t="shared" si="221"/>
        <v>4.3264915235032806</v>
      </c>
      <c r="R237" s="7">
        <f t="shared" si="224"/>
        <v>1.675778341674085</v>
      </c>
      <c r="S237" s="7">
        <f t="shared" ref="S237:S268" si="227">LOG(J237)</f>
        <v>3.7965604577657119</v>
      </c>
      <c r="T237" s="7">
        <f t="shared" ref="T237:T268" si="228">LOG(K237)</f>
        <v>4.3111687584250289</v>
      </c>
      <c r="U237" s="7">
        <f t="shared" si="220"/>
        <v>0.4385423487861107</v>
      </c>
      <c r="V237" s="6">
        <f t="shared" si="195"/>
        <v>2.2350478130481527E-3</v>
      </c>
      <c r="W237" s="8">
        <f t="shared" si="196"/>
        <v>0.96533318244402966</v>
      </c>
      <c r="X237" s="8">
        <f t="shared" si="197"/>
        <v>16496</v>
      </c>
      <c r="Y237" s="6">
        <f t="shared" si="225"/>
        <v>-2.6507131818291954</v>
      </c>
      <c r="Z237" s="6">
        <f t="shared" si="222"/>
        <v>-1.5322765078251784E-2</v>
      </c>
      <c r="AA237" s="6">
        <f t="shared" si="223"/>
        <v>4.2173786479394417</v>
      </c>
      <c r="AB237" s="8">
        <f t="shared" ref="AB237:AB259" si="229">(G237/10)*1000</f>
        <v>733.09</v>
      </c>
      <c r="AC237" s="8">
        <f t="shared" ref="AC237:AC259" si="230">H237/AB237</f>
        <v>28.929053731465437</v>
      </c>
      <c r="AD237" s="8">
        <f t="shared" ref="AD237:AD259" si="231">I237/AB237</f>
        <v>6.465781827606433E-2</v>
      </c>
      <c r="AE237" s="8">
        <f t="shared" ref="AE237:AE259" si="232">J237/AB237</f>
        <v>8.5389242794199891</v>
      </c>
      <c r="AF237" s="8">
        <f t="shared" ref="AF237:AF259" si="233">K237/AB237</f>
        <v>27.926175503689862</v>
      </c>
      <c r="AG237" s="8">
        <f t="shared" ref="AG237:AG259" si="234">(I237+K237+J237)/AB237</f>
        <v>36.529757601385917</v>
      </c>
      <c r="AH237" s="8">
        <f t="shared" ref="AH237:AH259" si="235">(J237+K237)/AB237</f>
        <v>36.465099783109849</v>
      </c>
      <c r="AI237" s="7">
        <f t="shared" ref="AI237:AI259" si="236">LOG(AB237)</f>
        <v>2.8651572953832658</v>
      </c>
      <c r="AJ237" s="7">
        <f t="shared" ref="AJ237:AJ259" si="237">LOG(AC237)</f>
        <v>1.4613342281200148</v>
      </c>
      <c r="AK237" s="7">
        <f t="shared" ref="AK237:AK259" si="238">LOG(AD237)</f>
        <v>-1.1893789537091806</v>
      </c>
      <c r="AL237" s="7">
        <f t="shared" ref="AL237:AL259" si="239">LOG(AE237)</f>
        <v>0.93140316238244625</v>
      </c>
      <c r="AM237" s="7">
        <f t="shared" ref="AM237:AM259" si="240">LOG(AF237)</f>
        <v>1.4460114630417631</v>
      </c>
      <c r="AN237" s="7">
        <f t="shared" ref="AN237:AN259" si="241">LOG(AG237)</f>
        <v>1.5626467903961545</v>
      </c>
      <c r="AO237" s="7">
        <f t="shared" ref="AO237:AO259" si="242">LOG(AH237)</f>
        <v>1.5618774063041918</v>
      </c>
    </row>
    <row r="238" spans="1:41">
      <c r="A238" s="16" t="s">
        <v>131</v>
      </c>
      <c r="B238" s="7" t="s">
        <v>132</v>
      </c>
      <c r="C238" s="7" t="s">
        <v>55</v>
      </c>
      <c r="D238" s="7">
        <v>40</v>
      </c>
      <c r="E238" s="7">
        <v>52</v>
      </c>
      <c r="G238" s="8">
        <v>5.0218999999999996</v>
      </c>
      <c r="H238" s="9">
        <v>20320.599999999999</v>
      </c>
      <c r="I238" s="9">
        <v>72.400000000000006</v>
      </c>
      <c r="J238" s="9">
        <v>12160</v>
      </c>
      <c r="K238" s="9">
        <v>32000</v>
      </c>
      <c r="L238" s="24">
        <v>4.1180000000000003</v>
      </c>
      <c r="M238" s="10">
        <v>281392.93400000001</v>
      </c>
      <c r="N238" s="10">
        <v>4870910.6339999996</v>
      </c>
      <c r="O238" s="7">
        <v>2</v>
      </c>
      <c r="P238" s="7">
        <f t="shared" si="226"/>
        <v>0.70086806045165706</v>
      </c>
      <c r="Q238" s="7">
        <f t="shared" si="221"/>
        <v>4.307936527078521</v>
      </c>
      <c r="R238" s="7">
        <f t="shared" si="224"/>
        <v>1.8597385661971468</v>
      </c>
      <c r="S238" s="7">
        <f t="shared" si="227"/>
        <v>4.0849335749367164</v>
      </c>
      <c r="T238" s="7">
        <f t="shared" si="228"/>
        <v>4.5051499783199063</v>
      </c>
      <c r="U238" s="7">
        <f t="shared" si="220"/>
        <v>0.61468634228201258</v>
      </c>
      <c r="V238" s="6">
        <f t="shared" si="195"/>
        <v>3.5628869226302378E-3</v>
      </c>
      <c r="W238" s="8">
        <f t="shared" si="196"/>
        <v>1.5747566508862929</v>
      </c>
      <c r="X238" s="8">
        <f t="shared" si="197"/>
        <v>28160</v>
      </c>
      <c r="Y238" s="6">
        <f t="shared" si="225"/>
        <v>-2.4481979608813744</v>
      </c>
      <c r="Z238" s="6">
        <f t="shared" si="222"/>
        <v>0.19721345124138456</v>
      </c>
      <c r="AA238" s="6">
        <f t="shared" si="223"/>
        <v>4.4496326504700745</v>
      </c>
      <c r="AB238" s="8">
        <f t="shared" si="229"/>
        <v>502.18999999999994</v>
      </c>
      <c r="AC238" s="8">
        <f t="shared" si="230"/>
        <v>40.463967820944269</v>
      </c>
      <c r="AD238" s="8">
        <f t="shared" si="231"/>
        <v>0.14416854178697308</v>
      </c>
      <c r="AE238" s="8">
        <f t="shared" si="232"/>
        <v>24.213942929966748</v>
      </c>
      <c r="AF238" s="8">
        <f t="shared" si="233"/>
        <v>63.72090244728092</v>
      </c>
      <c r="AG238" s="8">
        <f t="shared" si="234"/>
        <v>88.079013919034637</v>
      </c>
      <c r="AH238" s="8">
        <f t="shared" si="235"/>
        <v>87.934845377247669</v>
      </c>
      <c r="AI238" s="7">
        <f t="shared" si="236"/>
        <v>2.7008680604516568</v>
      </c>
      <c r="AJ238" s="7">
        <f t="shared" si="237"/>
        <v>1.6070684666268644</v>
      </c>
      <c r="AK238" s="7">
        <f t="shared" si="238"/>
        <v>-0.84112949425451011</v>
      </c>
      <c r="AL238" s="7">
        <f t="shared" si="239"/>
        <v>1.3840655144850591</v>
      </c>
      <c r="AM238" s="7">
        <f t="shared" si="240"/>
        <v>1.804281917868249</v>
      </c>
      <c r="AN238" s="7">
        <f t="shared" si="241"/>
        <v>1.9448724438846856</v>
      </c>
      <c r="AO238" s="7">
        <f t="shared" si="242"/>
        <v>1.9441610042694855</v>
      </c>
    </row>
    <row r="239" spans="1:41">
      <c r="A239" s="16" t="s">
        <v>131</v>
      </c>
      <c r="B239" s="7" t="s">
        <v>133</v>
      </c>
      <c r="C239" s="7" t="s">
        <v>55</v>
      </c>
      <c r="D239" s="7">
        <v>52</v>
      </c>
      <c r="E239" s="7">
        <v>75</v>
      </c>
      <c r="G239" s="8">
        <v>3.1837666666666666</v>
      </c>
      <c r="H239" s="9">
        <v>10209.200000000001</v>
      </c>
      <c r="I239" s="9">
        <v>73.5</v>
      </c>
      <c r="J239" s="9">
        <v>6494.0239043824704</v>
      </c>
      <c r="K239" s="9">
        <v>18127.490039840639</v>
      </c>
      <c r="L239" s="24">
        <f>0.466*5</f>
        <v>2.33</v>
      </c>
      <c r="M239" s="10">
        <v>281392.93400000001</v>
      </c>
      <c r="N239" s="10">
        <v>4870910.6339999996</v>
      </c>
      <c r="O239" s="7">
        <v>2</v>
      </c>
      <c r="P239" s="7">
        <f t="shared" si="226"/>
        <v>0.50294123146124181</v>
      </c>
      <c r="Q239" s="7">
        <f t="shared" si="221"/>
        <v>4.0089917118030893</v>
      </c>
      <c r="R239" s="7">
        <f t="shared" si="224"/>
        <v>1.866287339084195</v>
      </c>
      <c r="S239" s="7">
        <f t="shared" si="227"/>
        <v>3.8125138829229197</v>
      </c>
      <c r="T239" s="7">
        <f t="shared" si="228"/>
        <v>4.2583376751760742</v>
      </c>
      <c r="U239" s="7">
        <f t="shared" si="220"/>
        <v>0.36735592102601899</v>
      </c>
      <c r="V239" s="6">
        <f t="shared" si="195"/>
        <v>7.1993887865846483E-3</v>
      </c>
      <c r="W239" s="8">
        <f t="shared" si="196"/>
        <v>1.7756033812483483</v>
      </c>
      <c r="X239" s="8">
        <f t="shared" si="197"/>
        <v>15557.768924302789</v>
      </c>
      <c r="Y239" s="6">
        <f t="shared" si="225"/>
        <v>-2.1427043727188941</v>
      </c>
      <c r="Z239" s="6">
        <f t="shared" si="222"/>
        <v>0.24934596337298515</v>
      </c>
      <c r="AA239" s="6">
        <f t="shared" si="223"/>
        <v>4.1919473167322812</v>
      </c>
      <c r="AB239" s="8">
        <f t="shared" si="229"/>
        <v>318.37666666666667</v>
      </c>
      <c r="AC239" s="8">
        <f t="shared" si="230"/>
        <v>32.066420277867934</v>
      </c>
      <c r="AD239" s="8">
        <f t="shared" si="231"/>
        <v>0.23085862657439302</v>
      </c>
      <c r="AE239" s="8">
        <f t="shared" si="232"/>
        <v>20.397298496694074</v>
      </c>
      <c r="AF239" s="8">
        <f t="shared" si="233"/>
        <v>56.93724426991291</v>
      </c>
      <c r="AG239" s="8">
        <f t="shared" si="234"/>
        <v>77.565401393181375</v>
      </c>
      <c r="AH239" s="8">
        <f t="shared" si="235"/>
        <v>77.334542766606987</v>
      </c>
      <c r="AI239" s="7">
        <f t="shared" si="236"/>
        <v>2.5029412314612416</v>
      </c>
      <c r="AJ239" s="7">
        <f t="shared" si="237"/>
        <v>1.5060504803418473</v>
      </c>
      <c r="AK239" s="7">
        <f t="shared" si="238"/>
        <v>-0.63665389237704684</v>
      </c>
      <c r="AL239" s="7">
        <f t="shared" si="239"/>
        <v>1.3095726514616779</v>
      </c>
      <c r="AM239" s="7">
        <f t="shared" si="240"/>
        <v>1.7553964437148326</v>
      </c>
      <c r="AN239" s="7">
        <f t="shared" si="241"/>
        <v>1.8896680442640006</v>
      </c>
      <c r="AO239" s="7">
        <f t="shared" si="242"/>
        <v>1.8883735221465359</v>
      </c>
    </row>
    <row r="240" spans="1:41" ht="16" thickBot="1">
      <c r="A240" s="17" t="s">
        <v>131</v>
      </c>
      <c r="B240" s="18" t="s">
        <v>57</v>
      </c>
      <c r="C240" s="18" t="s">
        <v>5</v>
      </c>
      <c r="D240" s="18">
        <v>75</v>
      </c>
      <c r="E240" s="18">
        <v>83</v>
      </c>
      <c r="F240" s="18"/>
      <c r="G240" s="19">
        <v>1.5089333333333332</v>
      </c>
      <c r="H240" s="20">
        <v>3283.5</v>
      </c>
      <c r="I240" s="20">
        <v>99.2</v>
      </c>
      <c r="J240" s="20">
        <v>5502.0080321285141</v>
      </c>
      <c r="K240" s="20">
        <v>2911.6465863453814</v>
      </c>
      <c r="L240" s="24">
        <v>0.40200000000000002</v>
      </c>
      <c r="M240" s="21">
        <v>281392.93400000001</v>
      </c>
      <c r="N240" s="21">
        <v>4870910.6339999996</v>
      </c>
      <c r="O240" s="18">
        <v>2</v>
      </c>
      <c r="P240" s="7">
        <f t="shared" si="226"/>
        <v>0.17867005249590728</v>
      </c>
      <c r="Q240" s="7">
        <f t="shared" si="221"/>
        <v>3.5163370206236131</v>
      </c>
      <c r="R240" s="7">
        <f t="shared" si="224"/>
        <v>1.9965116721541787</v>
      </c>
      <c r="S240" s="7">
        <f t="shared" si="227"/>
        <v>3.7405212200606703</v>
      </c>
      <c r="T240" s="7">
        <f t="shared" si="228"/>
        <v>3.4641386594752572</v>
      </c>
      <c r="U240" s="7">
        <f t="shared" si="220"/>
        <v>-0.39577394691552992</v>
      </c>
      <c r="V240" s="6">
        <f t="shared" si="195"/>
        <v>3.0211664382518655E-2</v>
      </c>
      <c r="W240" s="8">
        <f t="shared" si="196"/>
        <v>0.88675090188682237</v>
      </c>
      <c r="X240" s="8">
        <f t="shared" si="197"/>
        <v>6957.8313253012047</v>
      </c>
      <c r="Y240" s="6">
        <f t="shared" si="225"/>
        <v>-1.5198253484694342</v>
      </c>
      <c r="Z240" s="6">
        <f t="shared" si="222"/>
        <v>-5.2198361148355618E-2</v>
      </c>
      <c r="AA240" s="6">
        <f t="shared" si="223"/>
        <v>3.8424738961881082</v>
      </c>
      <c r="AB240" s="8">
        <f t="shared" si="229"/>
        <v>150.89333333333332</v>
      </c>
      <c r="AC240" s="8">
        <f t="shared" si="230"/>
        <v>21.760404700892465</v>
      </c>
      <c r="AD240" s="8">
        <f t="shared" si="231"/>
        <v>0.65741804365114442</v>
      </c>
      <c r="AE240" s="8">
        <f t="shared" si="232"/>
        <v>36.462896740270267</v>
      </c>
      <c r="AF240" s="8">
        <f t="shared" si="233"/>
        <v>19.296058493938645</v>
      </c>
      <c r="AG240" s="8">
        <f t="shared" si="234"/>
        <v>56.416373277860053</v>
      </c>
      <c r="AH240" s="8">
        <f t="shared" si="235"/>
        <v>55.758955234208905</v>
      </c>
      <c r="AI240" s="7">
        <f t="shared" si="236"/>
        <v>2.1786700524959071</v>
      </c>
      <c r="AJ240" s="7">
        <f t="shared" si="237"/>
        <v>1.3376669681277056</v>
      </c>
      <c r="AK240" s="7">
        <f t="shared" si="238"/>
        <v>-0.18215838034172857</v>
      </c>
      <c r="AL240" s="7">
        <f t="shared" si="239"/>
        <v>1.5618511675647633</v>
      </c>
      <c r="AM240" s="7">
        <f t="shared" si="240"/>
        <v>1.2854686069793502</v>
      </c>
      <c r="AN240" s="7">
        <f t="shared" si="241"/>
        <v>1.7514051641299082</v>
      </c>
      <c r="AO240" s="7">
        <f t="shared" si="242"/>
        <v>1.7463146277106705</v>
      </c>
    </row>
    <row r="241" spans="1:41">
      <c r="A241" s="16" t="s">
        <v>134</v>
      </c>
      <c r="B241" s="7" t="s">
        <v>49</v>
      </c>
      <c r="C241" s="7" t="s">
        <v>41</v>
      </c>
      <c r="D241" s="7">
        <v>3</v>
      </c>
      <c r="E241" s="7">
        <v>9</v>
      </c>
      <c r="G241" s="8">
        <v>29.9419</v>
      </c>
      <c r="H241" s="9">
        <v>2529.8000000000002</v>
      </c>
      <c r="I241" s="9">
        <v>2668.7</v>
      </c>
      <c r="J241" s="9">
        <v>17063.5</v>
      </c>
      <c r="K241" s="9">
        <v>2083.3000000000002</v>
      </c>
      <c r="L241" s="24">
        <v>0.151</v>
      </c>
      <c r="M241" s="10">
        <v>281441.40100000001</v>
      </c>
      <c r="N241" s="10">
        <v>4870862.1660000002</v>
      </c>
      <c r="O241" s="7">
        <v>2</v>
      </c>
      <c r="P241" s="7">
        <f t="shared" si="226"/>
        <v>1.4762793555706377</v>
      </c>
      <c r="Q241" s="7">
        <f t="shared" si="221"/>
        <v>3.4030861882391701</v>
      </c>
      <c r="R241" s="7">
        <f t="shared" si="224"/>
        <v>3.4262997556281101</v>
      </c>
      <c r="S241" s="7">
        <f t="shared" si="227"/>
        <v>4.2320681167954293</v>
      </c>
      <c r="T241" s="7">
        <f t="shared" si="228"/>
        <v>3.3187518138571122</v>
      </c>
      <c r="U241" s="7">
        <f t="shared" ref="U241:U258" si="243">LOG(L241)</f>
        <v>-0.82102305270683062</v>
      </c>
      <c r="V241" s="6">
        <f t="shared" si="195"/>
        <v>1.0549055261285476</v>
      </c>
      <c r="W241" s="8">
        <f t="shared" si="196"/>
        <v>0.82350383429520124</v>
      </c>
      <c r="X241" s="8">
        <f t="shared" si="197"/>
        <v>18105.150000000001</v>
      </c>
      <c r="Y241" s="6">
        <f t="shared" si="225"/>
        <v>2.321356738894019E-2</v>
      </c>
      <c r="Z241" s="6">
        <f t="shared" si="222"/>
        <v>-8.4334374382057806E-2</v>
      </c>
      <c r="AA241" s="6">
        <f t="shared" si="223"/>
        <v>4.2578021272697066</v>
      </c>
      <c r="AB241" s="8">
        <f t="shared" si="229"/>
        <v>2994.19</v>
      </c>
      <c r="AC241" s="8">
        <f t="shared" si="230"/>
        <v>0.84490296206987536</v>
      </c>
      <c r="AD241" s="8">
        <f t="shared" si="231"/>
        <v>0.89129280372989017</v>
      </c>
      <c r="AE241" s="8">
        <f t="shared" si="232"/>
        <v>5.6988701451811679</v>
      </c>
      <c r="AF241" s="8">
        <f t="shared" si="233"/>
        <v>0.69578082887191528</v>
      </c>
      <c r="AG241" s="8">
        <f t="shared" si="234"/>
        <v>7.2859437777829728</v>
      </c>
      <c r="AH241" s="8">
        <f t="shared" si="235"/>
        <v>6.3946509740530821</v>
      </c>
      <c r="AI241" s="7">
        <f t="shared" si="236"/>
        <v>3.4762793555706377</v>
      </c>
      <c r="AJ241" s="7">
        <f t="shared" si="237"/>
        <v>-7.3193167331467787E-2</v>
      </c>
      <c r="AK241" s="7">
        <f t="shared" si="238"/>
        <v>-4.997959994252759E-2</v>
      </c>
      <c r="AL241" s="7">
        <f t="shared" si="239"/>
        <v>0.75578876122479122</v>
      </c>
      <c r="AM241" s="7">
        <f t="shared" si="240"/>
        <v>-0.15752754171352562</v>
      </c>
      <c r="AN241" s="7">
        <f t="shared" si="241"/>
        <v>0.86248581567163651</v>
      </c>
      <c r="AO241" s="7">
        <f t="shared" si="242"/>
        <v>0.8058168452682456</v>
      </c>
    </row>
    <row r="242" spans="1:41">
      <c r="A242" s="16" t="s">
        <v>134</v>
      </c>
      <c r="B242" s="7" t="s">
        <v>50</v>
      </c>
      <c r="C242" s="7" t="s">
        <v>41</v>
      </c>
      <c r="D242" s="7">
        <v>9</v>
      </c>
      <c r="E242" s="7">
        <v>12</v>
      </c>
      <c r="G242" s="8">
        <v>23.374300000000002</v>
      </c>
      <c r="H242" s="9">
        <v>5887.6</v>
      </c>
      <c r="I242" s="9">
        <v>3077.9</v>
      </c>
      <c r="J242" s="9">
        <v>14254.032258064517</v>
      </c>
      <c r="K242" s="9">
        <v>5745.9677419354839</v>
      </c>
      <c r="L242" s="24">
        <v>2.3420000000000001</v>
      </c>
      <c r="M242" s="10">
        <v>281441.40100000001</v>
      </c>
      <c r="N242" s="10">
        <v>4870862.1660000002</v>
      </c>
      <c r="O242" s="7">
        <v>2</v>
      </c>
      <c r="P242" s="7">
        <f t="shared" si="226"/>
        <v>1.3687386137396618</v>
      </c>
      <c r="Q242" s="7">
        <f t="shared" si="221"/>
        <v>3.7699382966260169</v>
      </c>
      <c r="R242" s="7">
        <f t="shared" si="224"/>
        <v>3.4882545056339631</v>
      </c>
      <c r="S242" s="7">
        <f t="shared" si="227"/>
        <v>4.1539377373067019</v>
      </c>
      <c r="T242" s="7">
        <f t="shared" si="228"/>
        <v>3.7593631835183126</v>
      </c>
      <c r="U242" s="7">
        <f t="shared" si="243"/>
        <v>0.36958689073634432</v>
      </c>
      <c r="V242" s="6">
        <f t="shared" si="195"/>
        <v>0.52277668319858683</v>
      </c>
      <c r="W242" s="8">
        <f t="shared" si="196"/>
        <v>0.97594397410413136</v>
      </c>
      <c r="X242" s="8">
        <f t="shared" si="197"/>
        <v>17127.016129032258</v>
      </c>
      <c r="Y242" s="6">
        <f t="shared" si="225"/>
        <v>-0.28168379099205398</v>
      </c>
      <c r="Z242" s="6">
        <f t="shared" si="222"/>
        <v>-1.0575113107704294E-2</v>
      </c>
      <c r="AA242" s="6">
        <f t="shared" si="223"/>
        <v>4.2336817067148669</v>
      </c>
      <c r="AB242" s="8">
        <f t="shared" si="229"/>
        <v>2337.4300000000003</v>
      </c>
      <c r="AC242" s="8">
        <f t="shared" si="230"/>
        <v>2.5188347886353815</v>
      </c>
      <c r="AD242" s="8">
        <f t="shared" si="231"/>
        <v>1.3167880963280183</v>
      </c>
      <c r="AE242" s="8">
        <f t="shared" si="232"/>
        <v>6.0981643335049673</v>
      </c>
      <c r="AF242" s="8">
        <f t="shared" si="233"/>
        <v>2.4582416337325537</v>
      </c>
      <c r="AG242" s="8">
        <f t="shared" si="234"/>
        <v>9.8731940635655402</v>
      </c>
      <c r="AH242" s="8">
        <f t="shared" si="235"/>
        <v>8.5564059672375201</v>
      </c>
      <c r="AI242" s="7">
        <f t="shared" si="236"/>
        <v>3.3687386137396618</v>
      </c>
      <c r="AJ242" s="7">
        <f t="shared" si="237"/>
        <v>0.40119968288635516</v>
      </c>
      <c r="AK242" s="7">
        <f t="shared" si="238"/>
        <v>0.11951589189430122</v>
      </c>
      <c r="AL242" s="7">
        <f t="shared" si="239"/>
        <v>0.78519912356704014</v>
      </c>
      <c r="AM242" s="7">
        <f t="shared" si="240"/>
        <v>0.39062456977865084</v>
      </c>
      <c r="AN242" s="7">
        <f t="shared" si="241"/>
        <v>0.99445767341709013</v>
      </c>
      <c r="AO242" s="7">
        <f t="shared" si="242"/>
        <v>0.93229138192431926</v>
      </c>
    </row>
    <row r="243" spans="1:41">
      <c r="A243" s="16" t="s">
        <v>134</v>
      </c>
      <c r="B243" s="7" t="s">
        <v>71</v>
      </c>
      <c r="C243" s="7" t="s">
        <v>55</v>
      </c>
      <c r="D243" s="7">
        <v>12</v>
      </c>
      <c r="E243" s="7">
        <v>25</v>
      </c>
      <c r="G243" s="8">
        <v>9.4291</v>
      </c>
      <c r="H243" s="9">
        <v>8817.1</v>
      </c>
      <c r="I243" s="9">
        <v>3794.9</v>
      </c>
      <c r="J243" s="9">
        <v>18774.703557312252</v>
      </c>
      <c r="K243" s="9">
        <v>8557.3122529644261</v>
      </c>
      <c r="L243" s="24">
        <v>1.7829999999999999</v>
      </c>
      <c r="M243" s="10">
        <v>281441.40100000001</v>
      </c>
      <c r="N243" s="10">
        <v>4870862.1660000002</v>
      </c>
      <c r="O243" s="7">
        <v>2</v>
      </c>
      <c r="P243" s="7">
        <f t="shared" si="226"/>
        <v>0.97447024165705309</v>
      </c>
      <c r="Q243" s="7">
        <f t="shared" si="221"/>
        <v>3.9453257664134513</v>
      </c>
      <c r="R243" s="7">
        <f t="shared" si="224"/>
        <v>3.5792003362208553</v>
      </c>
      <c r="S243" s="7">
        <f t="shared" si="227"/>
        <v>4.2735730884490488</v>
      </c>
      <c r="T243" s="7">
        <f t="shared" si="228"/>
        <v>3.9323373795135663</v>
      </c>
      <c r="U243" s="7">
        <f t="shared" si="243"/>
        <v>0.25115134317535459</v>
      </c>
      <c r="V243" s="6">
        <f t="shared" si="195"/>
        <v>0.43040228646607159</v>
      </c>
      <c r="W243" s="8">
        <f t="shared" si="196"/>
        <v>0.970535919175741</v>
      </c>
      <c r="X243" s="8">
        <f t="shared" si="197"/>
        <v>23053.359683794464</v>
      </c>
      <c r="Y243" s="6">
        <f t="shared" si="225"/>
        <v>-0.3661254301925958</v>
      </c>
      <c r="Z243" s="6">
        <f t="shared" si="222"/>
        <v>-1.2988386899884827E-2</v>
      </c>
      <c r="AA243" s="6">
        <f t="shared" si="223"/>
        <v>4.3627342262899722</v>
      </c>
      <c r="AB243" s="8">
        <f t="shared" si="229"/>
        <v>942.91000000000008</v>
      </c>
      <c r="AC243" s="8">
        <f t="shared" si="230"/>
        <v>9.3509454772989997</v>
      </c>
      <c r="AD243" s="8">
        <f t="shared" si="231"/>
        <v>4.0246683140490607</v>
      </c>
      <c r="AE243" s="8">
        <f t="shared" si="232"/>
        <v>19.911448131117762</v>
      </c>
      <c r="AF243" s="8">
        <f t="shared" si="233"/>
        <v>9.0754284639726226</v>
      </c>
      <c r="AG243" s="8">
        <f t="shared" si="234"/>
        <v>33.011544909139445</v>
      </c>
      <c r="AH243" s="8">
        <f t="shared" si="235"/>
        <v>28.986876595090386</v>
      </c>
      <c r="AI243" s="7">
        <f t="shared" si="236"/>
        <v>2.9744702416570532</v>
      </c>
      <c r="AJ243" s="7">
        <f t="shared" si="237"/>
        <v>0.97085552475639803</v>
      </c>
      <c r="AK243" s="7">
        <f t="shared" si="238"/>
        <v>0.60473009456380222</v>
      </c>
      <c r="AL243" s="7">
        <f t="shared" si="239"/>
        <v>1.2991028467919954</v>
      </c>
      <c r="AM243" s="7">
        <f t="shared" si="240"/>
        <v>0.95786713785651312</v>
      </c>
      <c r="AN243" s="7">
        <f t="shared" si="241"/>
        <v>1.5186658493776988</v>
      </c>
      <c r="AO243" s="7">
        <f t="shared" si="242"/>
        <v>1.4622014216124584</v>
      </c>
    </row>
    <row r="244" spans="1:41">
      <c r="A244" s="16" t="s">
        <v>134</v>
      </c>
      <c r="B244" s="7" t="s">
        <v>72</v>
      </c>
      <c r="C244" s="7" t="s">
        <v>55</v>
      </c>
      <c r="D244" s="7">
        <v>25</v>
      </c>
      <c r="E244" s="7">
        <v>38</v>
      </c>
      <c r="G244" s="8">
        <v>5.5724999999999998</v>
      </c>
      <c r="H244" s="9">
        <v>11073.3</v>
      </c>
      <c r="I244" s="9">
        <v>2144.6999999999998</v>
      </c>
      <c r="J244" s="9">
        <v>14920.9</v>
      </c>
      <c r="K244" s="9">
        <v>733.7</v>
      </c>
      <c r="L244" s="24">
        <v>1.175</v>
      </c>
      <c r="M244" s="10">
        <v>281441.40100000001</v>
      </c>
      <c r="N244" s="10">
        <v>4870862.1660000002</v>
      </c>
      <c r="O244" s="7">
        <v>2</v>
      </c>
      <c r="P244" s="7">
        <f t="shared" si="226"/>
        <v>0.74605007715227534</v>
      </c>
      <c r="Q244" s="7">
        <f t="shared" si="221"/>
        <v>4.0442770660653835</v>
      </c>
      <c r="R244" s="7">
        <f t="shared" si="224"/>
        <v>3.3313665517857811</v>
      </c>
      <c r="S244" s="7">
        <f t="shared" si="227"/>
        <v>4.1737950197348646</v>
      </c>
      <c r="T244" s="7">
        <f t="shared" si="228"/>
        <v>2.8655185190747741</v>
      </c>
      <c r="U244" s="7">
        <f t="shared" si="243"/>
        <v>7.0037866607755087E-2</v>
      </c>
      <c r="V244" s="6">
        <f t="shared" si="195"/>
        <v>0.19368210018693613</v>
      </c>
      <c r="W244" s="8">
        <f t="shared" si="196"/>
        <v>6.6258477599270324E-2</v>
      </c>
      <c r="X244" s="8">
        <f t="shared" si="197"/>
        <v>15287.75</v>
      </c>
      <c r="Y244" s="6">
        <f t="shared" si="225"/>
        <v>-0.7129105142796025</v>
      </c>
      <c r="Z244" s="6">
        <f t="shared" si="222"/>
        <v>-1.1787585469906094</v>
      </c>
      <c r="AA244" s="6">
        <f t="shared" si="223"/>
        <v>4.1843435721037183</v>
      </c>
      <c r="AB244" s="8">
        <f t="shared" si="229"/>
        <v>557.25</v>
      </c>
      <c r="AC244" s="8">
        <f t="shared" si="230"/>
        <v>19.871332436069984</v>
      </c>
      <c r="AD244" s="8">
        <f t="shared" si="231"/>
        <v>3.8487213997308207</v>
      </c>
      <c r="AE244" s="8">
        <f t="shared" si="232"/>
        <v>26.775953342305968</v>
      </c>
      <c r="AF244" s="8">
        <f t="shared" si="233"/>
        <v>1.316644235082997</v>
      </c>
      <c r="AG244" s="8">
        <f t="shared" si="234"/>
        <v>31.941318977119785</v>
      </c>
      <c r="AH244" s="8">
        <f t="shared" si="235"/>
        <v>28.092597577388965</v>
      </c>
      <c r="AI244" s="7">
        <f t="shared" si="236"/>
        <v>2.7460500771522756</v>
      </c>
      <c r="AJ244" s="7">
        <f t="shared" si="237"/>
        <v>1.2982269889131079</v>
      </c>
      <c r="AK244" s="7">
        <f t="shared" si="238"/>
        <v>0.58531647463350567</v>
      </c>
      <c r="AL244" s="7">
        <f t="shared" si="239"/>
        <v>1.4277449425825892</v>
      </c>
      <c r="AM244" s="7">
        <f t="shared" si="240"/>
        <v>0.11946844192249871</v>
      </c>
      <c r="AN244" s="7">
        <f t="shared" si="241"/>
        <v>1.5043528458243076</v>
      </c>
      <c r="AO244" s="7">
        <f t="shared" si="242"/>
        <v>1.4485918980256907</v>
      </c>
    </row>
    <row r="245" spans="1:41">
      <c r="A245" s="16" t="s">
        <v>134</v>
      </c>
      <c r="B245" s="7" t="s">
        <v>44</v>
      </c>
      <c r="C245" s="7" t="s">
        <v>44</v>
      </c>
      <c r="D245" s="7">
        <v>38</v>
      </c>
      <c r="E245" s="7">
        <v>82</v>
      </c>
      <c r="G245" s="8">
        <v>2.2117</v>
      </c>
      <c r="H245" s="9">
        <v>7284.8</v>
      </c>
      <c r="I245" s="9">
        <v>247.74096385542171</v>
      </c>
      <c r="J245" s="9">
        <v>7116.9</v>
      </c>
      <c r="K245" s="9">
        <v>3729.8</v>
      </c>
      <c r="L245" s="24">
        <v>0.52800000000000002</v>
      </c>
      <c r="M245" s="10">
        <v>281441.40100000001</v>
      </c>
      <c r="N245" s="10">
        <v>4870862.1660000002</v>
      </c>
      <c r="O245" s="7">
        <v>2</v>
      </c>
      <c r="P245" s="7">
        <f t="shared" si="226"/>
        <v>0.34472621793986019</v>
      </c>
      <c r="Q245" s="7">
        <f t="shared" si="221"/>
        <v>3.8624176329641147</v>
      </c>
      <c r="R245" s="7">
        <f t="shared" si="224"/>
        <v>2.3939978229179757</v>
      </c>
      <c r="S245" s="7">
        <f t="shared" si="227"/>
        <v>3.8522908635712976</v>
      </c>
      <c r="T245" s="7">
        <f t="shared" si="228"/>
        <v>3.5716855446169662</v>
      </c>
      <c r="U245" s="7">
        <f t="shared" si="243"/>
        <v>-0.27736607746618774</v>
      </c>
      <c r="V245" s="6">
        <f t="shared" si="195"/>
        <v>3.4007929367370647E-2</v>
      </c>
      <c r="W245" s="8">
        <f t="shared" si="196"/>
        <v>0.51199758401054252</v>
      </c>
      <c r="X245" s="8">
        <f t="shared" si="197"/>
        <v>8981.7999999999993</v>
      </c>
      <c r="Y245" s="6">
        <f t="shared" si="225"/>
        <v>-1.468419810046139</v>
      </c>
      <c r="Z245" s="6">
        <f t="shared" si="222"/>
        <v>-0.29073208834714831</v>
      </c>
      <c r="AA245" s="6">
        <f t="shared" si="223"/>
        <v>3.9533633802898858</v>
      </c>
      <c r="AB245" s="8">
        <f t="shared" si="229"/>
        <v>221.17000000000002</v>
      </c>
      <c r="AC245" s="8">
        <f t="shared" si="230"/>
        <v>32.937559343491429</v>
      </c>
      <c r="AD245" s="8">
        <f t="shared" si="231"/>
        <v>1.1201381916870357</v>
      </c>
      <c r="AE245" s="8">
        <f t="shared" si="232"/>
        <v>32.178414794049822</v>
      </c>
      <c r="AF245" s="8">
        <f t="shared" si="233"/>
        <v>16.863950807071483</v>
      </c>
      <c r="AG245" s="8">
        <f t="shared" si="234"/>
        <v>50.162503792808337</v>
      </c>
      <c r="AH245" s="8">
        <f t="shared" si="235"/>
        <v>49.042365601121311</v>
      </c>
      <c r="AI245" s="7">
        <f t="shared" si="236"/>
        <v>2.34472621793986</v>
      </c>
      <c r="AJ245" s="7">
        <f t="shared" si="237"/>
        <v>1.5176914150242544</v>
      </c>
      <c r="AK245" s="7">
        <f t="shared" si="238"/>
        <v>4.9271604978115412E-2</v>
      </c>
      <c r="AL245" s="7">
        <f t="shared" si="239"/>
        <v>1.5075646456314373</v>
      </c>
      <c r="AM245" s="7">
        <f t="shared" si="240"/>
        <v>1.2269593266771059</v>
      </c>
      <c r="AN245" s="7">
        <f t="shared" si="241"/>
        <v>1.7003792055790876</v>
      </c>
      <c r="AO245" s="7">
        <f t="shared" si="242"/>
        <v>1.6905714105873364</v>
      </c>
    </row>
    <row r="246" spans="1:41" ht="16" thickBot="1">
      <c r="A246" s="17" t="s">
        <v>134</v>
      </c>
      <c r="B246" s="18" t="s">
        <v>5</v>
      </c>
      <c r="C246" s="18" t="s">
        <v>5</v>
      </c>
      <c r="D246" s="18">
        <v>82</v>
      </c>
      <c r="E246" s="18">
        <v>102</v>
      </c>
      <c r="F246" s="18"/>
      <c r="G246" s="19">
        <v>0.80610000000000004</v>
      </c>
      <c r="H246" s="20">
        <v>3439.1</v>
      </c>
      <c r="I246" s="20">
        <v>77</v>
      </c>
      <c r="J246" s="20">
        <v>3039.2</v>
      </c>
      <c r="K246" s="20">
        <v>2905.1</v>
      </c>
      <c r="L246" s="21">
        <v>0.26500000000000001</v>
      </c>
      <c r="M246" s="21">
        <v>281441.40100000001</v>
      </c>
      <c r="N246" s="21">
        <v>4870862.1660000002</v>
      </c>
      <c r="O246" s="18">
        <v>2</v>
      </c>
      <c r="P246" s="7">
        <f t="shared" si="226"/>
        <v>-9.3611078847169085E-2</v>
      </c>
      <c r="Q246" s="7">
        <f t="shared" si="221"/>
        <v>3.5364448041490788</v>
      </c>
      <c r="R246" s="7">
        <f t="shared" si="224"/>
        <v>1.8864907251724818</v>
      </c>
      <c r="S246" s="7">
        <f t="shared" si="227"/>
        <v>3.4827592805466638</v>
      </c>
      <c r="T246" s="7">
        <f t="shared" si="228"/>
        <v>3.4631610863651492</v>
      </c>
      <c r="U246" s="7">
        <f t="shared" si="243"/>
        <v>-0.5767541260631921</v>
      </c>
      <c r="V246" s="6">
        <f t="shared" si="195"/>
        <v>2.2389578668837777E-2</v>
      </c>
      <c r="W246" s="8">
        <f t="shared" si="196"/>
        <v>0.84472681806286531</v>
      </c>
      <c r="X246" s="8">
        <f t="shared" si="197"/>
        <v>4491.75</v>
      </c>
      <c r="Y246" s="6">
        <f t="shared" si="225"/>
        <v>-1.6499540789765967</v>
      </c>
      <c r="Z246" s="6">
        <f t="shared" si="222"/>
        <v>-7.3283717783929517E-2</v>
      </c>
      <c r="AA246" s="6">
        <f t="shared" si="223"/>
        <v>3.6524155764759088</v>
      </c>
      <c r="AB246" s="8">
        <f t="shared" si="229"/>
        <v>80.61</v>
      </c>
      <c r="AC246" s="8">
        <f t="shared" si="230"/>
        <v>42.663441260389526</v>
      </c>
      <c r="AD246" s="8">
        <f t="shared" si="231"/>
        <v>0.95521647438283097</v>
      </c>
      <c r="AE246" s="8">
        <f t="shared" si="232"/>
        <v>37.702518297977917</v>
      </c>
      <c r="AF246" s="8">
        <f t="shared" si="233"/>
        <v>36.038952983500806</v>
      </c>
      <c r="AG246" s="8">
        <f t="shared" si="234"/>
        <v>74.696687755861547</v>
      </c>
      <c r="AH246" s="8">
        <f t="shared" si="235"/>
        <v>73.741471281478709</v>
      </c>
      <c r="AI246" s="7">
        <f t="shared" si="236"/>
        <v>1.9063889211528309</v>
      </c>
      <c r="AJ246" s="7">
        <f t="shared" si="237"/>
        <v>1.6300558829962477</v>
      </c>
      <c r="AK246" s="7">
        <f t="shared" si="238"/>
        <v>-1.9898195980348997E-2</v>
      </c>
      <c r="AL246" s="7">
        <f t="shared" si="239"/>
        <v>1.576370359393833</v>
      </c>
      <c r="AM246" s="7">
        <f t="shared" si="240"/>
        <v>1.5567721652123181</v>
      </c>
      <c r="AN246" s="7">
        <f t="shared" si="241"/>
        <v>1.8733013445028854</v>
      </c>
      <c r="AO246" s="7">
        <f t="shared" si="242"/>
        <v>1.8677117983508296</v>
      </c>
    </row>
    <row r="247" spans="1:41">
      <c r="A247" s="16" t="s">
        <v>135</v>
      </c>
      <c r="B247" s="7" t="s">
        <v>49</v>
      </c>
      <c r="C247" s="7" t="s">
        <v>41</v>
      </c>
      <c r="D247" s="7">
        <v>1.5</v>
      </c>
      <c r="E247" s="7">
        <v>6</v>
      </c>
      <c r="G247" s="8">
        <v>44.136499999999998</v>
      </c>
      <c r="H247" s="9">
        <v>820</v>
      </c>
      <c r="I247" s="9">
        <v>867.5</v>
      </c>
      <c r="J247" s="9">
        <v>392</v>
      </c>
      <c r="K247" s="9">
        <v>676</v>
      </c>
      <c r="L247" s="24">
        <v>0.876</v>
      </c>
      <c r="M247" s="10">
        <v>281606.18900000001</v>
      </c>
      <c r="N247" s="10">
        <v>4871011.4450000003</v>
      </c>
      <c r="O247" s="7">
        <v>1</v>
      </c>
      <c r="P247" s="7">
        <f t="shared" si="226"/>
        <v>1.6447978908792416</v>
      </c>
      <c r="Q247" s="7">
        <f t="shared" si="221"/>
        <v>2.9138138523837167</v>
      </c>
      <c r="R247" s="7">
        <f t="shared" si="224"/>
        <v>2.9382694834629115</v>
      </c>
      <c r="S247" s="7">
        <f t="shared" si="227"/>
        <v>2.5932860670204572</v>
      </c>
      <c r="T247" s="7">
        <f t="shared" si="228"/>
        <v>2.8299466959416359</v>
      </c>
      <c r="U247" s="7">
        <f t="shared" si="243"/>
        <v>-5.7495893831919269E-2</v>
      </c>
      <c r="V247" s="6">
        <f t="shared" si="195"/>
        <v>1.0579268292682926</v>
      </c>
      <c r="W247" s="8">
        <f t="shared" si="196"/>
        <v>0.82439024390243898</v>
      </c>
      <c r="X247" s="8">
        <f t="shared" si="197"/>
        <v>730</v>
      </c>
      <c r="Y247" s="6">
        <f t="shared" si="225"/>
        <v>2.4455631079194615E-2</v>
      </c>
      <c r="Z247" s="6">
        <f t="shared" si="222"/>
        <v>-8.3867156442080787E-2</v>
      </c>
      <c r="AA247" s="6">
        <f t="shared" si="223"/>
        <v>2.8633228601204559</v>
      </c>
      <c r="AB247" s="8">
        <f t="shared" si="229"/>
        <v>4413.6499999999996</v>
      </c>
      <c r="AC247" s="8">
        <f t="shared" si="230"/>
        <v>0.18578727357176034</v>
      </c>
      <c r="AD247" s="8">
        <f t="shared" si="231"/>
        <v>0.1965493412481733</v>
      </c>
      <c r="AE247" s="8">
        <f t="shared" si="232"/>
        <v>8.8815379561134222E-2</v>
      </c>
      <c r="AF247" s="8">
        <f t="shared" si="233"/>
        <v>0.15316121577379269</v>
      </c>
      <c r="AG247" s="8">
        <f t="shared" si="234"/>
        <v>0.43852593658310018</v>
      </c>
      <c r="AH247" s="8">
        <f t="shared" si="235"/>
        <v>0.24197659533492691</v>
      </c>
      <c r="AI247" s="7">
        <f t="shared" si="236"/>
        <v>3.6447978908792416</v>
      </c>
      <c r="AJ247" s="7">
        <f t="shared" si="237"/>
        <v>-0.73098403849552485</v>
      </c>
      <c r="AK247" s="7">
        <f t="shared" si="238"/>
        <v>-0.70652840741633016</v>
      </c>
      <c r="AL247" s="7">
        <f t="shared" si="239"/>
        <v>-1.0515118238587842</v>
      </c>
      <c r="AM247" s="7">
        <f t="shared" si="240"/>
        <v>-0.81485119493760549</v>
      </c>
      <c r="AN247" s="7">
        <f t="shared" si="241"/>
        <v>-0.35800471522426758</v>
      </c>
      <c r="AO247" s="7">
        <f t="shared" si="242"/>
        <v>-0.61622663818670387</v>
      </c>
    </row>
    <row r="248" spans="1:41">
      <c r="A248" s="16" t="s">
        <v>135</v>
      </c>
      <c r="B248" s="7" t="s">
        <v>50</v>
      </c>
      <c r="C248" s="7" t="s">
        <v>41</v>
      </c>
      <c r="D248" s="7">
        <v>6</v>
      </c>
      <c r="E248" s="7">
        <v>9</v>
      </c>
      <c r="G248" s="8">
        <v>32.029299999999999</v>
      </c>
      <c r="H248" s="9">
        <v>2009.5</v>
      </c>
      <c r="I248" s="9">
        <v>169.3</v>
      </c>
      <c r="J248" s="9">
        <v>660.7</v>
      </c>
      <c r="K248" s="9">
        <v>1144.8</v>
      </c>
      <c r="L248" s="24">
        <v>0.127</v>
      </c>
      <c r="M248" s="10">
        <v>281606.18900000001</v>
      </c>
      <c r="N248" s="10">
        <v>4871011.4450000003</v>
      </c>
      <c r="O248" s="7">
        <v>1</v>
      </c>
      <c r="P248" s="7">
        <f t="shared" si="226"/>
        <v>1.5055474472664028</v>
      </c>
      <c r="Q248" s="7">
        <f t="shared" si="221"/>
        <v>3.3030880105280538</v>
      </c>
      <c r="R248" s="7">
        <f t="shared" si="224"/>
        <v>2.2286569581089353</v>
      </c>
      <c r="S248" s="7">
        <f t="shared" si="227"/>
        <v>2.8200043068083178</v>
      </c>
      <c r="T248" s="7">
        <f t="shared" si="228"/>
        <v>3.0587296207517198</v>
      </c>
      <c r="U248" s="7">
        <f t="shared" si="243"/>
        <v>-0.89619627904404309</v>
      </c>
      <c r="V248" s="6">
        <f t="shared" si="195"/>
        <v>8.4249813386414532E-2</v>
      </c>
      <c r="W248" s="8">
        <f t="shared" si="196"/>
        <v>0.56969395371983078</v>
      </c>
      <c r="X248" s="8">
        <f t="shared" si="197"/>
        <v>1233.0999999999999</v>
      </c>
      <c r="Y248" s="6">
        <f t="shared" si="225"/>
        <v>-1.0744310524191185</v>
      </c>
      <c r="Z248" s="6">
        <f t="shared" si="222"/>
        <v>-0.24435838977633373</v>
      </c>
      <c r="AA248" s="6">
        <f t="shared" si="223"/>
        <v>3.090998297753198</v>
      </c>
      <c r="AB248" s="8">
        <f t="shared" si="229"/>
        <v>3202.93</v>
      </c>
      <c r="AC248" s="8">
        <f t="shared" si="230"/>
        <v>0.62739429210129483</v>
      </c>
      <c r="AD248" s="8">
        <f t="shared" si="231"/>
        <v>5.2857852029235736E-2</v>
      </c>
      <c r="AE248" s="8">
        <f t="shared" si="232"/>
        <v>0.20627987498946279</v>
      </c>
      <c r="AF248" s="8">
        <f t="shared" si="233"/>
        <v>0.357422734808441</v>
      </c>
      <c r="AG248" s="8">
        <f t="shared" si="234"/>
        <v>0.61656046182713953</v>
      </c>
      <c r="AH248" s="8">
        <f t="shared" si="235"/>
        <v>0.56370260979790388</v>
      </c>
      <c r="AI248" s="7">
        <f t="shared" si="236"/>
        <v>3.5055474472664025</v>
      </c>
      <c r="AJ248" s="7">
        <f t="shared" si="237"/>
        <v>-0.20245943673834896</v>
      </c>
      <c r="AK248" s="7">
        <f t="shared" si="238"/>
        <v>-1.2768904891574675</v>
      </c>
      <c r="AL248" s="7">
        <f t="shared" si="239"/>
        <v>-0.68554314045808473</v>
      </c>
      <c r="AM248" s="7">
        <f t="shared" si="240"/>
        <v>-0.44681782651468277</v>
      </c>
      <c r="AN248" s="7">
        <f t="shared" si="241"/>
        <v>-0.21002432871890914</v>
      </c>
      <c r="AO248" s="7">
        <f t="shared" si="242"/>
        <v>-0.2489499545035572</v>
      </c>
    </row>
    <row r="249" spans="1:41">
      <c r="A249" s="16" t="s">
        <v>135</v>
      </c>
      <c r="B249" s="7" t="s">
        <v>95</v>
      </c>
      <c r="C249" s="7" t="s">
        <v>59</v>
      </c>
      <c r="D249" s="7">
        <v>9</v>
      </c>
      <c r="E249" s="7">
        <v>24</v>
      </c>
      <c r="G249" s="8">
        <v>0.60340000000000005</v>
      </c>
      <c r="H249" s="9">
        <v>691.8</v>
      </c>
      <c r="I249" s="9">
        <v>5.9</v>
      </c>
      <c r="J249" s="9">
        <v>187.4</v>
      </c>
      <c r="K249" s="9">
        <v>198.8</v>
      </c>
      <c r="L249" s="24">
        <v>0.03</v>
      </c>
      <c r="M249" s="10">
        <v>281606.18900000001</v>
      </c>
      <c r="N249" s="10">
        <v>4871011.4450000003</v>
      </c>
      <c r="O249" s="7">
        <v>1</v>
      </c>
      <c r="P249" s="7">
        <f t="shared" si="226"/>
        <v>-0.21939469416103033</v>
      </c>
      <c r="Q249" s="7">
        <f t="shared" si="221"/>
        <v>2.8399805576783428</v>
      </c>
      <c r="R249" s="7">
        <f t="shared" si="224"/>
        <v>0.77085201164214423</v>
      </c>
      <c r="S249" s="7">
        <f t="shared" si="227"/>
        <v>2.2727695865517594</v>
      </c>
      <c r="T249" s="7">
        <f t="shared" si="228"/>
        <v>2.2984163800612945</v>
      </c>
      <c r="U249" s="7">
        <f t="shared" si="243"/>
        <v>-1.5228787452803376</v>
      </c>
      <c r="V249" s="6">
        <f t="shared" si="195"/>
        <v>8.52847643827696E-3</v>
      </c>
      <c r="W249" s="8">
        <f t="shared" si="196"/>
        <v>0.28736629083550164</v>
      </c>
      <c r="X249" s="8">
        <f t="shared" si="197"/>
        <v>286.8</v>
      </c>
      <c r="Y249" s="6">
        <f t="shared" si="225"/>
        <v>-2.0691285460361986</v>
      </c>
      <c r="Z249" s="6">
        <f t="shared" si="222"/>
        <v>-0.54156417761704811</v>
      </c>
      <c r="AA249" s="6">
        <f t="shared" si="223"/>
        <v>2.4575791469957626</v>
      </c>
      <c r="AB249" s="8">
        <f t="shared" si="229"/>
        <v>60.34</v>
      </c>
      <c r="AC249" s="8">
        <f t="shared" si="230"/>
        <v>11.465031488233343</v>
      </c>
      <c r="AD249" s="8">
        <f t="shared" si="231"/>
        <v>9.7779250911501497E-2</v>
      </c>
      <c r="AE249" s="8">
        <f t="shared" si="232"/>
        <v>3.1057341730195556</v>
      </c>
      <c r="AF249" s="8">
        <f t="shared" si="233"/>
        <v>3.2946635730858467</v>
      </c>
      <c r="AG249" s="8">
        <f t="shared" si="234"/>
        <v>6.4981769970169045</v>
      </c>
      <c r="AH249" s="8">
        <f t="shared" si="235"/>
        <v>6.4003977461054031</v>
      </c>
      <c r="AI249" s="7">
        <f t="shared" si="236"/>
        <v>1.7806053058389697</v>
      </c>
      <c r="AJ249" s="7">
        <f t="shared" si="237"/>
        <v>1.0593752518393731</v>
      </c>
      <c r="AK249" s="7">
        <f t="shared" si="238"/>
        <v>-1.0097532941968255</v>
      </c>
      <c r="AL249" s="7">
        <f t="shared" si="239"/>
        <v>0.49216428071278978</v>
      </c>
      <c r="AM249" s="7">
        <f t="shared" si="240"/>
        <v>0.51781107422232486</v>
      </c>
      <c r="AN249" s="7">
        <f t="shared" si="241"/>
        <v>0.81279153646123714</v>
      </c>
      <c r="AO249" s="7">
        <f t="shared" si="242"/>
        <v>0.80620696360440636</v>
      </c>
    </row>
    <row r="250" spans="1:41">
      <c r="A250" s="16" t="s">
        <v>135</v>
      </c>
      <c r="B250" s="7" t="s">
        <v>96</v>
      </c>
      <c r="C250" s="7" t="s">
        <v>59</v>
      </c>
      <c r="D250" s="7">
        <v>24</v>
      </c>
      <c r="E250" s="7">
        <v>36</v>
      </c>
      <c r="G250" s="8">
        <v>1.603</v>
      </c>
      <c r="H250" s="9">
        <v>5544.6787148594376</v>
      </c>
      <c r="I250" s="9">
        <v>91.7</v>
      </c>
      <c r="J250" s="9">
        <v>1015.9</v>
      </c>
      <c r="K250" s="9">
        <v>4780.8999999999996</v>
      </c>
      <c r="L250" s="24">
        <v>0.45400000000000001</v>
      </c>
      <c r="M250" s="10">
        <v>281606.18900000001</v>
      </c>
      <c r="N250" s="10">
        <v>4871011.4450000003</v>
      </c>
      <c r="O250" s="7">
        <v>1</v>
      </c>
      <c r="P250" s="7">
        <f t="shared" si="226"/>
        <v>0.20493352235414483</v>
      </c>
      <c r="Q250" s="7">
        <f t="shared" si="221"/>
        <v>3.7438763861197737</v>
      </c>
      <c r="R250" s="7">
        <f t="shared" si="224"/>
        <v>1.9623693356700211</v>
      </c>
      <c r="S250" s="7">
        <f t="shared" si="227"/>
        <v>3.0068509603242721</v>
      </c>
      <c r="T250" s="7">
        <f t="shared" si="228"/>
        <v>3.6795096598425401</v>
      </c>
      <c r="U250" s="7">
        <f t="shared" si="243"/>
        <v>-0.34294414714289606</v>
      </c>
      <c r="V250" s="6">
        <f t="shared" si="195"/>
        <v>1.6538379357175195E-2</v>
      </c>
      <c r="W250" s="8">
        <f t="shared" si="196"/>
        <v>0.86225014033499314</v>
      </c>
      <c r="X250" s="8">
        <f t="shared" si="197"/>
        <v>3406.35</v>
      </c>
      <c r="Y250" s="6">
        <f t="shared" si="225"/>
        <v>-1.7815070504497525</v>
      </c>
      <c r="Z250" s="6">
        <f t="shared" si="222"/>
        <v>-6.436672627723368E-2</v>
      </c>
      <c r="AA250" s="6">
        <f t="shared" si="223"/>
        <v>3.5322892693633103</v>
      </c>
      <c r="AB250" s="8">
        <f t="shared" si="229"/>
        <v>160.30000000000001</v>
      </c>
      <c r="AC250" s="8">
        <f t="shared" si="230"/>
        <v>34.58938686749493</v>
      </c>
      <c r="AD250" s="8">
        <f t="shared" si="231"/>
        <v>0.57205240174672489</v>
      </c>
      <c r="AE250" s="8">
        <f t="shared" si="232"/>
        <v>6.3374922021210223</v>
      </c>
      <c r="AF250" s="8">
        <f t="shared" si="233"/>
        <v>29.824703680598873</v>
      </c>
      <c r="AG250" s="8">
        <f t="shared" si="234"/>
        <v>36.734248284466616</v>
      </c>
      <c r="AH250" s="8">
        <f t="shared" si="235"/>
        <v>36.162195882719892</v>
      </c>
      <c r="AI250" s="7">
        <f t="shared" si="236"/>
        <v>2.2049335223541449</v>
      </c>
      <c r="AJ250" s="7">
        <f t="shared" si="237"/>
        <v>1.5389428637656291</v>
      </c>
      <c r="AK250" s="7">
        <f t="shared" si="238"/>
        <v>-0.24256418668412374</v>
      </c>
      <c r="AL250" s="7">
        <f t="shared" si="239"/>
        <v>0.80191743797012704</v>
      </c>
      <c r="AM250" s="7">
        <f t="shared" si="240"/>
        <v>1.4745761374883952</v>
      </c>
      <c r="AN250" s="7">
        <f t="shared" si="241"/>
        <v>1.5650711570360256</v>
      </c>
      <c r="AO250" s="7">
        <f t="shared" si="242"/>
        <v>1.5582547943363168</v>
      </c>
    </row>
    <row r="251" spans="1:41">
      <c r="A251" s="16" t="s">
        <v>135</v>
      </c>
      <c r="B251" s="7" t="s">
        <v>42</v>
      </c>
      <c r="C251" s="7" t="s">
        <v>55</v>
      </c>
      <c r="D251" s="7">
        <v>36</v>
      </c>
      <c r="E251" s="7">
        <v>54</v>
      </c>
      <c r="G251" s="8">
        <v>2.9592000000000001</v>
      </c>
      <c r="H251" s="9">
        <v>15727.5</v>
      </c>
      <c r="I251" s="9">
        <v>1007.4</v>
      </c>
      <c r="J251" s="9">
        <v>3015.9</v>
      </c>
      <c r="K251" s="9">
        <v>9540</v>
      </c>
      <c r="L251" s="24">
        <v>1.278</v>
      </c>
      <c r="M251" s="10">
        <v>281606.18900000001</v>
      </c>
      <c r="N251" s="10">
        <v>4871011.4450000003</v>
      </c>
      <c r="O251" s="7">
        <v>1</v>
      </c>
      <c r="P251" s="7">
        <f t="shared" si="226"/>
        <v>0.47117431830733769</v>
      </c>
      <c r="Q251" s="7">
        <f t="shared" si="221"/>
        <v>4.1966596938570442</v>
      </c>
      <c r="R251" s="7">
        <f t="shared" si="224"/>
        <v>3.0032019465216924</v>
      </c>
      <c r="S251" s="7">
        <f t="shared" si="227"/>
        <v>3.4794169372745962</v>
      </c>
      <c r="T251" s="7">
        <f t="shared" si="228"/>
        <v>3.9795483747040952</v>
      </c>
      <c r="U251" s="7">
        <f t="shared" si="243"/>
        <v>0.10653085382238137</v>
      </c>
      <c r="V251" s="6">
        <f t="shared" si="195"/>
        <v>6.4053409632808769E-2</v>
      </c>
      <c r="W251" s="8">
        <f t="shared" si="196"/>
        <v>0.60658082975679539</v>
      </c>
      <c r="X251" s="8">
        <f t="shared" si="197"/>
        <v>7785.9</v>
      </c>
      <c r="Y251" s="6">
        <f t="shared" si="225"/>
        <v>-1.1934577473353516</v>
      </c>
      <c r="Z251" s="6">
        <f t="shared" si="222"/>
        <v>-0.21711131915294879</v>
      </c>
      <c r="AA251" s="6">
        <f t="shared" si="223"/>
        <v>3.8913088214567528</v>
      </c>
      <c r="AB251" s="8">
        <f t="shared" si="229"/>
        <v>295.92</v>
      </c>
      <c r="AC251" s="8">
        <f t="shared" si="230"/>
        <v>53.147810218978101</v>
      </c>
      <c r="AD251" s="8">
        <f t="shared" si="231"/>
        <v>3.4042984590429843</v>
      </c>
      <c r="AE251" s="8">
        <f t="shared" si="232"/>
        <v>10.191605839416058</v>
      </c>
      <c r="AF251" s="8">
        <f t="shared" si="233"/>
        <v>32.238442822384428</v>
      </c>
      <c r="AG251" s="8">
        <f t="shared" si="234"/>
        <v>45.834347120843468</v>
      </c>
      <c r="AH251" s="8">
        <f t="shared" si="235"/>
        <v>42.430048661800484</v>
      </c>
      <c r="AI251" s="7">
        <f t="shared" si="236"/>
        <v>2.4711743183073378</v>
      </c>
      <c r="AJ251" s="7">
        <f t="shared" si="237"/>
        <v>1.7254853755497062</v>
      </c>
      <c r="AK251" s="7">
        <f t="shared" si="238"/>
        <v>0.53202762821435468</v>
      </c>
      <c r="AL251" s="7">
        <f t="shared" si="239"/>
        <v>1.0082426189672586</v>
      </c>
      <c r="AM251" s="7">
        <f t="shared" si="240"/>
        <v>1.5083740563967574</v>
      </c>
      <c r="AN251" s="7">
        <f t="shared" si="241"/>
        <v>1.6611910495001225</v>
      </c>
      <c r="AO251" s="7">
        <f t="shared" si="242"/>
        <v>1.6276735298467315</v>
      </c>
    </row>
    <row r="252" spans="1:41" ht="16" thickBot="1">
      <c r="A252" s="17" t="s">
        <v>135</v>
      </c>
      <c r="B252" s="18" t="s">
        <v>57</v>
      </c>
      <c r="C252" s="18" t="s">
        <v>5</v>
      </c>
      <c r="D252" s="18">
        <v>54</v>
      </c>
      <c r="E252" s="18">
        <v>63</v>
      </c>
      <c r="F252" s="18"/>
      <c r="G252" s="19">
        <v>2.0666666666666669</v>
      </c>
      <c r="H252" s="20">
        <v>10179.6</v>
      </c>
      <c r="I252" s="20">
        <v>1614.3</v>
      </c>
      <c r="J252" s="20">
        <v>12060</v>
      </c>
      <c r="K252" s="20">
        <v>10120</v>
      </c>
      <c r="L252" s="21">
        <v>1.1479999999999999</v>
      </c>
      <c r="M252" s="21">
        <v>281606.18900000001</v>
      </c>
      <c r="N252" s="21">
        <v>4871011.4450000003</v>
      </c>
      <c r="O252" s="18">
        <v>1</v>
      </c>
      <c r="P252" s="7">
        <f t="shared" si="226"/>
        <v>0.31527043477859146</v>
      </c>
      <c r="Q252" s="7">
        <f t="shared" si="221"/>
        <v>4.0077307130492885</v>
      </c>
      <c r="R252" s="7">
        <f t="shared" si="224"/>
        <v>3.2079842467661561</v>
      </c>
      <c r="S252" s="7">
        <f t="shared" si="227"/>
        <v>4.0813473078041325</v>
      </c>
      <c r="T252" s="7">
        <f t="shared" si="228"/>
        <v>4.00518051250378</v>
      </c>
      <c r="U252" s="7">
        <f t="shared" si="243"/>
        <v>5.9941888061954683E-2</v>
      </c>
      <c r="V252" s="6">
        <f t="shared" si="195"/>
        <v>0.15858186962159612</v>
      </c>
      <c r="W252" s="8">
        <f t="shared" si="196"/>
        <v>0.99414515305120044</v>
      </c>
      <c r="X252" s="8">
        <f t="shared" si="197"/>
        <v>17120</v>
      </c>
      <c r="Y252" s="6">
        <f t="shared" si="225"/>
        <v>-0.7997464662831324</v>
      </c>
      <c r="Z252" s="6">
        <f t="shared" si="222"/>
        <v>-2.5502005455083619E-3</v>
      </c>
      <c r="AA252" s="6">
        <f t="shared" si="223"/>
        <v>4.2335037603411347</v>
      </c>
      <c r="AB252" s="8">
        <f t="shared" si="229"/>
        <v>206.66666666666669</v>
      </c>
      <c r="AC252" s="8">
        <f t="shared" si="230"/>
        <v>49.256129032258059</v>
      </c>
      <c r="AD252" s="8">
        <f t="shared" si="231"/>
        <v>7.811129032258064</v>
      </c>
      <c r="AE252" s="8">
        <f t="shared" si="232"/>
        <v>58.354838709677416</v>
      </c>
      <c r="AF252" s="8">
        <f t="shared" si="233"/>
        <v>48.967741935483865</v>
      </c>
      <c r="AG252" s="8">
        <f t="shared" si="234"/>
        <v>115.13370967741935</v>
      </c>
      <c r="AH252" s="8">
        <f t="shared" si="235"/>
        <v>107.32258064516128</v>
      </c>
      <c r="AI252" s="7">
        <f t="shared" si="236"/>
        <v>2.3152704347785913</v>
      </c>
      <c r="AJ252" s="7">
        <f t="shared" si="237"/>
        <v>1.6924602782706972</v>
      </c>
      <c r="AK252" s="7">
        <f t="shared" si="238"/>
        <v>0.89271381198756483</v>
      </c>
      <c r="AL252" s="7">
        <f t="shared" si="239"/>
        <v>1.7660768730255409</v>
      </c>
      <c r="AM252" s="7">
        <f t="shared" si="240"/>
        <v>1.6899100777251888</v>
      </c>
      <c r="AN252" s="7">
        <f t="shared" si="241"/>
        <v>2.0612024981170993</v>
      </c>
      <c r="AO252" s="7">
        <f t="shared" si="242"/>
        <v>2.0306911070345497</v>
      </c>
    </row>
    <row r="253" spans="1:41">
      <c r="A253" s="16" t="s">
        <v>136</v>
      </c>
      <c r="B253" s="7" t="s">
        <v>40</v>
      </c>
      <c r="C253" s="7" t="s">
        <v>41</v>
      </c>
      <c r="D253" s="7">
        <v>2</v>
      </c>
      <c r="E253" s="7">
        <v>5</v>
      </c>
      <c r="F253" s="7">
        <f>D253+((E253-D253)/2)</f>
        <v>3.5</v>
      </c>
      <c r="G253" s="8">
        <v>39.192100000000003</v>
      </c>
      <c r="H253" s="9">
        <v>2806.7</v>
      </c>
      <c r="I253" s="9">
        <v>302.7</v>
      </c>
      <c r="J253" s="9">
        <v>7430.8</v>
      </c>
      <c r="K253" s="9">
        <v>3035.7</v>
      </c>
      <c r="L253" s="24">
        <v>1.51</v>
      </c>
      <c r="M253" s="10">
        <v>281617.821</v>
      </c>
      <c r="N253" s="10">
        <v>4870999.8130000001</v>
      </c>
      <c r="O253" s="7">
        <v>2</v>
      </c>
      <c r="P253" s="7">
        <f t="shared" si="226"/>
        <v>1.593198534567094</v>
      </c>
      <c r="Q253" s="7">
        <f t="shared" si="221"/>
        <v>3.4481959946410674</v>
      </c>
      <c r="R253" s="7">
        <f t="shared" si="224"/>
        <v>2.4810124209565729</v>
      </c>
      <c r="S253" s="7">
        <f t="shared" si="227"/>
        <v>3.8710355724257695</v>
      </c>
      <c r="T253" s="7">
        <f t="shared" si="228"/>
        <v>3.4822588506285261</v>
      </c>
      <c r="U253" s="7">
        <f t="shared" si="243"/>
        <v>0.17897694729316943</v>
      </c>
      <c r="V253" s="6">
        <f t="shared" si="195"/>
        <v>0.10784907542665764</v>
      </c>
      <c r="W253" s="8">
        <f t="shared" si="196"/>
        <v>1.0815904799230414</v>
      </c>
      <c r="X253" s="8">
        <f t="shared" si="197"/>
        <v>8948.65</v>
      </c>
      <c r="Y253" s="6">
        <f t="shared" si="225"/>
        <v>-0.96718357368449459</v>
      </c>
      <c r="Z253" s="6">
        <f t="shared" si="222"/>
        <v>3.4062855987458798E-2</v>
      </c>
      <c r="AA253" s="6">
        <f t="shared" si="223"/>
        <v>3.9517575222686507</v>
      </c>
      <c r="AB253" s="8">
        <f t="shared" si="229"/>
        <v>3919.2100000000005</v>
      </c>
      <c r="AC253" s="8">
        <f t="shared" si="230"/>
        <v>0.71613922193503265</v>
      </c>
      <c r="AD253" s="8">
        <f t="shared" si="231"/>
        <v>7.7234952962459261E-2</v>
      </c>
      <c r="AE253" s="8">
        <f t="shared" si="232"/>
        <v>1.8959943457992807</v>
      </c>
      <c r="AF253" s="8">
        <f t="shared" si="233"/>
        <v>0.77456936474442539</v>
      </c>
      <c r="AG253" s="8">
        <f t="shared" si="234"/>
        <v>2.7477986635061655</v>
      </c>
      <c r="AH253" s="8">
        <f t="shared" si="235"/>
        <v>2.6705637105437061</v>
      </c>
      <c r="AI253" s="7">
        <f t="shared" si="236"/>
        <v>3.5931985345670938</v>
      </c>
      <c r="AJ253" s="7">
        <f t="shared" si="237"/>
        <v>-0.14500253992602649</v>
      </c>
      <c r="AK253" s="7">
        <f t="shared" si="238"/>
        <v>-1.1121861136105211</v>
      </c>
      <c r="AL253" s="7">
        <f t="shared" si="239"/>
        <v>0.27783703785867536</v>
      </c>
      <c r="AM253" s="7">
        <f t="shared" si="240"/>
        <v>-0.11093968393856771</v>
      </c>
      <c r="AN253" s="7">
        <f t="shared" si="241"/>
        <v>0.43898490796115774</v>
      </c>
      <c r="AO253" s="7">
        <f t="shared" si="242"/>
        <v>0.4266029432141703</v>
      </c>
    </row>
    <row r="254" spans="1:41">
      <c r="A254" s="16" t="s">
        <v>136</v>
      </c>
      <c r="B254" s="7" t="s">
        <v>47</v>
      </c>
      <c r="C254" s="7" t="s">
        <v>47</v>
      </c>
      <c r="D254" s="7">
        <v>5</v>
      </c>
      <c r="E254" s="7">
        <v>7</v>
      </c>
      <c r="F254" s="7">
        <f t="shared" ref="F254:F259" si="244">D254+((E254-D254)/2)</f>
        <v>6</v>
      </c>
      <c r="G254" s="8">
        <v>19.611799999999999</v>
      </c>
      <c r="H254" s="9">
        <v>5051.1000000000004</v>
      </c>
      <c r="I254" s="9">
        <v>596.79999999999995</v>
      </c>
      <c r="J254" s="9">
        <v>5625</v>
      </c>
      <c r="K254" s="9">
        <v>3729.8</v>
      </c>
      <c r="L254" s="24">
        <v>1.716</v>
      </c>
      <c r="M254" s="10">
        <v>281617.821</v>
      </c>
      <c r="N254" s="10">
        <v>4870999.8130000001</v>
      </c>
      <c r="O254" s="7">
        <v>2</v>
      </c>
      <c r="P254" s="7">
        <f t="shared" si="226"/>
        <v>1.292517455686762</v>
      </c>
      <c r="Q254" s="7">
        <f t="shared" si="221"/>
        <v>3.7033859666153561</v>
      </c>
      <c r="R254" s="7">
        <f t="shared" si="224"/>
        <v>2.7758288144646124</v>
      </c>
      <c r="S254" s="7">
        <f t="shared" si="227"/>
        <v>3.7501225267834002</v>
      </c>
      <c r="T254" s="7">
        <f t="shared" si="228"/>
        <v>3.5716855446169662</v>
      </c>
      <c r="U254" s="7">
        <f t="shared" si="243"/>
        <v>0.23451728351268664</v>
      </c>
      <c r="V254" s="6">
        <f t="shared" si="195"/>
        <v>0.11815248163766306</v>
      </c>
      <c r="W254" s="8">
        <f t="shared" si="196"/>
        <v>0.73841341489972478</v>
      </c>
      <c r="X254" s="8">
        <f t="shared" si="197"/>
        <v>7489.9</v>
      </c>
      <c r="Y254" s="6">
        <f t="shared" si="225"/>
        <v>-0.92755715215074386</v>
      </c>
      <c r="Z254" s="6">
        <f t="shared" si="222"/>
        <v>-0.13170042199838997</v>
      </c>
      <c r="AA254" s="6">
        <f t="shared" si="223"/>
        <v>3.8744760193365679</v>
      </c>
      <c r="AB254" s="8">
        <f t="shared" si="229"/>
        <v>1961.1799999999998</v>
      </c>
      <c r="AC254" s="8">
        <f t="shared" si="230"/>
        <v>2.5755412557745849</v>
      </c>
      <c r="AD254" s="8">
        <f t="shared" si="231"/>
        <v>0.30430659092995033</v>
      </c>
      <c r="AE254" s="8">
        <f t="shared" si="232"/>
        <v>2.8681712030512245</v>
      </c>
      <c r="AF254" s="8">
        <f t="shared" si="233"/>
        <v>1.901814213891637</v>
      </c>
      <c r="AG254" s="8">
        <f t="shared" si="234"/>
        <v>5.0742920078728115</v>
      </c>
      <c r="AH254" s="8">
        <f t="shared" si="235"/>
        <v>4.7699854169428608</v>
      </c>
      <c r="AI254" s="7">
        <f t="shared" si="236"/>
        <v>3.2925174556867618</v>
      </c>
      <c r="AJ254" s="7">
        <f t="shared" si="237"/>
        <v>0.41086851092859422</v>
      </c>
      <c r="AK254" s="7">
        <f t="shared" si="238"/>
        <v>-0.51668864122214964</v>
      </c>
      <c r="AL254" s="7">
        <f t="shared" si="239"/>
        <v>0.45760507109663812</v>
      </c>
      <c r="AM254" s="7">
        <f t="shared" si="240"/>
        <v>0.27916808893020434</v>
      </c>
      <c r="AN254" s="7">
        <f t="shared" si="241"/>
        <v>0.70537545574318405</v>
      </c>
      <c r="AO254" s="7">
        <f t="shared" si="242"/>
        <v>0.67851705129358852</v>
      </c>
    </row>
    <row r="255" spans="1:41">
      <c r="A255" s="16" t="s">
        <v>136</v>
      </c>
      <c r="B255" s="7" t="s">
        <v>71</v>
      </c>
      <c r="C255" s="7" t="s">
        <v>55</v>
      </c>
      <c r="D255" s="7">
        <v>7</v>
      </c>
      <c r="E255" s="7">
        <v>19</v>
      </c>
      <c r="F255" s="7">
        <f t="shared" si="244"/>
        <v>13</v>
      </c>
      <c r="G255" s="8">
        <v>4.3636999999999997</v>
      </c>
      <c r="H255" s="9">
        <v>13872.500000000002</v>
      </c>
      <c r="I255" s="9">
        <v>314</v>
      </c>
      <c r="J255" s="9">
        <v>4720</v>
      </c>
      <c r="K255" s="9">
        <v>13900</v>
      </c>
      <c r="L255" s="24">
        <v>0.627</v>
      </c>
      <c r="M255" s="10">
        <v>281617.821</v>
      </c>
      <c r="N255" s="10">
        <v>4870999.8130000001</v>
      </c>
      <c r="O255" s="7">
        <v>2</v>
      </c>
      <c r="P255" s="7">
        <f t="shared" si="226"/>
        <v>0.63985488563237558</v>
      </c>
      <c r="Q255" s="7">
        <f t="shared" si="221"/>
        <v>4.1421547334862039</v>
      </c>
      <c r="R255" s="7">
        <f t="shared" si="224"/>
        <v>2.4969296480732148</v>
      </c>
      <c r="S255" s="7">
        <f t="shared" si="227"/>
        <v>3.673941998634088</v>
      </c>
      <c r="T255" s="7">
        <f t="shared" si="228"/>
        <v>4.143014800254095</v>
      </c>
      <c r="U255" s="7">
        <f t="shared" si="243"/>
        <v>-0.20273245916928356</v>
      </c>
      <c r="V255" s="6">
        <f t="shared" si="195"/>
        <v>2.2634708956568748E-2</v>
      </c>
      <c r="W255" s="8">
        <f t="shared" si="196"/>
        <v>1.001982339160209</v>
      </c>
      <c r="X255" s="8">
        <f t="shared" si="197"/>
        <v>11670</v>
      </c>
      <c r="Y255" s="6">
        <f t="shared" si="225"/>
        <v>-1.6452250854129886</v>
      </c>
      <c r="Z255" s="6">
        <f t="shared" si="222"/>
        <v>8.6006676789158272E-4</v>
      </c>
      <c r="AA255" s="6">
        <f t="shared" si="223"/>
        <v>4.0670708560453699</v>
      </c>
      <c r="AB255" s="8">
        <f t="shared" si="229"/>
        <v>436.37</v>
      </c>
      <c r="AC255" s="8">
        <f t="shared" si="230"/>
        <v>31.79068221921764</v>
      </c>
      <c r="AD255" s="8">
        <f t="shared" si="231"/>
        <v>0.71957283956275642</v>
      </c>
      <c r="AE255" s="8">
        <f t="shared" si="232"/>
        <v>10.816508925911497</v>
      </c>
      <c r="AF255" s="8">
        <f t="shared" si="233"/>
        <v>31.853702133510552</v>
      </c>
      <c r="AG255" s="8">
        <f t="shared" si="234"/>
        <v>43.389783898984803</v>
      </c>
      <c r="AH255" s="8">
        <f t="shared" si="235"/>
        <v>42.670211059422051</v>
      </c>
      <c r="AI255" s="7">
        <f t="shared" si="236"/>
        <v>2.6398548856323756</v>
      </c>
      <c r="AJ255" s="7">
        <f t="shared" si="237"/>
        <v>1.5022998478538279</v>
      </c>
      <c r="AK255" s="7">
        <f t="shared" si="238"/>
        <v>-0.14292523755916062</v>
      </c>
      <c r="AL255" s="7">
        <f t="shared" si="239"/>
        <v>1.0340871130017122</v>
      </c>
      <c r="AM255" s="7">
        <f t="shared" si="240"/>
        <v>1.5031599146217196</v>
      </c>
      <c r="AN255" s="7">
        <f t="shared" si="241"/>
        <v>1.6373874871489826</v>
      </c>
      <c r="AO255" s="7">
        <f t="shared" si="242"/>
        <v>1.6301247910129482</v>
      </c>
    </row>
    <row r="256" spans="1:41">
      <c r="A256" s="16" t="s">
        <v>136</v>
      </c>
      <c r="B256" s="7" t="s">
        <v>72</v>
      </c>
      <c r="C256" s="7" t="s">
        <v>55</v>
      </c>
      <c r="D256" s="7">
        <v>19</v>
      </c>
      <c r="E256" s="7">
        <v>41</v>
      </c>
      <c r="F256" s="7">
        <f t="shared" si="244"/>
        <v>30</v>
      </c>
      <c r="G256" s="8">
        <v>3.6839</v>
      </c>
      <c r="H256" s="9">
        <v>11827.7</v>
      </c>
      <c r="I256" s="9">
        <v>1015.9</v>
      </c>
      <c r="J256" s="9">
        <v>10039.4</v>
      </c>
      <c r="K256" s="9">
        <v>11771.7</v>
      </c>
      <c r="L256" s="24">
        <v>0.87</v>
      </c>
      <c r="M256" s="10">
        <v>281617.821</v>
      </c>
      <c r="N256" s="10">
        <v>4870999.8130000001</v>
      </c>
      <c r="O256" s="7">
        <v>2</v>
      </c>
      <c r="P256" s="7">
        <f t="shared" si="226"/>
        <v>0.56630783269809193</v>
      </c>
      <c r="Q256" s="7">
        <f t="shared" si="221"/>
        <v>4.0729003004671265</v>
      </c>
      <c r="R256" s="7">
        <f t="shared" si="224"/>
        <v>3.0068509603242721</v>
      </c>
      <c r="S256" s="7">
        <f t="shared" si="227"/>
        <v>4.0017077581799558</v>
      </c>
      <c r="T256" s="7">
        <f t="shared" si="228"/>
        <v>4.0708391856391986</v>
      </c>
      <c r="U256" s="7">
        <f t="shared" si="243"/>
        <v>-6.0480747381381476E-2</v>
      </c>
      <c r="V256" s="6">
        <f t="shared" si="195"/>
        <v>8.5891593462803409E-2</v>
      </c>
      <c r="W256" s="8">
        <f t="shared" si="196"/>
        <v>0.99526535167445906</v>
      </c>
      <c r="X256" s="8">
        <f t="shared" si="197"/>
        <v>15925.25</v>
      </c>
      <c r="Y256" s="6">
        <f t="shared" si="225"/>
        <v>-1.0660493401428546</v>
      </c>
      <c r="Z256" s="6">
        <f t="shared" si="222"/>
        <v>-2.0611148279278519E-3</v>
      </c>
      <c r="AA256" s="6">
        <f t="shared" si="223"/>
        <v>4.2020862587636367</v>
      </c>
      <c r="AB256" s="8">
        <f t="shared" si="229"/>
        <v>368.39</v>
      </c>
      <c r="AC256" s="8">
        <f t="shared" si="230"/>
        <v>32.106463259046123</v>
      </c>
      <c r="AD256" s="8">
        <f t="shared" si="231"/>
        <v>2.7576752897744239</v>
      </c>
      <c r="AE256" s="8">
        <f t="shared" si="232"/>
        <v>27.252096962458264</v>
      </c>
      <c r="AF256" s="8">
        <f t="shared" si="233"/>
        <v>31.954450446537638</v>
      </c>
      <c r="AG256" s="8">
        <f t="shared" si="234"/>
        <v>61.964222698770328</v>
      </c>
      <c r="AH256" s="8">
        <f t="shared" si="235"/>
        <v>59.206547408995903</v>
      </c>
      <c r="AI256" s="7">
        <f t="shared" si="236"/>
        <v>2.5663078326980919</v>
      </c>
      <c r="AJ256" s="7">
        <f t="shared" si="237"/>
        <v>1.5065924677690348</v>
      </c>
      <c r="AK256" s="7">
        <f t="shared" si="238"/>
        <v>0.44054312762618003</v>
      </c>
      <c r="AL256" s="7">
        <f t="shared" si="239"/>
        <v>1.4353999254818639</v>
      </c>
      <c r="AM256" s="7">
        <f t="shared" si="240"/>
        <v>1.5045313529411068</v>
      </c>
      <c r="AN256" s="7">
        <f t="shared" si="241"/>
        <v>1.7921410061221219</v>
      </c>
      <c r="AO256" s="7">
        <f t="shared" si="242"/>
        <v>1.7723697362223487</v>
      </c>
    </row>
    <row r="257" spans="1:41">
      <c r="A257" s="16" t="s">
        <v>136</v>
      </c>
      <c r="B257" s="7" t="s">
        <v>56</v>
      </c>
      <c r="C257" s="7" t="s">
        <v>56</v>
      </c>
      <c r="D257" s="7">
        <v>41</v>
      </c>
      <c r="E257" s="7">
        <v>64</v>
      </c>
      <c r="F257" s="7">
        <f t="shared" si="244"/>
        <v>52.5</v>
      </c>
      <c r="G257" s="8">
        <v>3.1553</v>
      </c>
      <c r="H257" s="9">
        <v>9168.1</v>
      </c>
      <c r="I257" s="9">
        <v>513.4</v>
      </c>
      <c r="J257" s="9">
        <v>7117.6</v>
      </c>
      <c r="K257" s="9">
        <v>1061</v>
      </c>
      <c r="L257" s="24">
        <v>0.98799999999999999</v>
      </c>
      <c r="M257" s="10">
        <v>281617.821</v>
      </c>
      <c r="N257" s="10">
        <v>4870999.8130000001</v>
      </c>
      <c r="O257" s="7">
        <v>2</v>
      </c>
      <c r="P257" s="7">
        <f t="shared" si="226"/>
        <v>0.49904065744721782</v>
      </c>
      <c r="Q257" s="7">
        <f t="shared" si="221"/>
        <v>3.9622793416664361</v>
      </c>
      <c r="R257" s="7">
        <f t="shared" si="224"/>
        <v>2.7104558643354246</v>
      </c>
      <c r="S257" s="7">
        <f t="shared" si="227"/>
        <v>3.8523335775602088</v>
      </c>
      <c r="T257" s="7">
        <f t="shared" si="228"/>
        <v>3.0257153839013409</v>
      </c>
      <c r="U257" s="7">
        <f t="shared" si="243"/>
        <v>-5.2430554123718831E-3</v>
      </c>
      <c r="V257" s="6">
        <f t="shared" si="195"/>
        <v>5.599851659558687E-2</v>
      </c>
      <c r="W257" s="8">
        <f t="shared" si="196"/>
        <v>0.11572735899477536</v>
      </c>
      <c r="X257" s="8">
        <f t="shared" si="197"/>
        <v>7648.1</v>
      </c>
      <c r="Y257" s="6">
        <f t="shared" si="225"/>
        <v>-1.2518234773310117</v>
      </c>
      <c r="Z257" s="6">
        <f t="shared" si="222"/>
        <v>-0.93656395776509571</v>
      </c>
      <c r="AA257" s="6">
        <f t="shared" si="223"/>
        <v>3.8835535577675553</v>
      </c>
      <c r="AB257" s="8">
        <f t="shared" si="229"/>
        <v>315.52999999999997</v>
      </c>
      <c r="AC257" s="8">
        <f t="shared" si="230"/>
        <v>29.05619117041169</v>
      </c>
      <c r="AD257" s="8">
        <f t="shared" si="231"/>
        <v>1.6271036034608437</v>
      </c>
      <c r="AE257" s="8">
        <f t="shared" si="232"/>
        <v>22.557601495895799</v>
      </c>
      <c r="AF257" s="8">
        <f t="shared" si="233"/>
        <v>3.3625962665990556</v>
      </c>
      <c r="AG257" s="8">
        <f t="shared" si="234"/>
        <v>27.547301365955697</v>
      </c>
      <c r="AH257" s="8">
        <f t="shared" si="235"/>
        <v>25.920197762494855</v>
      </c>
      <c r="AI257" s="7">
        <f t="shared" si="236"/>
        <v>2.4990406574472179</v>
      </c>
      <c r="AJ257" s="7">
        <f t="shared" si="237"/>
        <v>1.4632386842192187</v>
      </c>
      <c r="AK257" s="7">
        <f t="shared" si="238"/>
        <v>0.21141520688820678</v>
      </c>
      <c r="AL257" s="7">
        <f t="shared" si="239"/>
        <v>1.3532929201129908</v>
      </c>
      <c r="AM257" s="7">
        <f t="shared" si="240"/>
        <v>0.52667472645412283</v>
      </c>
      <c r="AN257" s="7">
        <f t="shared" si="241"/>
        <v>1.4400790602012692</v>
      </c>
      <c r="AO257" s="7">
        <f t="shared" si="242"/>
        <v>1.413638310733764</v>
      </c>
    </row>
    <row r="258" spans="1:41">
      <c r="A258" s="16" t="s">
        <v>136</v>
      </c>
      <c r="B258" s="7" t="s">
        <v>62</v>
      </c>
      <c r="C258" s="7" t="s">
        <v>56</v>
      </c>
      <c r="D258" s="7">
        <v>64</v>
      </c>
      <c r="E258" s="7">
        <v>90</v>
      </c>
      <c r="F258" s="7">
        <f t="shared" si="244"/>
        <v>77</v>
      </c>
      <c r="G258" s="8">
        <v>1.0649999999999999</v>
      </c>
      <c r="H258" s="9">
        <v>3535.9</v>
      </c>
      <c r="I258" s="9">
        <v>76.400000000000006</v>
      </c>
      <c r="J258" s="9">
        <v>6175.3</v>
      </c>
      <c r="K258" s="9">
        <v>2689.2</v>
      </c>
      <c r="L258" s="24">
        <v>6.5000000000000002E-2</v>
      </c>
      <c r="M258" s="10">
        <v>281617.821</v>
      </c>
      <c r="N258" s="10">
        <v>4870999.8130000001</v>
      </c>
      <c r="O258" s="7">
        <v>2</v>
      </c>
      <c r="P258" s="7">
        <f t="shared" si="226"/>
        <v>2.7349607774756507E-2</v>
      </c>
      <c r="Q258" s="7">
        <f t="shared" si="221"/>
        <v>3.5484999740835961</v>
      </c>
      <c r="R258" s="7">
        <f t="shared" si="224"/>
        <v>1.8830933585756899</v>
      </c>
      <c r="S258" s="7">
        <f t="shared" si="227"/>
        <v>3.7906580607462419</v>
      </c>
      <c r="T258" s="7">
        <f t="shared" si="228"/>
        <v>3.4296231025826862</v>
      </c>
      <c r="U258" s="7">
        <f t="shared" si="243"/>
        <v>-1.1870866433571443</v>
      </c>
      <c r="V258" s="6">
        <f t="shared" si="195"/>
        <v>2.1606945897791229E-2</v>
      </c>
      <c r="W258" s="8">
        <f t="shared" si="196"/>
        <v>0.76054187052801259</v>
      </c>
      <c r="X258" s="8">
        <f t="shared" si="197"/>
        <v>7519.9</v>
      </c>
      <c r="Y258" s="6">
        <f t="shared" si="225"/>
        <v>-1.6654066155079059</v>
      </c>
      <c r="Z258" s="6">
        <f t="shared" si="222"/>
        <v>-0.11887687150090998</v>
      </c>
      <c r="AA258" s="6">
        <f t="shared" si="223"/>
        <v>3.8762120653606646</v>
      </c>
      <c r="AB258" s="8">
        <f t="shared" si="229"/>
        <v>106.5</v>
      </c>
      <c r="AC258" s="8">
        <f t="shared" si="230"/>
        <v>33.200938967136153</v>
      </c>
      <c r="AD258" s="8">
        <f t="shared" si="231"/>
        <v>0.71737089201877935</v>
      </c>
      <c r="AE258" s="8">
        <f t="shared" si="232"/>
        <v>57.984037558685451</v>
      </c>
      <c r="AF258" s="8">
        <f t="shared" si="233"/>
        <v>25.250704225352109</v>
      </c>
      <c r="AG258" s="8">
        <f t="shared" si="234"/>
        <v>83.952112676056331</v>
      </c>
      <c r="AH258" s="8">
        <f t="shared" si="235"/>
        <v>83.234741784037553</v>
      </c>
      <c r="AI258" s="7">
        <f t="shared" si="236"/>
        <v>2.0273496077747564</v>
      </c>
      <c r="AJ258" s="7">
        <f t="shared" si="237"/>
        <v>1.5211503663088395</v>
      </c>
      <c r="AK258" s="7">
        <f t="shared" si="238"/>
        <v>-0.1442562491990666</v>
      </c>
      <c r="AL258" s="7">
        <f t="shared" si="239"/>
        <v>1.7633084529714853</v>
      </c>
      <c r="AM258" s="7">
        <f t="shared" si="240"/>
        <v>1.4022734948079294</v>
      </c>
      <c r="AN258" s="7">
        <f t="shared" si="241"/>
        <v>1.9240316297415883</v>
      </c>
      <c r="AO258" s="7">
        <f t="shared" si="242"/>
        <v>1.9203046365767422</v>
      </c>
    </row>
    <row r="259" spans="1:41" ht="16" thickBot="1">
      <c r="A259" s="17" t="s">
        <v>136</v>
      </c>
      <c r="B259" s="18" t="s">
        <v>5</v>
      </c>
      <c r="C259" s="18" t="s">
        <v>5</v>
      </c>
      <c r="D259" s="18">
        <v>90</v>
      </c>
      <c r="E259" s="18">
        <v>110</v>
      </c>
      <c r="F259" s="7">
        <f t="shared" si="244"/>
        <v>100</v>
      </c>
      <c r="G259" s="19">
        <v>0.18790000000000001</v>
      </c>
      <c r="H259" s="20">
        <v>1531.7</v>
      </c>
      <c r="I259" s="20">
        <v>30.2</v>
      </c>
      <c r="J259" s="20">
        <v>1149.7975708502024</v>
      </c>
      <c r="K259" s="20">
        <v>742.91497975708501</v>
      </c>
      <c r="L259" s="24">
        <v>0</v>
      </c>
      <c r="M259" s="21">
        <v>281617.821</v>
      </c>
      <c r="N259" s="21">
        <v>4870999.8130000001</v>
      </c>
      <c r="O259" s="18">
        <v>2</v>
      </c>
      <c r="P259" s="7">
        <f t="shared" si="226"/>
        <v>-0.72607321989947438</v>
      </c>
      <c r="Q259" s="7">
        <f t="shared" si="221"/>
        <v>3.1851737123573369</v>
      </c>
      <c r="R259" s="7">
        <f t="shared" si="224"/>
        <v>1.4800069429571505</v>
      </c>
      <c r="S259" s="7">
        <f t="shared" si="227"/>
        <v>3.0606213867873717</v>
      </c>
      <c r="T259" s="7">
        <f t="shared" si="228"/>
        <v>2.8709391153284423</v>
      </c>
      <c r="V259" s="6">
        <f t="shared" si="195"/>
        <v>1.9716654697395052E-2</v>
      </c>
      <c r="W259" s="8">
        <f t="shared" si="196"/>
        <v>0.48502642799313506</v>
      </c>
      <c r="X259" s="8">
        <f t="shared" si="197"/>
        <v>1521.2550607287449</v>
      </c>
      <c r="Y259" s="6">
        <f t="shared" si="225"/>
        <v>-1.7051667694001862</v>
      </c>
      <c r="Z259" s="6">
        <f t="shared" si="222"/>
        <v>-0.3142345970288945</v>
      </c>
      <c r="AA259" s="6">
        <f t="shared" si="223"/>
        <v>3.1822020359992802</v>
      </c>
      <c r="AB259" s="8">
        <f t="shared" si="229"/>
        <v>18.790000000000003</v>
      </c>
      <c r="AC259" s="8">
        <f t="shared" si="230"/>
        <v>81.516764236295899</v>
      </c>
      <c r="AD259" s="8">
        <f t="shared" si="231"/>
        <v>1.6072378924960082</v>
      </c>
      <c r="AE259" s="8">
        <f t="shared" si="232"/>
        <v>61.191994191069838</v>
      </c>
      <c r="AF259" s="8">
        <f t="shared" si="233"/>
        <v>39.537784979089139</v>
      </c>
      <c r="AG259" s="8">
        <f t="shared" si="234"/>
        <v>102.33701706265498</v>
      </c>
      <c r="AH259" s="8">
        <f t="shared" si="235"/>
        <v>100.72977917015898</v>
      </c>
      <c r="AI259" s="7">
        <f t="shared" si="236"/>
        <v>1.2739267801005256</v>
      </c>
      <c r="AJ259" s="7">
        <f t="shared" si="237"/>
        <v>1.9112469322568113</v>
      </c>
      <c r="AK259" s="7">
        <f t="shared" si="238"/>
        <v>0.20608016285662495</v>
      </c>
      <c r="AL259" s="7">
        <f t="shared" si="239"/>
        <v>1.7866946066868463</v>
      </c>
      <c r="AM259" s="7">
        <f t="shared" si="240"/>
        <v>1.5970123352279166</v>
      </c>
      <c r="AN259" s="7">
        <f t="shared" si="241"/>
        <v>2.0100327539287606</v>
      </c>
      <c r="AO259" s="7">
        <f t="shared" si="242"/>
        <v>2.0031578818483453</v>
      </c>
    </row>
    <row r="260" spans="1:41">
      <c r="A260" s="7" t="s">
        <v>137</v>
      </c>
      <c r="B260" s="7" t="s">
        <v>40</v>
      </c>
      <c r="C260" s="7" t="s">
        <v>41</v>
      </c>
      <c r="D260" s="7">
        <v>2</v>
      </c>
      <c r="E260" s="7">
        <v>7</v>
      </c>
      <c r="G260" s="23">
        <v>43.374481201171896</v>
      </c>
      <c r="H260" s="9">
        <v>1523.5</v>
      </c>
      <c r="I260" s="9">
        <v>275.75</v>
      </c>
      <c r="J260" s="9">
        <v>402.77777800000001</v>
      </c>
      <c r="K260" s="9">
        <v>644.84127000000001</v>
      </c>
      <c r="L260" s="24">
        <v>0.14000000000000001</v>
      </c>
      <c r="M260" s="8"/>
      <c r="O260" s="9">
        <v>5</v>
      </c>
      <c r="P260" s="7">
        <f>LOG(G260)</f>
        <v>1.6372342932671555</v>
      </c>
      <c r="Q260" s="7">
        <f t="shared" si="221"/>
        <v>3.1828424585586923</v>
      </c>
      <c r="R260" s="7">
        <f t="shared" si="224"/>
        <v>2.440515521112228</v>
      </c>
      <c r="S260" s="7">
        <f t="shared" si="227"/>
        <v>2.6050655017072986</v>
      </c>
      <c r="T260" s="7">
        <f t="shared" si="228"/>
        <v>2.8094528246402524</v>
      </c>
      <c r="U260" s="7">
        <f t="shared" ref="U260:U272" si="245">LOG(L260)</f>
        <v>-0.85387196432176193</v>
      </c>
      <c r="V260" s="6">
        <f t="shared" si="195"/>
        <v>0.18099770265835247</v>
      </c>
      <c r="W260" s="8">
        <f t="shared" si="196"/>
        <v>0.42326305874630787</v>
      </c>
      <c r="X260" s="8">
        <f t="shared" si="197"/>
        <v>725.19841300000007</v>
      </c>
      <c r="Y260" s="6">
        <f t="shared" si="225"/>
        <v>-0.74232693744646427</v>
      </c>
      <c r="Z260" s="6">
        <f t="shared" si="222"/>
        <v>-0.37338963391844004</v>
      </c>
      <c r="AA260" s="6">
        <f t="shared" si="223"/>
        <v>2.8604568450289634</v>
      </c>
      <c r="AB260" s="8">
        <f t="shared" ref="AB260:AB323" si="246">(G260/10)*1000</f>
        <v>4337.4481201171893</v>
      </c>
      <c r="AC260" s="8">
        <f t="shared" ref="AC260:AC323" si="247">H260/AB260</f>
        <v>0.35124339422850276</v>
      </c>
      <c r="AD260" s="8">
        <f t="shared" ref="AD260:AD323" si="248">I260/AB260</f>
        <v>6.3574247429281014E-2</v>
      </c>
      <c r="AE260" s="8">
        <f t="shared" ref="AE260:AE323" si="249">J260/AB260</f>
        <v>9.2860540770944772E-2</v>
      </c>
      <c r="AF260" s="8">
        <f t="shared" ref="AF260:AF323" si="250">K260/AB260</f>
        <v>0.14866835340559131</v>
      </c>
      <c r="AG260" s="8">
        <f t="shared" ref="AG260:AG323" si="251">(I260+K260+J260)/AB260</f>
        <v>0.30510314160581709</v>
      </c>
      <c r="AH260" s="8">
        <f t="shared" ref="AH260:AH323" si="252">(J260+K260)/AB260</f>
        <v>0.24152889417653609</v>
      </c>
      <c r="AI260" s="7">
        <f t="shared" ref="AI260:AI323" si="253">LOG(AB260)</f>
        <v>3.6372342932671553</v>
      </c>
      <c r="AJ260" s="7">
        <f t="shared" ref="AJ260:AJ323" si="254">LOG(AC260)</f>
        <v>-0.45439183470846306</v>
      </c>
      <c r="AK260" s="7">
        <f t="shared" ref="AK260:AK323" si="255">LOG(AD260)</f>
        <v>-1.1967187721549273</v>
      </c>
      <c r="AL260" s="7">
        <f t="shared" ref="AL260:AL323" si="256">LOG(AE260)</f>
        <v>-1.0321687915598572</v>
      </c>
      <c r="AM260" s="7">
        <f t="shared" ref="AM260:AM323" si="257">LOG(AF260)</f>
        <v>-0.82778146862690316</v>
      </c>
      <c r="AN260" s="7">
        <f t="shared" ref="AN260:AN323" si="258">LOG(AG260)</f>
        <v>-0.51555332046298064</v>
      </c>
      <c r="AO260" s="7">
        <f t="shared" ref="AO260:AO323" si="259">LOG(AH260)</f>
        <v>-0.61703090702094321</v>
      </c>
    </row>
    <row r="261" spans="1:41">
      <c r="A261" s="7" t="s">
        <v>137</v>
      </c>
      <c r="B261" s="7" t="s">
        <v>47</v>
      </c>
      <c r="C261" s="7" t="s">
        <v>47</v>
      </c>
      <c r="D261" s="7">
        <v>7</v>
      </c>
      <c r="E261" s="7">
        <v>9</v>
      </c>
      <c r="G261" s="23">
        <v>24.0463562011719</v>
      </c>
      <c r="H261" s="9">
        <v>4568.5</v>
      </c>
      <c r="I261" s="9">
        <v>25.25</v>
      </c>
      <c r="J261" s="9">
        <v>732.14285700000005</v>
      </c>
      <c r="K261" s="9">
        <v>1470.2381</v>
      </c>
      <c r="L261" s="24">
        <v>0.11600000000000001</v>
      </c>
      <c r="M261" s="8"/>
      <c r="O261" s="9">
        <v>5</v>
      </c>
      <c r="P261" s="7">
        <f t="shared" ref="P261:P324" si="260">LOG(G261)</f>
        <v>1.3810492760688247</v>
      </c>
      <c r="Q261" s="7">
        <f t="shared" si="221"/>
        <v>3.6597736292477885</v>
      </c>
      <c r="R261" s="7">
        <f t="shared" si="224"/>
        <v>1.4022613824546801</v>
      </c>
      <c r="S261" s="7">
        <f t="shared" si="227"/>
        <v>2.8645958296287946</v>
      </c>
      <c r="T261" s="7">
        <f t="shared" si="228"/>
        <v>3.1673876729404249</v>
      </c>
      <c r="U261" s="7">
        <f t="shared" si="245"/>
        <v>-0.93554201077308152</v>
      </c>
      <c r="V261" s="6">
        <f t="shared" si="195"/>
        <v>5.5269782204224582E-3</v>
      </c>
      <c r="W261" s="8">
        <f t="shared" si="196"/>
        <v>0.32182075079347705</v>
      </c>
      <c r="X261" s="8">
        <f t="shared" si="197"/>
        <v>1467.2619070000001</v>
      </c>
      <c r="Y261" s="6">
        <f t="shared" si="225"/>
        <v>-2.2575122467931084</v>
      </c>
      <c r="Z261" s="6">
        <f t="shared" si="222"/>
        <v>-0.49238595630736393</v>
      </c>
      <c r="AA261" s="6">
        <f t="shared" si="223"/>
        <v>3.1665076425498393</v>
      </c>
      <c r="AB261" s="8">
        <f t="shared" si="246"/>
        <v>2404.6356201171898</v>
      </c>
      <c r="AC261" s="8">
        <f t="shared" si="247"/>
        <v>1.8998720478811482</v>
      </c>
      <c r="AD261" s="8">
        <f t="shared" si="248"/>
        <v>1.050055143022852E-2</v>
      </c>
      <c r="AE261" s="8">
        <f t="shared" si="249"/>
        <v>0.3044714346218988</v>
      </c>
      <c r="AF261" s="8">
        <f t="shared" si="250"/>
        <v>0.61141824886065199</v>
      </c>
      <c r="AG261" s="8">
        <f t="shared" si="251"/>
        <v>0.92639023491277939</v>
      </c>
      <c r="AH261" s="8">
        <f t="shared" si="252"/>
        <v>0.91588968348255084</v>
      </c>
      <c r="AI261" s="7">
        <f t="shared" si="253"/>
        <v>3.3810492760688247</v>
      </c>
      <c r="AJ261" s="7">
        <f t="shared" si="254"/>
        <v>0.27872435317896394</v>
      </c>
      <c r="AK261" s="7">
        <f t="shared" si="255"/>
        <v>-1.9787878936141443</v>
      </c>
      <c r="AL261" s="7">
        <f t="shared" si="256"/>
        <v>-0.51645344644002988</v>
      </c>
      <c r="AM261" s="7">
        <f t="shared" si="257"/>
        <v>-0.21366160312839985</v>
      </c>
      <c r="AN261" s="7">
        <f t="shared" si="258"/>
        <v>-3.3206031494280371E-2</v>
      </c>
      <c r="AO261" s="7">
        <f t="shared" si="259"/>
        <v>-3.8156832816847744E-2</v>
      </c>
    </row>
    <row r="262" spans="1:41">
      <c r="A262" s="7" t="s">
        <v>137</v>
      </c>
      <c r="B262" s="7" t="s">
        <v>42</v>
      </c>
      <c r="C262" s="7" t="s">
        <v>43</v>
      </c>
      <c r="D262" s="7">
        <v>9</v>
      </c>
      <c r="E262" s="7">
        <v>20</v>
      </c>
      <c r="G262" s="23">
        <v>4.6804385185241699</v>
      </c>
      <c r="H262" s="9">
        <v>29027.3904</v>
      </c>
      <c r="I262" s="9">
        <v>34.113545799999997</v>
      </c>
      <c r="J262" s="9">
        <v>4080</v>
      </c>
      <c r="K262" s="9">
        <v>15420</v>
      </c>
      <c r="L262" s="24">
        <v>1.6679999999999999</v>
      </c>
      <c r="M262" s="8"/>
      <c r="O262" s="9">
        <v>5</v>
      </c>
      <c r="P262" s="7">
        <f t="shared" si="260"/>
        <v>0.67028654479492789</v>
      </c>
      <c r="Q262" s="7">
        <f t="shared" si="221"/>
        <v>4.4628079939500829</v>
      </c>
      <c r="R262" s="7">
        <f t="shared" si="224"/>
        <v>1.5329268628064177</v>
      </c>
      <c r="S262" s="7">
        <f t="shared" si="227"/>
        <v>3.61066016308988</v>
      </c>
      <c r="T262" s="7">
        <f t="shared" si="228"/>
        <v>4.188084373714938</v>
      </c>
      <c r="U262" s="7">
        <f t="shared" si="245"/>
        <v>0.22219604630171988</v>
      </c>
      <c r="V262" s="6">
        <f t="shared" si="195"/>
        <v>1.1752191750588781E-3</v>
      </c>
      <c r="W262" s="8">
        <f t="shared" si="196"/>
        <v>0.53122240020584144</v>
      </c>
      <c r="X262" s="8">
        <f t="shared" si="197"/>
        <v>11790</v>
      </c>
      <c r="Y262" s="6">
        <f t="shared" si="225"/>
        <v>-2.9298811311436652</v>
      </c>
      <c r="Z262" s="6">
        <f t="shared" si="222"/>
        <v>-0.27472362023514463</v>
      </c>
      <c r="AA262" s="6">
        <f t="shared" si="223"/>
        <v>4.0715138050950888</v>
      </c>
      <c r="AB262" s="8">
        <f t="shared" si="246"/>
        <v>468.04385185241699</v>
      </c>
      <c r="AC262" s="8">
        <f t="shared" si="247"/>
        <v>62.018527292081345</v>
      </c>
      <c r="AD262" s="8">
        <f t="shared" si="248"/>
        <v>7.2885362482566357E-2</v>
      </c>
      <c r="AE262" s="8">
        <f t="shared" si="249"/>
        <v>8.7171319179863946</v>
      </c>
      <c r="AF262" s="8">
        <f t="shared" si="250"/>
        <v>32.945630925330939</v>
      </c>
      <c r="AG262" s="8">
        <f t="shared" si="251"/>
        <v>41.735648205799897</v>
      </c>
      <c r="AH262" s="8">
        <f t="shared" si="252"/>
        <v>41.662762843317331</v>
      </c>
      <c r="AI262" s="7">
        <f t="shared" si="253"/>
        <v>2.6702865447949278</v>
      </c>
      <c r="AJ262" s="7">
        <f t="shared" si="254"/>
        <v>1.7925214491551549</v>
      </c>
      <c r="AK262" s="7">
        <f t="shared" si="255"/>
        <v>-1.1373596819885103</v>
      </c>
      <c r="AL262" s="7">
        <f t="shared" si="256"/>
        <v>0.94037361829495203</v>
      </c>
      <c r="AM262" s="7">
        <f t="shared" si="257"/>
        <v>1.5177978289200103</v>
      </c>
      <c r="AN262" s="7">
        <f t="shared" si="258"/>
        <v>1.6205071630155505</v>
      </c>
      <c r="AO262" s="7">
        <f t="shared" si="259"/>
        <v>1.6197480665675901</v>
      </c>
    </row>
    <row r="263" spans="1:41">
      <c r="A263" s="7" t="s">
        <v>137</v>
      </c>
      <c r="B263" s="7" t="s">
        <v>73</v>
      </c>
      <c r="C263" s="7" t="s">
        <v>44</v>
      </c>
      <c r="D263" s="7">
        <v>20</v>
      </c>
      <c r="E263" s="7">
        <v>40</v>
      </c>
      <c r="G263" s="23">
        <v>4.7540488243103001</v>
      </c>
      <c r="H263" s="9">
        <v>22777.3904</v>
      </c>
      <c r="I263" s="9">
        <v>44.571713099999997</v>
      </c>
      <c r="J263" s="9">
        <v>7599.2063500000004</v>
      </c>
      <c r="K263" s="9">
        <v>11865.079400000001</v>
      </c>
      <c r="L263" s="24">
        <v>2.052</v>
      </c>
      <c r="M263" s="8"/>
      <c r="O263" s="9">
        <v>5</v>
      </c>
      <c r="P263" s="7">
        <f t="shared" si="260"/>
        <v>0.67706363764030242</v>
      </c>
      <c r="Q263" s="7">
        <f t="shared" si="221"/>
        <v>4.3575039655815164</v>
      </c>
      <c r="R263" s="7">
        <f t="shared" si="224"/>
        <v>1.6490593263809767</v>
      </c>
      <c r="S263" s="7">
        <f t="shared" si="227"/>
        <v>3.8807682375684545</v>
      </c>
      <c r="T263" s="7">
        <f t="shared" si="228"/>
        <v>4.0742706488210763</v>
      </c>
      <c r="U263" s="7">
        <f t="shared" si="245"/>
        <v>0.31217735643977867</v>
      </c>
      <c r="V263" s="6">
        <f t="shared" si="195"/>
        <v>1.9568401962324882E-3</v>
      </c>
      <c r="W263" s="8">
        <f t="shared" si="196"/>
        <v>0.52091478398684343</v>
      </c>
      <c r="X263" s="8">
        <f t="shared" si="197"/>
        <v>13531.746050000002</v>
      </c>
      <c r="Y263" s="6">
        <f t="shared" si="225"/>
        <v>-2.7084446392005401</v>
      </c>
      <c r="Z263" s="6">
        <f t="shared" si="222"/>
        <v>-0.28323331676044011</v>
      </c>
      <c r="AA263" s="6">
        <f t="shared" si="223"/>
        <v>4.1313538387968052</v>
      </c>
      <c r="AB263" s="8">
        <f t="shared" si="246"/>
        <v>475.40488243103005</v>
      </c>
      <c r="AC263" s="8">
        <f t="shared" si="247"/>
        <v>47.911561790290321</v>
      </c>
      <c r="AD263" s="8">
        <f t="shared" si="248"/>
        <v>9.3755269975516697E-2</v>
      </c>
      <c r="AE263" s="8">
        <f t="shared" si="249"/>
        <v>15.984704050872816</v>
      </c>
      <c r="AF263" s="8">
        <f t="shared" si="250"/>
        <v>24.957840860461381</v>
      </c>
      <c r="AG263" s="8">
        <f t="shared" si="251"/>
        <v>41.036300181309713</v>
      </c>
      <c r="AH263" s="8">
        <f t="shared" si="252"/>
        <v>40.942544911334203</v>
      </c>
      <c r="AI263" s="7">
        <f t="shared" si="253"/>
        <v>2.6770636376403023</v>
      </c>
      <c r="AJ263" s="7">
        <f t="shared" si="254"/>
        <v>1.6804403279412143</v>
      </c>
      <c r="AK263" s="7">
        <f t="shared" si="255"/>
        <v>-1.0280043112593256</v>
      </c>
      <c r="AL263" s="7">
        <f t="shared" si="256"/>
        <v>1.2037045999281522</v>
      </c>
      <c r="AM263" s="7">
        <f t="shared" si="257"/>
        <v>1.3972070111807742</v>
      </c>
      <c r="AN263" s="7">
        <f t="shared" si="258"/>
        <v>1.6131681980278871</v>
      </c>
      <c r="AO263" s="7">
        <f t="shared" si="259"/>
        <v>1.6121748340909914</v>
      </c>
    </row>
    <row r="264" spans="1:41">
      <c r="A264" s="7" t="s">
        <v>137</v>
      </c>
      <c r="B264" s="7" t="s">
        <v>74</v>
      </c>
      <c r="C264" s="7" t="s">
        <v>44</v>
      </c>
      <c r="D264" s="7">
        <v>40</v>
      </c>
      <c r="E264" s="7">
        <v>60</v>
      </c>
      <c r="G264" s="23">
        <v>3.0504803657531698</v>
      </c>
      <c r="H264" s="9">
        <v>20910.320599999999</v>
      </c>
      <c r="I264" s="9">
        <v>76.653306599999993</v>
      </c>
      <c r="J264" s="9">
        <v>7351.7786599999999</v>
      </c>
      <c r="K264" s="9">
        <v>9644.2687700000006</v>
      </c>
      <c r="L264" s="24">
        <v>1.5529999999999999</v>
      </c>
      <c r="M264" s="8"/>
      <c r="O264" s="9">
        <v>5</v>
      </c>
      <c r="P264" s="7">
        <f t="shared" si="260"/>
        <v>0.48436823402517848</v>
      </c>
      <c r="Q264" s="7">
        <f t="shared" si="221"/>
        <v>4.3203606915332866</v>
      </c>
      <c r="R264" s="7">
        <f t="shared" si="224"/>
        <v>1.8845308937913094</v>
      </c>
      <c r="S264" s="7">
        <f t="shared" si="227"/>
        <v>3.8663924232709204</v>
      </c>
      <c r="T264" s="7">
        <f t="shared" si="228"/>
        <v>3.9842693049511038</v>
      </c>
      <c r="U264" s="7">
        <f t="shared" si="245"/>
        <v>0.19117145572855851</v>
      </c>
      <c r="V264" s="6">
        <f t="shared" si="195"/>
        <v>3.6658121157644996E-3</v>
      </c>
      <c r="W264" s="8">
        <f t="shared" si="196"/>
        <v>0.46122051184619334</v>
      </c>
      <c r="X264" s="8">
        <f t="shared" si="197"/>
        <v>12173.913045000001</v>
      </c>
      <c r="Y264" s="6">
        <f t="shared" si="225"/>
        <v>-2.4358297977419774</v>
      </c>
      <c r="Z264" s="6">
        <f t="shared" si="222"/>
        <v>-0.33609138658218285</v>
      </c>
      <c r="AA264" s="6">
        <f t="shared" si="223"/>
        <v>4.0854301953789136</v>
      </c>
      <c r="AB264" s="8">
        <f t="shared" si="246"/>
        <v>305.04803657531698</v>
      </c>
      <c r="AC264" s="8">
        <f t="shared" si="247"/>
        <v>68.54763215247641</v>
      </c>
      <c r="AD264" s="8">
        <f t="shared" si="248"/>
        <v>0.25128274045151616</v>
      </c>
      <c r="AE264" s="8">
        <f t="shared" si="249"/>
        <v>24.100396588472488</v>
      </c>
      <c r="AF264" s="8">
        <f t="shared" si="250"/>
        <v>31.615573987209753</v>
      </c>
      <c r="AG264" s="8">
        <f t="shared" si="251"/>
        <v>55.96725331613375</v>
      </c>
      <c r="AH264" s="8">
        <f t="shared" si="252"/>
        <v>55.715970575682235</v>
      </c>
      <c r="AI264" s="7">
        <f t="shared" si="253"/>
        <v>2.4843682340251783</v>
      </c>
      <c r="AJ264" s="7">
        <f t="shared" si="254"/>
        <v>1.8359924575081084</v>
      </c>
      <c r="AK264" s="7">
        <f t="shared" si="255"/>
        <v>-0.59983734023386914</v>
      </c>
      <c r="AL264" s="7">
        <f t="shared" si="256"/>
        <v>1.3820241892457417</v>
      </c>
      <c r="AM264" s="7">
        <f t="shared" si="257"/>
        <v>1.4999010709259255</v>
      </c>
      <c r="AN264" s="7">
        <f t="shared" si="258"/>
        <v>1.7479339937225744</v>
      </c>
      <c r="AO264" s="7">
        <f t="shared" si="259"/>
        <v>1.7459797003573805</v>
      </c>
    </row>
    <row r="265" spans="1:41">
      <c r="A265" s="7" t="s">
        <v>137</v>
      </c>
      <c r="B265" s="7" t="s">
        <v>45</v>
      </c>
      <c r="C265" s="7" t="s">
        <v>5</v>
      </c>
      <c r="D265" s="7">
        <v>68</v>
      </c>
      <c r="E265" s="7">
        <v>78</v>
      </c>
      <c r="G265" s="23">
        <v>0.183311931788921</v>
      </c>
      <c r="H265" s="9">
        <v>4235.0299400000004</v>
      </c>
      <c r="I265" s="9">
        <v>239.271457</v>
      </c>
      <c r="J265" s="9">
        <v>1846.7741900000001</v>
      </c>
      <c r="K265" s="9">
        <v>1812.5</v>
      </c>
      <c r="L265" s="24">
        <v>8.3000000000000004E-2</v>
      </c>
      <c r="M265" s="8"/>
      <c r="O265" s="9">
        <v>5</v>
      </c>
      <c r="P265" s="7">
        <f t="shared" si="260"/>
        <v>-0.73680926585372175</v>
      </c>
      <c r="Q265" s="7">
        <f t="shared" si="221"/>
        <v>3.626856484969164</v>
      </c>
      <c r="R265" s="7">
        <f t="shared" si="224"/>
        <v>2.3788908941556897</v>
      </c>
      <c r="S265" s="7">
        <f t="shared" si="227"/>
        <v>3.2664137963432007</v>
      </c>
      <c r="T265" s="7">
        <f t="shared" si="228"/>
        <v>3.2582780152430315</v>
      </c>
      <c r="U265" s="7">
        <f t="shared" si="245"/>
        <v>-1.080921907623926</v>
      </c>
      <c r="V265" s="6">
        <f t="shared" si="195"/>
        <v>5.6498173658720341E-2</v>
      </c>
      <c r="W265" s="8">
        <f t="shared" si="196"/>
        <v>0.42797808414076993</v>
      </c>
      <c r="X265" s="8">
        <f t="shared" si="197"/>
        <v>2753.0241900000001</v>
      </c>
      <c r="Y265" s="6">
        <f t="shared" si="225"/>
        <v>-1.2479655908134741</v>
      </c>
      <c r="Z265" s="6">
        <f t="shared" si="222"/>
        <v>-0.36857846972613267</v>
      </c>
      <c r="AA265" s="6">
        <f t="shared" si="223"/>
        <v>3.4398100274257901</v>
      </c>
      <c r="AB265" s="8">
        <f t="shared" si="246"/>
        <v>18.331193178892097</v>
      </c>
      <c r="AC265" s="8">
        <f t="shared" si="247"/>
        <v>231.02860237578696</v>
      </c>
      <c r="AD265" s="8">
        <f t="shared" si="248"/>
        <v>13.052694097158662</v>
      </c>
      <c r="AE265" s="8">
        <f t="shared" si="249"/>
        <v>100.74489816224913</v>
      </c>
      <c r="AF265" s="8">
        <f t="shared" si="250"/>
        <v>98.875178626509026</v>
      </c>
      <c r="AG265" s="8">
        <f t="shared" si="251"/>
        <v>212.6727708859168</v>
      </c>
      <c r="AH265" s="8">
        <f t="shared" si="252"/>
        <v>199.62007678875815</v>
      </c>
      <c r="AI265" s="7">
        <f t="shared" si="253"/>
        <v>1.2631907341462782</v>
      </c>
      <c r="AJ265" s="7">
        <f t="shared" si="254"/>
        <v>2.3636657508228858</v>
      </c>
      <c r="AK265" s="7">
        <f t="shared" si="255"/>
        <v>1.1157001600094116</v>
      </c>
      <c r="AL265" s="7">
        <f t="shared" si="256"/>
        <v>2.0032230621969225</v>
      </c>
      <c r="AM265" s="7">
        <f t="shared" si="257"/>
        <v>1.995087281096753</v>
      </c>
      <c r="AN265" s="7">
        <f t="shared" si="258"/>
        <v>2.3277118894749678</v>
      </c>
      <c r="AO265" s="7">
        <f t="shared" si="259"/>
        <v>2.3002042183145215</v>
      </c>
    </row>
    <row r="266" spans="1:41">
      <c r="A266" s="7" t="s">
        <v>138</v>
      </c>
      <c r="B266" s="7" t="s">
        <v>40</v>
      </c>
      <c r="C266" s="7" t="s">
        <v>41</v>
      </c>
      <c r="D266" s="7">
        <v>1</v>
      </c>
      <c r="E266" s="7">
        <v>6</v>
      </c>
      <c r="G266" s="23">
        <v>39.161159515380902</v>
      </c>
      <c r="H266" s="9">
        <v>2627.7336</v>
      </c>
      <c r="I266" s="9">
        <v>253.72763399999999</v>
      </c>
      <c r="J266" s="9">
        <v>1045.81673</v>
      </c>
      <c r="K266" s="9">
        <v>1268.9242999999999</v>
      </c>
      <c r="L266" s="24">
        <v>2.5999999999999999E-2</v>
      </c>
      <c r="M266" s="8"/>
      <c r="O266" s="9">
        <v>5</v>
      </c>
      <c r="P266" s="7">
        <f t="shared" si="260"/>
        <v>1.5928555422648198</v>
      </c>
      <c r="Q266" s="7">
        <f t="shared" si="221"/>
        <v>3.4195813342840817</v>
      </c>
      <c r="R266" s="7">
        <f t="shared" si="224"/>
        <v>2.4043677697055554</v>
      </c>
      <c r="S266" s="7">
        <f t="shared" si="227"/>
        <v>3.0194555849870071</v>
      </c>
      <c r="T266" s="7">
        <f t="shared" si="228"/>
        <v>3.1034357142358378</v>
      </c>
      <c r="U266" s="7">
        <f t="shared" si="245"/>
        <v>-1.585026652029182</v>
      </c>
      <c r="V266" s="6">
        <f t="shared" ref="V266:V334" si="261">I266/H266</f>
        <v>9.6557593966146341E-2</v>
      </c>
      <c r="W266" s="8">
        <f t="shared" ref="W266:W334" si="262">K266/H266</f>
        <v>0.48289685834210894</v>
      </c>
      <c r="X266" s="8">
        <f t="shared" ref="X266:X334" si="263">J266+(0.5*K266)</f>
        <v>1680.2788799999998</v>
      </c>
      <c r="Y266" s="6">
        <f t="shared" si="225"/>
        <v>-1.0152135645785263</v>
      </c>
      <c r="Z266" s="6">
        <f t="shared" si="222"/>
        <v>-0.3161456200482442</v>
      </c>
      <c r="AA266" s="6">
        <f t="shared" si="223"/>
        <v>3.2253813686268114</v>
      </c>
      <c r="AB266" s="8">
        <f t="shared" si="246"/>
        <v>3916.11595153809</v>
      </c>
      <c r="AC266" s="8">
        <f t="shared" si="247"/>
        <v>0.67100505514090658</v>
      </c>
      <c r="AD266" s="8">
        <f t="shared" si="248"/>
        <v>6.4790633663527289E-2</v>
      </c>
      <c r="AE266" s="8">
        <f t="shared" si="249"/>
        <v>0.2670545874897412</v>
      </c>
      <c r="AF266" s="8">
        <f t="shared" si="250"/>
        <v>0.32402623305921735</v>
      </c>
      <c r="AG266" s="8">
        <f t="shared" si="251"/>
        <v>0.65587145421248583</v>
      </c>
      <c r="AH266" s="8">
        <f t="shared" si="252"/>
        <v>0.59108082054895861</v>
      </c>
      <c r="AI266" s="7">
        <f t="shared" si="253"/>
        <v>3.5928555422648198</v>
      </c>
      <c r="AJ266" s="7">
        <f t="shared" si="254"/>
        <v>-0.17327420798073795</v>
      </c>
      <c r="AK266" s="7">
        <f t="shared" si="255"/>
        <v>-1.1884877725592644</v>
      </c>
      <c r="AL266" s="7">
        <f t="shared" si="256"/>
        <v>-0.57339995727781279</v>
      </c>
      <c r="AM266" s="7">
        <f t="shared" si="257"/>
        <v>-0.48941982802898221</v>
      </c>
      <c r="AN266" s="7">
        <f t="shared" si="258"/>
        <v>-0.18318127068018966</v>
      </c>
      <c r="AO266" s="7">
        <f t="shared" si="259"/>
        <v>-0.22835313245434463</v>
      </c>
    </row>
    <row r="267" spans="1:41">
      <c r="A267" s="7" t="s">
        <v>138</v>
      </c>
      <c r="B267" s="7" t="s">
        <v>47</v>
      </c>
      <c r="C267" s="7" t="s">
        <v>47</v>
      </c>
      <c r="D267" s="7">
        <v>6</v>
      </c>
      <c r="E267" s="7">
        <v>8</v>
      </c>
      <c r="G267" s="23">
        <v>9.0174007415771502</v>
      </c>
      <c r="H267" s="9">
        <v>7771.8687900000004</v>
      </c>
      <c r="I267" s="9">
        <v>27.335984100000001</v>
      </c>
      <c r="J267" s="9">
        <v>1892.43028</v>
      </c>
      <c r="K267" s="9">
        <v>4741.03586</v>
      </c>
      <c r="L267" s="24">
        <v>0.81399999999999995</v>
      </c>
      <c r="M267" s="8"/>
      <c r="O267" s="9">
        <v>5</v>
      </c>
      <c r="P267" s="7">
        <f t="shared" si="260"/>
        <v>0.95508137054985998</v>
      </c>
      <c r="Q267" s="7">
        <f t="shared" ref="Q267:Q298" si="264">LOG(H267)</f>
        <v>3.890525459933408</v>
      </c>
      <c r="R267" s="7">
        <f t="shared" si="224"/>
        <v>1.4367347131829997</v>
      </c>
      <c r="S267" s="7">
        <f t="shared" si="227"/>
        <v>3.2770198883998338</v>
      </c>
      <c r="T267" s="7">
        <f t="shared" si="228"/>
        <v>3.6758732402253527</v>
      </c>
      <c r="U267" s="7">
        <f t="shared" si="245"/>
        <v>-8.9375595110798803E-2</v>
      </c>
      <c r="V267" s="6">
        <f t="shared" si="261"/>
        <v>3.5172987139429047E-3</v>
      </c>
      <c r="W267" s="8">
        <f t="shared" si="262"/>
        <v>0.61002520604828681</v>
      </c>
      <c r="X267" s="8">
        <f t="shared" si="263"/>
        <v>4262.9482100000005</v>
      </c>
      <c r="Y267" s="6">
        <f t="shared" si="225"/>
        <v>-2.4537907467504083</v>
      </c>
      <c r="Z267" s="6">
        <f t="shared" ref="Z267:Z298" si="265">LOG(W267)</f>
        <v>-0.21465221970805543</v>
      </c>
      <c r="AA267" s="6">
        <f t="shared" ref="AA267:AA298" si="266">LOG(X267)</f>
        <v>3.6297100564923483</v>
      </c>
      <c r="AB267" s="8">
        <f t="shared" si="246"/>
        <v>901.74007415771507</v>
      </c>
      <c r="AC267" s="8">
        <f t="shared" si="247"/>
        <v>8.6187461472857798</v>
      </c>
      <c r="AD267" s="8">
        <f t="shared" si="248"/>
        <v>3.0314704739648639E-2</v>
      </c>
      <c r="AE267" s="8">
        <f t="shared" si="249"/>
        <v>2.0986427621813917</v>
      </c>
      <c r="AF267" s="8">
        <f t="shared" si="250"/>
        <v>5.2576523943758859</v>
      </c>
      <c r="AG267" s="8">
        <f t="shared" si="251"/>
        <v>7.3866098612969271</v>
      </c>
      <c r="AH267" s="8">
        <f t="shared" si="252"/>
        <v>7.3562951565572785</v>
      </c>
      <c r="AI267" s="7">
        <f t="shared" si="253"/>
        <v>2.95508137054986</v>
      </c>
      <c r="AJ267" s="7">
        <f t="shared" si="254"/>
        <v>0.93544408938354784</v>
      </c>
      <c r="AK267" s="7">
        <f t="shared" si="255"/>
        <v>-1.5183466573668603</v>
      </c>
      <c r="AL267" s="7">
        <f t="shared" si="256"/>
        <v>0.32193851784997363</v>
      </c>
      <c r="AM267" s="7">
        <f t="shared" si="257"/>
        <v>0.72079186967549247</v>
      </c>
      <c r="AN267" s="7">
        <f t="shared" si="258"/>
        <v>0.86844516148743167</v>
      </c>
      <c r="AO267" s="7">
        <f t="shared" si="259"/>
        <v>0.86665914610879535</v>
      </c>
    </row>
    <row r="268" spans="1:41">
      <c r="A268" s="7" t="s">
        <v>138</v>
      </c>
      <c r="B268" s="7" t="s">
        <v>73</v>
      </c>
      <c r="C268" s="7" t="s">
        <v>44</v>
      </c>
      <c r="D268" s="7">
        <v>8</v>
      </c>
      <c r="E268" s="7">
        <v>18</v>
      </c>
      <c r="G268" s="23">
        <v>5.3620648384094203</v>
      </c>
      <c r="H268" s="9">
        <v>20727.045900000001</v>
      </c>
      <c r="I268" s="9">
        <v>66.616766499999997</v>
      </c>
      <c r="J268" s="9">
        <v>9412.9554700000008</v>
      </c>
      <c r="K268" s="9">
        <v>12226.720600000001</v>
      </c>
      <c r="L268" s="24">
        <v>1.702</v>
      </c>
      <c r="M268" s="8"/>
      <c r="O268" s="9">
        <v>5</v>
      </c>
      <c r="P268" s="7">
        <f t="shared" si="260"/>
        <v>0.72933206119351801</v>
      </c>
      <c r="Q268" s="7">
        <f t="shared" si="264"/>
        <v>4.3165374091488466</v>
      </c>
      <c r="R268" s="7">
        <f t="shared" ref="R268:R299" si="267">LOG(I268)</f>
        <v>1.8235835487200933</v>
      </c>
      <c r="S268" s="7">
        <f t="shared" si="227"/>
        <v>3.9737260041699116</v>
      </c>
      <c r="T268" s="7">
        <f t="shared" si="228"/>
        <v>4.0873099880005723</v>
      </c>
      <c r="U268" s="7">
        <f t="shared" si="245"/>
        <v>0.23095955574856905</v>
      </c>
      <c r="V268" s="6">
        <f t="shared" si="261"/>
        <v>3.2140019770014595E-3</v>
      </c>
      <c r="W268" s="8">
        <f t="shared" si="262"/>
        <v>0.58989209842006474</v>
      </c>
      <c r="X268" s="8">
        <f t="shared" si="263"/>
        <v>15526.315770000001</v>
      </c>
      <c r="Y268" s="6">
        <f t="shared" ref="Y268:Y299" si="268">LOG(V268)</f>
        <v>-2.4929538604287536</v>
      </c>
      <c r="Z268" s="6">
        <f t="shared" si="265"/>
        <v>-0.22922742114827438</v>
      </c>
      <c r="AA268" s="6">
        <f t="shared" si="266"/>
        <v>4.1910684144806254</v>
      </c>
      <c r="AB268" s="8">
        <f t="shared" si="246"/>
        <v>536.20648384094204</v>
      </c>
      <c r="AC268" s="8">
        <f t="shared" si="247"/>
        <v>38.654970658930679</v>
      </c>
      <c r="AD268" s="8">
        <f t="shared" si="248"/>
        <v>0.12423715211873661</v>
      </c>
      <c r="AE268" s="8">
        <f t="shared" si="249"/>
        <v>17.554721462100446</v>
      </c>
      <c r="AF268" s="8">
        <f t="shared" si="250"/>
        <v>22.80226175636265</v>
      </c>
      <c r="AG268" s="8">
        <f t="shared" si="251"/>
        <v>40.481220370581831</v>
      </c>
      <c r="AH268" s="8">
        <f t="shared" si="252"/>
        <v>40.3569832184631</v>
      </c>
      <c r="AI268" s="7">
        <f t="shared" si="253"/>
        <v>2.7293320611935181</v>
      </c>
      <c r="AJ268" s="7">
        <f t="shared" si="254"/>
        <v>1.5872053479553292</v>
      </c>
      <c r="AK268" s="7">
        <f t="shared" si="255"/>
        <v>-0.90574851247342469</v>
      </c>
      <c r="AL268" s="7">
        <f t="shared" si="256"/>
        <v>1.2443939429763937</v>
      </c>
      <c r="AM268" s="7">
        <f t="shared" si="257"/>
        <v>1.3579779268070546</v>
      </c>
      <c r="AN268" s="7">
        <f t="shared" si="258"/>
        <v>1.6072535965249404</v>
      </c>
      <c r="AO268" s="7">
        <f t="shared" si="259"/>
        <v>1.6059186942213992</v>
      </c>
    </row>
    <row r="269" spans="1:41">
      <c r="A269" s="7" t="s">
        <v>138</v>
      </c>
      <c r="B269" s="7" t="s">
        <v>74</v>
      </c>
      <c r="C269" s="7" t="s">
        <v>44</v>
      </c>
      <c r="D269" s="7">
        <v>18</v>
      </c>
      <c r="E269" s="7">
        <v>28</v>
      </c>
      <c r="G269" s="23">
        <v>5.2795100212097195</v>
      </c>
      <c r="H269" s="9">
        <v>12243.5</v>
      </c>
      <c r="I269" s="9">
        <v>135</v>
      </c>
      <c r="J269" s="9">
        <v>15240.963900000001</v>
      </c>
      <c r="K269" s="9">
        <v>9076.3052200000002</v>
      </c>
      <c r="L269" s="24">
        <v>1.6950000000000001</v>
      </c>
      <c r="M269" s="8"/>
      <c r="O269" s="9">
        <v>5</v>
      </c>
      <c r="P269" s="7">
        <f t="shared" si="260"/>
        <v>0.72259361856429216</v>
      </c>
      <c r="Q269" s="7">
        <f t="shared" si="264"/>
        <v>4.0879055855712609</v>
      </c>
      <c r="R269" s="7">
        <f t="shared" si="267"/>
        <v>2.1303337684950061</v>
      </c>
      <c r="S269" s="7">
        <f t="shared" ref="S269:S300" si="269">LOG(J269)</f>
        <v>4.1830124344060309</v>
      </c>
      <c r="T269" s="7">
        <f t="shared" ref="T269:T300" si="270">LOG(K269)</f>
        <v>3.957909092009388</v>
      </c>
      <c r="U269" s="7">
        <f t="shared" si="245"/>
        <v>0.22916970253910099</v>
      </c>
      <c r="V269" s="6">
        <f t="shared" si="261"/>
        <v>1.1026258831216563E-2</v>
      </c>
      <c r="W269" s="8">
        <f t="shared" si="262"/>
        <v>0.74131622656920004</v>
      </c>
      <c r="X269" s="8">
        <f t="shared" si="263"/>
        <v>19779.11651</v>
      </c>
      <c r="Y269" s="6">
        <f t="shared" si="268"/>
        <v>-1.9575718170762546</v>
      </c>
      <c r="Z269" s="6">
        <f t="shared" si="265"/>
        <v>-0.12999649356187259</v>
      </c>
      <c r="AA269" s="6">
        <f t="shared" si="266"/>
        <v>4.29620688870701</v>
      </c>
      <c r="AB269" s="8">
        <f t="shared" si="246"/>
        <v>527.95100212097191</v>
      </c>
      <c r="AC269" s="8">
        <f t="shared" si="247"/>
        <v>23.190599034405448</v>
      </c>
      <c r="AD269" s="8">
        <f t="shared" si="248"/>
        <v>0.25570554740431539</v>
      </c>
      <c r="AE269" s="8">
        <f t="shared" si="249"/>
        <v>28.868140866806741</v>
      </c>
      <c r="AF269" s="8">
        <f t="shared" si="250"/>
        <v>17.191567368064781</v>
      </c>
      <c r="AG269" s="8">
        <f t="shared" si="251"/>
        <v>46.315413782275833</v>
      </c>
      <c r="AH269" s="8">
        <f t="shared" si="252"/>
        <v>46.059708234871522</v>
      </c>
      <c r="AI269" s="7">
        <f t="shared" si="253"/>
        <v>2.7225936185642921</v>
      </c>
      <c r="AJ269" s="7">
        <f t="shared" si="254"/>
        <v>1.3653119670069687</v>
      </c>
      <c r="AK269" s="7">
        <f t="shared" si="255"/>
        <v>-0.59225985006928594</v>
      </c>
      <c r="AL269" s="7">
        <f t="shared" si="256"/>
        <v>1.4604188158417393</v>
      </c>
      <c r="AM269" s="7">
        <f t="shared" si="257"/>
        <v>1.2353154734450962</v>
      </c>
      <c r="AN269" s="7">
        <f t="shared" si="258"/>
        <v>1.665725548395091</v>
      </c>
      <c r="AO269" s="7">
        <f t="shared" si="259"/>
        <v>1.6633211825994099</v>
      </c>
    </row>
    <row r="270" spans="1:41">
      <c r="A270" s="7" t="s">
        <v>138</v>
      </c>
      <c r="B270" s="7" t="s">
        <v>106</v>
      </c>
      <c r="C270" s="7" t="s">
        <v>44</v>
      </c>
      <c r="D270" s="7">
        <v>28</v>
      </c>
      <c r="E270" s="7">
        <v>45</v>
      </c>
      <c r="G270" s="23">
        <v>3.6383295059204102</v>
      </c>
      <c r="H270" s="9">
        <v>10053.286899999999</v>
      </c>
      <c r="I270" s="9">
        <v>354.083665</v>
      </c>
      <c r="J270" s="9">
        <v>12848.605600000001</v>
      </c>
      <c r="K270" s="9">
        <v>6095.6175300000004</v>
      </c>
      <c r="L270" s="24">
        <v>1.089</v>
      </c>
      <c r="M270" s="8"/>
      <c r="O270" s="9">
        <v>5</v>
      </c>
      <c r="P270" s="7">
        <f t="shared" si="260"/>
        <v>0.56090202846103743</v>
      </c>
      <c r="Q270" s="7">
        <f t="shared" si="264"/>
        <v>4.0023080765974033</v>
      </c>
      <c r="R270" s="7">
        <f t="shared" si="267"/>
        <v>2.5491058918414256</v>
      </c>
      <c r="S270" s="7">
        <f t="shared" si="269"/>
        <v>4.1088559982443726</v>
      </c>
      <c r="T270" s="7">
        <f t="shared" si="270"/>
        <v>3.7850177093450763</v>
      </c>
      <c r="U270" s="7">
        <f t="shared" si="245"/>
        <v>3.7027879755774942E-2</v>
      </c>
      <c r="V270" s="6">
        <f t="shared" si="261"/>
        <v>3.5220686380690085E-2</v>
      </c>
      <c r="W270" s="8">
        <f t="shared" si="262"/>
        <v>0.60633080410746076</v>
      </c>
      <c r="X270" s="8">
        <f t="shared" si="263"/>
        <v>15896.414365000001</v>
      </c>
      <c r="Y270" s="6">
        <f t="shared" si="268"/>
        <v>-1.4532021847559773</v>
      </c>
      <c r="Z270" s="6">
        <f t="shared" si="265"/>
        <v>-0.21729036725232662</v>
      </c>
      <c r="AA270" s="6">
        <f t="shared" si="266"/>
        <v>4.2012991748168789</v>
      </c>
      <c r="AB270" s="8">
        <f t="shared" si="246"/>
        <v>363.83295059204102</v>
      </c>
      <c r="AC270" s="8">
        <f t="shared" si="247"/>
        <v>27.631600941148839</v>
      </c>
      <c r="AD270" s="8">
        <f t="shared" si="248"/>
        <v>0.97320395094458412</v>
      </c>
      <c r="AE270" s="8">
        <f t="shared" si="249"/>
        <v>35.314573842452489</v>
      </c>
      <c r="AF270" s="8">
        <f t="shared" si="250"/>
        <v>16.753890817423244</v>
      </c>
      <c r="AG270" s="8">
        <f t="shared" si="251"/>
        <v>53.041668610820317</v>
      </c>
      <c r="AH270" s="8">
        <f t="shared" si="252"/>
        <v>52.068464659875737</v>
      </c>
      <c r="AI270" s="7">
        <f t="shared" si="253"/>
        <v>2.5609020284610375</v>
      </c>
      <c r="AJ270" s="7">
        <f t="shared" si="254"/>
        <v>1.4414060481363655</v>
      </c>
      <c r="AK270" s="7">
        <f t="shared" si="255"/>
        <v>-1.1796136619611874E-2</v>
      </c>
      <c r="AL270" s="7">
        <f t="shared" si="256"/>
        <v>1.5479539697833349</v>
      </c>
      <c r="AM270" s="7">
        <f t="shared" si="257"/>
        <v>1.2241156808840388</v>
      </c>
      <c r="AN270" s="7">
        <f t="shared" si="258"/>
        <v>1.7246171778603876</v>
      </c>
      <c r="AO270" s="7">
        <f t="shared" si="259"/>
        <v>1.7165747718455693</v>
      </c>
    </row>
    <row r="271" spans="1:41">
      <c r="A271" s="7" t="s">
        <v>138</v>
      </c>
      <c r="B271" s="7" t="s">
        <v>139</v>
      </c>
      <c r="C271" s="7" t="s">
        <v>44</v>
      </c>
      <c r="D271" s="7">
        <v>45</v>
      </c>
      <c r="E271" s="7">
        <v>52</v>
      </c>
      <c r="G271" s="23">
        <v>2.94935846328735</v>
      </c>
      <c r="H271" s="9">
        <v>14798.0962</v>
      </c>
      <c r="I271" s="9">
        <v>169.33867699999999</v>
      </c>
      <c r="J271" s="9">
        <v>11340</v>
      </c>
      <c r="K271" s="9">
        <v>8280</v>
      </c>
      <c r="L271" s="24">
        <v>1.1240000000000001</v>
      </c>
      <c r="M271" s="8"/>
      <c r="O271" s="9">
        <v>5</v>
      </c>
      <c r="P271" s="7">
        <f t="shared" si="260"/>
        <v>0.46972755965479346</v>
      </c>
      <c r="Q271" s="7">
        <f t="shared" si="264"/>
        <v>4.1702058462721459</v>
      </c>
      <c r="R271" s="7">
        <f t="shared" si="267"/>
        <v>2.2287561624165968</v>
      </c>
      <c r="S271" s="7">
        <f t="shared" si="269"/>
        <v>4.0546130545568877</v>
      </c>
      <c r="T271" s="7">
        <f t="shared" si="270"/>
        <v>3.9180303367848803</v>
      </c>
      <c r="U271" s="7">
        <f t="shared" si="245"/>
        <v>5.0766311233042323E-2</v>
      </c>
      <c r="V271" s="6">
        <f t="shared" si="261"/>
        <v>1.1443274507162617E-2</v>
      </c>
      <c r="W271" s="8">
        <f t="shared" si="262"/>
        <v>0.55953143486119516</v>
      </c>
      <c r="X271" s="8">
        <f t="shared" si="263"/>
        <v>15480</v>
      </c>
      <c r="Y271" s="6">
        <f t="shared" si="268"/>
        <v>-1.9414496838555493</v>
      </c>
      <c r="Z271" s="6">
        <f t="shared" si="265"/>
        <v>-0.25217550948726608</v>
      </c>
      <c r="AA271" s="6">
        <f t="shared" si="266"/>
        <v>4.1897709563468739</v>
      </c>
      <c r="AB271" s="8">
        <f t="shared" si="246"/>
        <v>294.93584632873501</v>
      </c>
      <c r="AC271" s="8">
        <f t="shared" si="247"/>
        <v>50.173949298472408</v>
      </c>
      <c r="AD271" s="8">
        <f t="shared" si="248"/>
        <v>0.57415427493087901</v>
      </c>
      <c r="AE271" s="8">
        <f t="shared" si="249"/>
        <v>38.449039481489322</v>
      </c>
      <c r="AF271" s="8">
        <f t="shared" si="250"/>
        <v>28.073901843627123</v>
      </c>
      <c r="AG271" s="8">
        <f t="shared" si="251"/>
        <v>67.097095600047325</v>
      </c>
      <c r="AH271" s="8">
        <f t="shared" si="252"/>
        <v>66.522941325116449</v>
      </c>
      <c r="AI271" s="7">
        <f t="shared" si="253"/>
        <v>2.4697275596547934</v>
      </c>
      <c r="AJ271" s="7">
        <f t="shared" si="254"/>
        <v>1.7004782866173527</v>
      </c>
      <c r="AK271" s="7">
        <f t="shared" si="255"/>
        <v>-0.24097139723819663</v>
      </c>
      <c r="AL271" s="7">
        <f t="shared" si="256"/>
        <v>1.5848854949020943</v>
      </c>
      <c r="AM271" s="7">
        <f t="shared" si="257"/>
        <v>1.4483027771300867</v>
      </c>
      <c r="AN271" s="7">
        <f t="shared" si="258"/>
        <v>1.8267037214778989</v>
      </c>
      <c r="AO271" s="7">
        <f t="shared" si="259"/>
        <v>1.8229714433891362</v>
      </c>
    </row>
    <row r="272" spans="1:41">
      <c r="A272" s="7" t="s">
        <v>138</v>
      </c>
      <c r="B272" s="7" t="s">
        <v>56</v>
      </c>
      <c r="C272" s="7" t="s">
        <v>56</v>
      </c>
      <c r="D272" s="7">
        <v>52</v>
      </c>
      <c r="E272" s="7">
        <v>66</v>
      </c>
      <c r="G272" s="23">
        <v>1.8842192888259901</v>
      </c>
      <c r="H272" s="9">
        <v>13118.5</v>
      </c>
      <c r="I272" s="9">
        <v>65.25</v>
      </c>
      <c r="J272" s="9">
        <v>9497.9919699999991</v>
      </c>
      <c r="K272" s="9">
        <v>7550.2007999999996</v>
      </c>
      <c r="L272" s="24">
        <v>0.69699999999999995</v>
      </c>
      <c r="M272" s="8"/>
      <c r="O272" s="9">
        <v>5</v>
      </c>
      <c r="P272" s="7">
        <f t="shared" si="260"/>
        <v>0.27513144537033596</v>
      </c>
      <c r="Q272" s="7">
        <f t="shared" si="264"/>
        <v>4.1178841796307148</v>
      </c>
      <c r="R272" s="7">
        <f t="shared" si="267"/>
        <v>1.8145805160103186</v>
      </c>
      <c r="S272" s="7">
        <f t="shared" si="269"/>
        <v>3.9776317980754201</v>
      </c>
      <c r="T272" s="7">
        <f t="shared" si="270"/>
        <v>3.8779585019831373</v>
      </c>
      <c r="U272" s="7">
        <f t="shared" si="245"/>
        <v>-0.15676722190199061</v>
      </c>
      <c r="V272" s="6">
        <f t="shared" si="261"/>
        <v>4.9738918321454431E-3</v>
      </c>
      <c r="W272" s="8">
        <f t="shared" si="262"/>
        <v>0.57553842283797685</v>
      </c>
      <c r="X272" s="8">
        <f t="shared" si="263"/>
        <v>13273.092369999998</v>
      </c>
      <c r="Y272" s="6">
        <f t="shared" si="268"/>
        <v>-2.3033036636203961</v>
      </c>
      <c r="Z272" s="6">
        <f t="shared" si="265"/>
        <v>-0.23992567764757725</v>
      </c>
      <c r="AA272" s="6">
        <f t="shared" si="266"/>
        <v>4.1229721167430053</v>
      </c>
      <c r="AB272" s="8">
        <f t="shared" si="246"/>
        <v>188.42192888259902</v>
      </c>
      <c r="AC272" s="8">
        <f t="shared" si="247"/>
        <v>69.623000240984737</v>
      </c>
      <c r="AD272" s="8">
        <f t="shared" si="248"/>
        <v>0.3462972722280942</v>
      </c>
      <c r="AE272" s="8">
        <f t="shared" si="249"/>
        <v>50.408102848357743</v>
      </c>
      <c r="AF272" s="8">
        <f t="shared" si="250"/>
        <v>40.070711751944437</v>
      </c>
      <c r="AG272" s="8">
        <f t="shared" si="251"/>
        <v>90.825111872530272</v>
      </c>
      <c r="AH272" s="8">
        <f t="shared" si="252"/>
        <v>90.478814600302172</v>
      </c>
      <c r="AI272" s="7">
        <f t="shared" si="253"/>
        <v>2.2751314453703362</v>
      </c>
      <c r="AJ272" s="7">
        <f t="shared" si="254"/>
        <v>1.8427527342603787</v>
      </c>
      <c r="AK272" s="7">
        <f t="shared" si="255"/>
        <v>-0.4605509293600174</v>
      </c>
      <c r="AL272" s="7">
        <f t="shared" si="256"/>
        <v>1.7025003527050842</v>
      </c>
      <c r="AM272" s="7">
        <f t="shared" si="257"/>
        <v>1.6028270566128013</v>
      </c>
      <c r="AN272" s="7">
        <f t="shared" si="258"/>
        <v>1.9582059414710875</v>
      </c>
      <c r="AO272" s="7">
        <f t="shared" si="259"/>
        <v>1.9565469020862762</v>
      </c>
    </row>
    <row r="273" spans="1:41">
      <c r="A273" s="7" t="s">
        <v>140</v>
      </c>
      <c r="B273" s="7" t="s">
        <v>47</v>
      </c>
      <c r="C273" s="7" t="s">
        <v>47</v>
      </c>
      <c r="D273" s="7">
        <v>1</v>
      </c>
      <c r="E273" s="7">
        <v>9</v>
      </c>
      <c r="G273" s="23">
        <v>12.052527427673301</v>
      </c>
      <c r="H273" s="9">
        <v>7997.2664000000004</v>
      </c>
      <c r="I273" s="9">
        <v>778.33001999999999</v>
      </c>
      <c r="J273" s="9">
        <v>3180</v>
      </c>
      <c r="K273" s="9">
        <v>10240</v>
      </c>
      <c r="L273" s="24">
        <v>1.4330000000000001</v>
      </c>
      <c r="M273" s="8"/>
      <c r="O273" s="9">
        <v>5</v>
      </c>
      <c r="P273" s="7">
        <f t="shared" si="260"/>
        <v>1.0810781284706317</v>
      </c>
      <c r="Q273" s="7">
        <f t="shared" si="264"/>
        <v>3.9029415632078295</v>
      </c>
      <c r="R273" s="7">
        <f t="shared" si="267"/>
        <v>2.8911637814045932</v>
      </c>
      <c r="S273" s="7">
        <f t="shared" si="269"/>
        <v>3.5024271199844326</v>
      </c>
      <c r="T273" s="7">
        <f t="shared" si="270"/>
        <v>4.0102999566398116</v>
      </c>
      <c r="V273" s="6">
        <f t="shared" si="261"/>
        <v>9.7324508284480804E-2</v>
      </c>
      <c r="W273" s="8">
        <f t="shared" si="262"/>
        <v>1.280437525502464</v>
      </c>
      <c r="X273" s="8">
        <f t="shared" si="263"/>
        <v>8300</v>
      </c>
      <c r="Y273" s="6">
        <f t="shared" si="268"/>
        <v>-1.0117777818032361</v>
      </c>
      <c r="Z273" s="6">
        <f t="shared" si="265"/>
        <v>0.10735839343198257</v>
      </c>
      <c r="AA273" s="6">
        <f t="shared" si="266"/>
        <v>3.9190780923760737</v>
      </c>
      <c r="AB273" s="8">
        <f t="shared" si="246"/>
        <v>1205.2527427673301</v>
      </c>
      <c r="AC273" s="8">
        <f t="shared" si="247"/>
        <v>6.6353438712263895</v>
      </c>
      <c r="AD273" s="8">
        <f t="shared" si="248"/>
        <v>0.64578157956555171</v>
      </c>
      <c r="AE273" s="8">
        <f t="shared" si="249"/>
        <v>2.6384507474328878</v>
      </c>
      <c r="AF273" s="8">
        <f t="shared" si="250"/>
        <v>8.4961432873310603</v>
      </c>
      <c r="AG273" s="8">
        <f t="shared" si="251"/>
        <v>11.780375614329499</v>
      </c>
      <c r="AH273" s="8">
        <f t="shared" si="252"/>
        <v>11.134594034763948</v>
      </c>
      <c r="AI273" s="7">
        <f t="shared" si="253"/>
        <v>3.0810781284706317</v>
      </c>
      <c r="AJ273" s="7">
        <f t="shared" si="254"/>
        <v>0.8218634347371977</v>
      </c>
      <c r="AK273" s="7">
        <f t="shared" si="255"/>
        <v>-0.18991434706603824</v>
      </c>
      <c r="AL273" s="7">
        <f t="shared" si="256"/>
        <v>0.42134899151380112</v>
      </c>
      <c r="AM273" s="7">
        <f t="shared" si="257"/>
        <v>0.92922182816918042</v>
      </c>
      <c r="AN273" s="7">
        <f t="shared" si="258"/>
        <v>1.0711591380427605</v>
      </c>
      <c r="AO273" s="7">
        <f t="shared" si="259"/>
        <v>1.0466743873623416</v>
      </c>
    </row>
    <row r="274" spans="1:41">
      <c r="A274" s="7" t="s">
        <v>140</v>
      </c>
      <c r="B274" s="7" t="s">
        <v>73</v>
      </c>
      <c r="C274" s="7" t="s">
        <v>44</v>
      </c>
      <c r="D274" s="7">
        <v>9</v>
      </c>
      <c r="E274" s="7">
        <v>20</v>
      </c>
      <c r="G274" s="23">
        <v>7.0626349449157706</v>
      </c>
      <c r="H274" s="9">
        <v>7130.9880199999998</v>
      </c>
      <c r="I274" s="9">
        <v>1609.78044</v>
      </c>
      <c r="J274" s="9">
        <v>3232.9317299999998</v>
      </c>
      <c r="K274" s="9">
        <v>10261.0442</v>
      </c>
      <c r="L274" s="24">
        <v>1.4379999999999999</v>
      </c>
      <c r="M274" s="8"/>
      <c r="O274" s="9">
        <v>5</v>
      </c>
      <c r="P274" s="7">
        <f t="shared" si="260"/>
        <v>0.84896675891916062</v>
      </c>
      <c r="Q274" s="7">
        <f t="shared" si="264"/>
        <v>3.8531497068373723</v>
      </c>
      <c r="R274" s="7">
        <f t="shared" si="267"/>
        <v>3.2067666460946715</v>
      </c>
      <c r="S274" s="7">
        <f t="shared" si="269"/>
        <v>3.5095965336875441</v>
      </c>
      <c r="T274" s="7">
        <f t="shared" si="270"/>
        <v>4.0111915583608688</v>
      </c>
      <c r="V274" s="6">
        <f t="shared" si="261"/>
        <v>0.22574437588243207</v>
      </c>
      <c r="W274" s="8">
        <f t="shared" si="262"/>
        <v>1.4389372371992852</v>
      </c>
      <c r="X274" s="8">
        <f t="shared" si="263"/>
        <v>8363.4538300000004</v>
      </c>
      <c r="Y274" s="6">
        <f t="shared" si="268"/>
        <v>-0.64638306074270091</v>
      </c>
      <c r="Z274" s="6">
        <f t="shared" si="265"/>
        <v>0.15804185152349678</v>
      </c>
      <c r="AA274" s="6">
        <f t="shared" si="266"/>
        <v>3.922385663748448</v>
      </c>
      <c r="AB274" s="8">
        <f t="shared" si="246"/>
        <v>706.26349449157715</v>
      </c>
      <c r="AC274" s="8">
        <f t="shared" si="247"/>
        <v>10.096781265940177</v>
      </c>
      <c r="AD274" s="8">
        <f t="shared" si="248"/>
        <v>2.2792915853010975</v>
      </c>
      <c r="AE274" s="8">
        <f t="shared" si="249"/>
        <v>4.5775149858585191</v>
      </c>
      <c r="AF274" s="8">
        <f t="shared" si="250"/>
        <v>14.528634539417459</v>
      </c>
      <c r="AG274" s="8">
        <f t="shared" si="251"/>
        <v>21.385441110577077</v>
      </c>
      <c r="AH274" s="8">
        <f t="shared" si="252"/>
        <v>19.106149525275978</v>
      </c>
      <c r="AI274" s="7">
        <f t="shared" si="253"/>
        <v>2.8489667589191607</v>
      </c>
      <c r="AJ274" s="7">
        <f t="shared" si="254"/>
        <v>1.0041829479182116</v>
      </c>
      <c r="AK274" s="7">
        <f t="shared" si="255"/>
        <v>0.3577998871755107</v>
      </c>
      <c r="AL274" s="7">
        <f t="shared" si="256"/>
        <v>0.66062977476838358</v>
      </c>
      <c r="AM274" s="7">
        <f t="shared" si="257"/>
        <v>1.1622247994417085</v>
      </c>
      <c r="AN274" s="7">
        <f t="shared" si="258"/>
        <v>1.3301182127370326</v>
      </c>
      <c r="AO274" s="7">
        <f t="shared" si="259"/>
        <v>1.2811731722241477</v>
      </c>
    </row>
    <row r="275" spans="1:41">
      <c r="A275" s="7" t="s">
        <v>140</v>
      </c>
      <c r="B275" s="7" t="s">
        <v>74</v>
      </c>
      <c r="C275" s="7" t="s">
        <v>44</v>
      </c>
      <c r="D275" s="7">
        <v>20</v>
      </c>
      <c r="E275" s="7">
        <v>30</v>
      </c>
      <c r="G275" s="23">
        <v>6.7222576141357404</v>
      </c>
      <c r="H275" s="9">
        <v>7748.7574599999998</v>
      </c>
      <c r="I275" s="9">
        <v>979.62226599999997</v>
      </c>
      <c r="J275" s="9">
        <v>2096.7741900000001</v>
      </c>
      <c r="K275" s="9">
        <v>4536.2903200000001</v>
      </c>
      <c r="L275" s="24">
        <v>1.55</v>
      </c>
      <c r="M275" s="8"/>
      <c r="O275" s="9">
        <v>5</v>
      </c>
      <c r="P275" s="7">
        <f t="shared" si="260"/>
        <v>0.82751515172968193</v>
      </c>
      <c r="Q275" s="7">
        <f t="shared" si="264"/>
        <v>3.8892320674703287</v>
      </c>
      <c r="R275" s="7">
        <f t="shared" si="267"/>
        <v>2.9910586477175167</v>
      </c>
      <c r="S275" s="7">
        <f t="shared" si="269"/>
        <v>3.321551662073623</v>
      </c>
      <c r="T275" s="7">
        <f t="shared" si="270"/>
        <v>3.6567008413740996</v>
      </c>
      <c r="V275" s="6">
        <f t="shared" si="261"/>
        <v>0.12642314216917044</v>
      </c>
      <c r="W275" s="8">
        <f t="shared" si="262"/>
        <v>0.58542164255583762</v>
      </c>
      <c r="X275" s="8">
        <f t="shared" si="263"/>
        <v>4364.9193500000001</v>
      </c>
      <c r="Y275" s="6">
        <f t="shared" si="268"/>
        <v>-0.89817341975281151</v>
      </c>
      <c r="Z275" s="6">
        <f t="shared" si="265"/>
        <v>-0.23253122609622875</v>
      </c>
      <c r="AA275" s="6">
        <f t="shared" si="266"/>
        <v>3.6399762237177518</v>
      </c>
      <c r="AB275" s="8">
        <f t="shared" si="246"/>
        <v>672.22576141357399</v>
      </c>
      <c r="AC275" s="8">
        <f t="shared" si="247"/>
        <v>11.527016524486816</v>
      </c>
      <c r="AD275" s="8">
        <f t="shared" si="248"/>
        <v>1.4572816488615736</v>
      </c>
      <c r="AE275" s="8">
        <f t="shared" si="249"/>
        <v>3.1191517944668594</v>
      </c>
      <c r="AF275" s="8">
        <f t="shared" si="250"/>
        <v>6.7481649475333549</v>
      </c>
      <c r="AG275" s="8">
        <f t="shared" si="251"/>
        <v>11.324598390861789</v>
      </c>
      <c r="AH275" s="8">
        <f t="shared" si="252"/>
        <v>9.8673167420002148</v>
      </c>
      <c r="AI275" s="7">
        <f t="shared" si="253"/>
        <v>2.8275151517296817</v>
      </c>
      <c r="AJ275" s="7">
        <f t="shared" si="254"/>
        <v>1.0617169157406465</v>
      </c>
      <c r="AK275" s="7">
        <f t="shared" si="255"/>
        <v>0.16354349598783496</v>
      </c>
      <c r="AL275" s="7">
        <f t="shared" si="256"/>
        <v>0.49403651034394114</v>
      </c>
      <c r="AM275" s="7">
        <f t="shared" si="257"/>
        <v>0.82918568964441774</v>
      </c>
      <c r="AN275" s="7">
        <f t="shared" si="258"/>
        <v>1.0540228093846242</v>
      </c>
      <c r="AO275" s="7">
        <f t="shared" si="259"/>
        <v>0.99419906932880153</v>
      </c>
    </row>
    <row r="276" spans="1:41">
      <c r="A276" s="7" t="s">
        <v>140</v>
      </c>
      <c r="B276" s="7" t="s">
        <v>106</v>
      </c>
      <c r="C276" s="7" t="s">
        <v>44</v>
      </c>
      <c r="D276" s="7">
        <v>30</v>
      </c>
      <c r="E276" s="7">
        <v>40</v>
      </c>
      <c r="G276" s="23">
        <v>4.9672608375549299</v>
      </c>
      <c r="H276" s="9">
        <v>6157.9341299999996</v>
      </c>
      <c r="I276" s="9">
        <v>921.15768500000001</v>
      </c>
      <c r="J276" s="9">
        <v>7840</v>
      </c>
      <c r="K276" s="9">
        <v>4780</v>
      </c>
      <c r="L276" s="24">
        <v>1.0660000000000001</v>
      </c>
      <c r="M276" s="8"/>
      <c r="O276" s="9">
        <v>5</v>
      </c>
      <c r="P276" s="7">
        <f t="shared" si="260"/>
        <v>0.69611696598203154</v>
      </c>
      <c r="Q276" s="7">
        <f t="shared" si="264"/>
        <v>3.7894350390441973</v>
      </c>
      <c r="R276" s="7">
        <f t="shared" si="267"/>
        <v>2.9643339796687793</v>
      </c>
      <c r="S276" s="7">
        <f t="shared" si="269"/>
        <v>3.8943160626844384</v>
      </c>
      <c r="T276" s="7">
        <f t="shared" si="270"/>
        <v>3.6794278966121188</v>
      </c>
      <c r="V276" s="6">
        <f t="shared" si="261"/>
        <v>0.14958875258381499</v>
      </c>
      <c r="W276" s="8">
        <f t="shared" si="262"/>
        <v>0.77623435052885181</v>
      </c>
      <c r="X276" s="8">
        <f t="shared" si="263"/>
        <v>10230</v>
      </c>
      <c r="Y276" s="6">
        <f t="shared" si="268"/>
        <v>-0.82510105937541789</v>
      </c>
      <c r="Z276" s="6">
        <f t="shared" si="265"/>
        <v>-0.11000714243207835</v>
      </c>
      <c r="AA276" s="6">
        <f t="shared" si="266"/>
        <v>4.0098756337121602</v>
      </c>
      <c r="AB276" s="8">
        <f t="shared" si="246"/>
        <v>496.72608375549299</v>
      </c>
      <c r="AC276" s="8">
        <f t="shared" si="247"/>
        <v>12.397042014470017</v>
      </c>
      <c r="AD276" s="8">
        <f t="shared" si="248"/>
        <v>1.8544580506737149</v>
      </c>
      <c r="AE276" s="8">
        <f t="shared" si="249"/>
        <v>15.78334671037557</v>
      </c>
      <c r="AF276" s="8">
        <f t="shared" si="250"/>
        <v>9.6230098565810227</v>
      </c>
      <c r="AG276" s="8">
        <f t="shared" si="251"/>
        <v>27.260814617630309</v>
      </c>
      <c r="AH276" s="8">
        <f t="shared" si="252"/>
        <v>25.406356566956593</v>
      </c>
      <c r="AI276" s="7">
        <f t="shared" si="253"/>
        <v>2.6961169659820317</v>
      </c>
      <c r="AJ276" s="7">
        <f t="shared" si="254"/>
        <v>1.0933180730621657</v>
      </c>
      <c r="AK276" s="7">
        <f t="shared" si="255"/>
        <v>0.26821701368674783</v>
      </c>
      <c r="AL276" s="7">
        <f t="shared" si="256"/>
        <v>1.198199096702407</v>
      </c>
      <c r="AM276" s="7">
        <f t="shared" si="257"/>
        <v>0.98331093063008734</v>
      </c>
      <c r="AN276" s="7">
        <f t="shared" si="258"/>
        <v>1.4355388294390694</v>
      </c>
      <c r="AO276" s="7">
        <f t="shared" si="259"/>
        <v>1.4049423889260839</v>
      </c>
    </row>
    <row r="277" spans="1:41">
      <c r="A277" s="7" t="s">
        <v>140</v>
      </c>
      <c r="B277" s="7" t="s">
        <v>139</v>
      </c>
      <c r="C277" s="7" t="s">
        <v>44</v>
      </c>
      <c r="D277" s="7">
        <v>47</v>
      </c>
      <c r="E277" s="7">
        <v>54</v>
      </c>
      <c r="G277" s="23">
        <v>2.96538209915161</v>
      </c>
      <c r="H277" s="9">
        <v>3275.5964199999999</v>
      </c>
      <c r="I277" s="9">
        <v>193.09145100000001</v>
      </c>
      <c r="J277" s="9">
        <v>5876.4940200000001</v>
      </c>
      <c r="K277" s="9">
        <v>2290.8366500000002</v>
      </c>
      <c r="L277" s="24">
        <v>0.82899999999999996</v>
      </c>
      <c r="M277" s="8"/>
      <c r="O277" s="9">
        <v>5</v>
      </c>
      <c r="P277" s="7">
        <f t="shared" si="260"/>
        <v>0.47208066156586015</v>
      </c>
      <c r="Q277" s="7">
        <f t="shared" si="264"/>
        <v>3.5152903877879953</v>
      </c>
      <c r="R277" s="7">
        <f t="shared" si="267"/>
        <v>2.2857630460957328</v>
      </c>
      <c r="S277" s="7">
        <f t="shared" si="269"/>
        <v>3.7691182985445955</v>
      </c>
      <c r="T277" s="7">
        <f t="shared" si="270"/>
        <v>3.3599941225665919</v>
      </c>
      <c r="V277" s="6">
        <f t="shared" si="261"/>
        <v>5.8948486395036422E-2</v>
      </c>
      <c r="W277" s="8">
        <f t="shared" si="262"/>
        <v>0.69936474347471667</v>
      </c>
      <c r="X277" s="8">
        <f t="shared" si="263"/>
        <v>7021.9123450000006</v>
      </c>
      <c r="Y277" s="6">
        <f t="shared" si="268"/>
        <v>-1.2295273416922627</v>
      </c>
      <c r="Z277" s="6">
        <f t="shared" si="265"/>
        <v>-0.15529626522140355</v>
      </c>
      <c r="AA277" s="6">
        <f t="shared" si="266"/>
        <v>3.8464554038361949</v>
      </c>
      <c r="AB277" s="8">
        <f t="shared" si="246"/>
        <v>296.53820991516102</v>
      </c>
      <c r="AC277" s="8">
        <f t="shared" si="247"/>
        <v>11.046119219972162</v>
      </c>
      <c r="AD277" s="8">
        <f t="shared" si="248"/>
        <v>0.65115200855647937</v>
      </c>
      <c r="AE277" s="8">
        <f t="shared" si="249"/>
        <v>19.816987570273838</v>
      </c>
      <c r="AF277" s="8">
        <f t="shared" si="250"/>
        <v>7.7252663346669692</v>
      </c>
      <c r="AG277" s="8">
        <f t="shared" si="251"/>
        <v>28.193405913497283</v>
      </c>
      <c r="AH277" s="8">
        <f t="shared" si="252"/>
        <v>27.542253904940807</v>
      </c>
      <c r="AI277" s="7">
        <f t="shared" si="253"/>
        <v>2.4720806615658604</v>
      </c>
      <c r="AJ277" s="7">
        <f t="shared" si="254"/>
        <v>1.0432097262221351</v>
      </c>
      <c r="AK277" s="7">
        <f t="shared" si="255"/>
        <v>-0.18631761547012746</v>
      </c>
      <c r="AL277" s="7">
        <f t="shared" si="256"/>
        <v>1.2970376369787353</v>
      </c>
      <c r="AM277" s="7">
        <f t="shared" si="257"/>
        <v>0.88791346100073165</v>
      </c>
      <c r="AN277" s="7">
        <f t="shared" si="258"/>
        <v>1.4501475441258891</v>
      </c>
      <c r="AO277" s="7">
        <f t="shared" si="259"/>
        <v>1.4399994776211686</v>
      </c>
    </row>
    <row r="278" spans="1:41">
      <c r="A278" s="7" t="s">
        <v>141</v>
      </c>
      <c r="B278" s="7" t="s">
        <v>40</v>
      </c>
      <c r="C278" s="7" t="s">
        <v>41</v>
      </c>
      <c r="D278" s="7">
        <v>1.5</v>
      </c>
      <c r="E278" s="7">
        <v>5</v>
      </c>
      <c r="G278" s="23">
        <v>26.960506439208999</v>
      </c>
      <c r="H278" s="9">
        <v>5237.9999999999991</v>
      </c>
      <c r="I278" s="9">
        <v>1175.5</v>
      </c>
      <c r="J278" s="9">
        <v>11164.658634538153</v>
      </c>
      <c r="K278" s="9">
        <v>4518.0722891566265</v>
      </c>
      <c r="L278" s="24">
        <v>2.359</v>
      </c>
      <c r="M278" s="8"/>
      <c r="O278" s="9">
        <v>5</v>
      </c>
      <c r="P278" s="7">
        <f t="shared" si="260"/>
        <v>1.4307280459377669</v>
      </c>
      <c r="Q278" s="7">
        <f t="shared" si="264"/>
        <v>3.7191654940892134</v>
      </c>
      <c r="R278" s="7">
        <f t="shared" si="267"/>
        <v>3.0702226334609581</v>
      </c>
      <c r="S278" s="7">
        <f t="shared" si="269"/>
        <v>4.0478454488223399</v>
      </c>
      <c r="T278" s="7">
        <f t="shared" si="270"/>
        <v>3.6549531753516451</v>
      </c>
      <c r="U278" s="7">
        <f>LOG(L278)</f>
        <v>0.37272794088559547</v>
      </c>
      <c r="V278" s="6">
        <f t="shared" si="261"/>
        <v>0.22441771668575797</v>
      </c>
      <c r="W278" s="8">
        <f t="shared" si="262"/>
        <v>0.86255675623456041</v>
      </c>
      <c r="X278" s="8">
        <f t="shared" si="263"/>
        <v>13423.694779116466</v>
      </c>
      <c r="Y278" s="6">
        <f t="shared" si="268"/>
        <v>-0.64894286062825512</v>
      </c>
      <c r="Z278" s="6">
        <f t="shared" si="265"/>
        <v>-6.421231873756833E-2</v>
      </c>
      <c r="AA278" s="6">
        <f t="shared" si="266"/>
        <v>4.1278720688382853</v>
      </c>
      <c r="AB278" s="8">
        <f t="shared" si="246"/>
        <v>2696.0506439208998</v>
      </c>
      <c r="AC278" s="8">
        <f t="shared" si="247"/>
        <v>1.9428418423113563</v>
      </c>
      <c r="AD278" s="8">
        <f t="shared" si="248"/>
        <v>0.436008130133066</v>
      </c>
      <c r="AE278" s="8">
        <f t="shared" si="249"/>
        <v>4.1411160653500376</v>
      </c>
      <c r="AF278" s="8">
        <f t="shared" si="250"/>
        <v>1.6758113573808606</v>
      </c>
      <c r="AG278" s="8">
        <f t="shared" si="251"/>
        <v>6.2529355528639652</v>
      </c>
      <c r="AH278" s="8">
        <f t="shared" si="252"/>
        <v>5.8169274227308989</v>
      </c>
      <c r="AI278" s="7">
        <f t="shared" si="253"/>
        <v>3.4307280459377671</v>
      </c>
      <c r="AJ278" s="7">
        <f t="shared" si="254"/>
        <v>0.28843744815144634</v>
      </c>
      <c r="AK278" s="7">
        <f t="shared" si="255"/>
        <v>-0.36050541247680878</v>
      </c>
      <c r="AL278" s="7">
        <f t="shared" si="256"/>
        <v>0.61711740288457295</v>
      </c>
      <c r="AM278" s="7">
        <f t="shared" si="257"/>
        <v>0.22422512941387795</v>
      </c>
      <c r="AN278" s="7">
        <f t="shared" si="258"/>
        <v>0.79608395256043962</v>
      </c>
      <c r="AO278" s="7">
        <f t="shared" si="259"/>
        <v>0.76469364517981586</v>
      </c>
    </row>
    <row r="279" spans="1:41">
      <c r="A279" s="7" t="s">
        <v>141</v>
      </c>
      <c r="B279" s="7" t="s">
        <v>50</v>
      </c>
      <c r="C279" s="7" t="s">
        <v>41</v>
      </c>
      <c r="D279" s="7">
        <v>5</v>
      </c>
      <c r="E279" s="7">
        <v>10</v>
      </c>
      <c r="G279" s="23">
        <v>23.674961090087901</v>
      </c>
      <c r="H279" s="9">
        <v>9236.9739499999996</v>
      </c>
      <c r="I279" s="9">
        <v>464.17835700000001</v>
      </c>
      <c r="J279" s="9">
        <v>15960</v>
      </c>
      <c r="K279" s="9">
        <v>5600</v>
      </c>
      <c r="L279" s="24">
        <v>2.4</v>
      </c>
      <c r="M279" s="8"/>
      <c r="O279" s="9">
        <v>5</v>
      </c>
      <c r="P279" s="7">
        <f t="shared" si="260"/>
        <v>1.3742892739108337</v>
      </c>
      <c r="Q279" s="7">
        <f t="shared" si="264"/>
        <v>3.9655297188326464</v>
      </c>
      <c r="R279" s="7">
        <f t="shared" si="267"/>
        <v>2.6666848869716877</v>
      </c>
      <c r="S279" s="7">
        <f t="shared" si="269"/>
        <v>4.2030328870147109</v>
      </c>
      <c r="T279" s="7">
        <f t="shared" si="270"/>
        <v>3.7481880270062002</v>
      </c>
      <c r="U279" s="7">
        <f>LOG(L279)</f>
        <v>0.38021124171160603</v>
      </c>
      <c r="V279" s="6">
        <f t="shared" si="261"/>
        <v>5.0252210249006932E-2</v>
      </c>
      <c r="W279" s="8">
        <f t="shared" si="262"/>
        <v>0.60625915265247665</v>
      </c>
      <c r="X279" s="8">
        <f t="shared" si="263"/>
        <v>18760</v>
      </c>
      <c r="Y279" s="6">
        <f t="shared" si="268"/>
        <v>-1.2988448318609589</v>
      </c>
      <c r="Z279" s="6">
        <f t="shared" si="265"/>
        <v>-0.21734169182644614</v>
      </c>
      <c r="AA279" s="6">
        <f t="shared" si="266"/>
        <v>4.2732328340430454</v>
      </c>
      <c r="AB279" s="8">
        <f t="shared" si="246"/>
        <v>2367.49610900879</v>
      </c>
      <c r="AC279" s="8">
        <f t="shared" si="247"/>
        <v>3.9015793583995726</v>
      </c>
      <c r="AD279" s="8">
        <f t="shared" si="248"/>
        <v>0.19606298622148088</v>
      </c>
      <c r="AE279" s="8">
        <f t="shared" si="249"/>
        <v>6.7412993581146976</v>
      </c>
      <c r="AF279" s="8">
        <f t="shared" si="250"/>
        <v>2.3653681958297184</v>
      </c>
      <c r="AG279" s="8">
        <f t="shared" si="251"/>
        <v>9.3027305401658964</v>
      </c>
      <c r="AH279" s="8">
        <f t="shared" si="252"/>
        <v>9.1066675539444155</v>
      </c>
      <c r="AI279" s="7">
        <f t="shared" si="253"/>
        <v>3.3742892739108337</v>
      </c>
      <c r="AJ279" s="7">
        <f t="shared" si="254"/>
        <v>0.59124044492181294</v>
      </c>
      <c r="AK279" s="7">
        <f t="shared" si="255"/>
        <v>-0.70760438693914607</v>
      </c>
      <c r="AL279" s="7">
        <f t="shared" si="256"/>
        <v>0.82874361310387701</v>
      </c>
      <c r="AM279" s="7">
        <f t="shared" si="257"/>
        <v>0.3738987530953668</v>
      </c>
      <c r="AN279" s="7">
        <f t="shared" si="258"/>
        <v>0.96861044150800657</v>
      </c>
      <c r="AO279" s="7">
        <f t="shared" si="259"/>
        <v>0.9593594826038675</v>
      </c>
    </row>
    <row r="280" spans="1:41">
      <c r="A280" s="7" t="s">
        <v>141</v>
      </c>
      <c r="B280" s="7" t="s">
        <v>73</v>
      </c>
      <c r="C280" s="7" t="s">
        <v>44</v>
      </c>
      <c r="D280" s="7">
        <v>10</v>
      </c>
      <c r="E280" s="7">
        <v>20</v>
      </c>
      <c r="G280" s="23">
        <v>9.9179143905639595</v>
      </c>
      <c r="H280" s="9">
        <v>9520.25</v>
      </c>
      <c r="I280" s="9">
        <v>1425.5</v>
      </c>
      <c r="J280" s="9">
        <v>8000</v>
      </c>
      <c r="K280" s="9">
        <v>4600</v>
      </c>
      <c r="L280" s="24">
        <v>0.38100000000000001</v>
      </c>
      <c r="M280" s="8"/>
      <c r="O280" s="9">
        <v>5</v>
      </c>
      <c r="P280" s="7">
        <f t="shared" si="260"/>
        <v>0.99642035522892303</v>
      </c>
      <c r="Q280" s="7">
        <f t="shared" si="264"/>
        <v>3.978648353026796</v>
      </c>
      <c r="R280" s="7">
        <f t="shared" si="267"/>
        <v>3.1539672216454786</v>
      </c>
      <c r="S280" s="7">
        <f t="shared" si="269"/>
        <v>3.9030899869919438</v>
      </c>
      <c r="T280" s="7">
        <f t="shared" si="270"/>
        <v>3.6627578316815739</v>
      </c>
      <c r="V280" s="6">
        <f t="shared" si="261"/>
        <v>0.14973346288175204</v>
      </c>
      <c r="W280" s="8">
        <f t="shared" si="262"/>
        <v>0.48318058874504344</v>
      </c>
      <c r="X280" s="8">
        <f t="shared" si="263"/>
        <v>10300</v>
      </c>
      <c r="Y280" s="6">
        <f t="shared" si="268"/>
        <v>-0.82468113138131716</v>
      </c>
      <c r="Z280" s="6">
        <f t="shared" si="265"/>
        <v>-0.31589052134522189</v>
      </c>
      <c r="AA280" s="6">
        <f t="shared" si="266"/>
        <v>4.012837224705172</v>
      </c>
      <c r="AB280" s="8">
        <f t="shared" si="246"/>
        <v>991.79143905639603</v>
      </c>
      <c r="AC280" s="8">
        <f t="shared" si="247"/>
        <v>9.5990443404690975</v>
      </c>
      <c r="AD280" s="8">
        <f t="shared" si="248"/>
        <v>1.4372981494539216</v>
      </c>
      <c r="AE280" s="8">
        <f t="shared" si="249"/>
        <v>8.0662119927263234</v>
      </c>
      <c r="AF280" s="8">
        <f t="shared" si="250"/>
        <v>4.6380718958176361</v>
      </c>
      <c r="AG280" s="8">
        <f t="shared" si="251"/>
        <v>14.14158203799788</v>
      </c>
      <c r="AH280" s="8">
        <f t="shared" si="252"/>
        <v>12.704283888543959</v>
      </c>
      <c r="AI280" s="7">
        <f t="shared" si="253"/>
        <v>2.9964203552289232</v>
      </c>
      <c r="AJ280" s="7">
        <f t="shared" si="254"/>
        <v>0.98222799779787284</v>
      </c>
      <c r="AK280" s="7">
        <f t="shared" si="255"/>
        <v>0.15754686641655566</v>
      </c>
      <c r="AL280" s="7">
        <f t="shared" si="256"/>
        <v>0.90666963176302051</v>
      </c>
      <c r="AM280" s="7">
        <f t="shared" si="257"/>
        <v>0.66633747645265096</v>
      </c>
      <c r="AN280" s="7">
        <f t="shared" si="258"/>
        <v>1.1504979972925256</v>
      </c>
      <c r="AO280" s="7">
        <f t="shared" si="259"/>
        <v>1.1039501898886397</v>
      </c>
    </row>
    <row r="281" spans="1:41">
      <c r="A281" s="7" t="s">
        <v>141</v>
      </c>
      <c r="B281" s="7" t="s">
        <v>74</v>
      </c>
      <c r="C281" s="7" t="s">
        <v>44</v>
      </c>
      <c r="D281" s="7">
        <v>20</v>
      </c>
      <c r="E281" s="7">
        <v>30</v>
      </c>
      <c r="G281" s="23">
        <v>7.2842803001403809</v>
      </c>
      <c r="H281" s="9">
        <v>7191.4840599999998</v>
      </c>
      <c r="I281" s="9">
        <v>1696.21514</v>
      </c>
      <c r="J281" s="9">
        <v>11244.9799</v>
      </c>
      <c r="K281" s="9">
        <v>5863.4538199999997</v>
      </c>
      <c r="L281" s="24">
        <v>1.5860000000000001</v>
      </c>
      <c r="M281" s="8"/>
      <c r="O281" s="9">
        <v>5</v>
      </c>
      <c r="P281" s="7">
        <f t="shared" si="260"/>
        <v>0.86238664915776242</v>
      </c>
      <c r="Q281" s="7">
        <f t="shared" si="264"/>
        <v>3.8568185221717037</v>
      </c>
      <c r="R281" s="7">
        <f t="shared" si="267"/>
        <v>3.2294809352964102</v>
      </c>
      <c r="S281" s="7">
        <f t="shared" si="269"/>
        <v>4.0509586834864679</v>
      </c>
      <c r="T281" s="7">
        <f t="shared" si="270"/>
        <v>3.7681535090397058</v>
      </c>
      <c r="V281" s="6">
        <f t="shared" si="261"/>
        <v>0.23586440932749561</v>
      </c>
      <c r="W281" s="8">
        <f t="shared" si="262"/>
        <v>0.81533293699603915</v>
      </c>
      <c r="X281" s="8">
        <f t="shared" si="263"/>
        <v>14176.70681</v>
      </c>
      <c r="Y281" s="6">
        <f t="shared" si="268"/>
        <v>-0.62733758687529362</v>
      </c>
      <c r="Z281" s="6">
        <f t="shared" si="265"/>
        <v>-8.8665013131997997E-2</v>
      </c>
      <c r="AA281" s="6">
        <f t="shared" si="266"/>
        <v>4.1515753577618284</v>
      </c>
      <c r="AB281" s="8">
        <f t="shared" si="246"/>
        <v>728.42803001403809</v>
      </c>
      <c r="AC281" s="8">
        <f t="shared" si="247"/>
        <v>9.8726075379902767</v>
      </c>
      <c r="AD281" s="8">
        <f t="shared" si="248"/>
        <v>2.3285967454702572</v>
      </c>
      <c r="AE281" s="8">
        <f t="shared" si="249"/>
        <v>15.437324535387923</v>
      </c>
      <c r="AF281" s="8">
        <f t="shared" si="250"/>
        <v>8.0494620997588466</v>
      </c>
      <c r="AG281" s="8">
        <f t="shared" si="251"/>
        <v>25.815383380617028</v>
      </c>
      <c r="AH281" s="8">
        <f t="shared" si="252"/>
        <v>23.486786635146771</v>
      </c>
      <c r="AI281" s="7">
        <f t="shared" si="253"/>
        <v>2.8623866491577625</v>
      </c>
      <c r="AJ281" s="7">
        <f t="shared" si="254"/>
        <v>0.99443187301394143</v>
      </c>
      <c r="AK281" s="7">
        <f t="shared" si="255"/>
        <v>0.3670942861386477</v>
      </c>
      <c r="AL281" s="7">
        <f t="shared" si="256"/>
        <v>1.1885720343287052</v>
      </c>
      <c r="AM281" s="7">
        <f t="shared" si="257"/>
        <v>0.90576685988194339</v>
      </c>
      <c r="AN281" s="7">
        <f t="shared" si="258"/>
        <v>1.4118785790772219</v>
      </c>
      <c r="AO281" s="7">
        <f t="shared" si="259"/>
        <v>1.3708236024699771</v>
      </c>
    </row>
    <row r="282" spans="1:41">
      <c r="A282" s="7" t="s">
        <v>141</v>
      </c>
      <c r="B282" s="7" t="s">
        <v>106</v>
      </c>
      <c r="C282" s="7" t="s">
        <v>44</v>
      </c>
      <c r="D282" s="7">
        <v>30</v>
      </c>
      <c r="E282" s="7">
        <v>40</v>
      </c>
      <c r="G282" s="23">
        <v>2.1713004112243701</v>
      </c>
      <c r="H282" s="9">
        <v>3868.4607599999999</v>
      </c>
      <c r="I282" s="9">
        <v>838.02816900000005</v>
      </c>
      <c r="J282" s="9">
        <v>8333.3333299999995</v>
      </c>
      <c r="K282" s="9">
        <v>7088.3534099999997</v>
      </c>
      <c r="L282" s="24">
        <f>0.503*5</f>
        <v>2.5150000000000001</v>
      </c>
      <c r="M282" s="8"/>
      <c r="O282" s="9">
        <v>5</v>
      </c>
      <c r="P282" s="7">
        <f t="shared" si="260"/>
        <v>0.33671991461573936</v>
      </c>
      <c r="Q282" s="7">
        <f t="shared" si="264"/>
        <v>3.5875381959197656</v>
      </c>
      <c r="R282" s="7">
        <f t="shared" si="267"/>
        <v>2.9232586170021753</v>
      </c>
      <c r="S282" s="7">
        <f t="shared" si="269"/>
        <v>3.9208187537786574</v>
      </c>
      <c r="T282" s="7">
        <f t="shared" si="270"/>
        <v>3.850545362404191</v>
      </c>
      <c r="V282" s="6">
        <f t="shared" si="261"/>
        <v>0.21663090851669906</v>
      </c>
      <c r="W282" s="8">
        <f t="shared" si="262"/>
        <v>1.8323446584475629</v>
      </c>
      <c r="X282" s="8">
        <f t="shared" si="263"/>
        <v>11877.510034999999</v>
      </c>
      <c r="Y282" s="6">
        <f t="shared" si="268"/>
        <v>-0.66427957891759015</v>
      </c>
      <c r="Z282" s="6">
        <f t="shared" si="265"/>
        <v>0.26300716648442568</v>
      </c>
      <c r="AA282" s="6">
        <f t="shared" si="266"/>
        <v>4.0747254060155358</v>
      </c>
      <c r="AB282" s="8">
        <f t="shared" si="246"/>
        <v>217.13004112243701</v>
      </c>
      <c r="AC282" s="8">
        <f t="shared" si="247"/>
        <v>17.816331356095592</v>
      </c>
      <c r="AD282" s="8">
        <f t="shared" si="248"/>
        <v>3.8595680481055412</v>
      </c>
      <c r="AE282" s="8">
        <f t="shared" si="249"/>
        <v>38.379458166734899</v>
      </c>
      <c r="AF282" s="8">
        <f t="shared" si="250"/>
        <v>32.645659593473582</v>
      </c>
      <c r="AG282" s="8">
        <f t="shared" si="251"/>
        <v>74.884685808314018</v>
      </c>
      <c r="AH282" s="8">
        <f t="shared" si="252"/>
        <v>71.025117760208488</v>
      </c>
      <c r="AI282" s="7">
        <f t="shared" si="253"/>
        <v>2.3367199146157391</v>
      </c>
      <c r="AJ282" s="7">
        <f t="shared" si="254"/>
        <v>1.2508182813040261</v>
      </c>
      <c r="AK282" s="7">
        <f t="shared" si="255"/>
        <v>0.58653870238643591</v>
      </c>
      <c r="AL282" s="7">
        <f t="shared" si="256"/>
        <v>1.584098839162918</v>
      </c>
      <c r="AM282" s="7">
        <f t="shared" si="257"/>
        <v>1.5138254477884519</v>
      </c>
      <c r="AN282" s="7">
        <f t="shared" si="258"/>
        <v>1.874393011972348</v>
      </c>
      <c r="AO282" s="7">
        <f t="shared" si="259"/>
        <v>1.8514119624592655</v>
      </c>
    </row>
    <row r="283" spans="1:41">
      <c r="A283" s="7" t="s">
        <v>141</v>
      </c>
      <c r="B283" s="7" t="s">
        <v>139</v>
      </c>
      <c r="C283" s="7" t="s">
        <v>44</v>
      </c>
      <c r="D283" s="7">
        <v>40</v>
      </c>
      <c r="E283" s="7">
        <v>50</v>
      </c>
      <c r="G283" s="23">
        <v>5.2823147773742702</v>
      </c>
      <c r="H283" s="9">
        <v>8435.3707400000003</v>
      </c>
      <c r="I283" s="9">
        <v>1585.6713400000001</v>
      </c>
      <c r="J283" s="9">
        <v>8729.83871</v>
      </c>
      <c r="K283" s="9">
        <v>4173.3870999999999</v>
      </c>
      <c r="L283" s="24">
        <v>0.78900000000000003</v>
      </c>
      <c r="M283" s="8"/>
      <c r="O283" s="9">
        <v>5</v>
      </c>
      <c r="P283" s="7">
        <f t="shared" si="260"/>
        <v>0.72282427759854251</v>
      </c>
      <c r="Q283" s="7">
        <f t="shared" si="264"/>
        <v>3.9261041748679912</v>
      </c>
      <c r="R283" s="7">
        <f t="shared" si="267"/>
        <v>3.200213176666534</v>
      </c>
      <c r="S283" s="7">
        <f t="shared" si="269"/>
        <v>3.941006219879216</v>
      </c>
      <c r="T283" s="7">
        <f t="shared" si="270"/>
        <v>3.6204886693024068</v>
      </c>
      <c r="U283" s="7">
        <f>LOG(L283)</f>
        <v>-0.10292299679057967</v>
      </c>
      <c r="V283" s="6">
        <f t="shared" si="261"/>
        <v>0.18797885580545332</v>
      </c>
      <c r="W283" s="8">
        <f t="shared" si="262"/>
        <v>0.49474850941761922</v>
      </c>
      <c r="X283" s="8">
        <f t="shared" si="263"/>
        <v>10816.53226</v>
      </c>
      <c r="Y283" s="6">
        <f t="shared" si="268"/>
        <v>-0.72589099820145708</v>
      </c>
      <c r="Z283" s="6">
        <f t="shared" si="265"/>
        <v>-0.30561550556558426</v>
      </c>
      <c r="AA283" s="6">
        <f t="shared" si="266"/>
        <v>4.0340880498894842</v>
      </c>
      <c r="AB283" s="8">
        <f t="shared" si="246"/>
        <v>528.2314777374271</v>
      </c>
      <c r="AC283" s="8">
        <f t="shared" si="247"/>
        <v>15.969080025543363</v>
      </c>
      <c r="AD283" s="8">
        <f t="shared" si="248"/>
        <v>3.0018493914673603</v>
      </c>
      <c r="AE283" s="8">
        <f t="shared" si="249"/>
        <v>16.526540120994873</v>
      </c>
      <c r="AF283" s="8">
        <f t="shared" si="250"/>
        <v>7.900678539408255</v>
      </c>
      <c r="AG283" s="8">
        <f t="shared" si="251"/>
        <v>27.429068051870491</v>
      </c>
      <c r="AH283" s="8">
        <f t="shared" si="252"/>
        <v>24.427218660403131</v>
      </c>
      <c r="AI283" s="7">
        <f t="shared" si="253"/>
        <v>2.7228242775985425</v>
      </c>
      <c r="AJ283" s="7">
        <f t="shared" si="254"/>
        <v>1.2032798972694485</v>
      </c>
      <c r="AK283" s="7">
        <f t="shared" si="255"/>
        <v>0.47738889906799137</v>
      </c>
      <c r="AL283" s="7">
        <f t="shared" si="256"/>
        <v>1.2181819422806732</v>
      </c>
      <c r="AM283" s="7">
        <f t="shared" si="257"/>
        <v>0.89766439170386425</v>
      </c>
      <c r="AN283" s="7">
        <f t="shared" si="258"/>
        <v>1.4382110519790885</v>
      </c>
      <c r="AO283" s="7">
        <f t="shared" si="259"/>
        <v>1.387874020014578</v>
      </c>
    </row>
    <row r="284" spans="1:41">
      <c r="A284" s="7" t="s">
        <v>142</v>
      </c>
      <c r="B284" s="7" t="s">
        <v>40</v>
      </c>
      <c r="C284" s="7" t="s">
        <v>41</v>
      </c>
      <c r="D284" s="7">
        <v>2</v>
      </c>
      <c r="E284" s="7">
        <v>4</v>
      </c>
      <c r="G284" s="23">
        <v>44.380470275878906</v>
      </c>
      <c r="H284" s="9">
        <v>1967.0658699999999</v>
      </c>
      <c r="I284" s="9">
        <v>450.84830299999999</v>
      </c>
      <c r="J284" s="9">
        <v>633.60323900000003</v>
      </c>
      <c r="K284" s="9">
        <v>900.80971699999998</v>
      </c>
      <c r="L284" s="24">
        <v>0.16300000000000001</v>
      </c>
      <c r="M284" s="8"/>
      <c r="O284" s="9">
        <v>3</v>
      </c>
      <c r="P284" s="7">
        <f t="shared" si="260"/>
        <v>1.6471918999044861</v>
      </c>
      <c r="Q284" s="7">
        <f t="shared" si="264"/>
        <v>3.2938189031316116</v>
      </c>
      <c r="R284" s="7">
        <f t="shared" si="267"/>
        <v>2.6540304393229666</v>
      </c>
      <c r="S284" s="7">
        <f t="shared" si="269"/>
        <v>2.8018173887143782</v>
      </c>
      <c r="T284" s="7">
        <f t="shared" si="270"/>
        <v>2.9546330622505215</v>
      </c>
      <c r="U284" s="7">
        <f>LOG(L284)</f>
        <v>-0.78781239559604221</v>
      </c>
      <c r="V284" s="6">
        <f t="shared" si="261"/>
        <v>0.22919837605641544</v>
      </c>
      <c r="W284" s="8">
        <f t="shared" si="262"/>
        <v>0.4579458831238834</v>
      </c>
      <c r="X284" s="8">
        <f t="shared" si="263"/>
        <v>1084.0080975000001</v>
      </c>
      <c r="Y284" s="6">
        <f t="shared" si="268"/>
        <v>-0.63978846380864507</v>
      </c>
      <c r="Z284" s="6">
        <f t="shared" si="265"/>
        <v>-0.33918584088109044</v>
      </c>
      <c r="AA284" s="6">
        <f t="shared" si="266"/>
        <v>3.0350325263780435</v>
      </c>
      <c r="AB284" s="8">
        <f t="shared" si="246"/>
        <v>4438.0470275878906</v>
      </c>
      <c r="AC284" s="8">
        <f t="shared" si="247"/>
        <v>0.44322781119088633</v>
      </c>
      <c r="AD284" s="8">
        <f t="shared" si="248"/>
        <v>0.10158709454799067</v>
      </c>
      <c r="AE284" s="8">
        <f t="shared" si="249"/>
        <v>0.14276622916823117</v>
      </c>
      <c r="AF284" s="8">
        <f t="shared" si="250"/>
        <v>0.2029743514208763</v>
      </c>
      <c r="AG284" s="8">
        <f t="shared" si="251"/>
        <v>0.44732767513709815</v>
      </c>
      <c r="AH284" s="8">
        <f t="shared" si="252"/>
        <v>0.3457405805891075</v>
      </c>
      <c r="AI284" s="7">
        <f t="shared" si="253"/>
        <v>3.6471918999044859</v>
      </c>
      <c r="AJ284" s="7">
        <f t="shared" si="254"/>
        <v>-0.35337299677287437</v>
      </c>
      <c r="AK284" s="7">
        <f t="shared" si="255"/>
        <v>-0.99316146058151944</v>
      </c>
      <c r="AL284" s="7">
        <f t="shared" si="256"/>
        <v>-0.84537451119010809</v>
      </c>
      <c r="AM284" s="7">
        <f t="shared" si="257"/>
        <v>-0.69255883765396475</v>
      </c>
      <c r="AN284" s="7">
        <f t="shared" si="258"/>
        <v>-0.34937423219282243</v>
      </c>
      <c r="AO284" s="7">
        <f t="shared" si="259"/>
        <v>-0.46124964304482119</v>
      </c>
    </row>
    <row r="285" spans="1:41">
      <c r="A285" s="7" t="s">
        <v>142</v>
      </c>
      <c r="B285" s="7" t="s">
        <v>47</v>
      </c>
      <c r="C285" s="7" t="s">
        <v>47</v>
      </c>
      <c r="D285" s="7">
        <v>4</v>
      </c>
      <c r="E285" s="7">
        <v>10</v>
      </c>
      <c r="G285" s="23">
        <v>10.546200752258301</v>
      </c>
      <c r="H285" s="9">
        <v>8552.7108399999997</v>
      </c>
      <c r="I285" s="9">
        <v>16.566265099999999</v>
      </c>
      <c r="J285" s="9">
        <v>1066</v>
      </c>
      <c r="K285" s="9">
        <v>4320</v>
      </c>
      <c r="L285" s="24">
        <v>0.66100000000000003</v>
      </c>
      <c r="M285" s="8"/>
      <c r="O285" s="9">
        <v>3</v>
      </c>
      <c r="P285" s="7">
        <f t="shared" si="260"/>
        <v>1.0230960340889588</v>
      </c>
      <c r="Q285" s="7">
        <f t="shared" si="264"/>
        <v>3.9321037891441404</v>
      </c>
      <c r="R285" s="7">
        <f t="shared" si="267"/>
        <v>1.2192246068325143</v>
      </c>
      <c r="S285" s="7">
        <f t="shared" si="269"/>
        <v>3.0277572046905536</v>
      </c>
      <c r="T285" s="7">
        <f t="shared" si="270"/>
        <v>3.6354837468149119</v>
      </c>
      <c r="U285" s="7">
        <f>LOG(L285)</f>
        <v>-0.17979854051435976</v>
      </c>
      <c r="V285" s="6">
        <f t="shared" si="261"/>
        <v>1.9369607379360436E-3</v>
      </c>
      <c r="W285" s="8">
        <f t="shared" si="262"/>
        <v>0.50510301129273305</v>
      </c>
      <c r="X285" s="8">
        <f t="shared" si="263"/>
        <v>3226</v>
      </c>
      <c r="Y285" s="6">
        <f t="shared" si="268"/>
        <v>-2.7128791823116263</v>
      </c>
      <c r="Z285" s="6">
        <f t="shared" si="265"/>
        <v>-0.29662004232922834</v>
      </c>
      <c r="AA285" s="6">
        <f t="shared" si="266"/>
        <v>3.5086643630529428</v>
      </c>
      <c r="AB285" s="8">
        <f t="shared" si="246"/>
        <v>1054.6200752258301</v>
      </c>
      <c r="AC285" s="8">
        <f t="shared" si="247"/>
        <v>8.109755390507404</v>
      </c>
      <c r="AD285" s="8">
        <f t="shared" si="248"/>
        <v>1.5708277785678029E-2</v>
      </c>
      <c r="AE285" s="8">
        <f t="shared" si="249"/>
        <v>1.0107905444258996</v>
      </c>
      <c r="AF285" s="8">
        <f t="shared" si="250"/>
        <v>4.0962618685927641</v>
      </c>
      <c r="AG285" s="8">
        <f t="shared" si="251"/>
        <v>5.1227606908043422</v>
      </c>
      <c r="AH285" s="8">
        <f t="shared" si="252"/>
        <v>5.1070524130186632</v>
      </c>
      <c r="AI285" s="7">
        <f t="shared" si="253"/>
        <v>3.023096034088959</v>
      </c>
      <c r="AJ285" s="7">
        <f t="shared" si="254"/>
        <v>0.90900775505518161</v>
      </c>
      <c r="AK285" s="7">
        <f t="shared" si="255"/>
        <v>-1.8038714272564447</v>
      </c>
      <c r="AL285" s="7">
        <f t="shared" si="256"/>
        <v>4.6611706015945867E-3</v>
      </c>
      <c r="AM285" s="7">
        <f t="shared" si="257"/>
        <v>0.61238771272595327</v>
      </c>
      <c r="AN285" s="7">
        <f t="shared" si="258"/>
        <v>0.70950406833180468</v>
      </c>
      <c r="AO285" s="7">
        <f t="shared" si="259"/>
        <v>0.70817031498653271</v>
      </c>
    </row>
    <row r="286" spans="1:41">
      <c r="A286" s="7" t="s">
        <v>142</v>
      </c>
      <c r="B286" s="7" t="s">
        <v>42</v>
      </c>
      <c r="C286" s="7" t="s">
        <v>43</v>
      </c>
      <c r="D286" s="7">
        <v>10</v>
      </c>
      <c r="E286" s="7">
        <v>15</v>
      </c>
      <c r="G286" s="23">
        <v>6.1958990097045801</v>
      </c>
      <c r="H286" s="9">
        <v>30073.9437</v>
      </c>
      <c r="I286" s="9">
        <v>27.665996</v>
      </c>
      <c r="J286" s="9">
        <v>7411.0671899999998</v>
      </c>
      <c r="K286" s="9">
        <v>25691.6996</v>
      </c>
      <c r="L286" s="24">
        <v>3.01</v>
      </c>
      <c r="M286" s="8"/>
      <c r="O286" s="9">
        <v>3</v>
      </c>
      <c r="P286" s="7">
        <f t="shared" si="260"/>
        <v>0.79210433034516226</v>
      </c>
      <c r="Q286" s="7">
        <f t="shared" si="264"/>
        <v>4.4781903823687408</v>
      </c>
      <c r="R286" s="7">
        <f t="shared" si="267"/>
        <v>1.44194630981197</v>
      </c>
      <c r="S286" s="7">
        <f t="shared" si="269"/>
        <v>3.8698807506725097</v>
      </c>
      <c r="T286" s="7">
        <f t="shared" si="270"/>
        <v>4.4097928353868605</v>
      </c>
      <c r="U286" s="7">
        <f>LOG(L286)</f>
        <v>0.47856649559384334</v>
      </c>
      <c r="V286" s="6">
        <f t="shared" si="261"/>
        <v>9.199324264213476E-4</v>
      </c>
      <c r="W286" s="8">
        <f t="shared" si="262"/>
        <v>0.85428435513098333</v>
      </c>
      <c r="X286" s="8">
        <f t="shared" si="263"/>
        <v>20256.916989999998</v>
      </c>
      <c r="Y286" s="6">
        <f t="shared" si="268"/>
        <v>-3.0362440725567703</v>
      </c>
      <c r="Z286" s="6">
        <f t="shared" si="265"/>
        <v>-6.8397546981880247E-2</v>
      </c>
      <c r="AA286" s="6">
        <f t="shared" si="266"/>
        <v>4.3065733484223214</v>
      </c>
      <c r="AB286" s="8">
        <f t="shared" si="246"/>
        <v>619.58990097045796</v>
      </c>
      <c r="AC286" s="8">
        <f t="shared" si="247"/>
        <v>48.538466577482069</v>
      </c>
      <c r="AD286" s="8">
        <f t="shared" si="248"/>
        <v>4.4652109333394564E-2</v>
      </c>
      <c r="AE286" s="8">
        <f t="shared" si="249"/>
        <v>11.961245944119026</v>
      </c>
      <c r="AF286" s="8">
        <f t="shared" si="250"/>
        <v>41.465652619191061</v>
      </c>
      <c r="AG286" s="8">
        <f t="shared" si="251"/>
        <v>53.471550672643481</v>
      </c>
      <c r="AH286" s="8">
        <f t="shared" si="252"/>
        <v>53.42689856331009</v>
      </c>
      <c r="AI286" s="7">
        <f t="shared" si="253"/>
        <v>2.7921043303451625</v>
      </c>
      <c r="AJ286" s="7">
        <f t="shared" si="254"/>
        <v>1.6860860520235781</v>
      </c>
      <c r="AK286" s="7">
        <f t="shared" si="255"/>
        <v>-1.3501580205331922</v>
      </c>
      <c r="AL286" s="7">
        <f t="shared" si="256"/>
        <v>1.0777764203273474</v>
      </c>
      <c r="AM286" s="7">
        <f t="shared" si="257"/>
        <v>1.617688505041698</v>
      </c>
      <c r="AN286" s="7">
        <f t="shared" si="258"/>
        <v>1.7281227788040476</v>
      </c>
      <c r="AO286" s="7">
        <f t="shared" si="259"/>
        <v>1.7277599640774493</v>
      </c>
    </row>
    <row r="287" spans="1:41">
      <c r="A287" s="7" t="s">
        <v>142</v>
      </c>
      <c r="B287" s="7" t="s">
        <v>125</v>
      </c>
      <c r="C287" s="7" t="s">
        <v>43</v>
      </c>
      <c r="D287" s="7">
        <v>15</v>
      </c>
      <c r="E287" s="7">
        <v>35</v>
      </c>
      <c r="G287" s="23">
        <v>3.11575484275818</v>
      </c>
      <c r="H287" s="9">
        <v>13341.8164</v>
      </c>
      <c r="I287" s="9">
        <v>116.01796400000001</v>
      </c>
      <c r="J287" s="9">
        <v>11400</v>
      </c>
      <c r="K287" s="9">
        <v>6240</v>
      </c>
      <c r="L287" s="24">
        <v>0.84499999999999997</v>
      </c>
      <c r="M287" s="8"/>
      <c r="O287" s="7">
        <v>3</v>
      </c>
      <c r="P287" s="7">
        <f t="shared" si="260"/>
        <v>0.49356327870979416</v>
      </c>
      <c r="Q287" s="7">
        <f t="shared" si="264"/>
        <v>4.1252149599250556</v>
      </c>
      <c r="R287" s="7">
        <f t="shared" si="267"/>
        <v>2.0645252397617821</v>
      </c>
      <c r="S287" s="7">
        <f t="shared" si="269"/>
        <v>4.0569048513364727</v>
      </c>
      <c r="T287" s="7">
        <f t="shared" si="270"/>
        <v>3.7951845896824241</v>
      </c>
      <c r="U287" s="7">
        <f>LOG(L287)</f>
        <v>-7.3143291050307674E-2</v>
      </c>
      <c r="V287" s="6">
        <f t="shared" si="261"/>
        <v>8.6958147617741174E-3</v>
      </c>
      <c r="W287" s="8">
        <f t="shared" si="262"/>
        <v>0.46770243368061937</v>
      </c>
      <c r="X287" s="8">
        <f t="shared" si="263"/>
        <v>14520</v>
      </c>
      <c r="Y287" s="6">
        <f t="shared" si="268"/>
        <v>-2.0606897201632735</v>
      </c>
      <c r="Z287" s="6">
        <f t="shared" si="265"/>
        <v>-0.3300303702426316</v>
      </c>
      <c r="AA287" s="6">
        <f t="shared" si="266"/>
        <v>4.1619666163640749</v>
      </c>
      <c r="AB287" s="8">
        <f t="shared" si="246"/>
        <v>311.57548427581798</v>
      </c>
      <c r="AC287" s="8">
        <f t="shared" si="247"/>
        <v>42.820494786391272</v>
      </c>
      <c r="AD287" s="8">
        <f t="shared" si="248"/>
        <v>0.37235909066997286</v>
      </c>
      <c r="AE287" s="8">
        <f t="shared" si="249"/>
        <v>36.588244503564034</v>
      </c>
      <c r="AF287" s="8">
        <f t="shared" si="250"/>
        <v>20.02724962300347</v>
      </c>
      <c r="AG287" s="8">
        <f t="shared" si="251"/>
        <v>56.987853217237479</v>
      </c>
      <c r="AH287" s="8">
        <f t="shared" si="252"/>
        <v>56.615494126567505</v>
      </c>
      <c r="AI287" s="7">
        <f t="shared" si="253"/>
        <v>2.4935632787097943</v>
      </c>
      <c r="AJ287" s="7">
        <f t="shared" si="254"/>
        <v>1.6316516812152615</v>
      </c>
      <c r="AK287" s="7">
        <f t="shared" si="255"/>
        <v>-0.42903803894801185</v>
      </c>
      <c r="AL287" s="7">
        <f t="shared" si="256"/>
        <v>1.5633415726266784</v>
      </c>
      <c r="AM287" s="7">
        <f t="shared" si="257"/>
        <v>1.3016213109726298</v>
      </c>
      <c r="AN287" s="7">
        <f t="shared" si="258"/>
        <v>1.7557822970252721</v>
      </c>
      <c r="AO287" s="7">
        <f t="shared" si="259"/>
        <v>1.7529353020860068</v>
      </c>
    </row>
    <row r="288" spans="1:41">
      <c r="A288" s="7" t="s">
        <v>142</v>
      </c>
      <c r="B288" s="7" t="s">
        <v>126</v>
      </c>
      <c r="C288" s="7" t="s">
        <v>56</v>
      </c>
      <c r="D288" s="7">
        <v>35</v>
      </c>
      <c r="E288" s="7">
        <v>45</v>
      </c>
      <c r="G288" s="23">
        <v>1.85842317342758</v>
      </c>
      <c r="H288" s="9">
        <v>9800.6486999999997</v>
      </c>
      <c r="I288" s="9">
        <v>51.896207599999997</v>
      </c>
      <c r="J288" s="9">
        <v>8895.5823299999993</v>
      </c>
      <c r="K288" s="9">
        <v>6506.0240999999996</v>
      </c>
      <c r="L288" s="24">
        <v>0.70099999999999996</v>
      </c>
      <c r="M288" s="8"/>
      <c r="O288" s="9">
        <v>3</v>
      </c>
      <c r="P288" s="7">
        <f t="shared" si="260"/>
        <v>0.26914461221887831</v>
      </c>
      <c r="Q288" s="7">
        <f t="shared" si="264"/>
        <v>3.9912548223768343</v>
      </c>
      <c r="R288" s="7">
        <f t="shared" si="267"/>
        <v>1.7151356222305199</v>
      </c>
      <c r="S288" s="7">
        <f t="shared" si="269"/>
        <v>3.9491743834966839</v>
      </c>
      <c r="T288" s="7">
        <f t="shared" si="270"/>
        <v>3.8133156676881694</v>
      </c>
      <c r="V288" s="6">
        <f t="shared" si="261"/>
        <v>5.295180879200374E-3</v>
      </c>
      <c r="W288" s="8">
        <f t="shared" si="262"/>
        <v>0.66383606832066122</v>
      </c>
      <c r="X288" s="8">
        <f t="shared" si="263"/>
        <v>12148.594379999999</v>
      </c>
      <c r="Y288" s="6">
        <f t="shared" si="268"/>
        <v>-2.2761192001463142</v>
      </c>
      <c r="Z288" s="6">
        <f t="shared" si="265"/>
        <v>-0.177939154688665</v>
      </c>
      <c r="AA288" s="6">
        <f t="shared" si="266"/>
        <v>4.0845260319817633</v>
      </c>
      <c r="AB288" s="8">
        <f t="shared" si="246"/>
        <v>185.84231734275801</v>
      </c>
      <c r="AC288" s="8">
        <f t="shared" si="247"/>
        <v>52.736367260876257</v>
      </c>
      <c r="AD288" s="8">
        <f t="shared" si="248"/>
        <v>0.27924860355828057</v>
      </c>
      <c r="AE288" s="8">
        <f t="shared" si="249"/>
        <v>47.866290397108237</v>
      </c>
      <c r="AF288" s="8">
        <f t="shared" si="250"/>
        <v>35.008302699974536</v>
      </c>
      <c r="AG288" s="8">
        <f t="shared" si="251"/>
        <v>83.153841700641053</v>
      </c>
      <c r="AH288" s="8">
        <f t="shared" si="252"/>
        <v>82.87459309708278</v>
      </c>
      <c r="AI288" s="7">
        <f t="shared" si="253"/>
        <v>2.2691446122188785</v>
      </c>
      <c r="AJ288" s="7">
        <f t="shared" si="254"/>
        <v>1.722110210157956</v>
      </c>
      <c r="AK288" s="7">
        <f t="shared" si="255"/>
        <v>-0.55400898998835846</v>
      </c>
      <c r="AL288" s="7">
        <f t="shared" si="256"/>
        <v>1.6800297712778056</v>
      </c>
      <c r="AM288" s="7">
        <f t="shared" si="257"/>
        <v>1.5441710554692909</v>
      </c>
      <c r="AN288" s="7">
        <f t="shared" si="258"/>
        <v>1.9198823183883498</v>
      </c>
      <c r="AO288" s="7">
        <f t="shared" si="259"/>
        <v>1.9184214090915572</v>
      </c>
    </row>
    <row r="289" spans="1:41">
      <c r="A289" s="7" t="s">
        <v>142</v>
      </c>
      <c r="B289" s="7" t="s">
        <v>143</v>
      </c>
      <c r="C289" s="7" t="s">
        <v>56</v>
      </c>
      <c r="D289" s="7">
        <v>45</v>
      </c>
      <c r="E289" s="7">
        <v>70</v>
      </c>
      <c r="G289" s="23">
        <v>1.6917363405227699</v>
      </c>
      <c r="H289" s="9">
        <v>8888.0260500000004</v>
      </c>
      <c r="I289" s="9">
        <v>85.921843699999997</v>
      </c>
      <c r="J289" s="9">
        <v>7320</v>
      </c>
      <c r="K289" s="9">
        <v>16900</v>
      </c>
      <c r="L289" s="24">
        <f>0.565*5</f>
        <v>2.8249999999999997</v>
      </c>
      <c r="M289" s="8"/>
      <c r="O289" s="9">
        <v>3</v>
      </c>
      <c r="P289" s="7">
        <f t="shared" si="260"/>
        <v>0.22833267857383924</v>
      </c>
      <c r="Q289" s="7">
        <f t="shared" si="264"/>
        <v>3.9488053188125001</v>
      </c>
      <c r="R289" s="7">
        <f t="shared" si="267"/>
        <v>1.9341035874912518</v>
      </c>
      <c r="S289" s="7">
        <f t="shared" si="269"/>
        <v>3.8645110810583918</v>
      </c>
      <c r="T289" s="7">
        <f t="shared" si="270"/>
        <v>4.2278867046136739</v>
      </c>
      <c r="V289" s="6">
        <f t="shared" si="261"/>
        <v>9.6671458000508435E-3</v>
      </c>
      <c r="W289" s="8">
        <f t="shared" si="262"/>
        <v>1.9014345710654166</v>
      </c>
      <c r="X289" s="8">
        <f t="shared" si="263"/>
        <v>15770</v>
      </c>
      <c r="Y289" s="6">
        <f t="shared" si="268"/>
        <v>-2.0147017313212485</v>
      </c>
      <c r="Z289" s="6">
        <f t="shared" si="265"/>
        <v>0.27908138580117348</v>
      </c>
      <c r="AA289" s="6">
        <f t="shared" si="266"/>
        <v>4.1978316933289026</v>
      </c>
      <c r="AB289" s="8">
        <f t="shared" si="246"/>
        <v>169.17363405227698</v>
      </c>
      <c r="AC289" s="8">
        <f t="shared" si="247"/>
        <v>52.537891615270723</v>
      </c>
      <c r="AD289" s="8">
        <f t="shared" si="248"/>
        <v>0.50789145827209081</v>
      </c>
      <c r="AE289" s="8">
        <f t="shared" si="249"/>
        <v>43.269153854896913</v>
      </c>
      <c r="AF289" s="8">
        <f t="shared" si="250"/>
        <v>99.897363408163642</v>
      </c>
      <c r="AG289" s="8">
        <f t="shared" si="251"/>
        <v>143.67440872133264</v>
      </c>
      <c r="AH289" s="8">
        <f t="shared" si="252"/>
        <v>143.16651726306054</v>
      </c>
      <c r="AI289" s="7">
        <f t="shared" si="253"/>
        <v>2.2283326785738393</v>
      </c>
      <c r="AJ289" s="7">
        <f t="shared" si="254"/>
        <v>1.7204726402386608</v>
      </c>
      <c r="AK289" s="7">
        <f t="shared" si="255"/>
        <v>-0.29422909108258755</v>
      </c>
      <c r="AL289" s="7">
        <f t="shared" si="256"/>
        <v>1.6361784024845527</v>
      </c>
      <c r="AM289" s="7">
        <f t="shared" si="257"/>
        <v>1.9995540260398343</v>
      </c>
      <c r="AN289" s="7">
        <f t="shared" si="258"/>
        <v>2.1573794185108621</v>
      </c>
      <c r="AO289" s="7">
        <f t="shared" si="259"/>
        <v>2.1558414602331943</v>
      </c>
    </row>
    <row r="290" spans="1:41">
      <c r="A290" s="7" t="s">
        <v>142</v>
      </c>
      <c r="B290" s="7" t="s">
        <v>56</v>
      </c>
      <c r="C290" s="7" t="s">
        <v>56</v>
      </c>
      <c r="D290" s="7">
        <v>70</v>
      </c>
      <c r="E290" s="7">
        <v>97</v>
      </c>
      <c r="G290" s="23">
        <v>1.1806948184966999</v>
      </c>
      <c r="H290" s="9">
        <v>6781.6866300000002</v>
      </c>
      <c r="I290" s="9">
        <v>120.00998</v>
      </c>
      <c r="J290" s="9">
        <v>1013.83399</v>
      </c>
      <c r="K290" s="9">
        <v>1996.0474300000001</v>
      </c>
      <c r="L290" s="24">
        <v>0.32</v>
      </c>
      <c r="M290" s="8"/>
      <c r="O290" s="9">
        <v>3</v>
      </c>
      <c r="P290" s="7">
        <f t="shared" si="260"/>
        <v>7.2137657333727706E-2</v>
      </c>
      <c r="Q290" s="7">
        <f t="shared" si="264"/>
        <v>3.8313377179094665</v>
      </c>
      <c r="R290" s="7">
        <f t="shared" si="267"/>
        <v>2.0792173633701787</v>
      </c>
      <c r="S290" s="7">
        <f t="shared" si="269"/>
        <v>3.0059668473746446</v>
      </c>
      <c r="T290" s="7">
        <f t="shared" si="270"/>
        <v>3.3001708567622456</v>
      </c>
      <c r="V290" s="6">
        <f t="shared" si="261"/>
        <v>1.7696184820618879E-2</v>
      </c>
      <c r="W290" s="8">
        <f t="shared" si="262"/>
        <v>0.29432905690011218</v>
      </c>
      <c r="X290" s="8">
        <f t="shared" si="263"/>
        <v>2011.8577049999999</v>
      </c>
      <c r="Y290" s="6">
        <f t="shared" si="268"/>
        <v>-1.752120354539288</v>
      </c>
      <c r="Z290" s="6">
        <f t="shared" si="265"/>
        <v>-0.53116686114722078</v>
      </c>
      <c r="AA290" s="6">
        <f t="shared" si="266"/>
        <v>3.3035972606191391</v>
      </c>
      <c r="AB290" s="8">
        <f t="shared" si="246"/>
        <v>118.06948184967</v>
      </c>
      <c r="AC290" s="8">
        <f t="shared" si="247"/>
        <v>57.438099361142868</v>
      </c>
      <c r="AD290" s="8">
        <f t="shared" si="248"/>
        <v>1.0164352220398554</v>
      </c>
      <c r="AE290" s="8">
        <f t="shared" si="249"/>
        <v>8.5867573408245086</v>
      </c>
      <c r="AF290" s="8">
        <f t="shared" si="250"/>
        <v>16.905701615100117</v>
      </c>
      <c r="AG290" s="8">
        <f t="shared" si="251"/>
        <v>26.508894177964482</v>
      </c>
      <c r="AH290" s="8">
        <f t="shared" si="252"/>
        <v>25.492458955924626</v>
      </c>
      <c r="AI290" s="7">
        <f t="shared" si="253"/>
        <v>2.0721376573337276</v>
      </c>
      <c r="AJ290" s="7">
        <f t="shared" si="254"/>
        <v>1.7592000605757387</v>
      </c>
      <c r="AK290" s="7">
        <f t="shared" si="255"/>
        <v>7.0797060364508509E-3</v>
      </c>
      <c r="AL290" s="7">
        <f t="shared" si="256"/>
        <v>0.9338291900409168</v>
      </c>
      <c r="AM290" s="7">
        <f t="shared" si="257"/>
        <v>1.2280331994285181</v>
      </c>
      <c r="AN290" s="7">
        <f t="shared" si="258"/>
        <v>1.4233916114590552</v>
      </c>
      <c r="AO290" s="7">
        <f t="shared" si="259"/>
        <v>1.4064117287404829</v>
      </c>
    </row>
    <row r="291" spans="1:41">
      <c r="A291" s="7" t="s">
        <v>144</v>
      </c>
      <c r="B291" s="7" t="s">
        <v>40</v>
      </c>
      <c r="C291" s="7" t="s">
        <v>41</v>
      </c>
      <c r="D291" s="7">
        <v>2</v>
      </c>
      <c r="E291" s="7">
        <v>3</v>
      </c>
      <c r="G291" s="23">
        <v>45.422447204589801</v>
      </c>
      <c r="H291" s="9">
        <v>1077.75</v>
      </c>
      <c r="I291" s="9">
        <v>910.5</v>
      </c>
      <c r="J291" s="9">
        <v>384</v>
      </c>
      <c r="K291" s="9">
        <v>632</v>
      </c>
      <c r="L291" s="24">
        <v>0.17799999999999999</v>
      </c>
      <c r="M291" s="8"/>
      <c r="O291" s="9">
        <v>3</v>
      </c>
      <c r="P291" s="7">
        <f t="shared" si="260"/>
        <v>1.6572705288009055</v>
      </c>
      <c r="Q291" s="7">
        <f t="shared" si="264"/>
        <v>3.0325180315259259</v>
      </c>
      <c r="R291" s="7">
        <f t="shared" si="267"/>
        <v>2.9592799501309388</v>
      </c>
      <c r="S291" s="7">
        <f t="shared" si="269"/>
        <v>2.5843312243675309</v>
      </c>
      <c r="T291" s="7">
        <f t="shared" si="270"/>
        <v>2.8007170782823851</v>
      </c>
      <c r="V291" s="6">
        <f t="shared" si="261"/>
        <v>0.84481558803061929</v>
      </c>
      <c r="W291" s="8">
        <f t="shared" si="262"/>
        <v>0.58640686615634419</v>
      </c>
      <c r="X291" s="8">
        <f t="shared" si="263"/>
        <v>700</v>
      </c>
      <c r="Y291" s="6">
        <f t="shared" si="268"/>
        <v>-7.3238081394986915E-2</v>
      </c>
      <c r="Z291" s="6">
        <f t="shared" si="265"/>
        <v>-0.23180095324354072</v>
      </c>
      <c r="AA291" s="6">
        <f t="shared" si="266"/>
        <v>2.8450980400142569</v>
      </c>
      <c r="AB291" s="8">
        <f t="shared" si="246"/>
        <v>4542.2447204589798</v>
      </c>
      <c r="AC291" s="8">
        <f t="shared" si="247"/>
        <v>0.23727255274152131</v>
      </c>
      <c r="AD291" s="8">
        <f t="shared" si="248"/>
        <v>0.20045155116785446</v>
      </c>
      <c r="AE291" s="8">
        <f t="shared" si="249"/>
        <v>8.4539698680347192E-2</v>
      </c>
      <c r="AF291" s="8">
        <f t="shared" si="250"/>
        <v>0.13913825407807143</v>
      </c>
      <c r="AG291" s="8">
        <f t="shared" si="251"/>
        <v>0.42412950392627308</v>
      </c>
      <c r="AH291" s="8">
        <f t="shared" si="252"/>
        <v>0.22367795275841859</v>
      </c>
      <c r="AI291" s="7">
        <f t="shared" si="253"/>
        <v>3.6572705288009053</v>
      </c>
      <c r="AJ291" s="7">
        <f t="shared" si="254"/>
        <v>-0.62475249727497972</v>
      </c>
      <c r="AK291" s="7">
        <f t="shared" si="255"/>
        <v>-0.69799057866996661</v>
      </c>
      <c r="AL291" s="7">
        <f t="shared" si="256"/>
        <v>-1.0729393044333746</v>
      </c>
      <c r="AM291" s="7">
        <f t="shared" si="257"/>
        <v>-0.85655345051852039</v>
      </c>
      <c r="AN291" s="7">
        <f t="shared" si="258"/>
        <v>-0.3725015154518857</v>
      </c>
      <c r="AO291" s="7">
        <f t="shared" si="259"/>
        <v>-0.65037682085300497</v>
      </c>
    </row>
    <row r="292" spans="1:41">
      <c r="A292" s="7" t="s">
        <v>144</v>
      </c>
      <c r="B292" s="7" t="s">
        <v>47</v>
      </c>
      <c r="C292" s="7" t="s">
        <v>47</v>
      </c>
      <c r="D292" s="7">
        <v>3</v>
      </c>
      <c r="E292" s="7">
        <v>8</v>
      </c>
      <c r="G292" s="23">
        <v>16.266595840454102</v>
      </c>
      <c r="H292" s="9">
        <v>3415.7444700000001</v>
      </c>
      <c r="I292" s="9">
        <v>44.014084500000003</v>
      </c>
      <c r="J292" s="9">
        <v>8075.3968299999997</v>
      </c>
      <c r="K292" s="9">
        <v>4365.0793700000004</v>
      </c>
      <c r="L292" s="24">
        <v>0.29299999999999998</v>
      </c>
      <c r="M292" s="8"/>
      <c r="O292" s="9">
        <v>3</v>
      </c>
      <c r="P292" s="7">
        <f t="shared" si="260"/>
        <v>1.2112966763301636</v>
      </c>
      <c r="Q292" s="7">
        <f t="shared" si="264"/>
        <v>3.5334853738964003</v>
      </c>
      <c r="R292" s="7">
        <f t="shared" si="267"/>
        <v>1.6435916728915316</v>
      </c>
      <c r="S292" s="7">
        <f t="shared" si="269"/>
        <v>3.9071638730272533</v>
      </c>
      <c r="T292" s="7">
        <f t="shared" si="270"/>
        <v>3.6399921448662491</v>
      </c>
      <c r="U292" s="7">
        <f>LOG(L292)</f>
        <v>-0.53313237964589055</v>
      </c>
      <c r="V292" s="6">
        <f t="shared" si="261"/>
        <v>1.2885649054421217E-2</v>
      </c>
      <c r="W292" s="8">
        <f t="shared" si="262"/>
        <v>1.2779291332644682</v>
      </c>
      <c r="X292" s="8">
        <f t="shared" si="263"/>
        <v>10257.936514999999</v>
      </c>
      <c r="Y292" s="6">
        <f t="shared" si="268"/>
        <v>-1.8898937010048686</v>
      </c>
      <c r="Z292" s="6">
        <f t="shared" si="265"/>
        <v>0.10650677096984895</v>
      </c>
      <c r="AA292" s="6">
        <f t="shared" si="266"/>
        <v>4.0110600069474671</v>
      </c>
      <c r="AB292" s="8">
        <f t="shared" si="246"/>
        <v>1626.6595840454102</v>
      </c>
      <c r="AC292" s="8">
        <f t="shared" si="247"/>
        <v>2.0998520547890158</v>
      </c>
      <c r="AD292" s="8">
        <f t="shared" si="248"/>
        <v>2.7057956644216528E-2</v>
      </c>
      <c r="AE292" s="8">
        <f t="shared" si="249"/>
        <v>4.9644049124998517</v>
      </c>
      <c r="AF292" s="8">
        <f t="shared" si="250"/>
        <v>2.6834621163601393</v>
      </c>
      <c r="AG292" s="8">
        <f t="shared" si="251"/>
        <v>7.6749249855042079</v>
      </c>
      <c r="AH292" s="8">
        <f t="shared" si="252"/>
        <v>7.6478670288599915</v>
      </c>
      <c r="AI292" s="7">
        <f t="shared" si="253"/>
        <v>3.2112966763301638</v>
      </c>
      <c r="AJ292" s="7">
        <f t="shared" si="254"/>
        <v>0.3221886975662368</v>
      </c>
      <c r="AK292" s="7">
        <f t="shared" si="255"/>
        <v>-1.5677050034386319</v>
      </c>
      <c r="AL292" s="7">
        <f t="shared" si="256"/>
        <v>0.69586719669708963</v>
      </c>
      <c r="AM292" s="7">
        <f t="shared" si="257"/>
        <v>0.4286954685360857</v>
      </c>
      <c r="AN292" s="7">
        <f t="shared" si="258"/>
        <v>0.88507413938820845</v>
      </c>
      <c r="AO292" s="7">
        <f t="shared" si="259"/>
        <v>0.88354032838750185</v>
      </c>
    </row>
    <row r="293" spans="1:41">
      <c r="A293" s="7" t="s">
        <v>144</v>
      </c>
      <c r="B293" s="7" t="s">
        <v>59</v>
      </c>
      <c r="C293" s="7" t="s">
        <v>59</v>
      </c>
      <c r="D293" s="7">
        <v>8</v>
      </c>
      <c r="E293" s="7">
        <v>20</v>
      </c>
      <c r="G293" s="23">
        <v>2.4929871559143097</v>
      </c>
      <c r="H293" s="9">
        <v>2845.25</v>
      </c>
      <c r="I293" s="9">
        <v>13.75</v>
      </c>
      <c r="J293" s="9">
        <v>691.23505999999998</v>
      </c>
      <c r="K293" s="9">
        <v>1013.94422</v>
      </c>
      <c r="L293" s="24">
        <v>0.34499999999999997</v>
      </c>
      <c r="M293" s="8"/>
      <c r="O293" s="9">
        <v>3</v>
      </c>
      <c r="P293" s="7">
        <f t="shared" si="260"/>
        <v>0.39672004098676189</v>
      </c>
      <c r="Q293" s="7">
        <f t="shared" si="264"/>
        <v>3.4541204320141778</v>
      </c>
      <c r="R293" s="7">
        <f t="shared" si="267"/>
        <v>1.1383026981662814</v>
      </c>
      <c r="S293" s="7">
        <f t="shared" si="269"/>
        <v>2.8396257577960426</v>
      </c>
      <c r="T293" s="7">
        <f t="shared" si="270"/>
        <v>3.0060140638606994</v>
      </c>
      <c r="V293" s="6">
        <f t="shared" si="261"/>
        <v>4.832615763113962E-3</v>
      </c>
      <c r="W293" s="8">
        <f t="shared" si="262"/>
        <v>0.35636384149020295</v>
      </c>
      <c r="X293" s="8">
        <f t="shared" si="263"/>
        <v>1198.2071699999999</v>
      </c>
      <c r="Y293" s="6">
        <f t="shared" si="268"/>
        <v>-2.3158177338478967</v>
      </c>
      <c r="Z293" s="6">
        <f t="shared" si="265"/>
        <v>-0.44810636815347865</v>
      </c>
      <c r="AA293" s="6">
        <f t="shared" si="266"/>
        <v>3.0785319140543117</v>
      </c>
      <c r="AB293" s="8">
        <f t="shared" si="246"/>
        <v>249.29871559143098</v>
      </c>
      <c r="AC293" s="8">
        <f t="shared" si="247"/>
        <v>11.413015078116183</v>
      </c>
      <c r="AD293" s="8">
        <f t="shared" si="248"/>
        <v>5.5154716571161597E-2</v>
      </c>
      <c r="AE293" s="8">
        <f t="shared" si="249"/>
        <v>2.7727180958799913</v>
      </c>
      <c r="AF293" s="8">
        <f t="shared" si="250"/>
        <v>4.0671858962230925</v>
      </c>
      <c r="AG293" s="8">
        <f t="shared" si="251"/>
        <v>6.8950587086742443</v>
      </c>
      <c r="AH293" s="8">
        <f t="shared" si="252"/>
        <v>6.8399039921030829</v>
      </c>
      <c r="AI293" s="7">
        <f t="shared" si="253"/>
        <v>2.3967200409867617</v>
      </c>
      <c r="AJ293" s="7">
        <f t="shared" si="254"/>
        <v>1.0574003910274161</v>
      </c>
      <c r="AK293" s="7">
        <f t="shared" si="255"/>
        <v>-1.2584173428204803</v>
      </c>
      <c r="AL293" s="7">
        <f t="shared" si="256"/>
        <v>0.44290571680928081</v>
      </c>
      <c r="AM293" s="7">
        <f t="shared" si="257"/>
        <v>0.60929402287393752</v>
      </c>
      <c r="AN293" s="7">
        <f t="shared" si="258"/>
        <v>0.83853796837187089</v>
      </c>
      <c r="AO293" s="7">
        <f t="shared" si="259"/>
        <v>0.83505000581478317</v>
      </c>
    </row>
    <row r="294" spans="1:41">
      <c r="A294" s="7" t="s">
        <v>144</v>
      </c>
      <c r="B294" s="7" t="s">
        <v>42</v>
      </c>
      <c r="C294" s="7" t="s">
        <v>43</v>
      </c>
      <c r="D294" s="7">
        <v>20</v>
      </c>
      <c r="E294" s="7">
        <v>24</v>
      </c>
      <c r="G294" s="23">
        <v>5.0331673622131294</v>
      </c>
      <c r="H294" s="9">
        <v>11988</v>
      </c>
      <c r="I294" s="9">
        <v>238.25000000000003</v>
      </c>
      <c r="J294" s="9">
        <v>2419.3548387096776</v>
      </c>
      <c r="K294" s="9">
        <v>10584.677419354839</v>
      </c>
      <c r="L294" s="24">
        <v>2.456</v>
      </c>
      <c r="M294" s="8"/>
      <c r="O294" s="9">
        <v>3</v>
      </c>
      <c r="P294" s="7">
        <f t="shared" si="260"/>
        <v>0.7018413717397145</v>
      </c>
      <c r="Q294" s="7">
        <f t="shared" si="264"/>
        <v>4.078746734273607</v>
      </c>
      <c r="R294" s="7">
        <f t="shared" si="267"/>
        <v>2.3770329093103642</v>
      </c>
      <c r="S294" s="7">
        <f t="shared" si="269"/>
        <v>3.3836995695574275</v>
      </c>
      <c r="T294" s="7">
        <f t="shared" si="270"/>
        <v>4.0246776269157598</v>
      </c>
      <c r="U294" s="7">
        <f t="shared" ref="U294:U334" si="271">LOG(L294)</f>
        <v>0.39022836246913006</v>
      </c>
      <c r="V294" s="6">
        <f t="shared" si="261"/>
        <v>1.9874040707374044E-2</v>
      </c>
      <c r="W294" s="8">
        <f t="shared" si="262"/>
        <v>0.88293939100390717</v>
      </c>
      <c r="X294" s="8">
        <f t="shared" si="263"/>
        <v>7711.6935483870966</v>
      </c>
      <c r="Y294" s="6">
        <f t="shared" si="268"/>
        <v>-1.7017138249632431</v>
      </c>
      <c r="Z294" s="6">
        <f t="shared" si="265"/>
        <v>-5.4069107357847701E-2</v>
      </c>
      <c r="AA294" s="6">
        <f t="shared" si="266"/>
        <v>3.8871497629994392</v>
      </c>
      <c r="AB294" s="8">
        <f t="shared" si="246"/>
        <v>503.31673622131291</v>
      </c>
      <c r="AC294" s="8">
        <f t="shared" si="247"/>
        <v>23.818003927309835</v>
      </c>
      <c r="AD294" s="8">
        <f t="shared" si="248"/>
        <v>0.47335997961975051</v>
      </c>
      <c r="AE294" s="8">
        <f t="shared" si="249"/>
        <v>4.8068237445731699</v>
      </c>
      <c r="AF294" s="8">
        <f t="shared" si="250"/>
        <v>21.029853882507616</v>
      </c>
      <c r="AG294" s="8">
        <f t="shared" si="251"/>
        <v>26.310037606700536</v>
      </c>
      <c r="AH294" s="8">
        <f t="shared" si="252"/>
        <v>25.836677627080785</v>
      </c>
      <c r="AI294" s="7">
        <f t="shared" si="253"/>
        <v>2.7018413717397145</v>
      </c>
      <c r="AJ294" s="7">
        <f t="shared" si="254"/>
        <v>1.3769053625338925</v>
      </c>
      <c r="AK294" s="7">
        <f t="shared" si="255"/>
        <v>-0.32480846242935041</v>
      </c>
      <c r="AL294" s="7">
        <f t="shared" si="256"/>
        <v>0.68185819781771295</v>
      </c>
      <c r="AM294" s="7">
        <f t="shared" si="257"/>
        <v>1.3228362551760449</v>
      </c>
      <c r="AN294" s="7">
        <f t="shared" si="258"/>
        <v>1.420121468852364</v>
      </c>
      <c r="AO294" s="7">
        <f t="shared" si="259"/>
        <v>1.4122366664053558</v>
      </c>
    </row>
    <row r="295" spans="1:41">
      <c r="A295" s="7" t="s">
        <v>144</v>
      </c>
      <c r="B295" s="7" t="s">
        <v>53</v>
      </c>
      <c r="C295" s="7" t="s">
        <v>43</v>
      </c>
      <c r="D295" s="7">
        <v>24</v>
      </c>
      <c r="E295" s="7">
        <v>36</v>
      </c>
      <c r="G295" s="23">
        <v>2.9863009452819798</v>
      </c>
      <c r="H295" s="9">
        <v>18224.448897795592</v>
      </c>
      <c r="I295" s="9">
        <v>55.360721442885797</v>
      </c>
      <c r="J295" s="9">
        <v>3904.3824701195222</v>
      </c>
      <c r="K295" s="9">
        <v>15916.334661354584</v>
      </c>
      <c r="L295" s="24">
        <v>1.206</v>
      </c>
      <c r="M295" s="8"/>
      <c r="O295" s="9">
        <v>3</v>
      </c>
      <c r="P295" s="7">
        <f t="shared" si="260"/>
        <v>0.47513357173779769</v>
      </c>
      <c r="Q295" s="7">
        <f t="shared" si="264"/>
        <v>4.2606544042456997</v>
      </c>
      <c r="R295" s="7">
        <f t="shared" si="267"/>
        <v>1.7432017410697773</v>
      </c>
      <c r="S295" s="7">
        <f t="shared" si="269"/>
        <v>3.5915523542114567</v>
      </c>
      <c r="T295" s="7">
        <f t="shared" si="270"/>
        <v>4.2018430621689724</v>
      </c>
      <c r="U295" s="7">
        <f t="shared" si="271"/>
        <v>8.134730780413249E-2</v>
      </c>
      <c r="V295" s="6">
        <f t="shared" si="261"/>
        <v>3.037717176160107E-3</v>
      </c>
      <c r="W295" s="8">
        <f t="shared" si="262"/>
        <v>0.87335067033383962</v>
      </c>
      <c r="X295" s="8">
        <f t="shared" si="263"/>
        <v>11862.549800796814</v>
      </c>
      <c r="Y295" s="6">
        <f t="shared" si="268"/>
        <v>-2.5174526631759222</v>
      </c>
      <c r="Z295" s="6">
        <f t="shared" si="265"/>
        <v>-5.8811342076727356E-2</v>
      </c>
      <c r="AA295" s="6">
        <f t="shared" si="266"/>
        <v>4.0741780486737769</v>
      </c>
      <c r="AB295" s="8">
        <f t="shared" si="246"/>
        <v>298.63009452819801</v>
      </c>
      <c r="AC295" s="8">
        <f t="shared" si="247"/>
        <v>61.026832967347687</v>
      </c>
      <c r="AD295" s="8">
        <f t="shared" si="248"/>
        <v>0.18538225871156594</v>
      </c>
      <c r="AE295" s="8">
        <f t="shared" si="249"/>
        <v>13.074310130357116</v>
      </c>
      <c r="AF295" s="8">
        <f t="shared" si="250"/>
        <v>53.297825480384368</v>
      </c>
      <c r="AG295" s="8">
        <f t="shared" si="251"/>
        <v>66.557517869453051</v>
      </c>
      <c r="AH295" s="8">
        <f t="shared" si="252"/>
        <v>66.372135610741481</v>
      </c>
      <c r="AI295" s="7">
        <f t="shared" si="253"/>
        <v>2.4751335717377976</v>
      </c>
      <c r="AJ295" s="7">
        <f t="shared" si="254"/>
        <v>1.7855208325079017</v>
      </c>
      <c r="AK295" s="7">
        <f t="shared" si="255"/>
        <v>-0.73193183066802037</v>
      </c>
      <c r="AL295" s="7">
        <f t="shared" si="256"/>
        <v>1.1164187824736591</v>
      </c>
      <c r="AM295" s="7">
        <f t="shared" si="257"/>
        <v>1.7267094904311744</v>
      </c>
      <c r="AN295" s="7">
        <f t="shared" si="258"/>
        <v>1.8231971174338073</v>
      </c>
      <c r="AO295" s="7">
        <f t="shared" si="259"/>
        <v>1.8219857918629083</v>
      </c>
    </row>
    <row r="296" spans="1:41">
      <c r="A296" s="7" t="s">
        <v>144</v>
      </c>
      <c r="B296" s="7" t="s">
        <v>122</v>
      </c>
      <c r="C296" s="7" t="s">
        <v>43</v>
      </c>
      <c r="D296" s="7">
        <v>36</v>
      </c>
      <c r="E296" s="7">
        <v>54</v>
      </c>
      <c r="G296" s="23">
        <v>4.0217785835266096</v>
      </c>
      <c r="H296" s="9">
        <v>22863.000000000004</v>
      </c>
      <c r="I296" s="9">
        <v>53.500000000000021</v>
      </c>
      <c r="J296" s="9">
        <v>4482.0717131474103</v>
      </c>
      <c r="K296" s="9">
        <v>19203.187250996019</v>
      </c>
      <c r="L296" s="24">
        <v>1.98</v>
      </c>
      <c r="M296" s="8"/>
      <c r="O296" s="9">
        <v>3</v>
      </c>
      <c r="P296" s="7">
        <f t="shared" si="260"/>
        <v>0.60441815711115576</v>
      </c>
      <c r="Q296" s="7">
        <f t="shared" si="264"/>
        <v>4.3591332163463212</v>
      </c>
      <c r="R296" s="7">
        <f t="shared" si="267"/>
        <v>1.7283537820212287</v>
      </c>
      <c r="S296" s="7">
        <f t="shared" si="269"/>
        <v>3.651478800966343</v>
      </c>
      <c r="T296" s="7">
        <f t="shared" si="270"/>
        <v>4.2833733167578112</v>
      </c>
      <c r="U296" s="7">
        <f t="shared" si="271"/>
        <v>0.2966651902615311</v>
      </c>
      <c r="V296" s="6">
        <f t="shared" si="261"/>
        <v>2.3400253684993226E-3</v>
      </c>
      <c r="W296" s="8">
        <f t="shared" si="262"/>
        <v>0.83992421165183995</v>
      </c>
      <c r="X296" s="8">
        <f t="shared" si="263"/>
        <v>14083.66533864542</v>
      </c>
      <c r="Y296" s="6">
        <f t="shared" si="268"/>
        <v>-2.6307794343250923</v>
      </c>
      <c r="Z296" s="6">
        <f t="shared" si="265"/>
        <v>-7.5759899588509608E-2</v>
      </c>
      <c r="AA296" s="6">
        <f t="shared" si="266"/>
        <v>4.1487156966518803</v>
      </c>
      <c r="AB296" s="8">
        <f t="shared" si="246"/>
        <v>402.17785835266096</v>
      </c>
      <c r="AC296" s="8">
        <f t="shared" si="247"/>
        <v>56.847982864218096</v>
      </c>
      <c r="AD296" s="8">
        <f t="shared" si="248"/>
        <v>0.13302572205028512</v>
      </c>
      <c r="AE296" s="8">
        <f t="shared" si="249"/>
        <v>11.144501419113878</v>
      </c>
      <c r="AF296" s="8">
        <f t="shared" si="250"/>
        <v>47.747997191225693</v>
      </c>
      <c r="AG296" s="8">
        <f t="shared" si="251"/>
        <v>59.025524332389857</v>
      </c>
      <c r="AH296" s="8">
        <f t="shared" si="252"/>
        <v>58.892498610339572</v>
      </c>
      <c r="AI296" s="7">
        <f t="shared" si="253"/>
        <v>2.6044181571111555</v>
      </c>
      <c r="AJ296" s="7">
        <f t="shared" si="254"/>
        <v>1.7547150592351655</v>
      </c>
      <c r="AK296" s="7">
        <f t="shared" si="255"/>
        <v>-0.87606437508992718</v>
      </c>
      <c r="AL296" s="7">
        <f t="shared" si="256"/>
        <v>1.0470606438551875</v>
      </c>
      <c r="AM296" s="7">
        <f t="shared" si="257"/>
        <v>1.6789551596466559</v>
      </c>
      <c r="AN296" s="7">
        <f t="shared" si="258"/>
        <v>1.77103985366948</v>
      </c>
      <c r="AO296" s="7">
        <f t="shared" si="259"/>
        <v>1.7700599803625165</v>
      </c>
    </row>
    <row r="297" spans="1:41">
      <c r="A297" s="7" t="s">
        <v>144</v>
      </c>
      <c r="B297" s="7" t="s">
        <v>145</v>
      </c>
      <c r="C297" s="7" t="s">
        <v>43</v>
      </c>
      <c r="D297" s="7">
        <v>54</v>
      </c>
      <c r="E297" s="7">
        <v>66</v>
      </c>
      <c r="G297" s="23">
        <v>4.5238971710205096</v>
      </c>
      <c r="H297" s="9">
        <v>24410.642570281125</v>
      </c>
      <c r="I297" s="9">
        <v>55.973895582329341</v>
      </c>
      <c r="J297" s="9">
        <v>7876.9841269841272</v>
      </c>
      <c r="K297" s="9">
        <v>23412.698412698413</v>
      </c>
      <c r="L297" s="24">
        <v>2.2930000000000001</v>
      </c>
      <c r="M297" s="8"/>
      <c r="O297" s="9">
        <v>3</v>
      </c>
      <c r="P297" s="7">
        <f t="shared" si="260"/>
        <v>0.65551272477554157</v>
      </c>
      <c r="Q297" s="7">
        <f t="shared" si="264"/>
        <v>4.3875792116602996</v>
      </c>
      <c r="R297" s="7">
        <f t="shared" si="267"/>
        <v>1.7479855332964997</v>
      </c>
      <c r="S297" s="7">
        <f t="shared" si="269"/>
        <v>3.8963599703175897</v>
      </c>
      <c r="T297" s="7">
        <f t="shared" si="270"/>
        <v>4.3694514708606</v>
      </c>
      <c r="U297" s="7">
        <f t="shared" si="271"/>
        <v>0.36040405472993886</v>
      </c>
      <c r="V297" s="6">
        <f t="shared" si="261"/>
        <v>2.2930119689055246E-3</v>
      </c>
      <c r="W297" s="8">
        <f t="shared" si="262"/>
        <v>0.95911848060904126</v>
      </c>
      <c r="X297" s="8">
        <f t="shared" si="263"/>
        <v>19583.333333333336</v>
      </c>
      <c r="Y297" s="6">
        <f t="shared" si="268"/>
        <v>-2.6395936783637999</v>
      </c>
      <c r="Z297" s="6">
        <f t="shared" si="265"/>
        <v>-1.8127740799699255E-2</v>
      </c>
      <c r="AA297" s="6">
        <f t="shared" si="266"/>
        <v>4.2918866162241116</v>
      </c>
      <c r="AB297" s="8">
        <f t="shared" si="246"/>
        <v>452.38971710205095</v>
      </c>
      <c r="AC297" s="8">
        <f t="shared" si="247"/>
        <v>53.95932234413393</v>
      </c>
      <c r="AD297" s="8">
        <f t="shared" si="248"/>
        <v>0.12372937196913042</v>
      </c>
      <c r="AE297" s="8">
        <f t="shared" si="249"/>
        <v>17.411943351504654</v>
      </c>
      <c r="AF297" s="8">
        <f t="shared" si="250"/>
        <v>51.753383261399222</v>
      </c>
      <c r="AG297" s="8">
        <f t="shared" si="251"/>
        <v>69.289055984873016</v>
      </c>
      <c r="AH297" s="8">
        <f t="shared" si="252"/>
        <v>69.165326612903883</v>
      </c>
      <c r="AI297" s="7">
        <f t="shared" si="253"/>
        <v>2.6555127247755417</v>
      </c>
      <c r="AJ297" s="7">
        <f t="shared" si="254"/>
        <v>1.7320664868847577</v>
      </c>
      <c r="AK297" s="7">
        <f t="shared" si="255"/>
        <v>-0.90752719147904182</v>
      </c>
      <c r="AL297" s="7">
        <f t="shared" si="256"/>
        <v>1.2408472455420483</v>
      </c>
      <c r="AM297" s="7">
        <f t="shared" si="257"/>
        <v>1.7139387460850586</v>
      </c>
      <c r="AN297" s="7">
        <f t="shared" si="258"/>
        <v>1.8406646444138923</v>
      </c>
      <c r="AO297" s="7">
        <f t="shared" si="259"/>
        <v>1.8398884321078359</v>
      </c>
    </row>
    <row r="298" spans="1:41">
      <c r="A298" s="7" t="s">
        <v>144</v>
      </c>
      <c r="B298" s="7" t="s">
        <v>146</v>
      </c>
      <c r="C298" s="7" t="s">
        <v>43</v>
      </c>
      <c r="D298" s="7">
        <v>66</v>
      </c>
      <c r="E298" s="7">
        <v>76</v>
      </c>
      <c r="G298" s="23">
        <v>4.4010205268859899</v>
      </c>
      <c r="H298" s="9">
        <v>15693.836978131214</v>
      </c>
      <c r="I298" s="9">
        <v>34.294234592445335</v>
      </c>
      <c r="J298" s="9">
        <v>6405.6224899598392</v>
      </c>
      <c r="K298" s="9">
        <v>14518.072289156626</v>
      </c>
      <c r="L298" s="24">
        <v>1.085</v>
      </c>
      <c r="M298" s="8"/>
      <c r="O298" s="9">
        <v>3</v>
      </c>
      <c r="P298" s="7">
        <f t="shared" si="260"/>
        <v>0.64355339416906332</v>
      </c>
      <c r="Q298" s="7">
        <f t="shared" si="264"/>
        <v>4.1957291370035694</v>
      </c>
      <c r="R298" s="7">
        <f t="shared" si="267"/>
        <v>1.5352211143533656</v>
      </c>
      <c r="S298" s="7">
        <f t="shared" si="269"/>
        <v>3.8065613402974634</v>
      </c>
      <c r="T298" s="7">
        <f t="shared" si="270"/>
        <v>4.1619089545348134</v>
      </c>
      <c r="U298" s="7">
        <f t="shared" si="271"/>
        <v>3.5429738184548303E-2</v>
      </c>
      <c r="V298" s="6">
        <f t="shared" si="261"/>
        <v>2.1852039523688879E-3</v>
      </c>
      <c r="W298" s="8">
        <f t="shared" si="262"/>
        <v>0.92508112002100107</v>
      </c>
      <c r="X298" s="8">
        <f t="shared" si="263"/>
        <v>13664.658634538151</v>
      </c>
      <c r="Y298" s="6">
        <f t="shared" si="268"/>
        <v>-2.6605080226502036</v>
      </c>
      <c r="Z298" s="6">
        <f t="shared" si="265"/>
        <v>-3.3820182468755886E-2</v>
      </c>
      <c r="AA298" s="6">
        <f t="shared" si="266"/>
        <v>4.135598786779636</v>
      </c>
      <c r="AB298" s="8">
        <f t="shared" si="246"/>
        <v>440.10205268859897</v>
      </c>
      <c r="AC298" s="8">
        <f t="shared" si="247"/>
        <v>35.659540513971727</v>
      </c>
      <c r="AD298" s="8">
        <f t="shared" si="248"/>
        <v>7.7923368870789503E-2</v>
      </c>
      <c r="AE298" s="8">
        <f t="shared" si="249"/>
        <v>14.554857108317639</v>
      </c>
      <c r="AF298" s="8">
        <f t="shared" si="250"/>
        <v>32.987967678099224</v>
      </c>
      <c r="AG298" s="8">
        <f t="shared" si="251"/>
        <v>47.620748155287657</v>
      </c>
      <c r="AH298" s="8">
        <f t="shared" si="252"/>
        <v>47.542824786416865</v>
      </c>
      <c r="AI298" s="7">
        <f t="shared" si="253"/>
        <v>2.6435533941690634</v>
      </c>
      <c r="AJ298" s="7">
        <f t="shared" si="254"/>
        <v>1.5521757428345058</v>
      </c>
      <c r="AK298" s="7">
        <f t="shared" si="255"/>
        <v>-1.1083322798156978</v>
      </c>
      <c r="AL298" s="7">
        <f t="shared" si="256"/>
        <v>1.1630079461284002</v>
      </c>
      <c r="AM298" s="7">
        <f t="shared" si="257"/>
        <v>1.5183555603657499</v>
      </c>
      <c r="AN298" s="7">
        <f t="shared" si="258"/>
        <v>1.6777962141927725</v>
      </c>
      <c r="AO298" s="7">
        <f t="shared" si="259"/>
        <v>1.6770849820347247</v>
      </c>
    </row>
    <row r="299" spans="1:41">
      <c r="A299" s="7" t="s">
        <v>144</v>
      </c>
      <c r="B299" s="7" t="s">
        <v>45</v>
      </c>
      <c r="C299" s="7" t="s">
        <v>5</v>
      </c>
      <c r="D299" s="7">
        <v>76</v>
      </c>
      <c r="E299" s="7">
        <v>86</v>
      </c>
      <c r="G299" s="23">
        <v>2.04241991043091</v>
      </c>
      <c r="H299" s="9">
        <v>7888.0000000000009</v>
      </c>
      <c r="I299" s="9">
        <v>317.5</v>
      </c>
      <c r="J299" s="9">
        <v>7226.7206477732798</v>
      </c>
      <c r="K299" s="9">
        <v>6437.2469635627531</v>
      </c>
      <c r="L299" s="24">
        <v>0.84399999999999997</v>
      </c>
      <c r="M299" s="8"/>
      <c r="O299" s="9">
        <v>3</v>
      </c>
      <c r="P299" s="7">
        <f t="shared" si="260"/>
        <v>0.31014503551541101</v>
      </c>
      <c r="Q299" s="7">
        <f t="shared" ref="Q299:Q334" si="272">LOG(H299)</f>
        <v>3.8969669019331548</v>
      </c>
      <c r="R299" s="7">
        <f t="shared" si="267"/>
        <v>2.5017437296279943</v>
      </c>
      <c r="S299" s="7">
        <f t="shared" si="269"/>
        <v>3.8589412671885461</v>
      </c>
      <c r="T299" s="7">
        <f t="shared" si="270"/>
        <v>3.808700171060786</v>
      </c>
      <c r="U299" s="7">
        <f t="shared" si="271"/>
        <v>-7.3657553374344958E-2</v>
      </c>
      <c r="V299" s="6">
        <f t="shared" si="261"/>
        <v>4.0251014198782957E-2</v>
      </c>
      <c r="W299" s="8">
        <f t="shared" si="262"/>
        <v>0.81608100450846255</v>
      </c>
      <c r="X299" s="8">
        <f t="shared" si="263"/>
        <v>10445.344129554656</v>
      </c>
      <c r="Y299" s="6">
        <f t="shared" si="268"/>
        <v>-1.3952231723051605</v>
      </c>
      <c r="Z299" s="6">
        <f t="shared" ref="Z299:Z334" si="273">LOG(W299)</f>
        <v>-8.8266730872369081E-2</v>
      </c>
      <c r="AA299" s="6">
        <f t="shared" ref="AA299:AA334" si="274">LOG(X299)</f>
        <v>4.0189227527035642</v>
      </c>
      <c r="AB299" s="8">
        <f t="shared" si="246"/>
        <v>204.24199104309099</v>
      </c>
      <c r="AC299" s="8">
        <f t="shared" si="247"/>
        <v>38.62085342840097</v>
      </c>
      <c r="AD299" s="8">
        <f t="shared" si="248"/>
        <v>1.5545285197156828</v>
      </c>
      <c r="AE299" s="8">
        <f t="shared" si="249"/>
        <v>35.383128664509471</v>
      </c>
      <c r="AF299" s="8">
        <f t="shared" si="250"/>
        <v>31.517744860823562</v>
      </c>
      <c r="AG299" s="8">
        <f t="shared" si="251"/>
        <v>68.455402045048714</v>
      </c>
      <c r="AH299" s="8">
        <f t="shared" si="252"/>
        <v>66.90087352533304</v>
      </c>
      <c r="AI299" s="7">
        <f t="shared" si="253"/>
        <v>2.3101450355154109</v>
      </c>
      <c r="AJ299" s="7">
        <f t="shared" si="254"/>
        <v>1.5868218664177438</v>
      </c>
      <c r="AK299" s="7">
        <f t="shared" si="255"/>
        <v>0.19159869411258348</v>
      </c>
      <c r="AL299" s="7">
        <f t="shared" si="256"/>
        <v>1.5487962316731352</v>
      </c>
      <c r="AM299" s="7">
        <f t="shared" si="257"/>
        <v>1.4985551355453748</v>
      </c>
      <c r="AN299" s="7">
        <f t="shared" si="258"/>
        <v>1.8354077254544465</v>
      </c>
      <c r="AO299" s="7">
        <f t="shared" si="259"/>
        <v>1.8254317883919671</v>
      </c>
    </row>
    <row r="300" spans="1:41">
      <c r="A300" s="7" t="s">
        <v>147</v>
      </c>
      <c r="B300" s="7" t="s">
        <v>40</v>
      </c>
      <c r="C300" s="7" t="s">
        <v>41</v>
      </c>
      <c r="D300" s="7">
        <v>2</v>
      </c>
      <c r="E300" s="7">
        <v>7</v>
      </c>
      <c r="G300" s="23">
        <v>40.033073425292997</v>
      </c>
      <c r="H300" s="9">
        <v>1849.3013972055887</v>
      </c>
      <c r="I300" s="9">
        <v>261.47704590818364</v>
      </c>
      <c r="J300" s="9">
        <v>1527.7777777777778</v>
      </c>
      <c r="K300" s="9">
        <v>1267.8571428571427</v>
      </c>
      <c r="L300" s="24">
        <v>0.95399999999999996</v>
      </c>
      <c r="M300" s="8"/>
      <c r="O300" s="9">
        <v>5</v>
      </c>
      <c r="P300" s="7">
        <f t="shared" si="260"/>
        <v>1.6024189331080363</v>
      </c>
      <c r="Q300" s="7">
        <f t="shared" si="272"/>
        <v>3.2670076977876708</v>
      </c>
      <c r="R300" s="7">
        <f t="shared" ref="R300:R334" si="275">LOG(I300)</f>
        <v>2.4174335697885185</v>
      </c>
      <c r="S300" s="7">
        <f t="shared" si="269"/>
        <v>3.1840601887269564</v>
      </c>
      <c r="T300" s="7">
        <f t="shared" si="270"/>
        <v>3.1030703217128748</v>
      </c>
      <c r="U300" s="7">
        <f t="shared" si="271"/>
        <v>-2.0451625295904902E-2</v>
      </c>
      <c r="V300" s="6">
        <f t="shared" si="261"/>
        <v>0.14139233675121426</v>
      </c>
      <c r="W300" s="8">
        <f t="shared" si="262"/>
        <v>0.68558707886824444</v>
      </c>
      <c r="X300" s="8">
        <f t="shared" si="263"/>
        <v>2161.7063492063489</v>
      </c>
      <c r="Y300" s="6">
        <f t="shared" ref="Y300:Y334" si="276">LOG(V300)</f>
        <v>-0.84957412799915211</v>
      </c>
      <c r="Z300" s="6">
        <f t="shared" si="273"/>
        <v>-0.16393737607479586</v>
      </c>
      <c r="AA300" s="6">
        <f t="shared" si="274"/>
        <v>3.3347966981367492</v>
      </c>
      <c r="AB300" s="8">
        <f t="shared" si="246"/>
        <v>4003.3073425292996</v>
      </c>
      <c r="AC300" s="8">
        <f t="shared" si="247"/>
        <v>0.46194339803978063</v>
      </c>
      <c r="AD300" s="8">
        <f t="shared" si="248"/>
        <v>6.5315256495640878E-2</v>
      </c>
      <c r="AE300" s="8">
        <f t="shared" si="249"/>
        <v>0.38162890007154032</v>
      </c>
      <c r="AF300" s="8">
        <f t="shared" si="250"/>
        <v>0.31670242486456396</v>
      </c>
      <c r="AG300" s="8">
        <f t="shared" si="251"/>
        <v>0.76364658143174524</v>
      </c>
      <c r="AH300" s="8">
        <f t="shared" si="252"/>
        <v>0.69833132493610428</v>
      </c>
      <c r="AI300" s="7">
        <f t="shared" si="253"/>
        <v>3.6024189331080363</v>
      </c>
      <c r="AJ300" s="7">
        <f t="shared" si="254"/>
        <v>-0.3354112353203656</v>
      </c>
      <c r="AK300" s="7">
        <f t="shared" si="255"/>
        <v>-1.1849853633195175</v>
      </c>
      <c r="AL300" s="7">
        <f t="shared" si="256"/>
        <v>-0.41835874438107967</v>
      </c>
      <c r="AM300" s="7">
        <f t="shared" si="257"/>
        <v>-0.4993486113951614</v>
      </c>
      <c r="AN300" s="7">
        <f t="shared" si="258"/>
        <v>-0.11710758808121244</v>
      </c>
      <c r="AO300" s="7">
        <f t="shared" si="259"/>
        <v>-0.15593847644420511</v>
      </c>
    </row>
    <row r="301" spans="1:41">
      <c r="A301" s="7" t="s">
        <v>147</v>
      </c>
      <c r="B301" s="7" t="s">
        <v>47</v>
      </c>
      <c r="C301" s="7" t="s">
        <v>47</v>
      </c>
      <c r="D301" s="7">
        <v>7</v>
      </c>
      <c r="E301" s="7">
        <v>9</v>
      </c>
      <c r="G301" s="23">
        <v>24.009433746337898</v>
      </c>
      <c r="H301" s="9">
        <v>5072.4206349206343</v>
      </c>
      <c r="I301" s="9">
        <v>43.650793650793666</v>
      </c>
      <c r="J301" s="9">
        <v>3520.0000000000005</v>
      </c>
      <c r="K301" s="9">
        <v>3940</v>
      </c>
      <c r="L301" s="24">
        <v>1.113</v>
      </c>
      <c r="M301" s="8"/>
      <c r="O301" s="9">
        <v>5</v>
      </c>
      <c r="P301" s="7">
        <f t="shared" si="260"/>
        <v>1.3803819175022267</v>
      </c>
      <c r="Q301" s="7">
        <f t="shared" si="272"/>
        <v>3.7052152606170305</v>
      </c>
      <c r="R301" s="7">
        <f t="shared" si="275"/>
        <v>1.6399921443766812</v>
      </c>
      <c r="S301" s="7">
        <f t="shared" ref="S301:S334" si="277">LOG(J301)</f>
        <v>3.5465426634781312</v>
      </c>
      <c r="T301" s="7">
        <f t="shared" ref="T301:T334" si="278">LOG(K301)</f>
        <v>3.5954962218255742</v>
      </c>
      <c r="U301" s="7">
        <f t="shared" si="271"/>
        <v>4.6495164334708308E-2</v>
      </c>
      <c r="V301" s="6">
        <f t="shared" si="261"/>
        <v>8.6055153530217136E-3</v>
      </c>
      <c r="W301" s="8">
        <f t="shared" si="262"/>
        <v>0.7767494621552905</v>
      </c>
      <c r="X301" s="8">
        <f t="shared" si="263"/>
        <v>5490</v>
      </c>
      <c r="Y301" s="6">
        <f t="shared" si="276"/>
        <v>-2.0652231162403494</v>
      </c>
      <c r="Z301" s="6">
        <f t="shared" si="273"/>
        <v>-0.10971903879145634</v>
      </c>
      <c r="AA301" s="6">
        <f t="shared" si="274"/>
        <v>3.7395723444500919</v>
      </c>
      <c r="AB301" s="8">
        <f t="shared" si="246"/>
        <v>2400.9433746337895</v>
      </c>
      <c r="AC301" s="8">
        <f t="shared" si="247"/>
        <v>2.1126781616389927</v>
      </c>
      <c r="AD301" s="8">
        <f t="shared" si="248"/>
        <v>1.8180684355978041E-2</v>
      </c>
      <c r="AE301" s="8">
        <f t="shared" si="249"/>
        <v>1.466090386466069</v>
      </c>
      <c r="AF301" s="8">
        <f t="shared" si="250"/>
        <v>1.6410216257603156</v>
      </c>
      <c r="AG301" s="8">
        <f t="shared" si="251"/>
        <v>3.1252926965823629</v>
      </c>
      <c r="AH301" s="8">
        <f t="shared" si="252"/>
        <v>3.1071120122263847</v>
      </c>
      <c r="AI301" s="7">
        <f t="shared" si="253"/>
        <v>3.3803819175022265</v>
      </c>
      <c r="AJ301" s="7">
        <f t="shared" si="254"/>
        <v>0.32483334311480372</v>
      </c>
      <c r="AK301" s="7">
        <f t="shared" si="255"/>
        <v>-1.7403897731255455</v>
      </c>
      <c r="AL301" s="7">
        <f t="shared" si="256"/>
        <v>0.16616074597590438</v>
      </c>
      <c r="AM301" s="7">
        <f t="shared" si="257"/>
        <v>0.21511430432334741</v>
      </c>
      <c r="AN301" s="7">
        <f t="shared" si="258"/>
        <v>0.49489069705862615</v>
      </c>
      <c r="AO301" s="7">
        <f t="shared" si="259"/>
        <v>0.49235690997044212</v>
      </c>
    </row>
    <row r="302" spans="1:41">
      <c r="A302" s="7" t="s">
        <v>147</v>
      </c>
      <c r="B302" s="7" t="s">
        <v>73</v>
      </c>
      <c r="C302" s="7" t="s">
        <v>44</v>
      </c>
      <c r="D302" s="7">
        <v>9</v>
      </c>
      <c r="E302" s="7">
        <v>20</v>
      </c>
      <c r="G302" s="23">
        <v>7.9828629493713406</v>
      </c>
      <c r="H302" s="9">
        <v>10142.714570858285</v>
      </c>
      <c r="I302" s="9">
        <v>487.02594810379236</v>
      </c>
      <c r="J302" s="9">
        <v>4616.9354838709678</v>
      </c>
      <c r="K302" s="9">
        <v>8568.5483870967746</v>
      </c>
      <c r="L302" s="24">
        <v>1.248</v>
      </c>
      <c r="M302" s="8"/>
      <c r="O302" s="9">
        <v>5</v>
      </c>
      <c r="P302" s="7">
        <f t="shared" si="260"/>
        <v>0.90215867332182276</v>
      </c>
      <c r="Q302" s="7">
        <f t="shared" si="272"/>
        <v>4.006154204047454</v>
      </c>
      <c r="R302" s="7">
        <f t="shared" si="275"/>
        <v>2.6875521004714837</v>
      </c>
      <c r="S302" s="7">
        <f t="shared" si="277"/>
        <v>3.6643538058496907</v>
      </c>
      <c r="T302" s="7">
        <f t="shared" si="278"/>
        <v>3.9329072535601139</v>
      </c>
      <c r="U302" s="7">
        <f t="shared" si="271"/>
        <v>9.6214585346405188E-2</v>
      </c>
      <c r="V302" s="6">
        <f t="shared" si="261"/>
        <v>4.8017317721145321E-2</v>
      </c>
      <c r="W302" s="8">
        <f t="shared" si="262"/>
        <v>0.84479833551815087</v>
      </c>
      <c r="X302" s="8">
        <f t="shared" si="263"/>
        <v>8901.209677419356</v>
      </c>
      <c r="Y302" s="6">
        <f t="shared" si="276"/>
        <v>-1.3186021035759701</v>
      </c>
      <c r="Z302" s="6">
        <f t="shared" si="273"/>
        <v>-7.3246950487339701E-2</v>
      </c>
      <c r="AA302" s="6">
        <f t="shared" si="274"/>
        <v>3.9494490314233901</v>
      </c>
      <c r="AB302" s="8">
        <f t="shared" si="246"/>
        <v>798.28629493713413</v>
      </c>
      <c r="AC302" s="8">
        <f t="shared" si="247"/>
        <v>12.705610299444054</v>
      </c>
      <c r="AD302" s="8">
        <f t="shared" si="248"/>
        <v>0.61008932658946147</v>
      </c>
      <c r="AE302" s="8">
        <f t="shared" si="249"/>
        <v>5.7835584966851474</v>
      </c>
      <c r="AF302" s="8">
        <f t="shared" si="250"/>
        <v>10.73367843271261</v>
      </c>
      <c r="AG302" s="8">
        <f t="shared" si="251"/>
        <v>17.127326255987217</v>
      </c>
      <c r="AH302" s="8">
        <f t="shared" si="252"/>
        <v>16.517236929397757</v>
      </c>
      <c r="AI302" s="7">
        <f t="shared" si="253"/>
        <v>2.9021586733218228</v>
      </c>
      <c r="AJ302" s="7">
        <f t="shared" si="254"/>
        <v>1.1039955307256311</v>
      </c>
      <c r="AK302" s="7">
        <f t="shared" si="255"/>
        <v>-0.21460657285033916</v>
      </c>
      <c r="AL302" s="7">
        <f t="shared" si="256"/>
        <v>0.76219513252786775</v>
      </c>
      <c r="AM302" s="7">
        <f t="shared" si="257"/>
        <v>1.0307485802382912</v>
      </c>
      <c r="AN302" s="7">
        <f t="shared" si="258"/>
        <v>1.2336895706185858</v>
      </c>
      <c r="AO302" s="7">
        <f t="shared" si="259"/>
        <v>1.217937398512247</v>
      </c>
    </row>
    <row r="303" spans="1:41">
      <c r="A303" s="7" t="s">
        <v>147</v>
      </c>
      <c r="B303" s="7" t="s">
        <v>74</v>
      </c>
      <c r="C303" s="7" t="s">
        <v>44</v>
      </c>
      <c r="D303" s="7">
        <v>20</v>
      </c>
      <c r="E303" s="7">
        <v>30</v>
      </c>
      <c r="G303" s="23">
        <v>6.0131034851074201</v>
      </c>
      <c r="H303" s="9">
        <v>13136.726546906188</v>
      </c>
      <c r="I303" s="9">
        <v>856.28742514970065</v>
      </c>
      <c r="J303" s="9">
        <v>5059.7609561752988</v>
      </c>
      <c r="K303" s="9">
        <v>11254.980079681276</v>
      </c>
      <c r="L303" s="24">
        <v>1.1679999999999999</v>
      </c>
      <c r="M303" s="8"/>
      <c r="O303" s="9">
        <v>5</v>
      </c>
      <c r="P303" s="7">
        <f t="shared" si="260"/>
        <v>0.77909867808870159</v>
      </c>
      <c r="Q303" s="7">
        <f t="shared" si="272"/>
        <v>4.1184871597651993</v>
      </c>
      <c r="R303" s="7">
        <f t="shared" si="275"/>
        <v>2.9326195663174786</v>
      </c>
      <c r="S303" s="7">
        <f t="shared" si="277"/>
        <v>3.7041299994749188</v>
      </c>
      <c r="T303" s="7">
        <f t="shared" si="278"/>
        <v>4.051344730674419</v>
      </c>
      <c r="U303" s="7">
        <f t="shared" si="271"/>
        <v>6.7442842776380657E-2</v>
      </c>
      <c r="V303" s="6">
        <f t="shared" si="261"/>
        <v>6.5182709108865769E-2</v>
      </c>
      <c r="W303" s="8">
        <f t="shared" si="262"/>
        <v>0.85675682138119258</v>
      </c>
      <c r="X303" s="8">
        <f t="shared" si="263"/>
        <v>10687.250996015937</v>
      </c>
      <c r="Y303" s="6">
        <f t="shared" si="276"/>
        <v>-1.1858675934477207</v>
      </c>
      <c r="Z303" s="6">
        <f t="shared" si="273"/>
        <v>-6.7142429090780151E-2</v>
      </c>
      <c r="AA303" s="6">
        <f t="shared" si="274"/>
        <v>4.0288660091569506</v>
      </c>
      <c r="AB303" s="8">
        <f t="shared" si="246"/>
        <v>601.31034851074207</v>
      </c>
      <c r="AC303" s="8">
        <f t="shared" si="247"/>
        <v>21.846832637159423</v>
      </c>
      <c r="AD303" s="8">
        <f t="shared" si="248"/>
        <v>1.4240357367380374</v>
      </c>
      <c r="AE303" s="8">
        <f t="shared" si="249"/>
        <v>8.4145582538313981</v>
      </c>
      <c r="AF303" s="8">
        <f t="shared" si="250"/>
        <v>18.717422887459605</v>
      </c>
      <c r="AG303" s="8">
        <f t="shared" si="251"/>
        <v>28.556016878029045</v>
      </c>
      <c r="AH303" s="8">
        <f t="shared" si="252"/>
        <v>27.131981141291003</v>
      </c>
      <c r="AI303" s="7">
        <f t="shared" si="253"/>
        <v>2.7790986780887015</v>
      </c>
      <c r="AJ303" s="7">
        <f t="shared" si="254"/>
        <v>1.3393884816764976</v>
      </c>
      <c r="AK303" s="7">
        <f t="shared" si="255"/>
        <v>0.15352088822877691</v>
      </c>
      <c r="AL303" s="7">
        <f t="shared" si="256"/>
        <v>0.92503132138621713</v>
      </c>
      <c r="AM303" s="7">
        <f t="shared" si="257"/>
        <v>1.2722460525857175</v>
      </c>
      <c r="AN303" s="7">
        <f t="shared" si="258"/>
        <v>1.455697629976314</v>
      </c>
      <c r="AO303" s="7">
        <f t="shared" si="259"/>
        <v>1.4334815065266975</v>
      </c>
    </row>
    <row r="304" spans="1:41">
      <c r="A304" s="7" t="s">
        <v>147</v>
      </c>
      <c r="B304" s="7" t="s">
        <v>44</v>
      </c>
      <c r="C304" s="7" t="s">
        <v>44</v>
      </c>
      <c r="D304" s="7">
        <v>30</v>
      </c>
      <c r="E304" s="7">
        <v>45</v>
      </c>
      <c r="G304" s="23">
        <v>4.0227828025817898</v>
      </c>
      <c r="H304" s="9">
        <v>9773.9043824701203</v>
      </c>
      <c r="I304" s="9">
        <v>250.49800796812752</v>
      </c>
      <c r="J304" s="9">
        <v>3579.9999999999995</v>
      </c>
      <c r="K304" s="9">
        <v>7340.0000000000009</v>
      </c>
      <c r="L304" s="24">
        <v>0.93899999999999995</v>
      </c>
      <c r="M304" s="8"/>
      <c r="O304" s="9">
        <v>5</v>
      </c>
      <c r="P304" s="7">
        <f t="shared" si="260"/>
        <v>0.60452658484900745</v>
      </c>
      <c r="Q304" s="7">
        <f t="shared" si="272"/>
        <v>3.9900680860356434</v>
      </c>
      <c r="R304" s="7">
        <f t="shared" si="275"/>
        <v>2.3988042765829456</v>
      </c>
      <c r="S304" s="7">
        <f t="shared" si="277"/>
        <v>3.5538830266438741</v>
      </c>
      <c r="T304" s="7">
        <f t="shared" si="278"/>
        <v>3.8656960599160706</v>
      </c>
      <c r="U304" s="7">
        <f t="shared" si="271"/>
        <v>-2.7334407733889104E-2</v>
      </c>
      <c r="V304" s="6">
        <f t="shared" si="261"/>
        <v>2.5629267298481608E-2</v>
      </c>
      <c r="W304" s="8">
        <f t="shared" si="262"/>
        <v>0.75097931315601751</v>
      </c>
      <c r="X304" s="8">
        <f t="shared" si="263"/>
        <v>7250</v>
      </c>
      <c r="Y304" s="6">
        <f t="shared" si="276"/>
        <v>-1.5912638094526979</v>
      </c>
      <c r="Z304" s="6">
        <f t="shared" si="273"/>
        <v>-0.12437202611957301</v>
      </c>
      <c r="AA304" s="6">
        <f t="shared" si="274"/>
        <v>3.8603380065709936</v>
      </c>
      <c r="AB304" s="8">
        <f t="shared" si="246"/>
        <v>402.27828025817894</v>
      </c>
      <c r="AC304" s="8">
        <f t="shared" si="247"/>
        <v>24.296376071303943</v>
      </c>
      <c r="AD304" s="8">
        <f t="shared" si="248"/>
        <v>0.62269831671588116</v>
      </c>
      <c r="AE304" s="8">
        <f t="shared" si="249"/>
        <v>8.8993121818617311</v>
      </c>
      <c r="AF304" s="8">
        <f t="shared" si="250"/>
        <v>18.246075814208137</v>
      </c>
      <c r="AG304" s="8">
        <f t="shared" si="251"/>
        <v>27.768086312785748</v>
      </c>
      <c r="AH304" s="8">
        <f t="shared" si="252"/>
        <v>27.145387996069868</v>
      </c>
      <c r="AI304" s="7">
        <f t="shared" si="253"/>
        <v>2.6045265848490073</v>
      </c>
      <c r="AJ304" s="7">
        <f t="shared" si="254"/>
        <v>1.3855415011866361</v>
      </c>
      <c r="AK304" s="7">
        <f t="shared" si="255"/>
        <v>-0.20572230826606167</v>
      </c>
      <c r="AL304" s="7">
        <f t="shared" si="256"/>
        <v>0.94935644179486689</v>
      </c>
      <c r="AM304" s="7">
        <f t="shared" si="257"/>
        <v>1.2611694750670632</v>
      </c>
      <c r="AN304" s="7">
        <f t="shared" si="258"/>
        <v>1.4435459506024333</v>
      </c>
      <c r="AO304" s="7">
        <f t="shared" si="259"/>
        <v>1.4336960535197112</v>
      </c>
    </row>
    <row r="305" spans="1:41">
      <c r="A305" s="7" t="s">
        <v>147</v>
      </c>
      <c r="B305" s="7" t="s">
        <v>56</v>
      </c>
      <c r="C305" s="7" t="s">
        <v>56</v>
      </c>
      <c r="D305" s="7">
        <v>45</v>
      </c>
      <c r="E305" s="7">
        <v>60</v>
      </c>
      <c r="G305" s="23">
        <v>2.7868969440460201</v>
      </c>
      <c r="H305" s="9">
        <v>6990.9638554216872</v>
      </c>
      <c r="I305" s="9">
        <v>56.475903614457856</v>
      </c>
      <c r="J305" s="9">
        <v>11209.677419354839</v>
      </c>
      <c r="K305" s="9">
        <v>5927.4193548387093</v>
      </c>
      <c r="L305" s="24">
        <v>1.1719999999999999</v>
      </c>
      <c r="M305" s="8"/>
      <c r="O305" s="9">
        <v>5</v>
      </c>
      <c r="P305" s="7">
        <f t="shared" si="260"/>
        <v>0.44512090934493226</v>
      </c>
      <c r="Q305" s="7">
        <f t="shared" si="272"/>
        <v>3.8445370567518813</v>
      </c>
      <c r="R305" s="7">
        <f t="shared" si="275"/>
        <v>1.7518631883597016</v>
      </c>
      <c r="S305" s="7">
        <f t="shared" si="277"/>
        <v>4.0495931150918603</v>
      </c>
      <c r="T305" s="7">
        <f t="shared" si="278"/>
        <v>3.7728656539219596</v>
      </c>
      <c r="U305" s="7">
        <f t="shared" si="271"/>
        <v>6.8927611682071815E-2</v>
      </c>
      <c r="V305" s="6">
        <f t="shared" si="261"/>
        <v>8.0784144765187454E-3</v>
      </c>
      <c r="W305" s="8">
        <f t="shared" si="262"/>
        <v>0.8478686884129476</v>
      </c>
      <c r="X305" s="8">
        <f t="shared" si="263"/>
        <v>14173.387096774193</v>
      </c>
      <c r="Y305" s="6">
        <f t="shared" si="276"/>
        <v>-2.0926738683921799</v>
      </c>
      <c r="Z305" s="6">
        <f t="shared" si="273"/>
        <v>-7.1671402829921627E-2</v>
      </c>
      <c r="AA305" s="6">
        <f t="shared" si="274"/>
        <v>4.1514736485296266</v>
      </c>
      <c r="AB305" s="8">
        <f t="shared" si="246"/>
        <v>278.68969440460199</v>
      </c>
      <c r="AC305" s="8">
        <f t="shared" si="247"/>
        <v>25.085117949400018</v>
      </c>
      <c r="AD305" s="8">
        <f t="shared" si="248"/>
        <v>0.20264797998761333</v>
      </c>
      <c r="AE305" s="8">
        <f t="shared" si="249"/>
        <v>40.222791313842478</v>
      </c>
      <c r="AF305" s="8">
        <f t="shared" si="250"/>
        <v>21.268886054441882</v>
      </c>
      <c r="AG305" s="8">
        <f t="shared" si="251"/>
        <v>61.694325348271974</v>
      </c>
      <c r="AH305" s="8">
        <f t="shared" si="252"/>
        <v>61.491677368284364</v>
      </c>
      <c r="AI305" s="7">
        <f t="shared" si="253"/>
        <v>2.4451209093449324</v>
      </c>
      <c r="AJ305" s="7">
        <f t="shared" si="254"/>
        <v>1.3994161474069493</v>
      </c>
      <c r="AK305" s="7">
        <f t="shared" si="255"/>
        <v>-0.69325772098523064</v>
      </c>
      <c r="AL305" s="7">
        <f t="shared" si="256"/>
        <v>1.6044722057469278</v>
      </c>
      <c r="AM305" s="7">
        <f t="shared" si="257"/>
        <v>1.3277447445770276</v>
      </c>
      <c r="AN305" s="7">
        <f t="shared" si="258"/>
        <v>1.7902452194097431</v>
      </c>
      <c r="AO305" s="7">
        <f t="shared" si="259"/>
        <v>1.788816339879163</v>
      </c>
    </row>
    <row r="306" spans="1:41">
      <c r="A306" s="7" t="s">
        <v>148</v>
      </c>
      <c r="B306" s="7" t="s">
        <v>40</v>
      </c>
      <c r="C306" s="7" t="s">
        <v>41</v>
      </c>
      <c r="D306" s="7">
        <v>10</v>
      </c>
      <c r="E306" s="7">
        <v>14</v>
      </c>
      <c r="G306" s="23">
        <v>35.498764038085902</v>
      </c>
      <c r="H306" s="9">
        <v>4011.2951800000001</v>
      </c>
      <c r="I306" s="9">
        <v>372.23895599999997</v>
      </c>
      <c r="J306" s="9">
        <v>8780</v>
      </c>
      <c r="K306" s="9">
        <v>3240</v>
      </c>
      <c r="L306" s="24">
        <v>1.3420000000000001</v>
      </c>
      <c r="M306" s="8"/>
      <c r="O306" s="9">
        <v>3</v>
      </c>
      <c r="P306" s="7">
        <f t="shared" si="260"/>
        <v>1.5502132324696456</v>
      </c>
      <c r="Q306" s="7">
        <f t="shared" si="272"/>
        <v>3.6032846216745651</v>
      </c>
      <c r="R306" s="7">
        <f t="shared" si="275"/>
        <v>2.5708218214828862</v>
      </c>
      <c r="S306" s="7">
        <f t="shared" si="277"/>
        <v>3.9434945159061026</v>
      </c>
      <c r="T306" s="7">
        <f t="shared" si="278"/>
        <v>3.510545010206612</v>
      </c>
      <c r="U306" s="7">
        <f t="shared" si="271"/>
        <v>0.12775251583297328</v>
      </c>
      <c r="V306" s="6">
        <f t="shared" si="261"/>
        <v>9.279769732627853E-2</v>
      </c>
      <c r="W306" s="8">
        <f t="shared" si="262"/>
        <v>0.80771916665579324</v>
      </c>
      <c r="X306" s="8">
        <f t="shared" si="263"/>
        <v>10400</v>
      </c>
      <c r="Y306" s="6">
        <f t="shared" si="276"/>
        <v>-1.0324628001916787</v>
      </c>
      <c r="Z306" s="6">
        <f t="shared" si="273"/>
        <v>-9.273961146795287E-2</v>
      </c>
      <c r="AA306" s="6">
        <f t="shared" si="274"/>
        <v>4.0170333392987807</v>
      </c>
      <c r="AB306" s="8">
        <f t="shared" si="246"/>
        <v>3549.8764038085906</v>
      </c>
      <c r="AC306" s="8">
        <f t="shared" si="247"/>
        <v>1.1299816454726037</v>
      </c>
      <c r="AD306" s="8">
        <f t="shared" si="248"/>
        <v>0.10485969472081685</v>
      </c>
      <c r="AE306" s="8">
        <f t="shared" si="249"/>
        <v>2.4733255474979678</v>
      </c>
      <c r="AF306" s="8">
        <f t="shared" si="250"/>
        <v>0.91270783301747338</v>
      </c>
      <c r="AG306" s="8">
        <f t="shared" si="251"/>
        <v>3.4908930752362584</v>
      </c>
      <c r="AH306" s="8">
        <f t="shared" si="252"/>
        <v>3.3860333805154412</v>
      </c>
      <c r="AI306" s="7">
        <f t="shared" si="253"/>
        <v>3.5502132324696456</v>
      </c>
      <c r="AJ306" s="7">
        <f t="shared" si="254"/>
        <v>5.307138920491946E-2</v>
      </c>
      <c r="AK306" s="7">
        <f t="shared" si="255"/>
        <v>-0.9793914109867593</v>
      </c>
      <c r="AL306" s="7">
        <f t="shared" si="256"/>
        <v>0.39328128343645696</v>
      </c>
      <c r="AM306" s="7">
        <f t="shared" si="257"/>
        <v>-3.9668222263033452E-2</v>
      </c>
      <c r="AN306" s="7">
        <f t="shared" si="258"/>
        <v>0.54293654673854541</v>
      </c>
      <c r="AO306" s="7">
        <f t="shared" si="259"/>
        <v>0.52969123519707506</v>
      </c>
    </row>
    <row r="307" spans="1:41">
      <c r="A307" s="7" t="s">
        <v>148</v>
      </c>
      <c r="B307" s="7" t="s">
        <v>47</v>
      </c>
      <c r="C307" s="7" t="s">
        <v>47</v>
      </c>
      <c r="D307" s="7">
        <v>14</v>
      </c>
      <c r="E307" s="7">
        <v>16</v>
      </c>
      <c r="G307" s="23">
        <v>16.278527259826699</v>
      </c>
      <c r="H307" s="9">
        <v>11095.25</v>
      </c>
      <c r="I307" s="9">
        <v>265.25</v>
      </c>
      <c r="J307" s="9">
        <v>5780</v>
      </c>
      <c r="K307" s="9">
        <v>7960</v>
      </c>
      <c r="L307" s="24">
        <f>0.511*5</f>
        <v>2.5550000000000002</v>
      </c>
      <c r="M307" s="8"/>
      <c r="O307" s="9">
        <v>3</v>
      </c>
      <c r="P307" s="7">
        <f t="shared" si="260"/>
        <v>1.2116151111267368</v>
      </c>
      <c r="Q307" s="7">
        <f t="shared" si="272"/>
        <v>4.0451370922730536</v>
      </c>
      <c r="R307" s="7">
        <f t="shared" si="275"/>
        <v>2.4236553925733784</v>
      </c>
      <c r="S307" s="7">
        <f t="shared" si="277"/>
        <v>3.761927838420529</v>
      </c>
      <c r="T307" s="7">
        <f t="shared" si="278"/>
        <v>3.9009130677376689</v>
      </c>
      <c r="U307" s="7">
        <f t="shared" si="271"/>
        <v>0.40739090447073156</v>
      </c>
      <c r="V307" s="6">
        <f t="shared" si="261"/>
        <v>2.3906626709627996E-2</v>
      </c>
      <c r="W307" s="8">
        <f t="shared" si="262"/>
        <v>0.7174241229354904</v>
      </c>
      <c r="X307" s="8">
        <f t="shared" si="263"/>
        <v>9760</v>
      </c>
      <c r="Y307" s="6">
        <f t="shared" si="276"/>
        <v>-1.6214816996996753</v>
      </c>
      <c r="Z307" s="6">
        <f t="shared" si="273"/>
        <v>-0.14422402453538444</v>
      </c>
      <c r="AA307" s="6">
        <f t="shared" si="274"/>
        <v>3.9894498176666917</v>
      </c>
      <c r="AB307" s="8">
        <f t="shared" si="246"/>
        <v>1627.8527259826699</v>
      </c>
      <c r="AC307" s="8">
        <f t="shared" si="247"/>
        <v>6.815880713841751</v>
      </c>
      <c r="AD307" s="8">
        <f t="shared" si="248"/>
        <v>0.1629447159231675</v>
      </c>
      <c r="AE307" s="8">
        <f t="shared" si="249"/>
        <v>3.5506897569685516</v>
      </c>
      <c r="AF307" s="8">
        <f t="shared" si="250"/>
        <v>4.8898772431608428</v>
      </c>
      <c r="AG307" s="8">
        <f t="shared" si="251"/>
        <v>8.6035117160525605</v>
      </c>
      <c r="AH307" s="8">
        <f t="shared" si="252"/>
        <v>8.4405670001293931</v>
      </c>
      <c r="AI307" s="7">
        <f t="shared" si="253"/>
        <v>3.2116151111267368</v>
      </c>
      <c r="AJ307" s="7">
        <f t="shared" si="254"/>
        <v>0.83352198114631681</v>
      </c>
      <c r="AK307" s="7">
        <f t="shared" si="255"/>
        <v>-0.78795971855335845</v>
      </c>
      <c r="AL307" s="7">
        <f t="shared" si="256"/>
        <v>0.55031272729379244</v>
      </c>
      <c r="AM307" s="7">
        <f t="shared" si="257"/>
        <v>0.68929795661093241</v>
      </c>
      <c r="AN307" s="7">
        <f t="shared" si="258"/>
        <v>0.93467575445351614</v>
      </c>
      <c r="AO307" s="7">
        <f t="shared" si="259"/>
        <v>0.92637162159679487</v>
      </c>
    </row>
    <row r="308" spans="1:41">
      <c r="A308" s="7" t="s">
        <v>148</v>
      </c>
      <c r="B308" s="7" t="s">
        <v>71</v>
      </c>
      <c r="C308" s="7" t="s">
        <v>43</v>
      </c>
      <c r="D308" s="7">
        <v>16</v>
      </c>
      <c r="E308" s="7">
        <v>26</v>
      </c>
      <c r="G308" s="23">
        <v>19.236772537231399</v>
      </c>
      <c r="H308" s="9">
        <v>8220.25</v>
      </c>
      <c r="I308" s="9">
        <v>177.75</v>
      </c>
      <c r="J308" s="9">
        <v>4497.99197</v>
      </c>
      <c r="K308" s="9">
        <v>2811.2449799999999</v>
      </c>
      <c r="L308" s="24">
        <v>0.50600000000000001</v>
      </c>
      <c r="M308" s="8"/>
      <c r="O308" s="9">
        <v>3</v>
      </c>
      <c r="P308" s="7">
        <f t="shared" si="260"/>
        <v>1.2841322097575432</v>
      </c>
      <c r="Q308" s="7">
        <f t="shared" si="272"/>
        <v>3.9148850258088399</v>
      </c>
      <c r="R308" s="7">
        <f t="shared" si="275"/>
        <v>2.2498096094018041</v>
      </c>
      <c r="S308" s="7">
        <f t="shared" si="277"/>
        <v>3.6530186757799594</v>
      </c>
      <c r="T308" s="7">
        <f t="shared" si="278"/>
        <v>3.4488986929309289</v>
      </c>
      <c r="U308" s="7">
        <f t="shared" si="271"/>
        <v>-0.29584948316020088</v>
      </c>
      <c r="V308" s="6">
        <f t="shared" si="261"/>
        <v>2.1623429944344758E-2</v>
      </c>
      <c r="W308" s="8">
        <f t="shared" si="262"/>
        <v>0.34199020467747332</v>
      </c>
      <c r="X308" s="8">
        <f t="shared" si="263"/>
        <v>5903.6144599999998</v>
      </c>
      <c r="Y308" s="6">
        <f t="shared" si="276"/>
        <v>-1.665075416407036</v>
      </c>
      <c r="Z308" s="6">
        <f t="shared" si="273"/>
        <v>-0.46598633287791108</v>
      </c>
      <c r="AA308" s="6">
        <f t="shared" si="274"/>
        <v>3.7711179878119765</v>
      </c>
      <c r="AB308" s="8">
        <f t="shared" si="246"/>
        <v>1923.67725372314</v>
      </c>
      <c r="AC308" s="8">
        <f t="shared" si="247"/>
        <v>4.2731960281228529</v>
      </c>
      <c r="AD308" s="8">
        <f t="shared" si="248"/>
        <v>9.2401154952566789E-2</v>
      </c>
      <c r="AE308" s="8">
        <f t="shared" si="249"/>
        <v>2.3382258958951962</v>
      </c>
      <c r="AF308" s="8">
        <f t="shared" si="250"/>
        <v>1.4613911842847005</v>
      </c>
      <c r="AG308" s="8">
        <f t="shared" si="251"/>
        <v>3.8920182351324639</v>
      </c>
      <c r="AH308" s="8">
        <f t="shared" si="252"/>
        <v>3.7996170801798974</v>
      </c>
      <c r="AI308" s="7">
        <f t="shared" si="253"/>
        <v>3.2841322097575429</v>
      </c>
      <c r="AJ308" s="7">
        <f t="shared" si="254"/>
        <v>0.63075281605129685</v>
      </c>
      <c r="AK308" s="7">
        <f t="shared" si="255"/>
        <v>-1.0343226003557393</v>
      </c>
      <c r="AL308" s="7">
        <f t="shared" si="256"/>
        <v>0.36888646602241648</v>
      </c>
      <c r="AM308" s="7">
        <f t="shared" si="257"/>
        <v>0.16476648317338574</v>
      </c>
      <c r="AN308" s="7">
        <f t="shared" si="258"/>
        <v>0.59017486638533112</v>
      </c>
      <c r="AO308" s="7">
        <f t="shared" si="259"/>
        <v>0.57973983126303819</v>
      </c>
    </row>
    <row r="309" spans="1:41">
      <c r="A309" s="7" t="s">
        <v>148</v>
      </c>
      <c r="B309" s="7" t="s">
        <v>72</v>
      </c>
      <c r="C309" s="7" t="s">
        <v>43</v>
      </c>
      <c r="D309" s="7">
        <v>26</v>
      </c>
      <c r="E309" s="7">
        <v>34</v>
      </c>
      <c r="G309" s="23">
        <v>18.8387451171875</v>
      </c>
      <c r="H309" s="9">
        <v>9583.5843399999994</v>
      </c>
      <c r="I309" s="9">
        <v>332.58032100000003</v>
      </c>
      <c r="J309" s="9">
        <v>8207.1713099999997</v>
      </c>
      <c r="K309" s="9">
        <v>7908.3665300000002</v>
      </c>
      <c r="L309" s="24">
        <v>2.36</v>
      </c>
      <c r="M309" s="8"/>
      <c r="O309" s="9">
        <v>3</v>
      </c>
      <c r="P309" s="7">
        <f t="shared" si="260"/>
        <v>1.2750519702810708</v>
      </c>
      <c r="Q309" s="7">
        <f t="shared" si="272"/>
        <v>3.9815279691980918</v>
      </c>
      <c r="R309" s="7">
        <f t="shared" si="275"/>
        <v>2.5218965481488196</v>
      </c>
      <c r="S309" s="7">
        <f t="shared" si="277"/>
        <v>3.9141934986372364</v>
      </c>
      <c r="T309" s="7">
        <f t="shared" si="278"/>
        <v>3.8980867894058711</v>
      </c>
      <c r="U309" s="7">
        <f t="shared" si="271"/>
        <v>0.37291200297010657</v>
      </c>
      <c r="V309" s="6">
        <f t="shared" si="261"/>
        <v>3.470312455141393E-2</v>
      </c>
      <c r="W309" s="8">
        <f t="shared" si="262"/>
        <v>0.82519924168580971</v>
      </c>
      <c r="X309" s="8">
        <f t="shared" si="263"/>
        <v>12161.354574999999</v>
      </c>
      <c r="Y309" s="6">
        <f t="shared" si="276"/>
        <v>-1.4596314210492725</v>
      </c>
      <c r="Z309" s="6">
        <f t="shared" si="273"/>
        <v>-8.3441179792220641E-2</v>
      </c>
      <c r="AA309" s="6">
        <f t="shared" si="274"/>
        <v>4.0849819508975713</v>
      </c>
      <c r="AB309" s="8">
        <f t="shared" si="246"/>
        <v>1883.87451171875</v>
      </c>
      <c r="AC309" s="8">
        <f t="shared" si="247"/>
        <v>5.087167048752324</v>
      </c>
      <c r="AD309" s="8">
        <f t="shared" si="248"/>
        <v>0.17654059170670072</v>
      </c>
      <c r="AE309" s="8">
        <f t="shared" si="249"/>
        <v>4.3565382189454853</v>
      </c>
      <c r="AF309" s="8">
        <f t="shared" si="250"/>
        <v>4.1979263909594566</v>
      </c>
      <c r="AG309" s="8">
        <f t="shared" si="251"/>
        <v>8.7310052016116426</v>
      </c>
      <c r="AH309" s="8">
        <f t="shared" si="252"/>
        <v>8.554464609904942</v>
      </c>
      <c r="AI309" s="7">
        <f t="shared" si="253"/>
        <v>3.275051970281071</v>
      </c>
      <c r="AJ309" s="7">
        <f t="shared" si="254"/>
        <v>0.70647599891702106</v>
      </c>
      <c r="AK309" s="7">
        <f t="shared" si="255"/>
        <v>-0.75315542213225128</v>
      </c>
      <c r="AL309" s="7">
        <f t="shared" si="256"/>
        <v>0.63914152835616556</v>
      </c>
      <c r="AM309" s="7">
        <f t="shared" si="257"/>
        <v>0.62303481912480041</v>
      </c>
      <c r="AN309" s="7">
        <f t="shared" si="258"/>
        <v>0.94106424695665158</v>
      </c>
      <c r="AO309" s="7">
        <f t="shared" si="259"/>
        <v>0.9321928339542721</v>
      </c>
    </row>
    <row r="310" spans="1:41">
      <c r="A310" s="7" t="s">
        <v>149</v>
      </c>
      <c r="B310" s="7" t="s">
        <v>40</v>
      </c>
      <c r="C310" s="7" t="s">
        <v>41</v>
      </c>
      <c r="D310" s="7">
        <v>1</v>
      </c>
      <c r="E310" s="7">
        <v>2</v>
      </c>
      <c r="G310" s="23">
        <v>33.975189208984403</v>
      </c>
      <c r="H310" s="9">
        <v>1936.6232500000001</v>
      </c>
      <c r="I310" s="9">
        <v>651.80360700000006</v>
      </c>
      <c r="J310" s="9">
        <v>611.55378499999995</v>
      </c>
      <c r="K310" s="9">
        <v>1057.76892</v>
      </c>
      <c r="L310" s="24">
        <v>0.215</v>
      </c>
      <c r="M310" s="8"/>
      <c r="O310" s="9">
        <v>5</v>
      </c>
      <c r="P310" s="7">
        <f t="shared" si="260"/>
        <v>1.5311618840120091</v>
      </c>
      <c r="Q310" s="7">
        <f t="shared" si="272"/>
        <v>3.2870451414416939</v>
      </c>
      <c r="R310" s="7">
        <f t="shared" si="275"/>
        <v>2.8141167594673608</v>
      </c>
      <c r="S310" s="7">
        <f t="shared" si="277"/>
        <v>2.7864346584311921</v>
      </c>
      <c r="T310" s="7">
        <f t="shared" si="278"/>
        <v>3.0243908021698283</v>
      </c>
      <c r="U310" s="7">
        <f t="shared" si="271"/>
        <v>-0.66756154008439472</v>
      </c>
      <c r="V310" s="6">
        <f t="shared" si="261"/>
        <v>0.33656706692951249</v>
      </c>
      <c r="W310" s="8">
        <f t="shared" si="262"/>
        <v>0.54619240990729612</v>
      </c>
      <c r="X310" s="8">
        <f t="shared" si="263"/>
        <v>1140.4382449999998</v>
      </c>
      <c r="Y310" s="6">
        <f t="shared" si="276"/>
        <v>-0.47292838197433301</v>
      </c>
      <c r="Z310" s="6">
        <f t="shared" si="273"/>
        <v>-0.26265433927186566</v>
      </c>
      <c r="AA310" s="6">
        <f t="shared" si="274"/>
        <v>3.0570717731007271</v>
      </c>
      <c r="AB310" s="8">
        <f t="shared" si="246"/>
        <v>3397.5189208984402</v>
      </c>
      <c r="AC310" s="8">
        <f t="shared" si="247"/>
        <v>0.57001102719035901</v>
      </c>
      <c r="AD310" s="8">
        <f t="shared" si="248"/>
        <v>0.19184693953893775</v>
      </c>
      <c r="AE310" s="8">
        <f t="shared" si="249"/>
        <v>0.1800001116221247</v>
      </c>
      <c r="AF310" s="8">
        <f t="shared" si="250"/>
        <v>0.31133569661483546</v>
      </c>
      <c r="AG310" s="8">
        <f t="shared" si="251"/>
        <v>0.68318274777589794</v>
      </c>
      <c r="AH310" s="8">
        <f t="shared" si="252"/>
        <v>0.49133580823696021</v>
      </c>
      <c r="AI310" s="7">
        <f t="shared" si="253"/>
        <v>3.5311618840120094</v>
      </c>
      <c r="AJ310" s="7">
        <f t="shared" si="254"/>
        <v>-0.24411674257031549</v>
      </c>
      <c r="AK310" s="7">
        <f t="shared" si="255"/>
        <v>-0.71704512454464842</v>
      </c>
      <c r="AL310" s="7">
        <f t="shared" si="256"/>
        <v>-0.74472722558081739</v>
      </c>
      <c r="AM310" s="7">
        <f t="shared" si="257"/>
        <v>-0.50677108184218111</v>
      </c>
      <c r="AN310" s="7">
        <f t="shared" si="258"/>
        <v>-0.16546310929845837</v>
      </c>
      <c r="AO310" s="7">
        <f t="shared" si="259"/>
        <v>-0.308621583609897</v>
      </c>
    </row>
    <row r="311" spans="1:41">
      <c r="A311" s="7" t="s">
        <v>149</v>
      </c>
      <c r="B311" s="7" t="s">
        <v>47</v>
      </c>
      <c r="C311" s="7" t="s">
        <v>47</v>
      </c>
      <c r="D311" s="7">
        <v>2</v>
      </c>
      <c r="E311" s="7">
        <v>5</v>
      </c>
      <c r="G311" s="23">
        <v>6.9450936317443892</v>
      </c>
      <c r="H311" s="9">
        <v>3598.65805</v>
      </c>
      <c r="I311" s="9">
        <v>18.886679900000001</v>
      </c>
      <c r="J311" s="9">
        <v>7650.6024100000004</v>
      </c>
      <c r="K311" s="9">
        <v>5763.0522099999998</v>
      </c>
      <c r="L311" s="24">
        <v>0.54</v>
      </c>
      <c r="M311" s="8"/>
      <c r="O311" s="9">
        <v>5</v>
      </c>
      <c r="P311" s="7">
        <f t="shared" si="260"/>
        <v>0.84167810514574515</v>
      </c>
      <c r="Q311" s="7">
        <f t="shared" si="272"/>
        <v>3.556140581286547</v>
      </c>
      <c r="R311" s="7">
        <f t="shared" si="275"/>
        <v>1.2761556197620538</v>
      </c>
      <c r="S311" s="7">
        <f t="shared" si="277"/>
        <v>3.8836956329364196</v>
      </c>
      <c r="T311" s="7">
        <f t="shared" si="278"/>
        <v>3.7606525540620415</v>
      </c>
      <c r="U311" s="7">
        <f t="shared" si="271"/>
        <v>-0.26760624017703144</v>
      </c>
      <c r="V311" s="6">
        <f t="shared" si="261"/>
        <v>5.2482563326626715E-3</v>
      </c>
      <c r="W311" s="8">
        <f t="shared" si="262"/>
        <v>1.6014447969014449</v>
      </c>
      <c r="X311" s="8">
        <f t="shared" si="263"/>
        <v>10532.128515</v>
      </c>
      <c r="Y311" s="6">
        <f t="shared" si="276"/>
        <v>-2.2799849615244931</v>
      </c>
      <c r="Z311" s="6">
        <f t="shared" si="273"/>
        <v>0.20451197277549452</v>
      </c>
      <c r="AA311" s="6">
        <f t="shared" si="274"/>
        <v>4.0225161498087756</v>
      </c>
      <c r="AB311" s="8">
        <f t="shared" si="246"/>
        <v>694.50936317443893</v>
      </c>
      <c r="AC311" s="8">
        <f t="shared" si="247"/>
        <v>5.1815832022067791</v>
      </c>
      <c r="AD311" s="8">
        <f t="shared" si="248"/>
        <v>2.7194276854200252E-2</v>
      </c>
      <c r="AE311" s="8">
        <f t="shared" si="249"/>
        <v>11.01583767716377</v>
      </c>
      <c r="AF311" s="8">
        <f t="shared" si="250"/>
        <v>8.2980194588859728</v>
      </c>
      <c r="AG311" s="8">
        <f t="shared" si="251"/>
        <v>19.341051412903944</v>
      </c>
      <c r="AH311" s="8">
        <f t="shared" si="252"/>
        <v>19.313857136049744</v>
      </c>
      <c r="AI311" s="7">
        <f t="shared" si="253"/>
        <v>2.8416781051457454</v>
      </c>
      <c r="AJ311" s="7">
        <f t="shared" si="254"/>
        <v>0.71446247614080194</v>
      </c>
      <c r="AK311" s="7">
        <f t="shared" si="255"/>
        <v>-1.5655224853836913</v>
      </c>
      <c r="AL311" s="7">
        <f t="shared" si="256"/>
        <v>1.0420175277906745</v>
      </c>
      <c r="AM311" s="7">
        <f t="shared" si="257"/>
        <v>0.91897444891629643</v>
      </c>
      <c r="AN311" s="7">
        <f t="shared" si="258"/>
        <v>1.2864800793855951</v>
      </c>
      <c r="AO311" s="7">
        <f t="shared" si="259"/>
        <v>1.2858690146194938</v>
      </c>
    </row>
    <row r="312" spans="1:41">
      <c r="A312" s="7" t="s">
        <v>149</v>
      </c>
      <c r="B312" s="7" t="s">
        <v>42</v>
      </c>
      <c r="C312" s="7" t="s">
        <v>43</v>
      </c>
      <c r="D312" s="7">
        <v>5</v>
      </c>
      <c r="E312" s="7">
        <v>10</v>
      </c>
      <c r="G312" s="23">
        <v>4.5455460548400897</v>
      </c>
      <c r="H312" s="9">
        <v>10826.9422</v>
      </c>
      <c r="I312" s="9">
        <v>28.635458199999999</v>
      </c>
      <c r="J312" s="9">
        <v>15463.709699999999</v>
      </c>
      <c r="K312" s="9">
        <v>7600.80645</v>
      </c>
      <c r="L312" s="24">
        <v>2.4460000000000002</v>
      </c>
      <c r="M312" s="8"/>
      <c r="O312" s="9">
        <v>5</v>
      </c>
      <c r="P312" s="7">
        <f t="shared" si="260"/>
        <v>0.65758606233444572</v>
      </c>
      <c r="Q312" s="7">
        <f t="shared" si="272"/>
        <v>4.0345058182894622</v>
      </c>
      <c r="R312" s="7">
        <f t="shared" si="275"/>
        <v>1.456904136712122</v>
      </c>
      <c r="S312" s="7">
        <f t="shared" si="277"/>
        <v>4.1893136880929553</v>
      </c>
      <c r="T312" s="7">
        <f t="shared" si="278"/>
        <v>3.8808596736234375</v>
      </c>
      <c r="U312" s="7">
        <f t="shared" si="271"/>
        <v>0.38845645270026669</v>
      </c>
      <c r="V312" s="6">
        <f t="shared" si="261"/>
        <v>2.6448333861060049E-3</v>
      </c>
      <c r="W312" s="8">
        <f t="shared" si="262"/>
        <v>0.70202706448363605</v>
      </c>
      <c r="X312" s="8">
        <f t="shared" si="263"/>
        <v>19264.112925000001</v>
      </c>
      <c r="Y312" s="6">
        <f t="shared" si="276"/>
        <v>-2.5776016815773404</v>
      </c>
      <c r="Z312" s="6">
        <f t="shared" si="273"/>
        <v>-0.15364614466602511</v>
      </c>
      <c r="AA312" s="6">
        <f t="shared" si="274"/>
        <v>4.2847490153917169</v>
      </c>
      <c r="AB312" s="8">
        <f t="shared" si="246"/>
        <v>454.55460548400896</v>
      </c>
      <c r="AC312" s="8">
        <f t="shared" si="247"/>
        <v>23.818793318508984</v>
      </c>
      <c r="AD312" s="8">
        <f t="shared" si="248"/>
        <v>6.2996739785551203E-2</v>
      </c>
      <c r="AE312" s="8">
        <f t="shared" si="249"/>
        <v>34.019476457694822</v>
      </c>
      <c r="AF312" s="8">
        <f t="shared" si="250"/>
        <v>16.721437552935306</v>
      </c>
      <c r="AG312" s="8">
        <f t="shared" si="251"/>
        <v>50.803910750415682</v>
      </c>
      <c r="AH312" s="8">
        <f t="shared" si="252"/>
        <v>50.740914010630128</v>
      </c>
      <c r="AI312" s="7">
        <f t="shared" si="253"/>
        <v>2.6575860623344458</v>
      </c>
      <c r="AJ312" s="7">
        <f t="shared" si="254"/>
        <v>1.3769197559550168</v>
      </c>
      <c r="AK312" s="7">
        <f t="shared" si="255"/>
        <v>-1.2006819256223236</v>
      </c>
      <c r="AL312" s="7">
        <f t="shared" si="256"/>
        <v>1.5317276257585097</v>
      </c>
      <c r="AM312" s="7">
        <f t="shared" si="257"/>
        <v>1.2232736112889917</v>
      </c>
      <c r="AN312" s="7">
        <f t="shared" si="258"/>
        <v>1.7058971444090003</v>
      </c>
      <c r="AO312" s="7">
        <f t="shared" si="259"/>
        <v>1.7053582860271754</v>
      </c>
    </row>
    <row r="313" spans="1:41">
      <c r="A313" s="7" t="s">
        <v>149</v>
      </c>
      <c r="B313" s="7" t="s">
        <v>73</v>
      </c>
      <c r="C313" s="7" t="s">
        <v>44</v>
      </c>
      <c r="D313" s="7">
        <v>10</v>
      </c>
      <c r="E313" s="7">
        <v>18</v>
      </c>
      <c r="G313" s="23">
        <v>4.4945216178893999</v>
      </c>
      <c r="H313" s="9">
        <v>5733.78244</v>
      </c>
      <c r="I313" s="9">
        <v>27.445109800000001</v>
      </c>
      <c r="J313" s="9">
        <v>9375</v>
      </c>
      <c r="K313" s="9">
        <v>6068.5483899999999</v>
      </c>
      <c r="L313" s="24">
        <v>1.431</v>
      </c>
      <c r="M313" s="8"/>
      <c r="O313" s="9">
        <v>5</v>
      </c>
      <c r="P313" s="7">
        <f t="shared" si="260"/>
        <v>0.65268347365165913</v>
      </c>
      <c r="Q313" s="7">
        <f t="shared" si="272"/>
        <v>3.758441210253296</v>
      </c>
      <c r="R313" s="7">
        <f t="shared" si="275"/>
        <v>1.4384649726085692</v>
      </c>
      <c r="S313" s="7">
        <f t="shared" si="277"/>
        <v>3.9719712763997563</v>
      </c>
      <c r="T313" s="7">
        <f t="shared" si="278"/>
        <v>3.7830848193114148</v>
      </c>
      <c r="U313" s="7">
        <f t="shared" si="271"/>
        <v>0.15563963375977638</v>
      </c>
      <c r="V313" s="6">
        <f t="shared" si="261"/>
        <v>4.7865628121041863E-3</v>
      </c>
      <c r="W313" s="8">
        <f t="shared" si="262"/>
        <v>1.0583848364501252</v>
      </c>
      <c r="X313" s="8">
        <f t="shared" si="263"/>
        <v>12409.274195</v>
      </c>
      <c r="Y313" s="6">
        <f t="shared" si="276"/>
        <v>-2.319976237644727</v>
      </c>
      <c r="Z313" s="6">
        <f t="shared" si="273"/>
        <v>2.4643609058118458E-2</v>
      </c>
      <c r="AA313" s="6">
        <f t="shared" si="274"/>
        <v>4.0937463808279402</v>
      </c>
      <c r="AB313" s="8">
        <f t="shared" si="246"/>
        <v>449.45216178893997</v>
      </c>
      <c r="AC313" s="8">
        <f t="shared" si="247"/>
        <v>12.757269688453627</v>
      </c>
      <c r="AD313" s="8">
        <f t="shared" si="248"/>
        <v>6.1063472674736094E-2</v>
      </c>
      <c r="AE313" s="8">
        <f t="shared" si="249"/>
        <v>20.858727128344402</v>
      </c>
      <c r="AF313" s="8">
        <f t="shared" si="250"/>
        <v>13.502100792764134</v>
      </c>
      <c r="AG313" s="8">
        <f t="shared" si="251"/>
        <v>34.42189139378327</v>
      </c>
      <c r="AH313" s="8">
        <f t="shared" si="252"/>
        <v>34.360827921108537</v>
      </c>
      <c r="AI313" s="7">
        <f t="shared" si="253"/>
        <v>2.6526834736516594</v>
      </c>
      <c r="AJ313" s="7">
        <f t="shared" si="254"/>
        <v>1.1057577366016369</v>
      </c>
      <c r="AK313" s="7">
        <f t="shared" si="255"/>
        <v>-1.2142185010430899</v>
      </c>
      <c r="AL313" s="7">
        <f t="shared" si="256"/>
        <v>1.3192878027480972</v>
      </c>
      <c r="AM313" s="7">
        <f t="shared" si="257"/>
        <v>1.1304013456597555</v>
      </c>
      <c r="AN313" s="7">
        <f t="shared" si="258"/>
        <v>1.5368347300041871</v>
      </c>
      <c r="AO313" s="7">
        <f t="shared" si="259"/>
        <v>1.5360636195723902</v>
      </c>
    </row>
    <row r="314" spans="1:41">
      <c r="A314" s="7" t="s">
        <v>149</v>
      </c>
      <c r="B314" s="7" t="s">
        <v>74</v>
      </c>
      <c r="C314" s="7" t="s">
        <v>44</v>
      </c>
      <c r="D314" s="7">
        <v>18</v>
      </c>
      <c r="E314" s="7">
        <v>28</v>
      </c>
      <c r="G314" s="23">
        <v>4.15201616287231</v>
      </c>
      <c r="H314" s="9">
        <v>11838.000000000002</v>
      </c>
      <c r="I314" s="9">
        <v>39.000000000000007</v>
      </c>
      <c r="J314" s="9">
        <v>5863.4538152610439</v>
      </c>
      <c r="K314" s="9">
        <v>12048.192771084337</v>
      </c>
      <c r="L314" s="24">
        <v>2.149</v>
      </c>
      <c r="M314" s="8"/>
      <c r="O314" s="9">
        <v>5</v>
      </c>
      <c r="P314" s="7">
        <f t="shared" si="260"/>
        <v>0.6182590354551879</v>
      </c>
      <c r="Q314" s="7">
        <f t="shared" ref="Q314" si="279">LOG(H314)</f>
        <v>4.0732783356358349</v>
      </c>
      <c r="R314" s="7">
        <f t="shared" ref="R314" si="280">LOG(I314)</f>
        <v>1.5910646070264993</v>
      </c>
      <c r="S314" s="7">
        <f t="shared" ref="S314" si="281">LOG(J314)</f>
        <v>3.7681535086887008</v>
      </c>
      <c r="T314" s="7">
        <f t="shared" ref="T314" si="282">LOG(K314)</f>
        <v>4.0809219076239263</v>
      </c>
      <c r="U314" s="7">
        <f t="shared" si="271"/>
        <v>0.33223641549144334</v>
      </c>
      <c r="V314" s="6">
        <f t="shared" ref="V314" si="283">I314/H314</f>
        <v>3.2944754181449569E-3</v>
      </c>
      <c r="W314" s="8">
        <f t="shared" ref="W314" si="284">K314/H314</f>
        <v>1.0177557671130542</v>
      </c>
      <c r="X314" s="8">
        <f t="shared" ref="X314" si="285">J314+(0.5*K314)</f>
        <v>11887.550200803213</v>
      </c>
      <c r="Y314" s="6">
        <f t="shared" ref="Y314" si="286">LOG(V314)</f>
        <v>-2.4822137286093358</v>
      </c>
      <c r="Z314" s="6">
        <f t="shared" ref="Z314" si="287">LOG(W314)</f>
        <v>7.6435719880911948E-3</v>
      </c>
      <c r="AA314" s="6">
        <f t="shared" ref="AA314" si="288">LOG(X314)</f>
        <v>4.0750923639632024</v>
      </c>
      <c r="AB314" s="8">
        <f t="shared" si="246"/>
        <v>415.20161628723099</v>
      </c>
      <c r="AC314" s="8">
        <f t="shared" si="247"/>
        <v>28.511449704498812</v>
      </c>
      <c r="AD314" s="8">
        <f t="shared" si="248"/>
        <v>9.3930270187147641E-2</v>
      </c>
      <c r="AE314" s="8">
        <f t="shared" si="249"/>
        <v>14.121943617880293</v>
      </c>
      <c r="AF314" s="8">
        <f t="shared" si="250"/>
        <v>29.017692365507454</v>
      </c>
      <c r="AG314" s="8">
        <f t="shared" si="251"/>
        <v>43.233566253574892</v>
      </c>
      <c r="AH314" s="8">
        <f t="shared" si="252"/>
        <v>43.139635983387748</v>
      </c>
      <c r="AI314" s="7">
        <f t="shared" si="253"/>
        <v>2.6182590354551878</v>
      </c>
      <c r="AJ314" s="7">
        <f t="shared" si="254"/>
        <v>1.4550193001806471</v>
      </c>
      <c r="AK314" s="7">
        <f t="shared" si="255"/>
        <v>-1.0271944284286887</v>
      </c>
      <c r="AL314" s="7">
        <f t="shared" si="256"/>
        <v>1.1498944732335128</v>
      </c>
      <c r="AM314" s="7">
        <f t="shared" si="257"/>
        <v>1.4626628721687382</v>
      </c>
      <c r="AN314" s="7">
        <f t="shared" si="258"/>
        <v>1.6358210611262483</v>
      </c>
      <c r="AO314" s="7">
        <f t="shared" si="259"/>
        <v>1.6348764761612178</v>
      </c>
    </row>
    <row r="315" spans="1:41">
      <c r="A315" s="7" t="s">
        <v>149</v>
      </c>
      <c r="B315" s="7" t="s">
        <v>106</v>
      </c>
      <c r="C315" s="7" t="s">
        <v>44</v>
      </c>
      <c r="D315" s="7">
        <v>28</v>
      </c>
      <c r="E315" s="7">
        <v>38</v>
      </c>
      <c r="G315" s="23">
        <v>4.6023116111755398</v>
      </c>
      <c r="H315" s="9">
        <v>13613.000000000002</v>
      </c>
      <c r="I315" s="9">
        <v>36.500000000000007</v>
      </c>
      <c r="J315" s="9">
        <v>8580</v>
      </c>
      <c r="K315" s="9">
        <v>13480.000000000002</v>
      </c>
      <c r="L315" s="24">
        <v>1.919</v>
      </c>
      <c r="M315" s="8"/>
      <c r="O315" s="9">
        <v>5</v>
      </c>
      <c r="P315" s="7">
        <f t="shared" si="260"/>
        <v>0.66297602033707226</v>
      </c>
      <c r="Q315" s="7">
        <f t="shared" si="272"/>
        <v>4.1339538445179569</v>
      </c>
      <c r="R315" s="7">
        <f t="shared" si="275"/>
        <v>1.5622928644564749</v>
      </c>
      <c r="S315" s="7">
        <f t="shared" si="277"/>
        <v>3.9334872878487053</v>
      </c>
      <c r="T315" s="7">
        <f t="shared" si="278"/>
        <v>4.129689892199301</v>
      </c>
      <c r="U315" s="7">
        <f t="shared" si="271"/>
        <v>0.28307497473547155</v>
      </c>
      <c r="V315" s="6">
        <f t="shared" si="261"/>
        <v>2.6812605597590542E-3</v>
      </c>
      <c r="W315" s="8">
        <f t="shared" si="262"/>
        <v>0.99022992727539849</v>
      </c>
      <c r="X315" s="8">
        <f t="shared" si="263"/>
        <v>15320</v>
      </c>
      <c r="Y315" s="6">
        <f t="shared" si="276"/>
        <v>-2.5716609800614822</v>
      </c>
      <c r="Z315" s="6">
        <f t="shared" si="273"/>
        <v>-4.2639523186561688E-3</v>
      </c>
      <c r="AA315" s="6">
        <f t="shared" si="274"/>
        <v>4.1852587652965854</v>
      </c>
      <c r="AB315" s="8">
        <f t="shared" si="246"/>
        <v>460.23116111755394</v>
      </c>
      <c r="AC315" s="8">
        <f t="shared" si="247"/>
        <v>29.578614292314118</v>
      </c>
      <c r="AD315" s="8">
        <f t="shared" si="248"/>
        <v>7.9307971914307301E-2</v>
      </c>
      <c r="AE315" s="8">
        <f t="shared" si="249"/>
        <v>18.642805452733057</v>
      </c>
      <c r="AF315" s="8">
        <f t="shared" si="250"/>
        <v>29.289629079585271</v>
      </c>
      <c r="AG315" s="8">
        <f t="shared" si="251"/>
        <v>48.011742504232629</v>
      </c>
      <c r="AH315" s="8">
        <f t="shared" si="252"/>
        <v>47.932434532318325</v>
      </c>
      <c r="AI315" s="7">
        <f t="shared" si="253"/>
        <v>2.662976020337072</v>
      </c>
      <c r="AJ315" s="7">
        <f t="shared" si="254"/>
        <v>1.4709778241808851</v>
      </c>
      <c r="AK315" s="7">
        <f t="shared" si="255"/>
        <v>-1.1006831558805974</v>
      </c>
      <c r="AL315" s="7">
        <f t="shared" si="256"/>
        <v>1.2705112675116332</v>
      </c>
      <c r="AM315" s="7">
        <f t="shared" si="257"/>
        <v>1.4667138718622288</v>
      </c>
      <c r="AN315" s="7">
        <f t="shared" si="258"/>
        <v>1.6813474682320297</v>
      </c>
      <c r="AO315" s="7">
        <f t="shared" si="259"/>
        <v>1.6806294877670995</v>
      </c>
    </row>
    <row r="316" spans="1:41">
      <c r="A316" s="7" t="s">
        <v>149</v>
      </c>
      <c r="B316" s="7" t="s">
        <v>139</v>
      </c>
      <c r="C316" s="7" t="s">
        <v>44</v>
      </c>
      <c r="D316" s="7">
        <v>38</v>
      </c>
      <c r="E316" s="7">
        <v>48</v>
      </c>
      <c r="G316" s="23">
        <v>3.7704839706420898</v>
      </c>
      <c r="H316" s="9">
        <v>9743.5129740518969</v>
      </c>
      <c r="I316" s="9">
        <v>31.437125748502996</v>
      </c>
      <c r="J316" s="9">
        <v>7059.9999999999991</v>
      </c>
      <c r="K316" s="9">
        <v>9700</v>
      </c>
      <c r="L316" s="24">
        <v>1.361</v>
      </c>
      <c r="M316" s="8"/>
      <c r="O316" s="9">
        <v>5</v>
      </c>
      <c r="P316" s="7">
        <f t="shared" si="260"/>
        <v>0.57639709882361889</v>
      </c>
      <c r="Q316" s="7">
        <f t="shared" si="272"/>
        <v>3.9887155677797783</v>
      </c>
      <c r="R316" s="7">
        <f t="shared" si="275"/>
        <v>1.4974428322583737</v>
      </c>
      <c r="S316" s="7">
        <f t="shared" si="277"/>
        <v>3.8488047010518036</v>
      </c>
      <c r="T316" s="7">
        <f t="shared" si="278"/>
        <v>3.9867717342662448</v>
      </c>
      <c r="U316" s="7">
        <f t="shared" si="271"/>
        <v>0.13385812520333468</v>
      </c>
      <c r="V316" s="6">
        <f t="shared" si="261"/>
        <v>3.2264672744033596E-3</v>
      </c>
      <c r="W316" s="8">
        <f t="shared" si="262"/>
        <v>0.99553415958209557</v>
      </c>
      <c r="X316" s="8">
        <f t="shared" si="263"/>
        <v>11910</v>
      </c>
      <c r="Y316" s="6">
        <f t="shared" si="276"/>
        <v>-2.4912727355214046</v>
      </c>
      <c r="Z316" s="6">
        <f t="shared" si="273"/>
        <v>-1.9438335135334381E-3</v>
      </c>
      <c r="AA316" s="6">
        <f t="shared" si="274"/>
        <v>4.0759117614827778</v>
      </c>
      <c r="AB316" s="8">
        <f t="shared" si="246"/>
        <v>377.04839706420898</v>
      </c>
      <c r="AC316" s="8">
        <f t="shared" si="247"/>
        <v>25.841544613151179</v>
      </c>
      <c r="AD316" s="8">
        <f t="shared" si="248"/>
        <v>8.3376898014366707E-2</v>
      </c>
      <c r="AE316" s="8">
        <f t="shared" si="249"/>
        <v>18.724386723218785</v>
      </c>
      <c r="AF316" s="8">
        <f t="shared" si="250"/>
        <v>25.726140398756691</v>
      </c>
      <c r="AG316" s="8">
        <f t="shared" si="251"/>
        <v>44.533904019989848</v>
      </c>
      <c r="AH316" s="8">
        <f t="shared" si="252"/>
        <v>44.450527121975476</v>
      </c>
      <c r="AI316" s="7">
        <f t="shared" si="253"/>
        <v>2.5763970988236191</v>
      </c>
      <c r="AJ316" s="7">
        <f t="shared" si="254"/>
        <v>1.4123184689561594</v>
      </c>
      <c r="AK316" s="7">
        <f t="shared" si="255"/>
        <v>-1.0789542665652452</v>
      </c>
      <c r="AL316" s="7">
        <f t="shared" si="256"/>
        <v>1.2724076022281847</v>
      </c>
      <c r="AM316" s="7">
        <f t="shared" si="257"/>
        <v>1.4103746354426259</v>
      </c>
      <c r="AN316" s="7">
        <f t="shared" si="258"/>
        <v>1.6486907687898744</v>
      </c>
      <c r="AO316" s="7">
        <f t="shared" si="259"/>
        <v>1.6478769154706387</v>
      </c>
    </row>
    <row r="317" spans="1:41">
      <c r="A317" s="7" t="s">
        <v>149</v>
      </c>
      <c r="B317" s="7" t="s">
        <v>56</v>
      </c>
      <c r="C317" s="7" t="s">
        <v>56</v>
      </c>
      <c r="D317" s="7">
        <v>48</v>
      </c>
      <c r="E317" s="7">
        <v>58</v>
      </c>
      <c r="G317" s="23">
        <v>3.3480428457260096</v>
      </c>
      <c r="H317" s="9">
        <v>10224.346076458753</v>
      </c>
      <c r="I317" s="9">
        <v>40.995975855130801</v>
      </c>
      <c r="J317" s="9">
        <v>6072.8744939271255</v>
      </c>
      <c r="K317" s="9">
        <v>9473.6842105263149</v>
      </c>
      <c r="L317" s="24">
        <v>1.37</v>
      </c>
      <c r="M317" s="8"/>
      <c r="O317" s="9">
        <v>5</v>
      </c>
      <c r="P317" s="7">
        <f t="shared" si="260"/>
        <v>0.52479100712985893</v>
      </c>
      <c r="Q317" s="7">
        <f t="shared" si="272"/>
        <v>4.0096355411813676</v>
      </c>
      <c r="R317" s="7">
        <f t="shared" si="275"/>
        <v>1.6127412286786822</v>
      </c>
      <c r="S317" s="7">
        <f t="shared" si="277"/>
        <v>3.7833943057960155</v>
      </c>
      <c r="T317" s="7">
        <f t="shared" si="278"/>
        <v>3.9765189041504772</v>
      </c>
      <c r="U317" s="7">
        <f t="shared" si="271"/>
        <v>0.13672056715640679</v>
      </c>
      <c r="V317" s="6">
        <f t="shared" si="261"/>
        <v>4.0096428220013792E-3</v>
      </c>
      <c r="W317" s="8">
        <f t="shared" si="262"/>
        <v>0.92658094118500023</v>
      </c>
      <c r="X317" s="8">
        <f t="shared" si="263"/>
        <v>10809.716599190284</v>
      </c>
      <c r="Y317" s="6">
        <f t="shared" si="276"/>
        <v>-2.3968943125026851</v>
      </c>
      <c r="Z317" s="6">
        <f t="shared" si="273"/>
        <v>-3.3116637030890281E-2</v>
      </c>
      <c r="AA317" s="6">
        <f t="shared" si="274"/>
        <v>4.0338143081049092</v>
      </c>
      <c r="AB317" s="8">
        <f t="shared" si="246"/>
        <v>334.80428457260098</v>
      </c>
      <c r="AC317" s="8">
        <f t="shared" si="247"/>
        <v>30.538277278950545</v>
      </c>
      <c r="AD317" s="8">
        <f t="shared" si="248"/>
        <v>0.12244758428783185</v>
      </c>
      <c r="AE317" s="8">
        <f t="shared" si="249"/>
        <v>18.138580579037502</v>
      </c>
      <c r="AF317" s="8">
        <f t="shared" si="250"/>
        <v>28.296185703298502</v>
      </c>
      <c r="AG317" s="8">
        <f t="shared" si="251"/>
        <v>46.557213866623833</v>
      </c>
      <c r="AH317" s="8">
        <f t="shared" si="252"/>
        <v>46.434766282336007</v>
      </c>
      <c r="AI317" s="7">
        <f t="shared" si="253"/>
        <v>2.5247910071298589</v>
      </c>
      <c r="AJ317" s="7">
        <f t="shared" si="254"/>
        <v>1.4848445340515084</v>
      </c>
      <c r="AK317" s="7">
        <f t="shared" si="255"/>
        <v>-0.91204977845117674</v>
      </c>
      <c r="AL317" s="7">
        <f t="shared" si="256"/>
        <v>1.2586032986661566</v>
      </c>
      <c r="AM317" s="7">
        <f t="shared" si="257"/>
        <v>1.451727897020618</v>
      </c>
      <c r="AN317" s="7">
        <f t="shared" si="258"/>
        <v>1.667986982841239</v>
      </c>
      <c r="AO317" s="7">
        <f t="shared" si="259"/>
        <v>1.6668432639780062</v>
      </c>
    </row>
    <row r="318" spans="1:41">
      <c r="A318" s="7" t="s">
        <v>150</v>
      </c>
      <c r="B318" s="7" t="s">
        <v>40</v>
      </c>
      <c r="C318" s="7" t="s">
        <v>41</v>
      </c>
      <c r="D318" s="7">
        <v>2</v>
      </c>
      <c r="E318" s="7">
        <v>3</v>
      </c>
      <c r="G318" s="23">
        <v>41.590045928955099</v>
      </c>
      <c r="H318" s="9">
        <v>721.17296222664027</v>
      </c>
      <c r="I318" s="9">
        <v>2038.2703777335987</v>
      </c>
      <c r="J318" s="9">
        <v>293.65079365079362</v>
      </c>
      <c r="K318" s="9">
        <v>549.60317460317458</v>
      </c>
      <c r="L318" s="24">
        <v>0.224</v>
      </c>
      <c r="M318" s="8"/>
      <c r="O318" s="9">
        <v>5</v>
      </c>
      <c r="P318" s="7">
        <f t="shared" si="260"/>
        <v>1.6189893999677407</v>
      </c>
      <c r="Q318" s="7">
        <f t="shared" si="272"/>
        <v>2.8580394360538461</v>
      </c>
      <c r="R318" s="7">
        <f t="shared" si="275"/>
        <v>3.309261792903595</v>
      </c>
      <c r="S318" s="7">
        <f t="shared" si="277"/>
        <v>2.467831178949432</v>
      </c>
      <c r="T318" s="7">
        <f t="shared" si="278"/>
        <v>2.7400492326189232</v>
      </c>
      <c r="U318" s="7">
        <f t="shared" si="271"/>
        <v>-0.64975198166583714</v>
      </c>
      <c r="V318" s="6">
        <f t="shared" si="261"/>
        <v>2.826326671261199</v>
      </c>
      <c r="W318" s="8">
        <f t="shared" si="262"/>
        <v>0.7620962007591916</v>
      </c>
      <c r="X318" s="8">
        <f t="shared" si="263"/>
        <v>568.45238095238096</v>
      </c>
      <c r="Y318" s="6">
        <f t="shared" si="276"/>
        <v>0.45122235684974882</v>
      </c>
      <c r="Z318" s="6">
        <f t="shared" si="273"/>
        <v>-0.11799020343492293</v>
      </c>
      <c r="AA318" s="6">
        <f t="shared" si="274"/>
        <v>2.7546940898578836</v>
      </c>
      <c r="AB318" s="8">
        <f t="shared" si="246"/>
        <v>4159.0045928955096</v>
      </c>
      <c r="AC318" s="8">
        <f t="shared" si="247"/>
        <v>0.17340037648877848</v>
      </c>
      <c r="AD318" s="8">
        <f t="shared" si="248"/>
        <v>0.49008610887696802</v>
      </c>
      <c r="AE318" s="8">
        <f t="shared" si="249"/>
        <v>7.0606027738563559E-2</v>
      </c>
      <c r="AF318" s="8">
        <f t="shared" si="250"/>
        <v>0.13214776813231155</v>
      </c>
      <c r="AG318" s="8">
        <f t="shared" si="251"/>
        <v>0.69283990474784307</v>
      </c>
      <c r="AH318" s="8">
        <f t="shared" si="252"/>
        <v>0.20275379587087511</v>
      </c>
      <c r="AI318" s="7">
        <f t="shared" si="253"/>
        <v>3.6189893999677407</v>
      </c>
      <c r="AJ318" s="7">
        <f t="shared" si="254"/>
        <v>-0.76094996391389447</v>
      </c>
      <c r="AK318" s="7">
        <f t="shared" si="255"/>
        <v>-0.30972760706414565</v>
      </c>
      <c r="AL318" s="7">
        <f t="shared" si="256"/>
        <v>-1.1511582210183087</v>
      </c>
      <c r="AM318" s="7">
        <f t="shared" si="257"/>
        <v>-0.87894016734881741</v>
      </c>
      <c r="AN318" s="7">
        <f t="shared" si="258"/>
        <v>-0.15936710668254012</v>
      </c>
      <c r="AO318" s="7">
        <f t="shared" si="259"/>
        <v>-0.69303100636295445</v>
      </c>
    </row>
    <row r="319" spans="1:41">
      <c r="A319" s="7" t="s">
        <v>150</v>
      </c>
      <c r="B319" s="7" t="s">
        <v>47</v>
      </c>
      <c r="C319" s="7" t="s">
        <v>47</v>
      </c>
      <c r="D319" s="7">
        <v>3</v>
      </c>
      <c r="E319" s="7">
        <v>8</v>
      </c>
      <c r="G319" s="23">
        <v>8.6206507682800311</v>
      </c>
      <c r="H319" s="9">
        <v>5738</v>
      </c>
      <c r="I319" s="9">
        <v>41.000000000000014</v>
      </c>
      <c r="J319" s="9">
        <v>1646.2450592885375</v>
      </c>
      <c r="K319" s="9">
        <v>5889.328063241107</v>
      </c>
      <c r="L319" s="24">
        <v>1.38</v>
      </c>
      <c r="M319" s="8"/>
      <c r="O319" s="9">
        <v>5</v>
      </c>
      <c r="P319" s="7">
        <f t="shared" si="260"/>
        <v>0.93554005171858046</v>
      </c>
      <c r="Q319" s="7">
        <f t="shared" si="272"/>
        <v>3.7587605439099794</v>
      </c>
      <c r="R319" s="7">
        <f t="shared" si="275"/>
        <v>1.6127838567197357</v>
      </c>
      <c r="S319" s="7">
        <f t="shared" si="277"/>
        <v>3.2164944845669883</v>
      </c>
      <c r="T319" s="7">
        <f t="shared" si="278"/>
        <v>3.770065747236456</v>
      </c>
      <c r="U319" s="7">
        <f t="shared" si="271"/>
        <v>0.13987908640123647</v>
      </c>
      <c r="V319" s="6">
        <f t="shared" si="261"/>
        <v>7.1453468107354505E-3</v>
      </c>
      <c r="W319" s="8">
        <f t="shared" si="262"/>
        <v>1.0263729632696248</v>
      </c>
      <c r="X319" s="8">
        <f t="shared" si="263"/>
        <v>4590.909090909091</v>
      </c>
      <c r="Y319" s="6">
        <f t="shared" si="276"/>
        <v>-2.1459766871902439</v>
      </c>
      <c r="Z319" s="6">
        <f t="shared" si="273"/>
        <v>1.130520332647655E-2</v>
      </c>
      <c r="AA319" s="6">
        <f t="shared" si="274"/>
        <v>3.6618986929604365</v>
      </c>
      <c r="AB319" s="8">
        <f t="shared" si="246"/>
        <v>862.06507682800316</v>
      </c>
      <c r="AC319" s="8">
        <f t="shared" si="247"/>
        <v>6.6561100249103697</v>
      </c>
      <c r="AD319" s="8">
        <f t="shared" si="248"/>
        <v>4.7560214538397573E-2</v>
      </c>
      <c r="AE319" s="8">
        <f t="shared" si="249"/>
        <v>1.9096528829887767</v>
      </c>
      <c r="AF319" s="8">
        <f t="shared" si="250"/>
        <v>6.8316513701159121</v>
      </c>
      <c r="AG319" s="8">
        <f t="shared" si="251"/>
        <v>8.7888644676430854</v>
      </c>
      <c r="AH319" s="8">
        <f t="shared" si="252"/>
        <v>8.7413042531046887</v>
      </c>
      <c r="AI319" s="7">
        <f t="shared" si="253"/>
        <v>2.9355400517185806</v>
      </c>
      <c r="AJ319" s="7">
        <f t="shared" si="254"/>
        <v>0.82322049219139903</v>
      </c>
      <c r="AK319" s="7">
        <f t="shared" si="255"/>
        <v>-1.3227561949988449</v>
      </c>
      <c r="AL319" s="7">
        <f t="shared" si="256"/>
        <v>0.28095443284840793</v>
      </c>
      <c r="AM319" s="7">
        <f t="shared" si="257"/>
        <v>0.83452569551787559</v>
      </c>
      <c r="AN319" s="7">
        <f t="shared" si="258"/>
        <v>0.94393276730432818</v>
      </c>
      <c r="AO319" s="7">
        <f t="shared" si="259"/>
        <v>0.941576236715291</v>
      </c>
    </row>
    <row r="320" spans="1:41">
      <c r="A320" s="7" t="s">
        <v>150</v>
      </c>
      <c r="B320" s="7" t="s">
        <v>73</v>
      </c>
      <c r="C320" s="7" t="s">
        <v>44</v>
      </c>
      <c r="D320" s="7">
        <v>8</v>
      </c>
      <c r="E320" s="7">
        <v>16</v>
      </c>
      <c r="G320" s="23">
        <v>6.6730403900146502</v>
      </c>
      <c r="H320" s="9">
        <v>14838.000000000002</v>
      </c>
      <c r="I320" s="9">
        <v>20.500000000000018</v>
      </c>
      <c r="J320" s="9">
        <v>12791.164658634538</v>
      </c>
      <c r="K320" s="9">
        <v>17349.397590361448</v>
      </c>
      <c r="L320" s="24">
        <v>2.73</v>
      </c>
      <c r="M320" s="8"/>
      <c r="O320" s="9">
        <v>5</v>
      </c>
      <c r="P320" s="7">
        <f t="shared" si="260"/>
        <v>0.82432375351964593</v>
      </c>
      <c r="Q320" s="7">
        <f t="shared" si="272"/>
        <v>4.1713753667449414</v>
      </c>
      <c r="R320" s="7">
        <f t="shared" si="275"/>
        <v>1.3117538610557546</v>
      </c>
      <c r="S320" s="7">
        <f t="shared" si="277"/>
        <v>4.1069100895756332</v>
      </c>
      <c r="T320" s="7">
        <f t="shared" si="278"/>
        <v>4.2392843997191756</v>
      </c>
      <c r="U320" s="7">
        <f t="shared" si="271"/>
        <v>0.43616264704075602</v>
      </c>
      <c r="V320" s="6">
        <f t="shared" si="261"/>
        <v>1.3815878150694174E-3</v>
      </c>
      <c r="W320" s="8">
        <f t="shared" si="262"/>
        <v>1.1692544541286862</v>
      </c>
      <c r="X320" s="8">
        <f t="shared" si="263"/>
        <v>21465.863453815262</v>
      </c>
      <c r="Y320" s="6">
        <f t="shared" si="276"/>
        <v>-2.8596215056891863</v>
      </c>
      <c r="Z320" s="6">
        <f t="shared" si="273"/>
        <v>6.790903297423484E-2</v>
      </c>
      <c r="AA320" s="6">
        <f t="shared" si="274"/>
        <v>4.3317483624490603</v>
      </c>
      <c r="AB320" s="8">
        <f t="shared" si="246"/>
        <v>667.30403900146507</v>
      </c>
      <c r="AC320" s="8">
        <f t="shared" si="247"/>
        <v>22.235741330448359</v>
      </c>
      <c r="AD320" s="8">
        <f t="shared" si="248"/>
        <v>3.0720629281182892E-2</v>
      </c>
      <c r="AE320" s="8">
        <f t="shared" si="249"/>
        <v>19.168420856218518</v>
      </c>
      <c r="AF320" s="8">
        <f t="shared" si="250"/>
        <v>25.999239591480066</v>
      </c>
      <c r="AG320" s="8">
        <f t="shared" si="251"/>
        <v>45.198381076979764</v>
      </c>
      <c r="AH320" s="8">
        <f t="shared" si="252"/>
        <v>45.16766044769858</v>
      </c>
      <c r="AI320" s="7">
        <f t="shared" si="253"/>
        <v>2.8243237535196459</v>
      </c>
      <c r="AJ320" s="7">
        <f t="shared" si="254"/>
        <v>1.347051613225295</v>
      </c>
      <c r="AK320" s="7">
        <f t="shared" si="255"/>
        <v>-1.5125698924638913</v>
      </c>
      <c r="AL320" s="7">
        <f t="shared" si="256"/>
        <v>1.282586336055987</v>
      </c>
      <c r="AM320" s="7">
        <f t="shared" si="257"/>
        <v>1.4149606461995299</v>
      </c>
      <c r="AN320" s="7">
        <f t="shared" si="258"/>
        <v>1.6551228794590402</v>
      </c>
      <c r="AO320" s="7">
        <f t="shared" si="259"/>
        <v>1.6548275959639069</v>
      </c>
    </row>
    <row r="321" spans="1:41">
      <c r="A321" s="7" t="s">
        <v>150</v>
      </c>
      <c r="B321" s="7" t="s">
        <v>74</v>
      </c>
      <c r="C321" s="7" t="s">
        <v>44</v>
      </c>
      <c r="D321" s="7">
        <v>16</v>
      </c>
      <c r="E321" s="7">
        <v>28</v>
      </c>
      <c r="G321" s="23">
        <v>4.0754704475402805</v>
      </c>
      <c r="H321" s="9">
        <v>7633.8028169014096</v>
      </c>
      <c r="I321" s="9">
        <v>50.301810865191165</v>
      </c>
      <c r="J321" s="9">
        <v>11606.425702811244</v>
      </c>
      <c r="K321" s="9">
        <v>7309.2369477911643</v>
      </c>
      <c r="L321" s="24">
        <v>1.5489999999999999</v>
      </c>
      <c r="M321" s="8"/>
      <c r="O321" s="9">
        <v>5</v>
      </c>
      <c r="P321" s="7">
        <f t="shared" si="260"/>
        <v>0.61017774828532123</v>
      </c>
      <c r="Q321" s="7">
        <f t="shared" si="272"/>
        <v>3.8827409378193116</v>
      </c>
      <c r="R321" s="7">
        <f t="shared" si="275"/>
        <v>1.7015836199387055</v>
      </c>
      <c r="S321" s="7">
        <f t="shared" si="277"/>
        <v>4.0646984956608119</v>
      </c>
      <c r="T321" s="7">
        <f t="shared" si="278"/>
        <v>3.8638720408893383</v>
      </c>
      <c r="U321" s="7">
        <f t="shared" si="271"/>
        <v>0.19005141775920598</v>
      </c>
      <c r="V321" s="6">
        <f t="shared" si="261"/>
        <v>6.5893516078017935E-3</v>
      </c>
      <c r="W321" s="8">
        <f t="shared" si="262"/>
        <v>0.95748306880659151</v>
      </c>
      <c r="X321" s="8">
        <f t="shared" si="263"/>
        <v>15261.044176706826</v>
      </c>
      <c r="Y321" s="6">
        <f t="shared" si="276"/>
        <v>-2.1811573178806061</v>
      </c>
      <c r="Z321" s="6">
        <f t="shared" si="273"/>
        <v>-1.8868896929973261E-2</v>
      </c>
      <c r="AA321" s="6">
        <f t="shared" si="274"/>
        <v>4.1835842495210738</v>
      </c>
      <c r="AB321" s="8">
        <f t="shared" si="246"/>
        <v>407.54704475402804</v>
      </c>
      <c r="AC321" s="8">
        <f t="shared" si="247"/>
        <v>18.731095992877911</v>
      </c>
      <c r="AD321" s="8">
        <f t="shared" si="248"/>
        <v>0.12342577749655981</v>
      </c>
      <c r="AE321" s="8">
        <f t="shared" si="249"/>
        <v>28.478738472551594</v>
      </c>
      <c r="AF321" s="8">
        <f t="shared" si="250"/>
        <v>17.934707273371593</v>
      </c>
      <c r="AG321" s="8">
        <f t="shared" si="251"/>
        <v>46.536871523419748</v>
      </c>
      <c r="AH321" s="8">
        <f t="shared" si="252"/>
        <v>46.413445745923184</v>
      </c>
      <c r="AI321" s="7">
        <f t="shared" si="253"/>
        <v>2.610177748285321</v>
      </c>
      <c r="AJ321" s="7">
        <f t="shared" si="254"/>
        <v>1.2725631895339904</v>
      </c>
      <c r="AK321" s="7">
        <f t="shared" si="255"/>
        <v>-0.90859412834661557</v>
      </c>
      <c r="AL321" s="7">
        <f t="shared" si="256"/>
        <v>1.4545207473754902</v>
      </c>
      <c r="AM321" s="7">
        <f t="shared" si="257"/>
        <v>1.2536942926040173</v>
      </c>
      <c r="AN321" s="7">
        <f t="shared" si="258"/>
        <v>1.6677971841551869</v>
      </c>
      <c r="AO321" s="7">
        <f t="shared" si="259"/>
        <v>1.6666438117478386</v>
      </c>
    </row>
    <row r="322" spans="1:41">
      <c r="A322" s="7" t="s">
        <v>150</v>
      </c>
      <c r="B322" s="7" t="s">
        <v>106</v>
      </c>
      <c r="C322" s="7" t="s">
        <v>44</v>
      </c>
      <c r="D322" s="7">
        <v>28</v>
      </c>
      <c r="E322" s="7">
        <v>39</v>
      </c>
      <c r="G322" s="23">
        <v>3.3124089241027797</v>
      </c>
      <c r="H322" s="9">
        <v>6576.1523046092188</v>
      </c>
      <c r="I322" s="9">
        <v>78.406813627254522</v>
      </c>
      <c r="J322" s="9">
        <v>9302.7888446215147</v>
      </c>
      <c r="K322" s="9">
        <v>5258.9641434262949</v>
      </c>
      <c r="L322" s="24">
        <v>1.022</v>
      </c>
      <c r="M322" s="8"/>
      <c r="O322" s="9">
        <v>5</v>
      </c>
      <c r="P322" s="7">
        <f t="shared" si="260"/>
        <v>0.52014394602309377</v>
      </c>
      <c r="Q322" s="7">
        <f t="shared" si="272"/>
        <v>3.8179718629695523</v>
      </c>
      <c r="R322" s="7">
        <f t="shared" si="275"/>
        <v>1.894353804931115</v>
      </c>
      <c r="S322" s="7">
        <f t="shared" si="277"/>
        <v>3.968613163421093</v>
      </c>
      <c r="T322" s="7">
        <f t="shared" si="278"/>
        <v>3.7209002097248116</v>
      </c>
      <c r="U322" s="7">
        <f t="shared" si="271"/>
        <v>9.4508957986939347E-3</v>
      </c>
      <c r="V322" s="6">
        <f t="shared" si="261"/>
        <v>1.1922901112296207E-2</v>
      </c>
      <c r="W322" s="8">
        <f t="shared" si="262"/>
        <v>0.79970230308387047</v>
      </c>
      <c r="X322" s="8">
        <f t="shared" si="263"/>
        <v>11932.270916334663</v>
      </c>
      <c r="Y322" s="6">
        <f t="shared" si="276"/>
        <v>-1.923618058038437</v>
      </c>
      <c r="Z322" s="6">
        <f t="shared" si="273"/>
        <v>-9.7071653244740333E-2</v>
      </c>
      <c r="AA322" s="6">
        <f t="shared" si="274"/>
        <v>4.0767231052442918</v>
      </c>
      <c r="AB322" s="8">
        <f t="shared" si="246"/>
        <v>331.24089241027798</v>
      </c>
      <c r="AC322" s="8">
        <f t="shared" si="247"/>
        <v>19.853081111929672</v>
      </c>
      <c r="AD322" s="8">
        <f t="shared" si="248"/>
        <v>0.23670632287193313</v>
      </c>
      <c r="AE322" s="8">
        <f t="shared" si="249"/>
        <v>28.084663028558069</v>
      </c>
      <c r="AF322" s="8">
        <f t="shared" si="250"/>
        <v>15.876554688521049</v>
      </c>
      <c r="AG322" s="8">
        <f t="shared" si="251"/>
        <v>44.197924039951054</v>
      </c>
      <c r="AH322" s="8">
        <f t="shared" si="252"/>
        <v>43.961217717079116</v>
      </c>
      <c r="AI322" s="7">
        <f t="shared" si="253"/>
        <v>2.5201439460230937</v>
      </c>
      <c r="AJ322" s="7">
        <f t="shared" si="254"/>
        <v>1.2978279169464582</v>
      </c>
      <c r="AK322" s="7">
        <f t="shared" si="255"/>
        <v>-0.62579014109197872</v>
      </c>
      <c r="AL322" s="7">
        <f t="shared" si="256"/>
        <v>1.4484692173979992</v>
      </c>
      <c r="AM322" s="7">
        <f t="shared" si="257"/>
        <v>1.200756263701718</v>
      </c>
      <c r="AN322" s="7">
        <f t="shared" si="258"/>
        <v>1.6454018711778935</v>
      </c>
      <c r="AO322" s="7">
        <f t="shared" si="259"/>
        <v>1.6430697137897474</v>
      </c>
    </row>
    <row r="323" spans="1:41">
      <c r="A323" s="7" t="s">
        <v>150</v>
      </c>
      <c r="B323" s="7" t="s">
        <v>139</v>
      </c>
      <c r="C323" s="7" t="s">
        <v>44</v>
      </c>
      <c r="D323" s="7">
        <v>39</v>
      </c>
      <c r="E323" s="7">
        <v>49</v>
      </c>
      <c r="G323" s="23">
        <v>2.9981701374053999</v>
      </c>
      <c r="H323" s="9">
        <v>7109.5617529880483</v>
      </c>
      <c r="I323" s="9">
        <v>116.03585657370519</v>
      </c>
      <c r="J323" s="9">
        <v>11420</v>
      </c>
      <c r="K323" s="9">
        <v>6680</v>
      </c>
      <c r="L323" s="24">
        <v>1.0669999999999999</v>
      </c>
      <c r="M323" s="8"/>
      <c r="O323" s="9">
        <v>5</v>
      </c>
      <c r="P323" s="7">
        <f t="shared" si="260"/>
        <v>0.47685627415594894</v>
      </c>
      <c r="Q323" s="7">
        <f t="shared" si="272"/>
        <v>3.8518428308106412</v>
      </c>
      <c r="R323" s="7">
        <f t="shared" si="275"/>
        <v>2.0645922125530372</v>
      </c>
      <c r="S323" s="7">
        <f t="shared" si="277"/>
        <v>4.0576661039098294</v>
      </c>
      <c r="T323" s="7">
        <f t="shared" si="278"/>
        <v>3.8247764624755458</v>
      </c>
      <c r="U323" s="7">
        <f t="shared" si="271"/>
        <v>2.8164419424469872E-2</v>
      </c>
      <c r="V323" s="6">
        <f t="shared" si="261"/>
        <v>1.6321098346875874E-2</v>
      </c>
      <c r="W323" s="8">
        <f t="shared" si="262"/>
        <v>0.93957971420565978</v>
      </c>
      <c r="X323" s="8">
        <f t="shared" si="263"/>
        <v>14760</v>
      </c>
      <c r="Y323" s="6">
        <f t="shared" si="276"/>
        <v>-1.7872506182576038</v>
      </c>
      <c r="Z323" s="6">
        <f t="shared" si="273"/>
        <v>-2.7066368335095459E-2</v>
      </c>
      <c r="AA323" s="6">
        <f t="shared" si="274"/>
        <v>4.1690863574870232</v>
      </c>
      <c r="AB323" s="8">
        <f t="shared" si="246"/>
        <v>299.81701374054001</v>
      </c>
      <c r="AC323" s="8">
        <f t="shared" si="247"/>
        <v>23.713003022372252</v>
      </c>
      <c r="AD323" s="8">
        <f t="shared" si="248"/>
        <v>0.38702225442790239</v>
      </c>
      <c r="AE323" s="8">
        <f t="shared" si="249"/>
        <v>38.089899760934863</v>
      </c>
      <c r="AF323" s="8">
        <f t="shared" si="250"/>
        <v>22.280256602718467</v>
      </c>
      <c r="AG323" s="8">
        <f t="shared" si="251"/>
        <v>60.757178618081234</v>
      </c>
      <c r="AH323" s="8">
        <f t="shared" si="252"/>
        <v>60.370156363653336</v>
      </c>
      <c r="AI323" s="7">
        <f t="shared" si="253"/>
        <v>2.4768562741559488</v>
      </c>
      <c r="AJ323" s="7">
        <f t="shared" si="254"/>
        <v>1.3749865566546922</v>
      </c>
      <c r="AK323" s="7">
        <f t="shared" si="255"/>
        <v>-0.41226406160291168</v>
      </c>
      <c r="AL323" s="7">
        <f t="shared" si="256"/>
        <v>1.5808098297538802</v>
      </c>
      <c r="AM323" s="7">
        <f t="shared" si="257"/>
        <v>1.3479201883195968</v>
      </c>
      <c r="AN323" s="7">
        <f t="shared" si="258"/>
        <v>1.7835975983203058</v>
      </c>
      <c r="AO323" s="7">
        <f t="shared" si="259"/>
        <v>1.7808223007132356</v>
      </c>
    </row>
    <row r="324" spans="1:41">
      <c r="A324" s="7" t="s">
        <v>150</v>
      </c>
      <c r="B324" s="7" t="s">
        <v>151</v>
      </c>
      <c r="C324" s="7" t="s">
        <v>44</v>
      </c>
      <c r="D324" s="7">
        <v>48</v>
      </c>
      <c r="E324" s="7">
        <v>58</v>
      </c>
      <c r="G324" s="23">
        <v>4.0715613365173295</v>
      </c>
      <c r="H324" s="9">
        <v>7463.0000000000009</v>
      </c>
      <c r="I324" s="9">
        <v>161.75000000000003</v>
      </c>
      <c r="J324" s="9">
        <v>15079.6812749004</v>
      </c>
      <c r="K324" s="9">
        <v>8924.3027888446213</v>
      </c>
      <c r="L324" s="24">
        <v>1.8089999999999999</v>
      </c>
      <c r="M324" s="8"/>
      <c r="O324" s="9">
        <v>5</v>
      </c>
      <c r="P324" s="7">
        <f t="shared" si="260"/>
        <v>0.6097609816587265</v>
      </c>
      <c r="Q324" s="7">
        <f t="shared" si="272"/>
        <v>3.8729134416203954</v>
      </c>
      <c r="R324" s="7">
        <f t="shared" si="275"/>
        <v>2.2088442893407381</v>
      </c>
      <c r="S324" s="7">
        <f t="shared" si="277"/>
        <v>4.1783921623550535</v>
      </c>
      <c r="T324" s="7">
        <f t="shared" si="278"/>
        <v>3.9505742968531248</v>
      </c>
      <c r="U324" s="7">
        <f t="shared" si="271"/>
        <v>0.25743856685981376</v>
      </c>
      <c r="V324" s="6">
        <f t="shared" si="261"/>
        <v>2.1673589709232215E-2</v>
      </c>
      <c r="W324" s="8">
        <f t="shared" si="262"/>
        <v>1.1958063498384859</v>
      </c>
      <c r="X324" s="8">
        <f t="shared" si="263"/>
        <v>19541.83266932271</v>
      </c>
      <c r="Y324" s="6">
        <f t="shared" si="276"/>
        <v>-1.6640691522796573</v>
      </c>
      <c r="Z324" s="6">
        <f t="shared" si="273"/>
        <v>7.7660855232729295E-2</v>
      </c>
      <c r="AA324" s="6">
        <f t="shared" si="274"/>
        <v>4.2909652902349293</v>
      </c>
      <c r="AB324" s="8">
        <f t="shared" ref="AB324:AB387" si="289">(G324/10)*1000</f>
        <v>407.156133651733</v>
      </c>
      <c r="AC324" s="8">
        <f t="shared" ref="AC324:AC387" si="290">H324/AB324</f>
        <v>18.329577729961422</v>
      </c>
      <c r="AD324" s="8">
        <f t="shared" ref="AD324:AD387" si="291">I324/AB324</f>
        <v>0.39726774726266378</v>
      </c>
      <c r="AE324" s="8">
        <f t="shared" ref="AE324:AE387" si="292">J324/AB324</f>
        <v>37.036605932109147</v>
      </c>
      <c r="AF324" s="8">
        <f t="shared" ref="AF324:AF387" si="293">K324/AB324</f>
        <v>21.918625439345966</v>
      </c>
      <c r="AG324" s="8">
        <f t="shared" ref="AG324:AG387" si="294">(I324+K324+J324)/AB324</f>
        <v>59.35249911871778</v>
      </c>
      <c r="AH324" s="8">
        <f t="shared" ref="AH324:AH387" si="295">(J324+K324)/AB324</f>
        <v>58.955231371455113</v>
      </c>
      <c r="AI324" s="7">
        <f t="shared" ref="AI324:AI387" si="296">LOG(AB324)</f>
        <v>2.6097609816587264</v>
      </c>
      <c r="AJ324" s="7">
        <f t="shared" ref="AJ324:AJ387" si="297">LOG(AC324)</f>
        <v>1.2631524599616688</v>
      </c>
      <c r="AK324" s="7">
        <f t="shared" ref="AK324:AK387" si="298">LOG(AD324)</f>
        <v>-0.40091669231798849</v>
      </c>
      <c r="AL324" s="7">
        <f t="shared" ref="AL324:AL387" si="299">LOG(AE324)</f>
        <v>1.5686311806963269</v>
      </c>
      <c r="AM324" s="7">
        <f t="shared" ref="AM324:AM387" si="300">LOG(AF324)</f>
        <v>1.3408133151943982</v>
      </c>
      <c r="AN324" s="7">
        <f t="shared" ref="AN324:AN387" si="301">LOG(AG324)</f>
        <v>1.7734390102428979</v>
      </c>
      <c r="AO324" s="7">
        <f t="shared" ref="AO324:AO387" si="302">LOG(AH324)</f>
        <v>1.7705223481071413</v>
      </c>
    </row>
    <row r="325" spans="1:41">
      <c r="A325" s="7" t="s">
        <v>150</v>
      </c>
      <c r="B325" s="7" t="s">
        <v>152</v>
      </c>
      <c r="C325" s="7" t="s">
        <v>44</v>
      </c>
      <c r="D325" s="7">
        <v>58</v>
      </c>
      <c r="E325" s="7">
        <v>69</v>
      </c>
      <c r="G325" s="23">
        <v>4.7973175048828098</v>
      </c>
      <c r="H325" s="9">
        <v>11205.231388329981</v>
      </c>
      <c r="I325" s="9">
        <v>523.64185110663982</v>
      </c>
      <c r="J325" s="9">
        <v>14779.116465863452</v>
      </c>
      <c r="K325" s="9">
        <v>10481.927710843374</v>
      </c>
      <c r="L325" s="24">
        <v>1.9259999999999999</v>
      </c>
      <c r="M325" s="8"/>
      <c r="O325" s="9">
        <v>5</v>
      </c>
      <c r="P325" s="7">
        <f t="shared" ref="P325:P333" si="303">LOG(G325)</f>
        <v>0.68099846269258379</v>
      </c>
      <c r="Q325" s="7">
        <f t="shared" si="272"/>
        <v>4.0494208291564266</v>
      </c>
      <c r="R325" s="7">
        <f t="shared" si="275"/>
        <v>2.7190343494492417</v>
      </c>
      <c r="S325" s="7">
        <f t="shared" si="277"/>
        <v>4.1696484715777808</v>
      </c>
      <c r="T325" s="7">
        <f t="shared" si="278"/>
        <v>4.0204411602425445</v>
      </c>
      <c r="U325" s="7">
        <f t="shared" si="271"/>
        <v>0.28465628278851568</v>
      </c>
      <c r="V325" s="6">
        <f t="shared" si="261"/>
        <v>4.6731908780750578E-2</v>
      </c>
      <c r="W325" s="8">
        <f t="shared" si="262"/>
        <v>0.93544946530600759</v>
      </c>
      <c r="X325" s="8">
        <f t="shared" si="263"/>
        <v>20020.080321285139</v>
      </c>
      <c r="Y325" s="6">
        <f t="shared" si="276"/>
        <v>-1.3303864797071854</v>
      </c>
      <c r="Z325" s="6">
        <f t="shared" si="273"/>
        <v>-2.8979668913882362E-2</v>
      </c>
      <c r="AA325" s="6">
        <f t="shared" si="274"/>
        <v>4.3014658155519383</v>
      </c>
      <c r="AB325" s="8">
        <f t="shared" si="289"/>
        <v>479.73175048828097</v>
      </c>
      <c r="AC325" s="8">
        <f t="shared" si="290"/>
        <v>23.357285351501258</v>
      </c>
      <c r="AD325" s="8">
        <f t="shared" si="291"/>
        <v>1.0915305284123185</v>
      </c>
      <c r="AE325" s="8">
        <f t="shared" si="292"/>
        <v>30.807042583320698</v>
      </c>
      <c r="AF325" s="8">
        <f t="shared" si="293"/>
        <v>21.849560093061697</v>
      </c>
      <c r="AG325" s="8">
        <f t="shared" si="294"/>
        <v>53.748133204794712</v>
      </c>
      <c r="AH325" s="8">
        <f t="shared" si="295"/>
        <v>52.656602676382391</v>
      </c>
      <c r="AI325" s="7">
        <f t="shared" si="296"/>
        <v>2.6809984626925836</v>
      </c>
      <c r="AJ325" s="7">
        <f t="shared" si="297"/>
        <v>1.3684223664638433</v>
      </c>
      <c r="AK325" s="7">
        <f t="shared" si="298"/>
        <v>3.803588675665788E-2</v>
      </c>
      <c r="AL325" s="7">
        <f t="shared" si="299"/>
        <v>1.4886500088851975</v>
      </c>
      <c r="AM325" s="7">
        <f t="shared" si="300"/>
        <v>1.3394426975499609</v>
      </c>
      <c r="AN325" s="7">
        <f t="shared" si="301"/>
        <v>1.7303633848120943</v>
      </c>
      <c r="AO325" s="7">
        <f t="shared" si="302"/>
        <v>1.7214528356569487</v>
      </c>
    </row>
    <row r="326" spans="1:41">
      <c r="A326" s="7" t="s">
        <v>153</v>
      </c>
      <c r="B326" s="7" t="s">
        <v>40</v>
      </c>
      <c r="C326" s="7" t="s">
        <v>41</v>
      </c>
      <c r="D326" s="7">
        <v>2</v>
      </c>
      <c r="E326" s="7">
        <v>4</v>
      </c>
      <c r="G326" s="23">
        <v>41.8015327453613</v>
      </c>
      <c r="H326" s="9">
        <v>856.28742514970077</v>
      </c>
      <c r="I326" s="9">
        <v>229.04191616766468</v>
      </c>
      <c r="J326" s="9">
        <v>353.41365461847391</v>
      </c>
      <c r="K326" s="9">
        <v>628.5140562248996</v>
      </c>
      <c r="L326" s="24">
        <v>0.192</v>
      </c>
      <c r="M326" s="8"/>
      <c r="O326" s="9">
        <v>3</v>
      </c>
      <c r="P326" s="7">
        <f t="shared" si="303"/>
        <v>1.6211922064316961</v>
      </c>
      <c r="Q326" s="7">
        <f t="shared" si="272"/>
        <v>2.9326195663174786</v>
      </c>
      <c r="R326" s="7">
        <f t="shared" si="275"/>
        <v>2.3599149683420531</v>
      </c>
      <c r="S326" s="7">
        <f t="shared" si="277"/>
        <v>2.5482833250544323</v>
      </c>
      <c r="T326" s="7">
        <f t="shared" si="278"/>
        <v>2.7983149947867307</v>
      </c>
      <c r="U326" s="7">
        <f t="shared" si="271"/>
        <v>-0.71669877129645043</v>
      </c>
      <c r="V326" s="6">
        <f t="shared" si="261"/>
        <v>0.26748251748251745</v>
      </c>
      <c r="W326" s="8">
        <f t="shared" si="262"/>
        <v>0.73399893279411343</v>
      </c>
      <c r="X326" s="8">
        <f t="shared" si="263"/>
        <v>667.67068273092377</v>
      </c>
      <c r="Y326" s="6">
        <f t="shared" si="276"/>
        <v>-0.5727045979754255</v>
      </c>
      <c r="Z326" s="6">
        <f t="shared" si="273"/>
        <v>-0.13430457153074762</v>
      </c>
      <c r="AA326" s="6">
        <f t="shared" si="274"/>
        <v>2.8245623068794061</v>
      </c>
      <c r="AB326" s="8">
        <f t="shared" si="289"/>
        <v>4180.1532745361292</v>
      </c>
      <c r="AC326" s="8">
        <f t="shared" si="290"/>
        <v>0.20484593958931394</v>
      </c>
      <c r="AD326" s="8">
        <f t="shared" si="291"/>
        <v>5.4792707617421381E-2</v>
      </c>
      <c r="AE326" s="8">
        <f t="shared" si="292"/>
        <v>8.4545621035317695E-2</v>
      </c>
      <c r="AF326" s="8">
        <f t="shared" si="293"/>
        <v>0.15035670104576385</v>
      </c>
      <c r="AG326" s="8">
        <f t="shared" si="294"/>
        <v>0.28969502969850291</v>
      </c>
      <c r="AH326" s="8">
        <f t="shared" si="295"/>
        <v>0.23490232208108153</v>
      </c>
      <c r="AI326" s="7">
        <f t="shared" si="296"/>
        <v>3.6211922064316959</v>
      </c>
      <c r="AJ326" s="7">
        <f t="shared" si="297"/>
        <v>-0.68857264011421748</v>
      </c>
      <c r="AK326" s="7">
        <f t="shared" si="298"/>
        <v>-1.2612772380896429</v>
      </c>
      <c r="AL326" s="7">
        <f t="shared" si="299"/>
        <v>-1.0729088813772638</v>
      </c>
      <c r="AM326" s="7">
        <f t="shared" si="300"/>
        <v>-0.82287721164496519</v>
      </c>
      <c r="AN326" s="7">
        <f t="shared" si="301"/>
        <v>-0.53805895592855035</v>
      </c>
      <c r="AO326" s="7">
        <f t="shared" si="302"/>
        <v>-0.62911269006779336</v>
      </c>
    </row>
    <row r="327" spans="1:41">
      <c r="A327" s="7" t="s">
        <v>153</v>
      </c>
      <c r="B327" s="7" t="s">
        <v>105</v>
      </c>
      <c r="C327" s="7" t="s">
        <v>47</v>
      </c>
      <c r="D327" s="7">
        <v>4</v>
      </c>
      <c r="E327" s="7">
        <v>6.5</v>
      </c>
      <c r="G327" s="23">
        <v>4.9842677116393999</v>
      </c>
      <c r="H327" s="9">
        <v>1277.69461</v>
      </c>
      <c r="I327" s="9">
        <v>15.7185629</v>
      </c>
      <c r="J327" s="9">
        <v>547.43083000000001</v>
      </c>
      <c r="K327" s="9">
        <v>666.00790500000005</v>
      </c>
      <c r="L327" s="24">
        <v>0.12</v>
      </c>
      <c r="M327" s="8"/>
      <c r="O327" s="9">
        <v>3</v>
      </c>
      <c r="P327" s="7">
        <f t="shared" si="303"/>
        <v>0.69760136081108204</v>
      </c>
      <c r="Q327" s="7">
        <f t="shared" si="272"/>
        <v>3.1064270627106101</v>
      </c>
      <c r="R327" s="7">
        <f t="shared" si="275"/>
        <v>1.1964128373058081</v>
      </c>
      <c r="S327" s="7">
        <f t="shared" si="277"/>
        <v>2.7383292521932923</v>
      </c>
      <c r="T327" s="7">
        <f t="shared" si="278"/>
        <v>2.8234793839413301</v>
      </c>
      <c r="U327" s="7">
        <f t="shared" si="271"/>
        <v>-0.92081875395237522</v>
      </c>
      <c r="V327" s="6">
        <f t="shared" si="261"/>
        <v>1.2302284737665129E-2</v>
      </c>
      <c r="W327" s="8">
        <f t="shared" si="262"/>
        <v>0.52125750534394133</v>
      </c>
      <c r="X327" s="8">
        <f t="shared" si="263"/>
        <v>880.43478249999998</v>
      </c>
      <c r="Y327" s="6">
        <f t="shared" si="276"/>
        <v>-1.910014225404802</v>
      </c>
      <c r="Z327" s="6">
        <f t="shared" si="273"/>
        <v>-0.28294767876928023</v>
      </c>
      <c r="AA327" s="6">
        <f t="shared" si="274"/>
        <v>2.9446971914794777</v>
      </c>
      <c r="AB327" s="8">
        <f t="shared" si="289"/>
        <v>498.42677116393997</v>
      </c>
      <c r="AC327" s="8">
        <f t="shared" si="290"/>
        <v>2.5634550227233825</v>
      </c>
      <c r="AD327" s="8">
        <f t="shared" si="291"/>
        <v>3.1536353601740889E-2</v>
      </c>
      <c r="AE327" s="8">
        <f t="shared" si="292"/>
        <v>1.0983174694281055</v>
      </c>
      <c r="AF327" s="8">
        <f t="shared" si="293"/>
        <v>1.3362201702061869</v>
      </c>
      <c r="AG327" s="8">
        <f t="shared" si="294"/>
        <v>2.4660739932360336</v>
      </c>
      <c r="AH327" s="8">
        <f t="shared" si="295"/>
        <v>2.4345376396342928</v>
      </c>
      <c r="AI327" s="7">
        <f t="shared" si="296"/>
        <v>2.697601360811082</v>
      </c>
      <c r="AJ327" s="7">
        <f t="shared" si="297"/>
        <v>0.40882570189952822</v>
      </c>
      <c r="AK327" s="7">
        <f t="shared" si="298"/>
        <v>-1.5011885235052738</v>
      </c>
      <c r="AL327" s="7">
        <f t="shared" si="299"/>
        <v>4.0727891382210432E-2</v>
      </c>
      <c r="AM327" s="7">
        <f t="shared" si="300"/>
        <v>0.12587802313024801</v>
      </c>
      <c r="AN327" s="7">
        <f t="shared" si="301"/>
        <v>0.39200610322970803</v>
      </c>
      <c r="AO327" s="7">
        <f t="shared" si="302"/>
        <v>0.38641649342662787</v>
      </c>
    </row>
    <row r="328" spans="1:41">
      <c r="A328" s="7" t="s">
        <v>153</v>
      </c>
      <c r="B328" s="7" t="s">
        <v>59</v>
      </c>
      <c r="C328" s="7" t="s">
        <v>59</v>
      </c>
      <c r="D328" s="7">
        <v>6.5</v>
      </c>
      <c r="E328" s="7">
        <v>9</v>
      </c>
      <c r="G328" s="23">
        <v>0.58174204826355003</v>
      </c>
      <c r="H328" s="9">
        <v>743.76247499999999</v>
      </c>
      <c r="I328" s="9">
        <v>8.7325349299999999</v>
      </c>
      <c r="J328" s="9">
        <v>282</v>
      </c>
      <c r="K328" s="9">
        <v>282</v>
      </c>
      <c r="L328" s="24">
        <v>7.8E-2</v>
      </c>
      <c r="M328" s="8"/>
      <c r="O328" s="9">
        <v>3</v>
      </c>
      <c r="P328" s="7">
        <f t="shared" si="303"/>
        <v>-0.23526954430055969</v>
      </c>
      <c r="Q328" s="7">
        <f t="shared" si="272"/>
        <v>2.8714342631443039</v>
      </c>
      <c r="R328" s="7">
        <f t="shared" si="275"/>
        <v>0.94114033148413767</v>
      </c>
      <c r="S328" s="7">
        <f t="shared" si="277"/>
        <v>2.4502491083193609</v>
      </c>
      <c r="T328" s="7">
        <f t="shared" si="278"/>
        <v>2.4502491083193609</v>
      </c>
      <c r="U328" s="7">
        <f t="shared" si="271"/>
        <v>-1.1079053973095196</v>
      </c>
      <c r="V328" s="6">
        <f t="shared" si="261"/>
        <v>1.1741026501773969E-2</v>
      </c>
      <c r="W328" s="8">
        <f t="shared" si="262"/>
        <v>0.37915330428575333</v>
      </c>
      <c r="X328" s="8">
        <f t="shared" si="263"/>
        <v>423</v>
      </c>
      <c r="Y328" s="6">
        <f t="shared" si="276"/>
        <v>-1.9302939316601664</v>
      </c>
      <c r="Z328" s="6">
        <f t="shared" si="273"/>
        <v>-0.42118515482494284</v>
      </c>
      <c r="AA328" s="6">
        <f t="shared" si="274"/>
        <v>2.6263403673750423</v>
      </c>
      <c r="AB328" s="8">
        <f t="shared" si="289"/>
        <v>58.174204826355009</v>
      </c>
      <c r="AC328" s="8">
        <f t="shared" si="290"/>
        <v>12.78509052629197</v>
      </c>
      <c r="AD328" s="8">
        <f t="shared" si="291"/>
        <v>0.15011008669677334</v>
      </c>
      <c r="AE328" s="8">
        <f t="shared" si="292"/>
        <v>4.8475093186360816</v>
      </c>
      <c r="AF328" s="8">
        <f t="shared" si="293"/>
        <v>4.8475093186360816</v>
      </c>
      <c r="AG328" s="8">
        <f t="shared" si="294"/>
        <v>9.8451287239689353</v>
      </c>
      <c r="AH328" s="8">
        <f t="shared" si="295"/>
        <v>9.6950186372721632</v>
      </c>
      <c r="AI328" s="7">
        <f t="shared" si="296"/>
        <v>1.7647304556994403</v>
      </c>
      <c r="AJ328" s="7">
        <f t="shared" si="297"/>
        <v>1.1067038074448636</v>
      </c>
      <c r="AK328" s="7">
        <f t="shared" si="298"/>
        <v>-0.82359012421530275</v>
      </c>
      <c r="AL328" s="7">
        <f t="shared" si="299"/>
        <v>0.68551865261992073</v>
      </c>
      <c r="AM328" s="7">
        <f t="shared" si="300"/>
        <v>0.68551865261992073</v>
      </c>
      <c r="AN328" s="7">
        <f t="shared" si="301"/>
        <v>0.99322139886356575</v>
      </c>
      <c r="AO328" s="7">
        <f t="shared" si="302"/>
        <v>0.98654864828390199</v>
      </c>
    </row>
    <row r="329" spans="1:41">
      <c r="A329" s="7" t="s">
        <v>153</v>
      </c>
      <c r="B329" s="7" t="s">
        <v>71</v>
      </c>
      <c r="C329" s="7" t="s">
        <v>43</v>
      </c>
      <c r="D329" s="7">
        <v>9</v>
      </c>
      <c r="E329" s="7">
        <v>23</v>
      </c>
      <c r="G329" s="23">
        <v>5.5991630554199201</v>
      </c>
      <c r="H329" s="9">
        <v>18807.405599999998</v>
      </c>
      <c r="I329" s="9">
        <v>30.069582499999999</v>
      </c>
      <c r="J329" s="9">
        <v>7943.5483899999999</v>
      </c>
      <c r="K329" s="9">
        <v>5947.5806499999999</v>
      </c>
      <c r="L329" s="24">
        <v>0.54200000000000004</v>
      </c>
      <c r="M329" s="8"/>
      <c r="O329" s="9">
        <v>3</v>
      </c>
      <c r="P329" s="7">
        <f t="shared" si="303"/>
        <v>0.74812311493881367</v>
      </c>
      <c r="Q329" s="7">
        <f t="shared" si="272"/>
        <v>4.2743288906426553</v>
      </c>
      <c r="R329" s="7">
        <f t="shared" si="275"/>
        <v>1.4781273981967948</v>
      </c>
      <c r="S329" s="7">
        <f t="shared" si="277"/>
        <v>3.9000145454941038</v>
      </c>
      <c r="T329" s="7">
        <f t="shared" si="278"/>
        <v>3.7743403398412898</v>
      </c>
      <c r="U329" s="7">
        <f t="shared" si="271"/>
        <v>-0.26600071346161303</v>
      </c>
      <c r="V329" s="6">
        <f t="shared" si="261"/>
        <v>1.5988160801934321E-3</v>
      </c>
      <c r="W329" s="8">
        <f t="shared" si="262"/>
        <v>0.31623610276156328</v>
      </c>
      <c r="X329" s="8">
        <f t="shared" si="263"/>
        <v>10917.338715</v>
      </c>
      <c r="Y329" s="6">
        <f t="shared" si="276"/>
        <v>-2.7962014924458605</v>
      </c>
      <c r="Z329" s="6">
        <f t="shared" si="273"/>
        <v>-0.49998855080136528</v>
      </c>
      <c r="AA329" s="6">
        <f t="shared" si="274"/>
        <v>4.0381167846828756</v>
      </c>
      <c r="AB329" s="8">
        <f t="shared" si="289"/>
        <v>559.91630554199196</v>
      </c>
      <c r="AC329" s="8">
        <f t="shared" si="290"/>
        <v>33.589672981205048</v>
      </c>
      <c r="AD329" s="8">
        <f t="shared" si="291"/>
        <v>5.3703709290789485E-2</v>
      </c>
      <c r="AE329" s="8">
        <f t="shared" si="292"/>
        <v>14.187028152914291</v>
      </c>
      <c r="AF329" s="8">
        <f t="shared" si="293"/>
        <v>10.622267276611666</v>
      </c>
      <c r="AG329" s="8">
        <f t="shared" si="294"/>
        <v>24.862999138816747</v>
      </c>
      <c r="AH329" s="8">
        <f t="shared" si="295"/>
        <v>24.809295429525957</v>
      </c>
      <c r="AI329" s="7">
        <f t="shared" si="296"/>
        <v>2.7481231149388137</v>
      </c>
      <c r="AJ329" s="7">
        <f t="shared" si="297"/>
        <v>1.5262057757038414</v>
      </c>
      <c r="AK329" s="7">
        <f t="shared" si="298"/>
        <v>-1.2699957167420188</v>
      </c>
      <c r="AL329" s="7">
        <f t="shared" si="299"/>
        <v>1.1518914305552899</v>
      </c>
      <c r="AM329" s="7">
        <f t="shared" si="300"/>
        <v>1.0262172249024761</v>
      </c>
      <c r="AN329" s="7">
        <f t="shared" si="301"/>
        <v>1.3955535149281835</v>
      </c>
      <c r="AO329" s="7">
        <f t="shared" si="302"/>
        <v>1.3946144307206598</v>
      </c>
    </row>
    <row r="330" spans="1:41">
      <c r="A330" s="7" t="s">
        <v>153</v>
      </c>
      <c r="B330" s="7" t="s">
        <v>72</v>
      </c>
      <c r="C330" s="7" t="s">
        <v>43</v>
      </c>
      <c r="D330" s="7">
        <v>23</v>
      </c>
      <c r="E330" s="7">
        <v>40</v>
      </c>
      <c r="G330" s="23">
        <v>4.1986045837402299</v>
      </c>
      <c r="H330" s="9">
        <v>8253.74251</v>
      </c>
      <c r="I330" s="9">
        <v>49.900199600000001</v>
      </c>
      <c r="J330" s="9">
        <v>10600</v>
      </c>
      <c r="K330" s="9">
        <v>6580</v>
      </c>
      <c r="L330" s="24">
        <v>1.915</v>
      </c>
      <c r="M330" s="8"/>
      <c r="O330" s="9">
        <v>3</v>
      </c>
      <c r="P330" s="7">
        <f t="shared" si="303"/>
        <v>0.62310497557009537</v>
      </c>
      <c r="Q330" s="7">
        <f t="shared" si="272"/>
        <v>3.9166509161732801</v>
      </c>
      <c r="R330" s="7">
        <f t="shared" si="275"/>
        <v>1.6981022827978431</v>
      </c>
      <c r="S330" s="7">
        <f t="shared" si="277"/>
        <v>4.0253058652647704</v>
      </c>
      <c r="T330" s="7">
        <f t="shared" si="278"/>
        <v>3.8182258936139557</v>
      </c>
      <c r="U330" s="7">
        <f t="shared" si="271"/>
        <v>0.28216877830464154</v>
      </c>
      <c r="V330" s="6">
        <f t="shared" si="261"/>
        <v>6.0457664555857342E-3</v>
      </c>
      <c r="W330" s="8">
        <f t="shared" si="262"/>
        <v>0.79721411129894815</v>
      </c>
      <c r="X330" s="8">
        <f t="shared" si="263"/>
        <v>13890</v>
      </c>
      <c r="Y330" s="6">
        <f t="shared" si="276"/>
        <v>-2.2185486333754367</v>
      </c>
      <c r="Z330" s="6">
        <f t="shared" si="273"/>
        <v>-9.8425022559324546E-2</v>
      </c>
      <c r="AA330" s="6">
        <f t="shared" si="274"/>
        <v>4.1427022457376159</v>
      </c>
      <c r="AB330" s="8">
        <f t="shared" si="289"/>
        <v>419.86045837402298</v>
      </c>
      <c r="AC330" s="8">
        <f t="shared" si="290"/>
        <v>19.658299192936489</v>
      </c>
      <c r="AD330" s="8">
        <f t="shared" si="291"/>
        <v>0.11884948583452352</v>
      </c>
      <c r="AE330" s="8">
        <f t="shared" si="292"/>
        <v>25.246483179316769</v>
      </c>
      <c r="AF330" s="8">
        <f t="shared" si="293"/>
        <v>15.671873520745693</v>
      </c>
      <c r="AG330" s="8">
        <f t="shared" si="294"/>
        <v>41.037206185896984</v>
      </c>
      <c r="AH330" s="8">
        <f t="shared" si="295"/>
        <v>40.918356700062461</v>
      </c>
      <c r="AI330" s="7">
        <f t="shared" si="296"/>
        <v>2.6231049755700955</v>
      </c>
      <c r="AJ330" s="7">
        <f t="shared" si="297"/>
        <v>1.2935459406031846</v>
      </c>
      <c r="AK330" s="7">
        <f t="shared" si="298"/>
        <v>-0.92500269277225222</v>
      </c>
      <c r="AL330" s="7">
        <f t="shared" si="299"/>
        <v>1.4022008896946749</v>
      </c>
      <c r="AM330" s="7">
        <f t="shared" si="300"/>
        <v>1.1951209180438602</v>
      </c>
      <c r="AN330" s="7">
        <f t="shared" si="301"/>
        <v>1.6131777863301364</v>
      </c>
      <c r="AO330" s="7">
        <f t="shared" si="302"/>
        <v>1.6119181839251282</v>
      </c>
    </row>
    <row r="331" spans="1:41">
      <c r="A331" s="7" t="s">
        <v>153</v>
      </c>
      <c r="B331" s="7" t="s">
        <v>154</v>
      </c>
      <c r="C331" s="7" t="s">
        <v>56</v>
      </c>
      <c r="D331" s="7">
        <v>40</v>
      </c>
      <c r="E331" s="7">
        <v>59</v>
      </c>
      <c r="G331" s="23">
        <v>2.25029373168945</v>
      </c>
      <c r="H331" s="9">
        <v>6300.3992015968061</v>
      </c>
      <c r="I331" s="9">
        <v>21.956087824351318</v>
      </c>
      <c r="J331" s="9">
        <v>8220</v>
      </c>
      <c r="K331" s="9">
        <v>5080</v>
      </c>
      <c r="L331" s="24">
        <v>1.1140000000000001</v>
      </c>
      <c r="M331" s="8"/>
      <c r="O331" s="9">
        <v>3</v>
      </c>
      <c r="P331" s="7">
        <f t="shared" si="303"/>
        <v>0.35223921043398626</v>
      </c>
      <c r="Q331" s="7">
        <f t="shared" si="272"/>
        <v>3.7993680677961268</v>
      </c>
      <c r="R331" s="7">
        <f t="shared" si="275"/>
        <v>1.3415549592909797</v>
      </c>
      <c r="S331" s="7">
        <f t="shared" si="277"/>
        <v>3.9148718175400505</v>
      </c>
      <c r="T331" s="7">
        <f t="shared" si="278"/>
        <v>3.7058637122839193</v>
      </c>
      <c r="U331" s="7">
        <f t="shared" si="271"/>
        <v>4.6885190837710138E-2</v>
      </c>
      <c r="V331" s="6">
        <f t="shared" si="261"/>
        <v>3.4848724853476986E-3</v>
      </c>
      <c r="W331" s="8">
        <f t="shared" si="262"/>
        <v>0.80629811500079207</v>
      </c>
      <c r="X331" s="8">
        <f t="shared" si="263"/>
        <v>10760</v>
      </c>
      <c r="Y331" s="6">
        <f t="shared" si="276"/>
        <v>-2.4578131085051473</v>
      </c>
      <c r="Z331" s="6">
        <f t="shared" si="273"/>
        <v>-9.3504355512207635E-2</v>
      </c>
      <c r="AA331" s="6">
        <f t="shared" si="274"/>
        <v>4.0318122713303701</v>
      </c>
      <c r="AB331" s="8">
        <f t="shared" si="289"/>
        <v>225.029373168945</v>
      </c>
      <c r="AC331" s="8">
        <f t="shared" si="290"/>
        <v>27.998119147168683</v>
      </c>
      <c r="AD331" s="8">
        <f t="shared" si="291"/>
        <v>9.7569875057454722E-2</v>
      </c>
      <c r="AE331" s="8">
        <f t="shared" si="292"/>
        <v>36.528564623555532</v>
      </c>
      <c r="AF331" s="8">
        <f t="shared" si="293"/>
        <v>22.574830691929694</v>
      </c>
      <c r="AG331" s="8">
        <f t="shared" si="294"/>
        <v>59.200965190542675</v>
      </c>
      <c r="AH331" s="8">
        <f t="shared" si="295"/>
        <v>59.103395315485223</v>
      </c>
      <c r="AI331" s="7">
        <f t="shared" si="296"/>
        <v>2.3522392104339862</v>
      </c>
      <c r="AJ331" s="7">
        <f t="shared" si="297"/>
        <v>1.4471288573621406</v>
      </c>
      <c r="AK331" s="7">
        <f t="shared" si="298"/>
        <v>-1.0106842511430065</v>
      </c>
      <c r="AL331" s="7">
        <f t="shared" si="299"/>
        <v>1.5626326071060641</v>
      </c>
      <c r="AM331" s="7">
        <f t="shared" si="300"/>
        <v>1.3536245018499329</v>
      </c>
      <c r="AN331" s="7">
        <f t="shared" si="301"/>
        <v>1.7723287873565279</v>
      </c>
      <c r="AO331" s="7">
        <f t="shared" si="302"/>
        <v>1.7716124305330996</v>
      </c>
    </row>
    <row r="332" spans="1:41">
      <c r="A332" s="7" t="s">
        <v>153</v>
      </c>
      <c r="B332" s="7" t="s">
        <v>56</v>
      </c>
      <c r="C332" s="7" t="s">
        <v>56</v>
      </c>
      <c r="D332" s="7">
        <v>59</v>
      </c>
      <c r="E332" s="7">
        <v>84</v>
      </c>
      <c r="G332" s="23">
        <v>1.4846483469009399</v>
      </c>
      <c r="H332" s="9">
        <v>4012.0724346076463</v>
      </c>
      <c r="I332" s="9">
        <v>17.857142857142875</v>
      </c>
      <c r="J332" s="9">
        <v>6060</v>
      </c>
      <c r="K332" s="9">
        <v>3200</v>
      </c>
      <c r="L332" s="24">
        <v>0.81100000000000005</v>
      </c>
      <c r="M332" s="8"/>
      <c r="O332" s="9">
        <v>3</v>
      </c>
      <c r="P332" s="7">
        <f t="shared" si="303"/>
        <v>0.17162359905003266</v>
      </c>
      <c r="Q332" s="7">
        <f t="shared" si="272"/>
        <v>3.6033687652423048</v>
      </c>
      <c r="R332" s="7">
        <f t="shared" si="275"/>
        <v>1.2518119729938</v>
      </c>
      <c r="S332" s="7">
        <f t="shared" si="277"/>
        <v>3.782472624166286</v>
      </c>
      <c r="T332" s="7">
        <f t="shared" si="278"/>
        <v>3.5051499783199058</v>
      </c>
      <c r="U332" s="7">
        <f t="shared" si="271"/>
        <v>-9.0979145788843946E-2</v>
      </c>
      <c r="V332" s="6">
        <f t="shared" si="261"/>
        <v>4.4508525576730231E-3</v>
      </c>
      <c r="W332" s="8">
        <f t="shared" si="262"/>
        <v>0.79759277833500497</v>
      </c>
      <c r="X332" s="8">
        <f t="shared" si="263"/>
        <v>7660</v>
      </c>
      <c r="Y332" s="6">
        <f t="shared" si="276"/>
        <v>-2.351556792248505</v>
      </c>
      <c r="Z332" s="6">
        <f t="shared" si="273"/>
        <v>-9.821878692239884E-2</v>
      </c>
      <c r="AA332" s="6">
        <f t="shared" si="274"/>
        <v>3.8842287696326041</v>
      </c>
      <c r="AB332" s="8">
        <f t="shared" si="289"/>
        <v>148.46483469009399</v>
      </c>
      <c r="AC332" s="8">
        <f t="shared" si="290"/>
        <v>27.02372210215611</v>
      </c>
      <c r="AD332" s="8">
        <f t="shared" si="291"/>
        <v>0.12027860263622653</v>
      </c>
      <c r="AE332" s="8">
        <f t="shared" si="292"/>
        <v>40.817746590629795</v>
      </c>
      <c r="AF332" s="8">
        <f t="shared" si="293"/>
        <v>21.553925592411773</v>
      </c>
      <c r="AG332" s="8">
        <f t="shared" si="294"/>
        <v>62.491950785677794</v>
      </c>
      <c r="AH332" s="8">
        <f t="shared" si="295"/>
        <v>62.371672183041568</v>
      </c>
      <c r="AI332" s="7">
        <f t="shared" si="296"/>
        <v>2.1716235990500325</v>
      </c>
      <c r="AJ332" s="7">
        <f t="shared" si="297"/>
        <v>1.4317451661922722</v>
      </c>
      <c r="AK332" s="7">
        <f t="shared" si="298"/>
        <v>-0.91981162605623268</v>
      </c>
      <c r="AL332" s="7">
        <f t="shared" si="299"/>
        <v>1.6108490251162535</v>
      </c>
      <c r="AM332" s="7">
        <f t="shared" si="300"/>
        <v>1.3335263792698733</v>
      </c>
      <c r="AN332" s="7">
        <f t="shared" si="301"/>
        <v>1.7958240820722973</v>
      </c>
      <c r="AO332" s="7">
        <f t="shared" si="302"/>
        <v>1.7949873876319018</v>
      </c>
    </row>
    <row r="333" spans="1:41">
      <c r="A333" s="7" t="s">
        <v>153</v>
      </c>
      <c r="B333" s="7" t="s">
        <v>45</v>
      </c>
      <c r="C333" s="7" t="s">
        <v>5</v>
      </c>
      <c r="D333" s="7">
        <v>84</v>
      </c>
      <c r="E333" s="7">
        <v>95</v>
      </c>
      <c r="G333" s="23">
        <v>0.47981148958206199</v>
      </c>
      <c r="H333" s="9">
        <v>2483.0339321357287</v>
      </c>
      <c r="I333" s="9">
        <v>59.131736526946135</v>
      </c>
      <c r="J333" s="9">
        <v>3904.3824701195222</v>
      </c>
      <c r="K333" s="9">
        <v>1480.0796812749004</v>
      </c>
      <c r="L333" s="24">
        <v>0.215</v>
      </c>
      <c r="M333" s="8"/>
      <c r="O333" s="9">
        <v>3</v>
      </c>
      <c r="P333" s="7">
        <f t="shared" si="303"/>
        <v>-0.31892935661340555</v>
      </c>
      <c r="Q333" s="7">
        <f t="shared" si="272"/>
        <v>3.3949826544875541</v>
      </c>
      <c r="R333" s="7">
        <f t="shared" si="275"/>
        <v>1.7718206331509148</v>
      </c>
      <c r="S333" s="7">
        <f t="shared" si="277"/>
        <v>3.5915523542114567</v>
      </c>
      <c r="T333" s="7">
        <f t="shared" si="278"/>
        <v>3.1702850966155558</v>
      </c>
      <c r="U333" s="7">
        <f t="shared" si="271"/>
        <v>-0.66756154008439472</v>
      </c>
      <c r="V333" s="6">
        <f t="shared" si="261"/>
        <v>2.3814308681672034E-2</v>
      </c>
      <c r="W333" s="8">
        <f t="shared" si="262"/>
        <v>0.59607710636553457</v>
      </c>
      <c r="X333" s="8">
        <f t="shared" si="263"/>
        <v>4644.4223107569724</v>
      </c>
      <c r="Y333" s="6">
        <f t="shared" si="276"/>
        <v>-1.6231620213366396</v>
      </c>
      <c r="Z333" s="6">
        <f t="shared" si="273"/>
        <v>-0.22469755787199827</v>
      </c>
      <c r="AA333" s="6">
        <f t="shared" si="274"/>
        <v>3.6669317026454915</v>
      </c>
      <c r="AB333" s="8">
        <f t="shared" si="289"/>
        <v>47.981148958206198</v>
      </c>
      <c r="AC333" s="8">
        <f t="shared" si="290"/>
        <v>51.750197443136805</v>
      </c>
      <c r="AD333" s="8">
        <f t="shared" si="291"/>
        <v>1.2323951762483349</v>
      </c>
      <c r="AE333" s="8">
        <f t="shared" si="292"/>
        <v>81.373259183943674</v>
      </c>
      <c r="AF333" s="8">
        <f t="shared" si="293"/>
        <v>30.847107945750075</v>
      </c>
      <c r="AG333" s="8">
        <f t="shared" si="294"/>
        <v>113.45276230594207</v>
      </c>
      <c r="AH333" s="8">
        <f t="shared" si="295"/>
        <v>112.22036712969374</v>
      </c>
      <c r="AI333" s="7">
        <f t="shared" si="296"/>
        <v>1.6810706433865945</v>
      </c>
      <c r="AJ333" s="7">
        <f t="shared" si="297"/>
        <v>1.7139120111009598</v>
      </c>
      <c r="AK333" s="7">
        <f t="shared" si="298"/>
        <v>9.0749989764320332E-2</v>
      </c>
      <c r="AL333" s="7">
        <f t="shared" si="299"/>
        <v>1.9104817108248622</v>
      </c>
      <c r="AM333" s="7">
        <f t="shared" si="300"/>
        <v>1.4892144532289615</v>
      </c>
      <c r="AN333" s="7">
        <f t="shared" si="301"/>
        <v>2.0548150743912807</v>
      </c>
      <c r="AO333" s="7">
        <f t="shared" si="302"/>
        <v>2.0500716851671115</v>
      </c>
    </row>
    <row r="334" spans="1:41">
      <c r="A334" s="7" t="s">
        <v>155</v>
      </c>
      <c r="B334" s="7" t="s">
        <v>40</v>
      </c>
      <c r="C334" s="7" t="s">
        <v>41</v>
      </c>
      <c r="D334" s="7">
        <v>6</v>
      </c>
      <c r="E334" s="7">
        <v>8</v>
      </c>
      <c r="H334" s="9">
        <v>501.75350701402812</v>
      </c>
      <c r="I334" s="9">
        <v>237.22444889779558</v>
      </c>
      <c r="J334" s="22">
        <v>422</v>
      </c>
      <c r="K334" s="22">
        <v>424</v>
      </c>
      <c r="L334" s="24">
        <v>0.49299999999999999</v>
      </c>
      <c r="M334" s="10"/>
      <c r="O334" s="7">
        <v>5</v>
      </c>
      <c r="Q334" s="7">
        <f t="shared" si="272"/>
        <v>2.7004904166782429</v>
      </c>
      <c r="R334" s="7">
        <f t="shared" si="275"/>
        <v>2.37515944638794</v>
      </c>
      <c r="S334" s="7">
        <f t="shared" si="277"/>
        <v>2.6253124509616739</v>
      </c>
      <c r="T334" s="7">
        <f t="shared" si="278"/>
        <v>2.6273658565927325</v>
      </c>
      <c r="U334" s="7">
        <f t="shared" si="271"/>
        <v>-0.30715308072276998</v>
      </c>
      <c r="V334" s="6">
        <f t="shared" si="261"/>
        <v>0.47279081377933091</v>
      </c>
      <c r="W334" s="8">
        <f t="shared" si="262"/>
        <v>0.84503644533200195</v>
      </c>
      <c r="X334" s="8">
        <f t="shared" si="263"/>
        <v>634</v>
      </c>
      <c r="Y334" s="6">
        <f t="shared" si="276"/>
        <v>-0.32533097029030289</v>
      </c>
      <c r="Z334" s="6">
        <f t="shared" si="273"/>
        <v>-7.3124560085510118E-2</v>
      </c>
      <c r="AA334" s="6">
        <f t="shared" si="274"/>
        <v>2.8020892578817329</v>
      </c>
      <c r="AB334" s="8">
        <f t="shared" si="289"/>
        <v>0</v>
      </c>
      <c r="AC334" s="8" t="e">
        <f t="shared" si="290"/>
        <v>#DIV/0!</v>
      </c>
      <c r="AD334" s="8" t="e">
        <f t="shared" si="291"/>
        <v>#DIV/0!</v>
      </c>
      <c r="AE334" s="8" t="e">
        <f t="shared" si="292"/>
        <v>#DIV/0!</v>
      </c>
      <c r="AF334" s="8" t="e">
        <f t="shared" si="293"/>
        <v>#DIV/0!</v>
      </c>
      <c r="AG334" s="8" t="e">
        <f t="shared" si="294"/>
        <v>#DIV/0!</v>
      </c>
      <c r="AH334" s="8" t="e">
        <f t="shared" si="295"/>
        <v>#DIV/0!</v>
      </c>
      <c r="AI334" s="7" t="e">
        <f t="shared" si="296"/>
        <v>#NUM!</v>
      </c>
      <c r="AJ334" s="7" t="e">
        <f t="shared" si="297"/>
        <v>#DIV/0!</v>
      </c>
      <c r="AK334" s="7" t="e">
        <f t="shared" si="298"/>
        <v>#DIV/0!</v>
      </c>
      <c r="AL334" s="7" t="e">
        <f t="shared" si="299"/>
        <v>#DIV/0!</v>
      </c>
      <c r="AM334" s="7" t="e">
        <f t="shared" si="300"/>
        <v>#DIV/0!</v>
      </c>
      <c r="AN334" s="7" t="e">
        <f t="shared" si="301"/>
        <v>#DIV/0!</v>
      </c>
      <c r="AO334" s="7" t="e">
        <f t="shared" si="302"/>
        <v>#DIV/0!</v>
      </c>
    </row>
    <row r="335" spans="1:41">
      <c r="A335" s="7" t="s">
        <v>156</v>
      </c>
      <c r="B335" s="7" t="s">
        <v>47</v>
      </c>
      <c r="C335" s="7" t="s">
        <v>47</v>
      </c>
      <c r="D335" s="7">
        <v>8</v>
      </c>
      <c r="E335" s="7">
        <v>10</v>
      </c>
      <c r="L335" s="24"/>
      <c r="M335" s="10"/>
      <c r="O335" s="7">
        <v>5</v>
      </c>
      <c r="AB335" s="8">
        <f t="shared" si="289"/>
        <v>0</v>
      </c>
      <c r="AC335" s="8" t="e">
        <f t="shared" si="290"/>
        <v>#DIV/0!</v>
      </c>
      <c r="AD335" s="8" t="e">
        <f t="shared" si="291"/>
        <v>#DIV/0!</v>
      </c>
      <c r="AE335" s="8" t="e">
        <f t="shared" si="292"/>
        <v>#DIV/0!</v>
      </c>
      <c r="AF335" s="8" t="e">
        <f t="shared" si="293"/>
        <v>#DIV/0!</v>
      </c>
      <c r="AG335" s="8" t="e">
        <f t="shared" si="294"/>
        <v>#DIV/0!</v>
      </c>
      <c r="AH335" s="8" t="e">
        <f t="shared" si="295"/>
        <v>#DIV/0!</v>
      </c>
      <c r="AI335" s="7" t="e">
        <f t="shared" si="296"/>
        <v>#NUM!</v>
      </c>
      <c r="AJ335" s="7" t="e">
        <f t="shared" si="297"/>
        <v>#DIV/0!</v>
      </c>
      <c r="AK335" s="7" t="e">
        <f t="shared" si="298"/>
        <v>#DIV/0!</v>
      </c>
      <c r="AL335" s="7" t="e">
        <f t="shared" si="299"/>
        <v>#DIV/0!</v>
      </c>
      <c r="AM335" s="7" t="e">
        <f t="shared" si="300"/>
        <v>#DIV/0!</v>
      </c>
      <c r="AN335" s="7" t="e">
        <f t="shared" si="301"/>
        <v>#DIV/0!</v>
      </c>
      <c r="AO335" s="7" t="e">
        <f t="shared" si="302"/>
        <v>#DIV/0!</v>
      </c>
    </row>
    <row r="336" spans="1:41">
      <c r="A336" s="7" t="s">
        <v>156</v>
      </c>
      <c r="B336" s="7" t="s">
        <v>59</v>
      </c>
      <c r="C336" s="7" t="s">
        <v>59</v>
      </c>
      <c r="D336" s="7">
        <v>10</v>
      </c>
      <c r="E336" s="7">
        <v>15</v>
      </c>
      <c r="H336" s="9">
        <v>1245.5179282868526</v>
      </c>
      <c r="I336" s="9">
        <v>0</v>
      </c>
      <c r="J336" s="9">
        <v>272</v>
      </c>
      <c r="K336" s="9">
        <v>386</v>
      </c>
      <c r="L336" s="24">
        <v>8.3000000000000004E-2</v>
      </c>
      <c r="M336" s="10"/>
      <c r="O336" s="7">
        <v>5</v>
      </c>
      <c r="Q336" s="7">
        <f t="shared" ref="Q336:Q353" si="304">LOG(H336)</f>
        <v>3.0953499832575209</v>
      </c>
      <c r="S336" s="7">
        <f t="shared" ref="S336:S353" si="305">LOG(J336)</f>
        <v>2.4345689040341987</v>
      </c>
      <c r="T336" s="7">
        <f t="shared" ref="T336:T353" si="306">LOG(K336)</f>
        <v>2.5865873046717551</v>
      </c>
      <c r="U336" s="7">
        <f t="shared" ref="U336:U353" si="307">LOG(L336)</f>
        <v>-1.080921907623926</v>
      </c>
      <c r="V336" s="6">
        <f t="shared" ref="V336:V353" si="308">I336/H336</f>
        <v>0</v>
      </c>
      <c r="W336" s="8">
        <f t="shared" ref="W336:W353" si="309">K336/H336</f>
        <v>0.30991123550579769</v>
      </c>
      <c r="X336" s="8">
        <f t="shared" ref="X336:X353" si="310">J336+(0.5*K336)</f>
        <v>465</v>
      </c>
      <c r="Z336" s="6">
        <f t="shared" ref="Z336:Z353" si="311">LOG(W336)</f>
        <v>-0.50876267858576585</v>
      </c>
      <c r="AA336" s="6">
        <f t="shared" ref="AA336:AA353" si="312">LOG(X336)</f>
        <v>2.667452952889954</v>
      </c>
      <c r="AB336" s="8">
        <f t="shared" si="289"/>
        <v>0</v>
      </c>
      <c r="AC336" s="8" t="e">
        <f t="shared" si="290"/>
        <v>#DIV/0!</v>
      </c>
      <c r="AD336" s="8" t="e">
        <f t="shared" si="291"/>
        <v>#DIV/0!</v>
      </c>
      <c r="AE336" s="8" t="e">
        <f t="shared" si="292"/>
        <v>#DIV/0!</v>
      </c>
      <c r="AF336" s="8" t="e">
        <f t="shared" si="293"/>
        <v>#DIV/0!</v>
      </c>
      <c r="AG336" s="8" t="e">
        <f t="shared" si="294"/>
        <v>#DIV/0!</v>
      </c>
      <c r="AH336" s="8" t="e">
        <f t="shared" si="295"/>
        <v>#DIV/0!</v>
      </c>
      <c r="AI336" s="7" t="e">
        <f t="shared" si="296"/>
        <v>#NUM!</v>
      </c>
      <c r="AJ336" s="7" t="e">
        <f t="shared" si="297"/>
        <v>#DIV/0!</v>
      </c>
      <c r="AK336" s="7" t="e">
        <f t="shared" si="298"/>
        <v>#DIV/0!</v>
      </c>
      <c r="AL336" s="7" t="e">
        <f t="shared" si="299"/>
        <v>#DIV/0!</v>
      </c>
      <c r="AM336" s="7" t="e">
        <f t="shared" si="300"/>
        <v>#DIV/0!</v>
      </c>
      <c r="AN336" s="7" t="e">
        <f t="shared" si="301"/>
        <v>#DIV/0!</v>
      </c>
      <c r="AO336" s="7" t="e">
        <f t="shared" si="302"/>
        <v>#DIV/0!</v>
      </c>
    </row>
    <row r="337" spans="1:41">
      <c r="A337" s="7" t="s">
        <v>155</v>
      </c>
      <c r="B337" s="7" t="s">
        <v>44</v>
      </c>
      <c r="C337" s="7" t="s">
        <v>44</v>
      </c>
      <c r="D337" s="7">
        <v>15</v>
      </c>
      <c r="E337" s="7">
        <v>30</v>
      </c>
      <c r="H337" s="9">
        <v>17714.641434262947</v>
      </c>
      <c r="I337" s="9">
        <v>51.792828685258989</v>
      </c>
      <c r="J337" s="9">
        <v>6254.9800796812751</v>
      </c>
      <c r="K337" s="9">
        <v>16394.422310756971</v>
      </c>
      <c r="L337" s="24">
        <v>1.7829999999999999</v>
      </c>
      <c r="M337" s="10"/>
      <c r="O337" s="7">
        <v>5</v>
      </c>
      <c r="Q337" s="7">
        <f t="shared" si="304"/>
        <v>4.2483323661133392</v>
      </c>
      <c r="R337" s="7">
        <f t="shared" ref="R337:R353" si="313">LOG(I337)</f>
        <v>1.7142696308257988</v>
      </c>
      <c r="S337" s="7">
        <f t="shared" si="305"/>
        <v>3.7962259309281956</v>
      </c>
      <c r="T337" s="7">
        <f t="shared" si="306"/>
        <v>4.2146961180672502</v>
      </c>
      <c r="U337" s="7">
        <f t="shared" si="307"/>
        <v>0.25115134317535459</v>
      </c>
      <c r="V337" s="6">
        <f t="shared" si="308"/>
        <v>2.9237300047791756E-3</v>
      </c>
      <c r="W337" s="8">
        <f t="shared" si="309"/>
        <v>0.92547299766663849</v>
      </c>
      <c r="X337" s="8">
        <f t="shared" si="310"/>
        <v>14452.191235059759</v>
      </c>
      <c r="Y337" s="6">
        <f t="shared" ref="Y337:Y353" si="314">LOG(V337)</f>
        <v>-2.5340627352875402</v>
      </c>
      <c r="Z337" s="6">
        <f t="shared" si="311"/>
        <v>-3.3636248046088807E-2</v>
      </c>
      <c r="AA337" s="6">
        <f t="shared" si="312"/>
        <v>4.159933699628735</v>
      </c>
      <c r="AB337" s="8">
        <f t="shared" si="289"/>
        <v>0</v>
      </c>
      <c r="AC337" s="8" t="e">
        <f t="shared" si="290"/>
        <v>#DIV/0!</v>
      </c>
      <c r="AD337" s="8" t="e">
        <f t="shared" si="291"/>
        <v>#DIV/0!</v>
      </c>
      <c r="AE337" s="8" t="e">
        <f t="shared" si="292"/>
        <v>#DIV/0!</v>
      </c>
      <c r="AF337" s="8" t="e">
        <f t="shared" si="293"/>
        <v>#DIV/0!</v>
      </c>
      <c r="AG337" s="8" t="e">
        <f t="shared" si="294"/>
        <v>#DIV/0!</v>
      </c>
      <c r="AH337" s="8" t="e">
        <f t="shared" si="295"/>
        <v>#DIV/0!</v>
      </c>
      <c r="AI337" s="7" t="e">
        <f t="shared" si="296"/>
        <v>#NUM!</v>
      </c>
      <c r="AJ337" s="7" t="e">
        <f t="shared" si="297"/>
        <v>#DIV/0!</v>
      </c>
      <c r="AK337" s="7" t="e">
        <f t="shared" si="298"/>
        <v>#DIV/0!</v>
      </c>
      <c r="AL337" s="7" t="e">
        <f t="shared" si="299"/>
        <v>#DIV/0!</v>
      </c>
      <c r="AM337" s="7" t="e">
        <f t="shared" si="300"/>
        <v>#DIV/0!</v>
      </c>
      <c r="AN337" s="7" t="e">
        <f t="shared" si="301"/>
        <v>#DIV/0!</v>
      </c>
      <c r="AO337" s="7" t="e">
        <f t="shared" si="302"/>
        <v>#DIV/0!</v>
      </c>
    </row>
    <row r="338" spans="1:41">
      <c r="A338" s="7" t="s">
        <v>155</v>
      </c>
      <c r="B338" s="7" t="s">
        <v>74</v>
      </c>
      <c r="C338" s="7" t="s">
        <v>44</v>
      </c>
      <c r="D338" s="7">
        <v>30</v>
      </c>
      <c r="E338" s="7">
        <v>48</v>
      </c>
      <c r="H338" s="9">
        <v>16153.193612774452</v>
      </c>
      <c r="I338" s="9">
        <v>238.7724550898204</v>
      </c>
      <c r="J338" s="9">
        <v>16048.387096774193</v>
      </c>
      <c r="K338" s="9">
        <v>12459.677419354839</v>
      </c>
      <c r="L338" s="24">
        <v>2.1739999999999999</v>
      </c>
      <c r="M338" s="10"/>
      <c r="O338" s="7">
        <v>5</v>
      </c>
      <c r="Q338" s="7">
        <f t="shared" si="304"/>
        <v>4.2082583985735607</v>
      </c>
      <c r="R338" s="7">
        <f t="shared" si="313"/>
        <v>2.3779842249176544</v>
      </c>
      <c r="S338" s="7">
        <f t="shared" si="305"/>
        <v>4.2054313912474717</v>
      </c>
      <c r="T338" s="7">
        <f t="shared" si="306"/>
        <v>4.0955067985986187</v>
      </c>
      <c r="U338" s="7">
        <f t="shared" si="307"/>
        <v>0.33725953975027573</v>
      </c>
      <c r="V338" s="6">
        <f t="shared" si="308"/>
        <v>1.4781749096413457E-2</v>
      </c>
      <c r="W338" s="8">
        <f t="shared" si="309"/>
        <v>0.77134452282558763</v>
      </c>
      <c r="X338" s="8">
        <f t="shared" si="310"/>
        <v>22278.225806451614</v>
      </c>
      <c r="Y338" s="6">
        <f t="shared" si="314"/>
        <v>-1.8302741736559065</v>
      </c>
      <c r="Z338" s="6">
        <f t="shared" si="311"/>
        <v>-0.11275159997494232</v>
      </c>
      <c r="AA338" s="6">
        <f t="shared" si="312"/>
        <v>4.3478806015309317</v>
      </c>
      <c r="AB338" s="8">
        <f t="shared" si="289"/>
        <v>0</v>
      </c>
      <c r="AC338" s="8" t="e">
        <f t="shared" si="290"/>
        <v>#DIV/0!</v>
      </c>
      <c r="AD338" s="8" t="e">
        <f t="shared" si="291"/>
        <v>#DIV/0!</v>
      </c>
      <c r="AE338" s="8" t="e">
        <f t="shared" si="292"/>
        <v>#DIV/0!</v>
      </c>
      <c r="AF338" s="8" t="e">
        <f t="shared" si="293"/>
        <v>#DIV/0!</v>
      </c>
      <c r="AG338" s="8" t="e">
        <f t="shared" si="294"/>
        <v>#DIV/0!</v>
      </c>
      <c r="AH338" s="8" t="e">
        <f t="shared" si="295"/>
        <v>#DIV/0!</v>
      </c>
      <c r="AI338" s="7" t="e">
        <f t="shared" si="296"/>
        <v>#NUM!</v>
      </c>
      <c r="AJ338" s="7" t="e">
        <f t="shared" si="297"/>
        <v>#DIV/0!</v>
      </c>
      <c r="AK338" s="7" t="e">
        <f t="shared" si="298"/>
        <v>#DIV/0!</v>
      </c>
      <c r="AL338" s="7" t="e">
        <f t="shared" si="299"/>
        <v>#DIV/0!</v>
      </c>
      <c r="AM338" s="7" t="e">
        <f t="shared" si="300"/>
        <v>#DIV/0!</v>
      </c>
      <c r="AN338" s="7" t="e">
        <f t="shared" si="301"/>
        <v>#DIV/0!</v>
      </c>
      <c r="AO338" s="7" t="e">
        <f t="shared" si="302"/>
        <v>#DIV/0!</v>
      </c>
    </row>
    <row r="339" spans="1:41">
      <c r="A339" s="7" t="s">
        <v>156</v>
      </c>
      <c r="B339" s="7" t="s">
        <v>106</v>
      </c>
      <c r="C339" s="7" t="s">
        <v>44</v>
      </c>
      <c r="D339" s="7">
        <v>48</v>
      </c>
      <c r="E339" s="7">
        <v>56</v>
      </c>
      <c r="H339" s="9">
        <v>6918.9860834990059</v>
      </c>
      <c r="I339" s="9">
        <v>32.55467196819086</v>
      </c>
      <c r="J339" s="9">
        <v>10763.052208835341</v>
      </c>
      <c r="K339" s="9">
        <v>5803.2128514056221</v>
      </c>
      <c r="L339" s="24">
        <v>0.90200000000000002</v>
      </c>
      <c r="M339" s="10"/>
      <c r="O339" s="7">
        <v>5</v>
      </c>
      <c r="Q339" s="7">
        <f t="shared" si="304"/>
        <v>3.8400424570862706</v>
      </c>
      <c r="R339" s="7">
        <f t="shared" si="313"/>
        <v>1.5126133236078934</v>
      </c>
      <c r="S339" s="7">
        <f t="shared" si="305"/>
        <v>4.0319354469330522</v>
      </c>
      <c r="T339" s="7">
        <f t="shared" si="306"/>
        <v>3.7636684999968302</v>
      </c>
      <c r="U339" s="7">
        <f t="shared" si="307"/>
        <v>-4.4793462458058257E-2</v>
      </c>
      <c r="V339" s="6">
        <f t="shared" si="308"/>
        <v>4.7051217584943615E-3</v>
      </c>
      <c r="W339" s="8">
        <f t="shared" si="309"/>
        <v>0.83873746548582084</v>
      </c>
      <c r="X339" s="8">
        <f t="shared" si="310"/>
        <v>13664.658634538151</v>
      </c>
      <c r="Y339" s="6">
        <f t="shared" si="314"/>
        <v>-2.3274291334783777</v>
      </c>
      <c r="Z339" s="6">
        <f t="shared" si="311"/>
        <v>-7.6373957089440475E-2</v>
      </c>
      <c r="AA339" s="6">
        <f t="shared" si="312"/>
        <v>4.135598786779636</v>
      </c>
      <c r="AB339" s="8">
        <f t="shared" si="289"/>
        <v>0</v>
      </c>
      <c r="AC339" s="8" t="e">
        <f t="shared" si="290"/>
        <v>#DIV/0!</v>
      </c>
      <c r="AD339" s="8" t="e">
        <f t="shared" si="291"/>
        <v>#DIV/0!</v>
      </c>
      <c r="AE339" s="8" t="e">
        <f t="shared" si="292"/>
        <v>#DIV/0!</v>
      </c>
      <c r="AF339" s="8" t="e">
        <f t="shared" si="293"/>
        <v>#DIV/0!</v>
      </c>
      <c r="AG339" s="8" t="e">
        <f t="shared" si="294"/>
        <v>#DIV/0!</v>
      </c>
      <c r="AH339" s="8" t="e">
        <f t="shared" si="295"/>
        <v>#DIV/0!</v>
      </c>
      <c r="AI339" s="7" t="e">
        <f t="shared" si="296"/>
        <v>#NUM!</v>
      </c>
      <c r="AJ339" s="7" t="e">
        <f t="shared" si="297"/>
        <v>#DIV/0!</v>
      </c>
      <c r="AK339" s="7" t="e">
        <f t="shared" si="298"/>
        <v>#DIV/0!</v>
      </c>
      <c r="AL339" s="7" t="e">
        <f t="shared" si="299"/>
        <v>#DIV/0!</v>
      </c>
      <c r="AM339" s="7" t="e">
        <f t="shared" si="300"/>
        <v>#DIV/0!</v>
      </c>
      <c r="AN339" s="7" t="e">
        <f t="shared" si="301"/>
        <v>#DIV/0!</v>
      </c>
      <c r="AO339" s="7" t="e">
        <f t="shared" si="302"/>
        <v>#DIV/0!</v>
      </c>
    </row>
    <row r="340" spans="1:41">
      <c r="A340" s="7" t="s">
        <v>155</v>
      </c>
      <c r="B340" s="7" t="s">
        <v>56</v>
      </c>
      <c r="C340" s="7" t="s">
        <v>56</v>
      </c>
      <c r="D340" s="7">
        <v>56</v>
      </c>
      <c r="E340" s="7">
        <v>82</v>
      </c>
      <c r="H340" s="9">
        <v>5949.8011928429432</v>
      </c>
      <c r="I340" s="9">
        <v>238.81709741550699</v>
      </c>
      <c r="J340" s="9">
        <v>10338.645418326694</v>
      </c>
      <c r="K340" s="9">
        <v>2629.4820717131474</v>
      </c>
      <c r="L340" s="24">
        <v>0.40400000000000003</v>
      </c>
      <c r="M340" s="10"/>
      <c r="O340" s="7">
        <v>5</v>
      </c>
      <c r="Q340" s="7">
        <f t="shared" si="304"/>
        <v>3.7745024544186743</v>
      </c>
      <c r="R340" s="7">
        <f t="shared" si="313"/>
        <v>2.3780654156206746</v>
      </c>
      <c r="S340" s="7">
        <f t="shared" si="305"/>
        <v>4.0144636407034389</v>
      </c>
      <c r="T340" s="7">
        <f t="shared" si="306"/>
        <v>3.4198702140608304</v>
      </c>
      <c r="U340" s="7">
        <f t="shared" si="307"/>
        <v>-0.39361863488939502</v>
      </c>
      <c r="V340" s="6">
        <f t="shared" si="308"/>
        <v>4.013866844875115E-2</v>
      </c>
      <c r="W340" s="8">
        <f t="shared" si="309"/>
        <v>0.44194452662992667</v>
      </c>
      <c r="X340" s="8">
        <f t="shared" si="310"/>
        <v>11653.386454183268</v>
      </c>
      <c r="Y340" s="6">
        <f t="shared" si="314"/>
        <v>-1.3964370387980001</v>
      </c>
      <c r="Z340" s="6">
        <f t="shared" si="311"/>
        <v>-0.35463224035784391</v>
      </c>
      <c r="AA340" s="6">
        <f t="shared" si="312"/>
        <v>4.0664521489371612</v>
      </c>
      <c r="AB340" s="8">
        <f t="shared" si="289"/>
        <v>0</v>
      </c>
      <c r="AC340" s="8" t="e">
        <f t="shared" si="290"/>
        <v>#DIV/0!</v>
      </c>
      <c r="AD340" s="8" t="e">
        <f t="shared" si="291"/>
        <v>#DIV/0!</v>
      </c>
      <c r="AE340" s="8" t="e">
        <f t="shared" si="292"/>
        <v>#DIV/0!</v>
      </c>
      <c r="AF340" s="8" t="e">
        <f t="shared" si="293"/>
        <v>#DIV/0!</v>
      </c>
      <c r="AG340" s="8" t="e">
        <f t="shared" si="294"/>
        <v>#DIV/0!</v>
      </c>
      <c r="AH340" s="8" t="e">
        <f t="shared" si="295"/>
        <v>#DIV/0!</v>
      </c>
      <c r="AI340" s="7" t="e">
        <f t="shared" si="296"/>
        <v>#NUM!</v>
      </c>
      <c r="AJ340" s="7" t="e">
        <f t="shared" si="297"/>
        <v>#DIV/0!</v>
      </c>
      <c r="AK340" s="7" t="e">
        <f t="shared" si="298"/>
        <v>#DIV/0!</v>
      </c>
      <c r="AL340" s="7" t="e">
        <f t="shared" si="299"/>
        <v>#DIV/0!</v>
      </c>
      <c r="AM340" s="7" t="e">
        <f t="shared" si="300"/>
        <v>#DIV/0!</v>
      </c>
      <c r="AN340" s="7" t="e">
        <f t="shared" si="301"/>
        <v>#DIV/0!</v>
      </c>
      <c r="AO340" s="7" t="e">
        <f t="shared" si="302"/>
        <v>#DIV/0!</v>
      </c>
    </row>
    <row r="341" spans="1:41">
      <c r="A341" s="7" t="s">
        <v>155</v>
      </c>
      <c r="B341" s="7" t="s">
        <v>62</v>
      </c>
      <c r="C341" s="7" t="s">
        <v>56</v>
      </c>
      <c r="D341" s="7">
        <v>82</v>
      </c>
      <c r="E341" s="7">
        <v>89</v>
      </c>
      <c r="H341" s="9">
        <v>4049.5517928286863</v>
      </c>
      <c r="I341" s="9">
        <v>104.83067729083663</v>
      </c>
      <c r="J341" s="9">
        <v>7240.0000000000009</v>
      </c>
      <c r="K341" s="9">
        <v>1880</v>
      </c>
      <c r="L341" s="24">
        <v>0.16800000000000001</v>
      </c>
      <c r="M341" s="10"/>
      <c r="O341" s="7">
        <v>5</v>
      </c>
      <c r="Q341" s="7">
        <f t="shared" si="304"/>
        <v>3.6074069578632941</v>
      </c>
      <c r="R341" s="7">
        <f t="shared" si="313"/>
        <v>2.0204883916987053</v>
      </c>
      <c r="S341" s="7">
        <f t="shared" si="305"/>
        <v>3.8597385661971471</v>
      </c>
      <c r="T341" s="7">
        <f t="shared" si="306"/>
        <v>3.27415784926368</v>
      </c>
      <c r="U341" s="7">
        <f t="shared" si="307"/>
        <v>-0.77469071827413716</v>
      </c>
      <c r="V341" s="6">
        <f t="shared" si="308"/>
        <v>2.5886982721515083E-2</v>
      </c>
      <c r="W341" s="8">
        <f t="shared" si="309"/>
        <v>0.4642489085654552</v>
      </c>
      <c r="X341" s="8">
        <f t="shared" si="310"/>
        <v>8180.0000000000009</v>
      </c>
      <c r="Y341" s="6">
        <f t="shared" si="314"/>
        <v>-1.5869185661645886</v>
      </c>
      <c r="Z341" s="6">
        <f t="shared" si="311"/>
        <v>-0.3332491085996141</v>
      </c>
      <c r="AA341" s="6">
        <f t="shared" si="312"/>
        <v>3.9127533036713231</v>
      </c>
      <c r="AB341" s="8">
        <f t="shared" si="289"/>
        <v>0</v>
      </c>
      <c r="AC341" s="8" t="e">
        <f t="shared" si="290"/>
        <v>#DIV/0!</v>
      </c>
      <c r="AD341" s="8" t="e">
        <f t="shared" si="291"/>
        <v>#DIV/0!</v>
      </c>
      <c r="AE341" s="8" t="e">
        <f t="shared" si="292"/>
        <v>#DIV/0!</v>
      </c>
      <c r="AF341" s="8" t="e">
        <f t="shared" si="293"/>
        <v>#DIV/0!</v>
      </c>
      <c r="AG341" s="8" t="e">
        <f t="shared" si="294"/>
        <v>#DIV/0!</v>
      </c>
      <c r="AH341" s="8" t="e">
        <f t="shared" si="295"/>
        <v>#DIV/0!</v>
      </c>
      <c r="AI341" s="7" t="e">
        <f t="shared" si="296"/>
        <v>#NUM!</v>
      </c>
      <c r="AJ341" s="7" t="e">
        <f t="shared" si="297"/>
        <v>#DIV/0!</v>
      </c>
      <c r="AK341" s="7" t="e">
        <f t="shared" si="298"/>
        <v>#DIV/0!</v>
      </c>
      <c r="AL341" s="7" t="e">
        <f t="shared" si="299"/>
        <v>#DIV/0!</v>
      </c>
      <c r="AM341" s="7" t="e">
        <f t="shared" si="300"/>
        <v>#DIV/0!</v>
      </c>
      <c r="AN341" s="7" t="e">
        <f t="shared" si="301"/>
        <v>#DIV/0!</v>
      </c>
      <c r="AO341" s="7" t="e">
        <f t="shared" si="302"/>
        <v>#DIV/0!</v>
      </c>
    </row>
    <row r="342" spans="1:41">
      <c r="A342" s="7" t="s">
        <v>155</v>
      </c>
      <c r="B342" s="7" t="s">
        <v>45</v>
      </c>
      <c r="C342" s="7" t="s">
        <v>5</v>
      </c>
      <c r="D342" s="7">
        <v>89</v>
      </c>
      <c r="E342" s="7">
        <v>100</v>
      </c>
      <c r="H342" s="9">
        <v>4090.75</v>
      </c>
      <c r="I342" s="9">
        <v>125.75000000000001</v>
      </c>
      <c r="J342" s="22">
        <v>6580</v>
      </c>
      <c r="K342" s="22">
        <v>1838</v>
      </c>
      <c r="L342" s="24">
        <v>0.17</v>
      </c>
      <c r="M342" s="10"/>
      <c r="O342" s="7">
        <v>5</v>
      </c>
      <c r="Q342" s="7">
        <f t="shared" si="304"/>
        <v>3.6118029390588569</v>
      </c>
      <c r="R342" s="7">
        <f t="shared" si="313"/>
        <v>2.0995079937279653</v>
      </c>
      <c r="S342" s="7">
        <f t="shared" si="305"/>
        <v>3.8182258936139557</v>
      </c>
      <c r="T342" s="7">
        <f t="shared" si="306"/>
        <v>3.2643455070500926</v>
      </c>
      <c r="U342" s="7">
        <f t="shared" si="307"/>
        <v>-0.769551078621726</v>
      </c>
      <c r="V342" s="6">
        <f t="shared" si="308"/>
        <v>3.0740084336613092E-2</v>
      </c>
      <c r="W342" s="8">
        <f t="shared" si="309"/>
        <v>0.44930636191407441</v>
      </c>
      <c r="X342" s="8">
        <f t="shared" si="310"/>
        <v>7499</v>
      </c>
      <c r="Y342" s="6">
        <f t="shared" si="314"/>
        <v>-1.5122949453308916</v>
      </c>
      <c r="Z342" s="6">
        <f t="shared" si="311"/>
        <v>-0.34745743200876422</v>
      </c>
      <c r="AA342" s="6">
        <f t="shared" si="312"/>
        <v>3.8750033536000412</v>
      </c>
      <c r="AB342" s="8">
        <f t="shared" si="289"/>
        <v>0</v>
      </c>
      <c r="AC342" s="8" t="e">
        <f t="shared" si="290"/>
        <v>#DIV/0!</v>
      </c>
      <c r="AD342" s="8" t="e">
        <f t="shared" si="291"/>
        <v>#DIV/0!</v>
      </c>
      <c r="AE342" s="8" t="e">
        <f t="shared" si="292"/>
        <v>#DIV/0!</v>
      </c>
      <c r="AF342" s="8" t="e">
        <f t="shared" si="293"/>
        <v>#DIV/0!</v>
      </c>
      <c r="AG342" s="8" t="e">
        <f t="shared" si="294"/>
        <v>#DIV/0!</v>
      </c>
      <c r="AH342" s="8" t="e">
        <f t="shared" si="295"/>
        <v>#DIV/0!</v>
      </c>
      <c r="AI342" s="7" t="e">
        <f t="shared" si="296"/>
        <v>#NUM!</v>
      </c>
      <c r="AJ342" s="7" t="e">
        <f t="shared" si="297"/>
        <v>#DIV/0!</v>
      </c>
      <c r="AK342" s="7" t="e">
        <f t="shared" si="298"/>
        <v>#DIV/0!</v>
      </c>
      <c r="AL342" s="7" t="e">
        <f t="shared" si="299"/>
        <v>#DIV/0!</v>
      </c>
      <c r="AM342" s="7" t="e">
        <f t="shared" si="300"/>
        <v>#DIV/0!</v>
      </c>
      <c r="AN342" s="7" t="e">
        <f t="shared" si="301"/>
        <v>#DIV/0!</v>
      </c>
      <c r="AO342" s="7" t="e">
        <f t="shared" si="302"/>
        <v>#DIV/0!</v>
      </c>
    </row>
    <row r="343" spans="1:41">
      <c r="A343" s="7" t="s">
        <v>157</v>
      </c>
      <c r="B343" s="7" t="s">
        <v>40</v>
      </c>
      <c r="C343" s="7" t="s">
        <v>41</v>
      </c>
      <c r="D343" s="7">
        <v>2.5</v>
      </c>
      <c r="E343" s="7">
        <v>3</v>
      </c>
      <c r="H343" s="9">
        <v>2550.2988047808767</v>
      </c>
      <c r="I343" s="9">
        <v>399.65139442231083</v>
      </c>
      <c r="J343" s="9">
        <v>1179.8418972332015</v>
      </c>
      <c r="K343" s="9">
        <v>1355.7312252964427</v>
      </c>
      <c r="L343" s="24">
        <v>0.48799999999999999</v>
      </c>
      <c r="M343" s="10"/>
      <c r="O343" s="7">
        <v>5</v>
      </c>
      <c r="Q343" s="7">
        <f t="shared" si="304"/>
        <v>3.4065910673614144</v>
      </c>
      <c r="R343" s="7">
        <f t="shared" si="313"/>
        <v>2.6016813326039281</v>
      </c>
      <c r="S343" s="7">
        <f t="shared" si="305"/>
        <v>3.0718238142895697</v>
      </c>
      <c r="T343" s="7">
        <f t="shared" si="306"/>
        <v>3.1321735988669528</v>
      </c>
      <c r="U343" s="7">
        <f t="shared" si="307"/>
        <v>-0.31158017799728938</v>
      </c>
      <c r="V343" s="6">
        <f t="shared" si="308"/>
        <v>0.15670767428236673</v>
      </c>
      <c r="W343" s="8">
        <f t="shared" si="309"/>
        <v>0.53159701237946821</v>
      </c>
      <c r="X343" s="8">
        <f t="shared" si="310"/>
        <v>1857.707509881423</v>
      </c>
      <c r="Y343" s="6">
        <f t="shared" si="314"/>
        <v>-0.80490973475748639</v>
      </c>
      <c r="Z343" s="6">
        <f t="shared" si="311"/>
        <v>-0.2744174684944618</v>
      </c>
      <c r="AA343" s="6">
        <f t="shared" si="312"/>
        <v>3.2689773367598995</v>
      </c>
      <c r="AB343" s="8">
        <f t="shared" si="289"/>
        <v>0</v>
      </c>
      <c r="AC343" s="8" t="e">
        <f t="shared" si="290"/>
        <v>#DIV/0!</v>
      </c>
      <c r="AD343" s="8" t="e">
        <f t="shared" si="291"/>
        <v>#DIV/0!</v>
      </c>
      <c r="AE343" s="8" t="e">
        <f t="shared" si="292"/>
        <v>#DIV/0!</v>
      </c>
      <c r="AF343" s="8" t="e">
        <f t="shared" si="293"/>
        <v>#DIV/0!</v>
      </c>
      <c r="AG343" s="8" t="e">
        <f t="shared" si="294"/>
        <v>#DIV/0!</v>
      </c>
      <c r="AH343" s="8" t="e">
        <f t="shared" si="295"/>
        <v>#DIV/0!</v>
      </c>
      <c r="AI343" s="7" t="e">
        <f t="shared" si="296"/>
        <v>#NUM!</v>
      </c>
      <c r="AJ343" s="7" t="e">
        <f t="shared" si="297"/>
        <v>#DIV/0!</v>
      </c>
      <c r="AK343" s="7" t="e">
        <f t="shared" si="298"/>
        <v>#DIV/0!</v>
      </c>
      <c r="AL343" s="7" t="e">
        <f t="shared" si="299"/>
        <v>#DIV/0!</v>
      </c>
      <c r="AM343" s="7" t="e">
        <f t="shared" si="300"/>
        <v>#DIV/0!</v>
      </c>
      <c r="AN343" s="7" t="e">
        <f t="shared" si="301"/>
        <v>#DIV/0!</v>
      </c>
      <c r="AO343" s="7" t="e">
        <f t="shared" si="302"/>
        <v>#DIV/0!</v>
      </c>
    </row>
    <row r="344" spans="1:41">
      <c r="A344" s="7" t="s">
        <v>157</v>
      </c>
      <c r="B344" s="7" t="s">
        <v>47</v>
      </c>
      <c r="C344" s="7" t="s">
        <v>47</v>
      </c>
      <c r="D344" s="7">
        <v>3</v>
      </c>
      <c r="E344" s="7">
        <v>7</v>
      </c>
      <c r="H344" s="9">
        <v>11811.876247504988</v>
      </c>
      <c r="I344" s="9">
        <v>26.197604790419156</v>
      </c>
      <c r="J344" s="9">
        <v>2678.5714285714284</v>
      </c>
      <c r="K344" s="9">
        <v>9801.5873015873003</v>
      </c>
      <c r="L344" s="24">
        <v>1.4510000000000001</v>
      </c>
      <c r="M344" s="10"/>
      <c r="O344" s="7">
        <v>5</v>
      </c>
      <c r="Q344" s="7">
        <f t="shared" si="304"/>
        <v>4.0723188882331653</v>
      </c>
      <c r="R344" s="7">
        <f t="shared" si="313"/>
        <v>1.4182615862107486</v>
      </c>
      <c r="S344" s="7">
        <f t="shared" si="305"/>
        <v>3.4279032320494807</v>
      </c>
      <c r="T344" s="7">
        <f t="shared" si="306"/>
        <v>3.9912964124781216</v>
      </c>
      <c r="U344" s="7">
        <f t="shared" si="307"/>
        <v>0.16166741243773589</v>
      </c>
      <c r="V344" s="6">
        <f t="shared" si="308"/>
        <v>2.2179037640995308E-3</v>
      </c>
      <c r="W344" s="8">
        <f t="shared" si="309"/>
        <v>0.82980782190785995</v>
      </c>
      <c r="X344" s="8">
        <f t="shared" si="310"/>
        <v>7579.3650793650786</v>
      </c>
      <c r="Y344" s="6">
        <f t="shared" si="314"/>
        <v>-2.6540573020224167</v>
      </c>
      <c r="Z344" s="6">
        <f t="shared" si="311"/>
        <v>-8.1022475755043996E-2</v>
      </c>
      <c r="AA344" s="6">
        <f t="shared" si="312"/>
        <v>3.8796328264661835</v>
      </c>
      <c r="AB344" s="8">
        <f t="shared" si="289"/>
        <v>0</v>
      </c>
      <c r="AC344" s="8" t="e">
        <f t="shared" si="290"/>
        <v>#DIV/0!</v>
      </c>
      <c r="AD344" s="8" t="e">
        <f t="shared" si="291"/>
        <v>#DIV/0!</v>
      </c>
      <c r="AE344" s="8" t="e">
        <f t="shared" si="292"/>
        <v>#DIV/0!</v>
      </c>
      <c r="AF344" s="8" t="e">
        <f t="shared" si="293"/>
        <v>#DIV/0!</v>
      </c>
      <c r="AG344" s="8" t="e">
        <f t="shared" si="294"/>
        <v>#DIV/0!</v>
      </c>
      <c r="AH344" s="8" t="e">
        <f t="shared" si="295"/>
        <v>#DIV/0!</v>
      </c>
      <c r="AI344" s="7" t="e">
        <f t="shared" si="296"/>
        <v>#NUM!</v>
      </c>
      <c r="AJ344" s="7" t="e">
        <f t="shared" si="297"/>
        <v>#DIV/0!</v>
      </c>
      <c r="AK344" s="7" t="e">
        <f t="shared" si="298"/>
        <v>#DIV/0!</v>
      </c>
      <c r="AL344" s="7" t="e">
        <f t="shared" si="299"/>
        <v>#DIV/0!</v>
      </c>
      <c r="AM344" s="7" t="e">
        <f t="shared" si="300"/>
        <v>#DIV/0!</v>
      </c>
      <c r="AN344" s="7" t="e">
        <f t="shared" si="301"/>
        <v>#DIV/0!</v>
      </c>
      <c r="AO344" s="7" t="e">
        <f t="shared" si="302"/>
        <v>#DIV/0!</v>
      </c>
    </row>
    <row r="345" spans="1:41">
      <c r="A345" s="7" t="s">
        <v>157</v>
      </c>
      <c r="B345" s="7" t="s">
        <v>71</v>
      </c>
      <c r="C345" s="7" t="s">
        <v>55</v>
      </c>
      <c r="D345" s="7">
        <v>7</v>
      </c>
      <c r="E345" s="7">
        <v>39</v>
      </c>
      <c r="H345" s="9">
        <v>10439.620758483035</v>
      </c>
      <c r="I345" s="9">
        <v>198.60279441117765</v>
      </c>
      <c r="J345" s="9">
        <v>3740</v>
      </c>
      <c r="K345" s="9">
        <v>6620</v>
      </c>
      <c r="L345" s="24">
        <v>1.167</v>
      </c>
      <c r="M345" s="10"/>
      <c r="O345" s="7">
        <v>5</v>
      </c>
      <c r="Q345" s="7">
        <f t="shared" si="304"/>
        <v>4.0186847222783433</v>
      </c>
      <c r="R345" s="7">
        <f t="shared" si="313"/>
        <v>2.2979853548784797</v>
      </c>
      <c r="S345" s="7">
        <f t="shared" si="305"/>
        <v>3.5728716022004803</v>
      </c>
      <c r="T345" s="7">
        <f t="shared" si="306"/>
        <v>3.8208579894397001</v>
      </c>
      <c r="U345" s="7">
        <f t="shared" si="307"/>
        <v>6.7070856045370192E-2</v>
      </c>
      <c r="V345" s="6">
        <f t="shared" si="308"/>
        <v>1.9023947230055922E-2</v>
      </c>
      <c r="W345" s="8">
        <f t="shared" si="309"/>
        <v>0.63412265188088512</v>
      </c>
      <c r="X345" s="8">
        <f t="shared" si="310"/>
        <v>7050</v>
      </c>
      <c r="Y345" s="6">
        <f t="shared" si="314"/>
        <v>-1.7206993673998636</v>
      </c>
      <c r="Z345" s="6">
        <f t="shared" si="311"/>
        <v>-0.19782673283864352</v>
      </c>
      <c r="AA345" s="6">
        <f t="shared" si="312"/>
        <v>3.8481891169913989</v>
      </c>
      <c r="AB345" s="8">
        <f t="shared" si="289"/>
        <v>0</v>
      </c>
      <c r="AC345" s="8" t="e">
        <f t="shared" si="290"/>
        <v>#DIV/0!</v>
      </c>
      <c r="AD345" s="8" t="e">
        <f t="shared" si="291"/>
        <v>#DIV/0!</v>
      </c>
      <c r="AE345" s="8" t="e">
        <f t="shared" si="292"/>
        <v>#DIV/0!</v>
      </c>
      <c r="AF345" s="8" t="e">
        <f t="shared" si="293"/>
        <v>#DIV/0!</v>
      </c>
      <c r="AG345" s="8" t="e">
        <f t="shared" si="294"/>
        <v>#DIV/0!</v>
      </c>
      <c r="AH345" s="8" t="e">
        <f t="shared" si="295"/>
        <v>#DIV/0!</v>
      </c>
      <c r="AI345" s="7" t="e">
        <f t="shared" si="296"/>
        <v>#NUM!</v>
      </c>
      <c r="AJ345" s="7" t="e">
        <f t="shared" si="297"/>
        <v>#DIV/0!</v>
      </c>
      <c r="AK345" s="7" t="e">
        <f t="shared" si="298"/>
        <v>#DIV/0!</v>
      </c>
      <c r="AL345" s="7" t="e">
        <f t="shared" si="299"/>
        <v>#DIV/0!</v>
      </c>
      <c r="AM345" s="7" t="e">
        <f t="shared" si="300"/>
        <v>#DIV/0!</v>
      </c>
      <c r="AN345" s="7" t="e">
        <f t="shared" si="301"/>
        <v>#DIV/0!</v>
      </c>
      <c r="AO345" s="7" t="e">
        <f t="shared" si="302"/>
        <v>#DIV/0!</v>
      </c>
    </row>
    <row r="346" spans="1:41">
      <c r="A346" s="7" t="s">
        <v>157</v>
      </c>
      <c r="B346" s="7" t="s">
        <v>72</v>
      </c>
      <c r="C346" s="7" t="s">
        <v>55</v>
      </c>
      <c r="D346" s="7">
        <v>39</v>
      </c>
      <c r="E346" s="7">
        <v>57</v>
      </c>
      <c r="H346" s="9">
        <v>10365.75</v>
      </c>
      <c r="I346" s="9">
        <v>59.25</v>
      </c>
      <c r="J346" s="22">
        <v>6867.469879518073</v>
      </c>
      <c r="K346" s="22">
        <v>8413.6546184738945</v>
      </c>
      <c r="L346" s="24">
        <v>0.28699999999999998</v>
      </c>
      <c r="M346" s="10"/>
      <c r="O346" s="7">
        <v>5</v>
      </c>
      <c r="Q346" s="7">
        <f t="shared" si="304"/>
        <v>4.0156007303640422</v>
      </c>
      <c r="R346" s="7">
        <f t="shared" si="313"/>
        <v>1.7726883546821415</v>
      </c>
      <c r="S346" s="7">
        <f t="shared" si="305"/>
        <v>3.8367967632964177</v>
      </c>
      <c r="T346" s="7">
        <f t="shared" si="306"/>
        <v>3.9249846802065775</v>
      </c>
      <c r="U346" s="7">
        <f t="shared" si="307"/>
        <v>-0.54211810326600773</v>
      </c>
      <c r="V346" s="6">
        <f t="shared" si="308"/>
        <v>5.7159395123362999E-3</v>
      </c>
      <c r="W346" s="8">
        <f t="shared" si="309"/>
        <v>0.81167832703604603</v>
      </c>
      <c r="X346" s="8">
        <f t="shared" si="310"/>
        <v>11074.297188755019</v>
      </c>
      <c r="Y346" s="6">
        <f t="shared" si="314"/>
        <v>-2.2429123756819007</v>
      </c>
      <c r="Z346" s="6">
        <f t="shared" si="311"/>
        <v>-9.0616050157464448E-2</v>
      </c>
      <c r="AA346" s="6">
        <f t="shared" si="312"/>
        <v>4.0443161740164921</v>
      </c>
      <c r="AB346" s="8">
        <f t="shared" si="289"/>
        <v>0</v>
      </c>
      <c r="AC346" s="8" t="e">
        <f t="shared" si="290"/>
        <v>#DIV/0!</v>
      </c>
      <c r="AD346" s="8" t="e">
        <f t="shared" si="291"/>
        <v>#DIV/0!</v>
      </c>
      <c r="AE346" s="8" t="e">
        <f t="shared" si="292"/>
        <v>#DIV/0!</v>
      </c>
      <c r="AF346" s="8" t="e">
        <f t="shared" si="293"/>
        <v>#DIV/0!</v>
      </c>
      <c r="AG346" s="8" t="e">
        <f t="shared" si="294"/>
        <v>#DIV/0!</v>
      </c>
      <c r="AH346" s="8" t="e">
        <f t="shared" si="295"/>
        <v>#DIV/0!</v>
      </c>
      <c r="AI346" s="7" t="e">
        <f t="shared" si="296"/>
        <v>#NUM!</v>
      </c>
      <c r="AJ346" s="7" t="e">
        <f t="shared" si="297"/>
        <v>#DIV/0!</v>
      </c>
      <c r="AK346" s="7" t="e">
        <f t="shared" si="298"/>
        <v>#DIV/0!</v>
      </c>
      <c r="AL346" s="7" t="e">
        <f t="shared" si="299"/>
        <v>#DIV/0!</v>
      </c>
      <c r="AM346" s="7" t="e">
        <f t="shared" si="300"/>
        <v>#DIV/0!</v>
      </c>
      <c r="AN346" s="7" t="e">
        <f t="shared" si="301"/>
        <v>#DIV/0!</v>
      </c>
      <c r="AO346" s="7" t="e">
        <f t="shared" si="302"/>
        <v>#DIV/0!</v>
      </c>
    </row>
    <row r="347" spans="1:41">
      <c r="A347" s="7" t="s">
        <v>157</v>
      </c>
      <c r="B347" s="7" t="s">
        <v>158</v>
      </c>
      <c r="C347" s="7" t="s">
        <v>55</v>
      </c>
      <c r="D347" s="7">
        <v>57</v>
      </c>
      <c r="E347" s="7">
        <v>79</v>
      </c>
      <c r="H347" s="9">
        <v>9527.6394422310768</v>
      </c>
      <c r="I347" s="9">
        <v>48.555776892430274</v>
      </c>
      <c r="J347" s="22">
        <v>7128.5140562248998</v>
      </c>
      <c r="K347" s="22">
        <v>7751.0040160642575</v>
      </c>
      <c r="L347" s="24">
        <v>1.292</v>
      </c>
      <c r="M347" s="10"/>
      <c r="O347" s="7">
        <v>5</v>
      </c>
      <c r="Q347" s="7">
        <f t="shared" si="304"/>
        <v>3.9789853136287592</v>
      </c>
      <c r="R347" s="7">
        <f t="shared" si="313"/>
        <v>1.6862409072255551</v>
      </c>
      <c r="S347" s="7">
        <f t="shared" si="305"/>
        <v>3.8529990102953766</v>
      </c>
      <c r="T347" s="7">
        <f t="shared" si="306"/>
        <v>3.8893579619120375</v>
      </c>
      <c r="U347" s="7">
        <f t="shared" si="307"/>
        <v>0.1112625136590653</v>
      </c>
      <c r="V347" s="6">
        <f t="shared" si="308"/>
        <v>5.0963071374434824E-3</v>
      </c>
      <c r="W347" s="8">
        <f t="shared" si="309"/>
        <v>0.81352826826213454</v>
      </c>
      <c r="X347" s="8">
        <f t="shared" si="310"/>
        <v>11004.016064257028</v>
      </c>
      <c r="Y347" s="6">
        <f t="shared" si="314"/>
        <v>-2.2927444064032043</v>
      </c>
      <c r="Z347" s="6">
        <f t="shared" si="311"/>
        <v>-8.9627351716721745E-2</v>
      </c>
      <c r="AA347" s="6">
        <f t="shared" si="312"/>
        <v>4.0415512157246516</v>
      </c>
      <c r="AB347" s="8">
        <f t="shared" si="289"/>
        <v>0</v>
      </c>
      <c r="AC347" s="8" t="e">
        <f t="shared" si="290"/>
        <v>#DIV/0!</v>
      </c>
      <c r="AD347" s="8" t="e">
        <f t="shared" si="291"/>
        <v>#DIV/0!</v>
      </c>
      <c r="AE347" s="8" t="e">
        <f t="shared" si="292"/>
        <v>#DIV/0!</v>
      </c>
      <c r="AF347" s="8" t="e">
        <f t="shared" si="293"/>
        <v>#DIV/0!</v>
      </c>
      <c r="AG347" s="8" t="e">
        <f t="shared" si="294"/>
        <v>#DIV/0!</v>
      </c>
      <c r="AH347" s="8" t="e">
        <f t="shared" si="295"/>
        <v>#DIV/0!</v>
      </c>
      <c r="AI347" s="7" t="e">
        <f t="shared" si="296"/>
        <v>#NUM!</v>
      </c>
      <c r="AJ347" s="7" t="e">
        <f t="shared" si="297"/>
        <v>#DIV/0!</v>
      </c>
      <c r="AK347" s="7" t="e">
        <f t="shared" si="298"/>
        <v>#DIV/0!</v>
      </c>
      <c r="AL347" s="7" t="e">
        <f t="shared" si="299"/>
        <v>#DIV/0!</v>
      </c>
      <c r="AM347" s="7" t="e">
        <f t="shared" si="300"/>
        <v>#DIV/0!</v>
      </c>
      <c r="AN347" s="7" t="e">
        <f t="shared" si="301"/>
        <v>#DIV/0!</v>
      </c>
      <c r="AO347" s="7" t="e">
        <f t="shared" si="302"/>
        <v>#DIV/0!</v>
      </c>
    </row>
    <row r="348" spans="1:41">
      <c r="A348" s="7" t="s">
        <v>157</v>
      </c>
      <c r="B348" s="7" t="s">
        <v>5</v>
      </c>
      <c r="C348" s="7" t="s">
        <v>5</v>
      </c>
      <c r="D348" s="7">
        <v>79</v>
      </c>
      <c r="E348" s="7">
        <v>94</v>
      </c>
      <c r="H348" s="9">
        <v>3755.7730923694776</v>
      </c>
      <c r="I348" s="9">
        <v>94.377510040160644</v>
      </c>
      <c r="J348" s="22">
        <v>5682.7309236947794</v>
      </c>
      <c r="K348" s="22">
        <v>1875.5020080321285</v>
      </c>
      <c r="L348" s="24">
        <f>0.879*5</f>
        <v>4.3949999999999996</v>
      </c>
      <c r="M348" s="10"/>
      <c r="O348" s="7">
        <v>5</v>
      </c>
      <c r="Q348" s="7">
        <f t="shared" si="304"/>
        <v>3.5746993461849672</v>
      </c>
      <c r="R348" s="7">
        <f t="shared" si="313"/>
        <v>1.9748685151759999</v>
      </c>
      <c r="S348" s="7">
        <f t="shared" si="305"/>
        <v>3.7545570927645726</v>
      </c>
      <c r="T348" s="7">
        <f t="shared" si="306"/>
        <v>3.2731175334703759</v>
      </c>
      <c r="U348" s="7">
        <f t="shared" si="307"/>
        <v>0.64295887940979068</v>
      </c>
      <c r="V348" s="6">
        <f t="shared" si="308"/>
        <v>2.5128650671656757E-2</v>
      </c>
      <c r="W348" s="8">
        <f t="shared" si="309"/>
        <v>0.49936510058143424</v>
      </c>
      <c r="X348" s="8">
        <f t="shared" si="310"/>
        <v>6620.4819277108436</v>
      </c>
      <c r="Y348" s="6">
        <f t="shared" si="314"/>
        <v>-1.5998308310089675</v>
      </c>
      <c r="Z348" s="6">
        <f t="shared" si="311"/>
        <v>-0.30158181271459161</v>
      </c>
      <c r="AA348" s="6">
        <f t="shared" si="312"/>
        <v>3.8208896043834355</v>
      </c>
      <c r="AB348" s="8">
        <f t="shared" si="289"/>
        <v>0</v>
      </c>
      <c r="AC348" s="8" t="e">
        <f t="shared" si="290"/>
        <v>#DIV/0!</v>
      </c>
      <c r="AD348" s="8" t="e">
        <f t="shared" si="291"/>
        <v>#DIV/0!</v>
      </c>
      <c r="AE348" s="8" t="e">
        <f t="shared" si="292"/>
        <v>#DIV/0!</v>
      </c>
      <c r="AF348" s="8" t="e">
        <f t="shared" si="293"/>
        <v>#DIV/0!</v>
      </c>
      <c r="AG348" s="8" t="e">
        <f t="shared" si="294"/>
        <v>#DIV/0!</v>
      </c>
      <c r="AH348" s="8" t="e">
        <f t="shared" si="295"/>
        <v>#DIV/0!</v>
      </c>
      <c r="AI348" s="7" t="e">
        <f t="shared" si="296"/>
        <v>#NUM!</v>
      </c>
      <c r="AJ348" s="7" t="e">
        <f t="shared" si="297"/>
        <v>#DIV/0!</v>
      </c>
      <c r="AK348" s="7" t="e">
        <f t="shared" si="298"/>
        <v>#DIV/0!</v>
      </c>
      <c r="AL348" s="7" t="e">
        <f t="shared" si="299"/>
        <v>#DIV/0!</v>
      </c>
      <c r="AM348" s="7" t="e">
        <f t="shared" si="300"/>
        <v>#DIV/0!</v>
      </c>
      <c r="AN348" s="7" t="e">
        <f t="shared" si="301"/>
        <v>#DIV/0!</v>
      </c>
      <c r="AO348" s="7" t="e">
        <f t="shared" si="302"/>
        <v>#DIV/0!</v>
      </c>
    </row>
    <row r="349" spans="1:41">
      <c r="A349" s="7" t="s">
        <v>159</v>
      </c>
      <c r="B349" s="7" t="s">
        <v>40</v>
      </c>
      <c r="C349" s="7" t="s">
        <v>41</v>
      </c>
      <c r="H349" s="9">
        <v>5758.5341365461854</v>
      </c>
      <c r="I349" s="9">
        <v>74.04618473895583</v>
      </c>
      <c r="J349" s="9">
        <v>5680</v>
      </c>
      <c r="K349" s="9">
        <v>4740</v>
      </c>
      <c r="L349" s="24">
        <v>1.972</v>
      </c>
      <c r="M349" s="10"/>
      <c r="O349" s="7">
        <v>5</v>
      </c>
      <c r="Q349" s="7">
        <f t="shared" si="304"/>
        <v>3.760311945675074</v>
      </c>
      <c r="R349" s="7">
        <f t="shared" si="313"/>
        <v>1.8695026862265018</v>
      </c>
      <c r="S349" s="7">
        <f t="shared" si="305"/>
        <v>3.7543483357110188</v>
      </c>
      <c r="T349" s="7">
        <f t="shared" si="306"/>
        <v>3.6757783416740852</v>
      </c>
      <c r="U349" s="7">
        <f t="shared" si="307"/>
        <v>0.29490691060519242</v>
      </c>
      <c r="V349" s="6">
        <f t="shared" si="308"/>
        <v>1.2858512771336414E-2</v>
      </c>
      <c r="W349" s="8">
        <f t="shared" si="309"/>
        <v>0.82312614418969565</v>
      </c>
      <c r="X349" s="8">
        <f t="shared" si="310"/>
        <v>8050</v>
      </c>
      <c r="Y349" s="6">
        <f t="shared" si="314"/>
        <v>-1.8908092594485721</v>
      </c>
      <c r="Z349" s="6">
        <f t="shared" si="311"/>
        <v>-8.4533604000989013E-2</v>
      </c>
      <c r="AA349" s="6">
        <f t="shared" si="312"/>
        <v>3.9057958803678687</v>
      </c>
      <c r="AB349" s="8">
        <f t="shared" si="289"/>
        <v>0</v>
      </c>
      <c r="AC349" s="8" t="e">
        <f t="shared" si="290"/>
        <v>#DIV/0!</v>
      </c>
      <c r="AD349" s="8" t="e">
        <f t="shared" si="291"/>
        <v>#DIV/0!</v>
      </c>
      <c r="AE349" s="8" t="e">
        <f t="shared" si="292"/>
        <v>#DIV/0!</v>
      </c>
      <c r="AF349" s="8" t="e">
        <f t="shared" si="293"/>
        <v>#DIV/0!</v>
      </c>
      <c r="AG349" s="8" t="e">
        <f t="shared" si="294"/>
        <v>#DIV/0!</v>
      </c>
      <c r="AH349" s="8" t="e">
        <f t="shared" si="295"/>
        <v>#DIV/0!</v>
      </c>
      <c r="AI349" s="7" t="e">
        <f t="shared" si="296"/>
        <v>#NUM!</v>
      </c>
      <c r="AJ349" s="7" t="e">
        <f t="shared" si="297"/>
        <v>#DIV/0!</v>
      </c>
      <c r="AK349" s="7" t="e">
        <f t="shared" si="298"/>
        <v>#DIV/0!</v>
      </c>
      <c r="AL349" s="7" t="e">
        <f t="shared" si="299"/>
        <v>#DIV/0!</v>
      </c>
      <c r="AM349" s="7" t="e">
        <f t="shared" si="300"/>
        <v>#DIV/0!</v>
      </c>
      <c r="AN349" s="7" t="e">
        <f t="shared" si="301"/>
        <v>#DIV/0!</v>
      </c>
      <c r="AO349" s="7" t="e">
        <f t="shared" si="302"/>
        <v>#DIV/0!</v>
      </c>
    </row>
    <row r="350" spans="1:41">
      <c r="A350" s="7" t="s">
        <v>159</v>
      </c>
      <c r="B350" s="7" t="s">
        <v>73</v>
      </c>
      <c r="C350" s="7" t="s">
        <v>44</v>
      </c>
      <c r="H350" s="9">
        <v>11135.5</v>
      </c>
      <c r="I350" s="9">
        <v>871.75</v>
      </c>
      <c r="J350" s="9">
        <v>6200</v>
      </c>
      <c r="K350" s="9">
        <v>7300</v>
      </c>
      <c r="L350" s="24">
        <v>1.335</v>
      </c>
      <c r="M350" s="10"/>
      <c r="O350" s="7">
        <v>5</v>
      </c>
      <c r="Q350" s="7">
        <f t="shared" si="304"/>
        <v>4.0467097222560708</v>
      </c>
      <c r="R350" s="7">
        <f t="shared" si="313"/>
        <v>2.9403919560480141</v>
      </c>
      <c r="S350" s="7">
        <f t="shared" si="305"/>
        <v>3.7923916894982539</v>
      </c>
      <c r="T350" s="7">
        <f t="shared" si="306"/>
        <v>3.8633228601204559</v>
      </c>
      <c r="U350" s="7">
        <f t="shared" si="307"/>
        <v>0.12548126570059401</v>
      </c>
      <c r="V350" s="6">
        <f t="shared" si="308"/>
        <v>7.8285662969781331E-2</v>
      </c>
      <c r="W350" s="8">
        <f t="shared" si="309"/>
        <v>0.65556104350949662</v>
      </c>
      <c r="X350" s="8">
        <f t="shared" si="310"/>
        <v>9850</v>
      </c>
      <c r="Y350" s="6">
        <f t="shared" si="314"/>
        <v>-1.106317766208057</v>
      </c>
      <c r="Z350" s="6">
        <f t="shared" si="311"/>
        <v>-0.18338686213561517</v>
      </c>
      <c r="AA350" s="6">
        <f t="shared" si="312"/>
        <v>3.9934362304976116</v>
      </c>
      <c r="AB350" s="8">
        <f t="shared" si="289"/>
        <v>0</v>
      </c>
      <c r="AC350" s="8" t="e">
        <f t="shared" si="290"/>
        <v>#DIV/0!</v>
      </c>
      <c r="AD350" s="8" t="e">
        <f t="shared" si="291"/>
        <v>#DIV/0!</v>
      </c>
      <c r="AE350" s="8" t="e">
        <f t="shared" si="292"/>
        <v>#DIV/0!</v>
      </c>
      <c r="AF350" s="8" t="e">
        <f t="shared" si="293"/>
        <v>#DIV/0!</v>
      </c>
      <c r="AG350" s="8" t="e">
        <f t="shared" si="294"/>
        <v>#DIV/0!</v>
      </c>
      <c r="AH350" s="8" t="e">
        <f t="shared" si="295"/>
        <v>#DIV/0!</v>
      </c>
      <c r="AI350" s="7" t="e">
        <f t="shared" si="296"/>
        <v>#NUM!</v>
      </c>
      <c r="AJ350" s="7" t="e">
        <f t="shared" si="297"/>
        <v>#DIV/0!</v>
      </c>
      <c r="AK350" s="7" t="e">
        <f t="shared" si="298"/>
        <v>#DIV/0!</v>
      </c>
      <c r="AL350" s="7" t="e">
        <f t="shared" si="299"/>
        <v>#DIV/0!</v>
      </c>
      <c r="AM350" s="7" t="e">
        <f t="shared" si="300"/>
        <v>#DIV/0!</v>
      </c>
      <c r="AN350" s="7" t="e">
        <f t="shared" si="301"/>
        <v>#DIV/0!</v>
      </c>
      <c r="AO350" s="7" t="e">
        <f t="shared" si="302"/>
        <v>#DIV/0!</v>
      </c>
    </row>
    <row r="351" spans="1:41">
      <c r="A351" s="7" t="s">
        <v>159</v>
      </c>
      <c r="B351" s="7" t="s">
        <v>74</v>
      </c>
      <c r="C351" s="7" t="s">
        <v>44</v>
      </c>
      <c r="D351" s="7">
        <v>14</v>
      </c>
      <c r="E351" s="7">
        <v>21</v>
      </c>
      <c r="H351" s="9">
        <v>13633.233532934129</v>
      </c>
      <c r="I351" s="9">
        <v>1161.9261477045909</v>
      </c>
      <c r="J351" s="9">
        <v>8152.6104417670686</v>
      </c>
      <c r="K351" s="9">
        <v>6987.9518072289147</v>
      </c>
      <c r="L351" s="24">
        <v>1.4770000000000001</v>
      </c>
      <c r="M351" s="10"/>
      <c r="O351" s="7">
        <v>5</v>
      </c>
      <c r="Q351" s="7">
        <f t="shared" si="304"/>
        <v>4.1345988741002975</v>
      </c>
      <c r="R351" s="7">
        <f t="shared" si="313"/>
        <v>3.0651785250735419</v>
      </c>
      <c r="S351" s="7">
        <f t="shared" si="305"/>
        <v>3.9112966908174767</v>
      </c>
      <c r="T351" s="7">
        <f t="shared" si="306"/>
        <v>3.8443499011868631</v>
      </c>
      <c r="U351" s="7">
        <f t="shared" si="307"/>
        <v>0.16938049531194951</v>
      </c>
      <c r="V351" s="6">
        <f t="shared" si="308"/>
        <v>8.5227480692507615E-2</v>
      </c>
      <c r="W351" s="8">
        <f t="shared" si="309"/>
        <v>0.51256745440089113</v>
      </c>
      <c r="X351" s="8">
        <f t="shared" si="310"/>
        <v>11646.586345381525</v>
      </c>
      <c r="Y351" s="6">
        <f t="shared" si="314"/>
        <v>-1.0694203490267553</v>
      </c>
      <c r="Z351" s="6">
        <f t="shared" si="311"/>
        <v>-0.29024897291343404</v>
      </c>
      <c r="AA351" s="6">
        <f t="shared" si="312"/>
        <v>4.0661986508032193</v>
      </c>
      <c r="AB351" s="8">
        <f t="shared" si="289"/>
        <v>0</v>
      </c>
      <c r="AC351" s="8" t="e">
        <f t="shared" si="290"/>
        <v>#DIV/0!</v>
      </c>
      <c r="AD351" s="8" t="e">
        <f t="shared" si="291"/>
        <v>#DIV/0!</v>
      </c>
      <c r="AE351" s="8" t="e">
        <f t="shared" si="292"/>
        <v>#DIV/0!</v>
      </c>
      <c r="AF351" s="8" t="e">
        <f t="shared" si="293"/>
        <v>#DIV/0!</v>
      </c>
      <c r="AG351" s="8" t="e">
        <f t="shared" si="294"/>
        <v>#DIV/0!</v>
      </c>
      <c r="AH351" s="8" t="e">
        <f t="shared" si="295"/>
        <v>#DIV/0!</v>
      </c>
      <c r="AI351" s="7" t="e">
        <f t="shared" si="296"/>
        <v>#NUM!</v>
      </c>
      <c r="AJ351" s="7" t="e">
        <f t="shared" si="297"/>
        <v>#DIV/0!</v>
      </c>
      <c r="AK351" s="7" t="e">
        <f t="shared" si="298"/>
        <v>#DIV/0!</v>
      </c>
      <c r="AL351" s="7" t="e">
        <f t="shared" si="299"/>
        <v>#DIV/0!</v>
      </c>
      <c r="AM351" s="7" t="e">
        <f t="shared" si="300"/>
        <v>#DIV/0!</v>
      </c>
      <c r="AN351" s="7" t="e">
        <f t="shared" si="301"/>
        <v>#DIV/0!</v>
      </c>
      <c r="AO351" s="7" t="e">
        <f t="shared" si="302"/>
        <v>#DIV/0!</v>
      </c>
    </row>
    <row r="352" spans="1:41">
      <c r="A352" s="7" t="s">
        <v>159</v>
      </c>
      <c r="B352" s="7" t="s">
        <v>106</v>
      </c>
      <c r="C352" s="7" t="s">
        <v>44</v>
      </c>
      <c r="D352" s="7">
        <v>21</v>
      </c>
      <c r="E352" s="7">
        <v>111</v>
      </c>
      <c r="H352" s="9">
        <v>11230.421686746988</v>
      </c>
      <c r="I352" s="9">
        <v>764.80923694779119</v>
      </c>
      <c r="J352" s="9">
        <v>13551.5873015873</v>
      </c>
      <c r="K352" s="9">
        <v>8115.0793650793648</v>
      </c>
      <c r="L352" s="24">
        <v>1</v>
      </c>
      <c r="M352" s="10"/>
      <c r="O352" s="7">
        <v>5</v>
      </c>
      <c r="Q352" s="7">
        <f t="shared" si="304"/>
        <v>4.0503960637226344</v>
      </c>
      <c r="R352" s="7">
        <f t="shared" si="313"/>
        <v>2.8835531244710126</v>
      </c>
      <c r="S352" s="7">
        <f t="shared" si="305"/>
        <v>4.1319901672360073</v>
      </c>
      <c r="T352" s="7">
        <f t="shared" si="306"/>
        <v>3.9092927715618164</v>
      </c>
      <c r="U352" s="7">
        <f t="shared" si="307"/>
        <v>0</v>
      </c>
      <c r="V352" s="6">
        <f t="shared" si="308"/>
        <v>6.8101560055428903E-2</v>
      </c>
      <c r="W352" s="8">
        <f t="shared" si="309"/>
        <v>0.7225979212032585</v>
      </c>
      <c r="X352" s="8">
        <f t="shared" si="310"/>
        <v>17609.126984126982</v>
      </c>
      <c r="Y352" s="6">
        <f t="shared" si="314"/>
        <v>-1.1668429392516215</v>
      </c>
      <c r="Z352" s="6">
        <f t="shared" si="311"/>
        <v>-0.14110329216081757</v>
      </c>
      <c r="AA352" s="6">
        <f t="shared" si="312"/>
        <v>4.2457378252816067</v>
      </c>
      <c r="AB352" s="8">
        <f t="shared" si="289"/>
        <v>0</v>
      </c>
      <c r="AC352" s="8" t="e">
        <f t="shared" si="290"/>
        <v>#DIV/0!</v>
      </c>
      <c r="AD352" s="8" t="e">
        <f t="shared" si="291"/>
        <v>#DIV/0!</v>
      </c>
      <c r="AE352" s="8" t="e">
        <f t="shared" si="292"/>
        <v>#DIV/0!</v>
      </c>
      <c r="AF352" s="8" t="e">
        <f t="shared" si="293"/>
        <v>#DIV/0!</v>
      </c>
      <c r="AG352" s="8" t="e">
        <f t="shared" si="294"/>
        <v>#DIV/0!</v>
      </c>
      <c r="AH352" s="8" t="e">
        <f t="shared" si="295"/>
        <v>#DIV/0!</v>
      </c>
      <c r="AI352" s="7" t="e">
        <f t="shared" si="296"/>
        <v>#NUM!</v>
      </c>
      <c r="AJ352" s="7" t="e">
        <f t="shared" si="297"/>
        <v>#DIV/0!</v>
      </c>
      <c r="AK352" s="7" t="e">
        <f t="shared" si="298"/>
        <v>#DIV/0!</v>
      </c>
      <c r="AL352" s="7" t="e">
        <f t="shared" si="299"/>
        <v>#DIV/0!</v>
      </c>
      <c r="AM352" s="7" t="e">
        <f t="shared" si="300"/>
        <v>#DIV/0!</v>
      </c>
      <c r="AN352" s="7" t="e">
        <f t="shared" si="301"/>
        <v>#DIV/0!</v>
      </c>
      <c r="AO352" s="7" t="e">
        <f t="shared" si="302"/>
        <v>#DIV/0!</v>
      </c>
    </row>
    <row r="353" spans="1:41">
      <c r="A353" s="7" t="s">
        <v>159</v>
      </c>
      <c r="B353" s="7" t="s">
        <v>62</v>
      </c>
      <c r="C353" s="7" t="s">
        <v>56</v>
      </c>
      <c r="D353" s="7">
        <v>111</v>
      </c>
      <c r="E353" s="7">
        <v>134</v>
      </c>
      <c r="H353" s="9">
        <v>3571.2151394422312</v>
      </c>
      <c r="I353" s="9">
        <v>254.23306772908373</v>
      </c>
      <c r="J353" s="9">
        <v>1974.308300395257</v>
      </c>
      <c r="K353" s="9">
        <v>1535.5731225296443</v>
      </c>
      <c r="L353" s="24">
        <v>0.06</v>
      </c>
      <c r="M353" s="10"/>
      <c r="O353" s="7">
        <v>5</v>
      </c>
      <c r="Q353" s="7">
        <f t="shared" si="304"/>
        <v>3.5528160140287364</v>
      </c>
      <c r="R353" s="7">
        <f t="shared" si="313"/>
        <v>2.4052320379499474</v>
      </c>
      <c r="S353" s="7">
        <f t="shared" si="305"/>
        <v>3.2954149713861831</v>
      </c>
      <c r="T353" s="7">
        <f t="shared" si="306"/>
        <v>3.1862705019611153</v>
      </c>
      <c r="U353" s="7">
        <f t="shared" si="307"/>
        <v>-1.2218487496163564</v>
      </c>
      <c r="V353" s="6">
        <f t="shared" si="308"/>
        <v>7.1189513317528944E-2</v>
      </c>
      <c r="W353" s="8">
        <f t="shared" si="309"/>
        <v>0.42998617069300316</v>
      </c>
      <c r="X353" s="8">
        <f t="shared" si="310"/>
        <v>2742.094861660079</v>
      </c>
      <c r="Y353" s="6">
        <f t="shared" si="314"/>
        <v>-1.1475839760787887</v>
      </c>
      <c r="Z353" s="6">
        <f t="shared" si="311"/>
        <v>-0.36654551206762098</v>
      </c>
      <c r="AA353" s="6">
        <f t="shared" si="312"/>
        <v>3.4380824749549146</v>
      </c>
      <c r="AB353" s="8">
        <f t="shared" si="289"/>
        <v>0</v>
      </c>
      <c r="AC353" s="8" t="e">
        <f t="shared" si="290"/>
        <v>#DIV/0!</v>
      </c>
      <c r="AD353" s="8" t="e">
        <f t="shared" si="291"/>
        <v>#DIV/0!</v>
      </c>
      <c r="AE353" s="8" t="e">
        <f t="shared" si="292"/>
        <v>#DIV/0!</v>
      </c>
      <c r="AF353" s="8" t="e">
        <f t="shared" si="293"/>
        <v>#DIV/0!</v>
      </c>
      <c r="AG353" s="8" t="e">
        <f t="shared" si="294"/>
        <v>#DIV/0!</v>
      </c>
      <c r="AH353" s="8" t="e">
        <f t="shared" si="295"/>
        <v>#DIV/0!</v>
      </c>
      <c r="AI353" s="7" t="e">
        <f t="shared" si="296"/>
        <v>#NUM!</v>
      </c>
      <c r="AJ353" s="7" t="e">
        <f t="shared" si="297"/>
        <v>#DIV/0!</v>
      </c>
      <c r="AK353" s="7" t="e">
        <f t="shared" si="298"/>
        <v>#DIV/0!</v>
      </c>
      <c r="AL353" s="7" t="e">
        <f t="shared" si="299"/>
        <v>#DIV/0!</v>
      </c>
      <c r="AM353" s="7" t="e">
        <f t="shared" si="300"/>
        <v>#DIV/0!</v>
      </c>
      <c r="AN353" s="7" t="e">
        <f t="shared" si="301"/>
        <v>#DIV/0!</v>
      </c>
      <c r="AO353" s="7" t="e">
        <f t="shared" si="302"/>
        <v>#DIV/0!</v>
      </c>
    </row>
    <row r="354" spans="1:41">
      <c r="A354" s="7" t="s">
        <v>160</v>
      </c>
      <c r="B354" s="7" t="s">
        <v>5</v>
      </c>
      <c r="C354" s="7" t="s">
        <v>5</v>
      </c>
      <c r="D354" s="7">
        <v>134</v>
      </c>
      <c r="E354" s="7">
        <v>160</v>
      </c>
      <c r="L354" s="24"/>
      <c r="M354" s="10"/>
      <c r="O354" s="7">
        <v>5</v>
      </c>
      <c r="AB354" s="8">
        <f t="shared" si="289"/>
        <v>0</v>
      </c>
      <c r="AC354" s="8" t="e">
        <f t="shared" si="290"/>
        <v>#DIV/0!</v>
      </c>
      <c r="AD354" s="8" t="e">
        <f t="shared" si="291"/>
        <v>#DIV/0!</v>
      </c>
      <c r="AE354" s="8" t="e">
        <f t="shared" si="292"/>
        <v>#DIV/0!</v>
      </c>
      <c r="AF354" s="8" t="e">
        <f t="shared" si="293"/>
        <v>#DIV/0!</v>
      </c>
      <c r="AG354" s="8" t="e">
        <f t="shared" si="294"/>
        <v>#DIV/0!</v>
      </c>
      <c r="AH354" s="8" t="e">
        <f t="shared" si="295"/>
        <v>#DIV/0!</v>
      </c>
      <c r="AI354" s="7" t="e">
        <f t="shared" si="296"/>
        <v>#NUM!</v>
      </c>
      <c r="AJ354" s="7" t="e">
        <f t="shared" si="297"/>
        <v>#DIV/0!</v>
      </c>
      <c r="AK354" s="7" t="e">
        <f t="shared" si="298"/>
        <v>#DIV/0!</v>
      </c>
      <c r="AL354" s="7" t="e">
        <f t="shared" si="299"/>
        <v>#DIV/0!</v>
      </c>
      <c r="AM354" s="7" t="e">
        <f t="shared" si="300"/>
        <v>#DIV/0!</v>
      </c>
      <c r="AN354" s="7" t="e">
        <f t="shared" si="301"/>
        <v>#DIV/0!</v>
      </c>
      <c r="AO354" s="7" t="e">
        <f t="shared" si="302"/>
        <v>#DIV/0!</v>
      </c>
    </row>
    <row r="355" spans="1:41">
      <c r="A355" s="7" t="s">
        <v>160</v>
      </c>
      <c r="B355" s="7" t="s">
        <v>75</v>
      </c>
      <c r="C355" s="7" t="s">
        <v>5</v>
      </c>
      <c r="D355" s="7">
        <v>160</v>
      </c>
      <c r="E355" s="7">
        <v>168</v>
      </c>
      <c r="H355" s="9">
        <v>3638.6679920477145</v>
      </c>
      <c r="I355" s="9">
        <v>143.88667992047715</v>
      </c>
      <c r="J355" s="9">
        <v>858.56573705179278</v>
      </c>
      <c r="K355" s="9">
        <v>1826.6932270916336</v>
      </c>
      <c r="L355" s="24">
        <v>4.7E-2</v>
      </c>
      <c r="M355" s="10"/>
      <c r="O355" s="7">
        <v>5</v>
      </c>
      <c r="Q355" s="7">
        <f t="shared" ref="Q355:Q373" si="315">LOG(H355)</f>
        <v>3.5609424304695407</v>
      </c>
      <c r="R355" s="7">
        <f t="shared" ref="R355:R373" si="316">LOG(I355)</f>
        <v>2.1580205916795654</v>
      </c>
      <c r="S355" s="7">
        <f t="shared" ref="S355:S373" si="317">LOG(J355)</f>
        <v>2.9337735530157123</v>
      </c>
      <c r="T355" s="7">
        <f t="shared" ref="T355:T373" si="318">LOG(K355)</f>
        <v>3.2616656185250017</v>
      </c>
      <c r="U355" s="7">
        <f t="shared" ref="U355:U373" si="319">LOG(L355)</f>
        <v>-1.3279021420642825</v>
      </c>
      <c r="V355" s="6">
        <f t="shared" ref="V355:V389" si="320">I355/H355</f>
        <v>3.954377817238082E-2</v>
      </c>
      <c r="W355" s="8">
        <f t="shared" ref="W355:W389" si="321">K355/H355</f>
        <v>0.50202250688544814</v>
      </c>
      <c r="X355" s="8">
        <f t="shared" ref="X355:X389" si="322">J355+(0.5*K355)</f>
        <v>1771.9123505976095</v>
      </c>
      <c r="Y355" s="6">
        <f t="shared" ref="Y355:Y373" si="323">LOG(V355)</f>
        <v>-1.4029218387899753</v>
      </c>
      <c r="Z355" s="6">
        <f t="shared" ref="Z355:Z373" si="324">LOG(W355)</f>
        <v>-0.29927681194453881</v>
      </c>
      <c r="AA355" s="6">
        <f t="shared" ref="AA355:AA373" si="325">LOG(X355)</f>
        <v>3.2484422352749247</v>
      </c>
      <c r="AB355" s="8">
        <f t="shared" si="289"/>
        <v>0</v>
      </c>
      <c r="AC355" s="8" t="e">
        <f t="shared" si="290"/>
        <v>#DIV/0!</v>
      </c>
      <c r="AD355" s="8" t="e">
        <f t="shared" si="291"/>
        <v>#DIV/0!</v>
      </c>
      <c r="AE355" s="8" t="e">
        <f t="shared" si="292"/>
        <v>#DIV/0!</v>
      </c>
      <c r="AF355" s="8" t="e">
        <f t="shared" si="293"/>
        <v>#DIV/0!</v>
      </c>
      <c r="AG355" s="8" t="e">
        <f t="shared" si="294"/>
        <v>#DIV/0!</v>
      </c>
      <c r="AH355" s="8" t="e">
        <f t="shared" si="295"/>
        <v>#DIV/0!</v>
      </c>
      <c r="AI355" s="7" t="e">
        <f t="shared" si="296"/>
        <v>#NUM!</v>
      </c>
      <c r="AJ355" s="7" t="e">
        <f t="shared" si="297"/>
        <v>#DIV/0!</v>
      </c>
      <c r="AK355" s="7" t="e">
        <f t="shared" si="298"/>
        <v>#DIV/0!</v>
      </c>
      <c r="AL355" s="7" t="e">
        <f t="shared" si="299"/>
        <v>#DIV/0!</v>
      </c>
      <c r="AM355" s="7" t="e">
        <f t="shared" si="300"/>
        <v>#DIV/0!</v>
      </c>
      <c r="AN355" s="7" t="e">
        <f t="shared" si="301"/>
        <v>#DIV/0!</v>
      </c>
      <c r="AO355" s="7" t="e">
        <f t="shared" si="302"/>
        <v>#DIV/0!</v>
      </c>
    </row>
    <row r="356" spans="1:41">
      <c r="A356" s="7" t="s">
        <v>161</v>
      </c>
      <c r="B356" s="7" t="s">
        <v>40</v>
      </c>
      <c r="C356" s="7" t="s">
        <v>41</v>
      </c>
      <c r="H356" s="9">
        <v>1814.1282565130261</v>
      </c>
      <c r="I356" s="9">
        <v>42.585170340681344</v>
      </c>
      <c r="J356" s="9">
        <v>760.08064516129036</v>
      </c>
      <c r="K356" s="9">
        <v>919.35483870967744</v>
      </c>
      <c r="L356" s="24">
        <v>0.123</v>
      </c>
      <c r="M356" s="10"/>
      <c r="O356" s="7">
        <v>3</v>
      </c>
      <c r="Q356" s="7">
        <f t="shared" si="315"/>
        <v>3.2586679878656595</v>
      </c>
      <c r="R356" s="7">
        <f t="shared" si="316"/>
        <v>1.6292583887629402</v>
      </c>
      <c r="S356" s="7">
        <f t="shared" si="317"/>
        <v>2.8808596737155954</v>
      </c>
      <c r="T356" s="7">
        <f t="shared" si="318"/>
        <v>2.9634831661742376</v>
      </c>
      <c r="U356" s="7">
        <f t="shared" si="319"/>
        <v>-0.91009488856060206</v>
      </c>
      <c r="V356" s="6">
        <f t="shared" si="320"/>
        <v>2.3474178403755857E-2</v>
      </c>
      <c r="W356" s="8">
        <f t="shared" si="321"/>
        <v>0.50677499532298154</v>
      </c>
      <c r="X356" s="8">
        <f t="shared" si="322"/>
        <v>1219.758064516129</v>
      </c>
      <c r="Y356" s="6">
        <f t="shared" si="323"/>
        <v>-1.6294095991027191</v>
      </c>
      <c r="Z356" s="6">
        <f t="shared" si="324"/>
        <v>-0.29518482169142179</v>
      </c>
      <c r="AA356" s="6">
        <f t="shared" si="325"/>
        <v>3.0862736981622714</v>
      </c>
      <c r="AB356" s="8">
        <f t="shared" si="289"/>
        <v>0</v>
      </c>
      <c r="AC356" s="8" t="e">
        <f t="shared" si="290"/>
        <v>#DIV/0!</v>
      </c>
      <c r="AD356" s="8" t="e">
        <f t="shared" si="291"/>
        <v>#DIV/0!</v>
      </c>
      <c r="AE356" s="8" t="e">
        <f t="shared" si="292"/>
        <v>#DIV/0!</v>
      </c>
      <c r="AF356" s="8" t="e">
        <f t="shared" si="293"/>
        <v>#DIV/0!</v>
      </c>
      <c r="AG356" s="8" t="e">
        <f t="shared" si="294"/>
        <v>#DIV/0!</v>
      </c>
      <c r="AH356" s="8" t="e">
        <f t="shared" si="295"/>
        <v>#DIV/0!</v>
      </c>
      <c r="AI356" s="7" t="e">
        <f t="shared" si="296"/>
        <v>#NUM!</v>
      </c>
      <c r="AJ356" s="7" t="e">
        <f t="shared" si="297"/>
        <v>#DIV/0!</v>
      </c>
      <c r="AK356" s="7" t="e">
        <f t="shared" si="298"/>
        <v>#DIV/0!</v>
      </c>
      <c r="AL356" s="7" t="e">
        <f t="shared" si="299"/>
        <v>#DIV/0!</v>
      </c>
      <c r="AM356" s="7" t="e">
        <f t="shared" si="300"/>
        <v>#DIV/0!</v>
      </c>
      <c r="AN356" s="7" t="e">
        <f t="shared" si="301"/>
        <v>#DIV/0!</v>
      </c>
      <c r="AO356" s="7" t="e">
        <f t="shared" si="302"/>
        <v>#DIV/0!</v>
      </c>
    </row>
    <row r="357" spans="1:41">
      <c r="A357" s="7" t="s">
        <v>161</v>
      </c>
      <c r="B357" s="7" t="s">
        <v>59</v>
      </c>
      <c r="C357" s="7" t="s">
        <v>59</v>
      </c>
      <c r="H357" s="9">
        <v>1664.6706586826347</v>
      </c>
      <c r="I357" s="9">
        <v>155.93812375249499</v>
      </c>
      <c r="J357" s="9">
        <v>343.37349397590361</v>
      </c>
      <c r="K357" s="9">
        <v>285.14056224899599</v>
      </c>
      <c r="L357" s="24">
        <v>0.13400000000000001</v>
      </c>
      <c r="M357" s="10"/>
      <c r="O357" s="7">
        <v>3</v>
      </c>
      <c r="Q357" s="7">
        <f t="shared" si="315"/>
        <v>3.2213283247704929</v>
      </c>
      <c r="R357" s="7">
        <f t="shared" si="316"/>
        <v>2.1929523044848858</v>
      </c>
      <c r="S357" s="7">
        <f t="shared" si="317"/>
        <v>2.5357667676324365</v>
      </c>
      <c r="T357" s="7">
        <f t="shared" si="318"/>
        <v>2.4550590016233391</v>
      </c>
      <c r="U357" s="7">
        <f t="shared" si="319"/>
        <v>-0.8728952016351923</v>
      </c>
      <c r="V357" s="6">
        <f t="shared" si="320"/>
        <v>9.3675059952038356E-2</v>
      </c>
      <c r="W357" s="8">
        <f t="shared" si="321"/>
        <v>0.17128947444454076</v>
      </c>
      <c r="X357" s="8">
        <f t="shared" si="322"/>
        <v>485.94377510040158</v>
      </c>
      <c r="Y357" s="6">
        <f t="shared" si="323"/>
        <v>-1.0283760202856072</v>
      </c>
      <c r="Z357" s="6">
        <f t="shared" si="324"/>
        <v>-0.76626932314715401</v>
      </c>
      <c r="AA357" s="6">
        <f t="shared" si="325"/>
        <v>2.6865860232207139</v>
      </c>
      <c r="AB357" s="8">
        <f t="shared" si="289"/>
        <v>0</v>
      </c>
      <c r="AC357" s="8" t="e">
        <f t="shared" si="290"/>
        <v>#DIV/0!</v>
      </c>
      <c r="AD357" s="8" t="e">
        <f t="shared" si="291"/>
        <v>#DIV/0!</v>
      </c>
      <c r="AE357" s="8" t="e">
        <f t="shared" si="292"/>
        <v>#DIV/0!</v>
      </c>
      <c r="AF357" s="8" t="e">
        <f t="shared" si="293"/>
        <v>#DIV/0!</v>
      </c>
      <c r="AG357" s="8" t="e">
        <f t="shared" si="294"/>
        <v>#DIV/0!</v>
      </c>
      <c r="AH357" s="8" t="e">
        <f t="shared" si="295"/>
        <v>#DIV/0!</v>
      </c>
      <c r="AI357" s="7" t="e">
        <f t="shared" si="296"/>
        <v>#NUM!</v>
      </c>
      <c r="AJ357" s="7" t="e">
        <f t="shared" si="297"/>
        <v>#DIV/0!</v>
      </c>
      <c r="AK357" s="7" t="e">
        <f t="shared" si="298"/>
        <v>#DIV/0!</v>
      </c>
      <c r="AL357" s="7" t="e">
        <f t="shared" si="299"/>
        <v>#DIV/0!</v>
      </c>
      <c r="AM357" s="7" t="e">
        <f t="shared" si="300"/>
        <v>#DIV/0!</v>
      </c>
      <c r="AN357" s="7" t="e">
        <f t="shared" si="301"/>
        <v>#DIV/0!</v>
      </c>
      <c r="AO357" s="7" t="e">
        <f t="shared" si="302"/>
        <v>#DIV/0!</v>
      </c>
    </row>
    <row r="358" spans="1:41">
      <c r="A358" s="7" t="s">
        <v>161</v>
      </c>
      <c r="B358" s="7" t="s">
        <v>71</v>
      </c>
      <c r="C358" s="7" t="s">
        <v>43</v>
      </c>
      <c r="H358" s="9">
        <v>14581.337325349301</v>
      </c>
      <c r="I358" s="9">
        <v>160.92814371257487</v>
      </c>
      <c r="J358" s="9">
        <v>3032.128514056225</v>
      </c>
      <c r="K358" s="9">
        <v>11626.506024096385</v>
      </c>
      <c r="L358" s="24">
        <f>0.964*5</f>
        <v>4.82</v>
      </c>
      <c r="M358" s="10"/>
      <c r="O358" s="7">
        <v>3</v>
      </c>
      <c r="Q358" s="7">
        <f t="shared" si="315"/>
        <v>4.1637973570673621</v>
      </c>
      <c r="R358" s="7">
        <f t="shared" si="316"/>
        <v>2.2066320017760783</v>
      </c>
      <c r="S358" s="7">
        <f t="shared" si="317"/>
        <v>3.4817476045334521</v>
      </c>
      <c r="T358" s="7">
        <f t="shared" si="318"/>
        <v>4.0654492209677189</v>
      </c>
      <c r="U358" s="7">
        <f t="shared" si="319"/>
        <v>0.6830470382388496</v>
      </c>
      <c r="V358" s="6">
        <f t="shared" si="320"/>
        <v>1.1036583279148559E-2</v>
      </c>
      <c r="W358" s="8">
        <f t="shared" si="321"/>
        <v>0.79735526067859264</v>
      </c>
      <c r="X358" s="8">
        <f t="shared" si="322"/>
        <v>8845.3815261044183</v>
      </c>
      <c r="Y358" s="6">
        <f t="shared" si="323"/>
        <v>-1.9571653552912833</v>
      </c>
      <c r="Z358" s="6">
        <f t="shared" si="324"/>
        <v>-9.8348136099643255E-2</v>
      </c>
      <c r="AA358" s="6">
        <f t="shared" si="325"/>
        <v>3.9467165699883493</v>
      </c>
      <c r="AB358" s="8">
        <f t="shared" si="289"/>
        <v>0</v>
      </c>
      <c r="AC358" s="8" t="e">
        <f t="shared" si="290"/>
        <v>#DIV/0!</v>
      </c>
      <c r="AD358" s="8" t="e">
        <f t="shared" si="291"/>
        <v>#DIV/0!</v>
      </c>
      <c r="AE358" s="8" t="e">
        <f t="shared" si="292"/>
        <v>#DIV/0!</v>
      </c>
      <c r="AF358" s="8" t="e">
        <f t="shared" si="293"/>
        <v>#DIV/0!</v>
      </c>
      <c r="AG358" s="8" t="e">
        <f t="shared" si="294"/>
        <v>#DIV/0!</v>
      </c>
      <c r="AH358" s="8" t="e">
        <f t="shared" si="295"/>
        <v>#DIV/0!</v>
      </c>
      <c r="AI358" s="7" t="e">
        <f t="shared" si="296"/>
        <v>#NUM!</v>
      </c>
      <c r="AJ358" s="7" t="e">
        <f t="shared" si="297"/>
        <v>#DIV/0!</v>
      </c>
      <c r="AK358" s="7" t="e">
        <f t="shared" si="298"/>
        <v>#DIV/0!</v>
      </c>
      <c r="AL358" s="7" t="e">
        <f t="shared" si="299"/>
        <v>#DIV/0!</v>
      </c>
      <c r="AM358" s="7" t="e">
        <f t="shared" si="300"/>
        <v>#DIV/0!</v>
      </c>
      <c r="AN358" s="7" t="e">
        <f t="shared" si="301"/>
        <v>#DIV/0!</v>
      </c>
      <c r="AO358" s="7" t="e">
        <f t="shared" si="302"/>
        <v>#DIV/0!</v>
      </c>
    </row>
    <row r="359" spans="1:41">
      <c r="A359" s="7" t="s">
        <v>161</v>
      </c>
      <c r="B359" s="7" t="s">
        <v>72</v>
      </c>
      <c r="C359" s="7" t="s">
        <v>43</v>
      </c>
      <c r="H359" s="9">
        <v>7985.5000000000009</v>
      </c>
      <c r="I359" s="9">
        <v>187</v>
      </c>
      <c r="J359" s="9">
        <v>13960</v>
      </c>
      <c r="K359" s="9">
        <v>6780</v>
      </c>
      <c r="L359" s="24">
        <v>2.2400000000000002</v>
      </c>
      <c r="M359" s="10"/>
      <c r="O359" s="7">
        <v>3</v>
      </c>
      <c r="Q359" s="7">
        <f t="shared" si="315"/>
        <v>3.9023021140177248</v>
      </c>
      <c r="R359" s="7">
        <f t="shared" si="316"/>
        <v>2.271841606536499</v>
      </c>
      <c r="S359" s="7">
        <f t="shared" si="317"/>
        <v>4.1448854182871422</v>
      </c>
      <c r="T359" s="7">
        <f t="shared" si="318"/>
        <v>3.8312296938670634</v>
      </c>
      <c r="U359" s="7">
        <f t="shared" si="319"/>
        <v>0.35024801833416286</v>
      </c>
      <c r="V359" s="6">
        <f t="shared" si="320"/>
        <v>2.34174441174629E-2</v>
      </c>
      <c r="W359" s="8">
        <f t="shared" si="321"/>
        <v>0.84903888297539276</v>
      </c>
      <c r="X359" s="8">
        <f t="shared" si="322"/>
        <v>17350</v>
      </c>
      <c r="Y359" s="6">
        <f t="shared" si="323"/>
        <v>-1.630460507481226</v>
      </c>
      <c r="Z359" s="6">
        <f t="shared" si="324"/>
        <v>-7.1072420150661592E-2</v>
      </c>
      <c r="AA359" s="6">
        <f t="shared" si="325"/>
        <v>4.2392994791268928</v>
      </c>
      <c r="AB359" s="8">
        <f t="shared" si="289"/>
        <v>0</v>
      </c>
      <c r="AC359" s="8" t="e">
        <f t="shared" si="290"/>
        <v>#DIV/0!</v>
      </c>
      <c r="AD359" s="8" t="e">
        <f t="shared" si="291"/>
        <v>#DIV/0!</v>
      </c>
      <c r="AE359" s="8" t="e">
        <f t="shared" si="292"/>
        <v>#DIV/0!</v>
      </c>
      <c r="AF359" s="8" t="e">
        <f t="shared" si="293"/>
        <v>#DIV/0!</v>
      </c>
      <c r="AG359" s="8" t="e">
        <f t="shared" si="294"/>
        <v>#DIV/0!</v>
      </c>
      <c r="AH359" s="8" t="e">
        <f t="shared" si="295"/>
        <v>#DIV/0!</v>
      </c>
      <c r="AI359" s="7" t="e">
        <f t="shared" si="296"/>
        <v>#NUM!</v>
      </c>
      <c r="AJ359" s="7" t="e">
        <f t="shared" si="297"/>
        <v>#DIV/0!</v>
      </c>
      <c r="AK359" s="7" t="e">
        <f t="shared" si="298"/>
        <v>#DIV/0!</v>
      </c>
      <c r="AL359" s="7" t="e">
        <f t="shared" si="299"/>
        <v>#DIV/0!</v>
      </c>
      <c r="AM359" s="7" t="e">
        <f t="shared" si="300"/>
        <v>#DIV/0!</v>
      </c>
      <c r="AN359" s="7" t="e">
        <f t="shared" si="301"/>
        <v>#DIV/0!</v>
      </c>
      <c r="AO359" s="7" t="e">
        <f t="shared" si="302"/>
        <v>#DIV/0!</v>
      </c>
    </row>
    <row r="360" spans="1:41">
      <c r="A360" s="7" t="s">
        <v>161</v>
      </c>
      <c r="B360" s="7" t="s">
        <v>88</v>
      </c>
      <c r="C360" s="7" t="s">
        <v>43</v>
      </c>
      <c r="H360" s="9">
        <v>6860.5000000000009</v>
      </c>
      <c r="I360" s="9">
        <v>201.75000000000003</v>
      </c>
      <c r="J360" s="9">
        <v>10220</v>
      </c>
      <c r="K360" s="9">
        <v>4600</v>
      </c>
      <c r="L360" s="24">
        <v>1.044</v>
      </c>
      <c r="M360" s="10"/>
      <c r="O360" s="7">
        <v>3</v>
      </c>
      <c r="Q360" s="7">
        <f t="shared" si="315"/>
        <v>3.8363557686699887</v>
      </c>
      <c r="R360" s="7">
        <f t="shared" si="316"/>
        <v>2.3048135433941082</v>
      </c>
      <c r="S360" s="7">
        <f t="shared" si="317"/>
        <v>4.0094508957986941</v>
      </c>
      <c r="T360" s="7">
        <f t="shared" si="318"/>
        <v>3.6627578316815739</v>
      </c>
      <c r="U360" s="7">
        <f t="shared" si="319"/>
        <v>1.8700498666243369E-2</v>
      </c>
      <c r="V360" s="6">
        <f t="shared" si="320"/>
        <v>2.9407477589097005E-2</v>
      </c>
      <c r="W360" s="8">
        <f t="shared" si="321"/>
        <v>0.67050506522848174</v>
      </c>
      <c r="X360" s="8">
        <f t="shared" si="322"/>
        <v>12520</v>
      </c>
      <c r="Y360" s="6">
        <f t="shared" si="323"/>
        <v>-1.5315422252758808</v>
      </c>
      <c r="Z360" s="6">
        <f t="shared" si="324"/>
        <v>-0.17359793698841486</v>
      </c>
      <c r="AA360" s="6">
        <f t="shared" si="325"/>
        <v>4.0976043288744108</v>
      </c>
      <c r="AB360" s="8">
        <f t="shared" si="289"/>
        <v>0</v>
      </c>
      <c r="AC360" s="8" t="e">
        <f t="shared" si="290"/>
        <v>#DIV/0!</v>
      </c>
      <c r="AD360" s="8" t="e">
        <f t="shared" si="291"/>
        <v>#DIV/0!</v>
      </c>
      <c r="AE360" s="8" t="e">
        <f t="shared" si="292"/>
        <v>#DIV/0!</v>
      </c>
      <c r="AF360" s="8" t="e">
        <f t="shared" si="293"/>
        <v>#DIV/0!</v>
      </c>
      <c r="AG360" s="8" t="e">
        <f t="shared" si="294"/>
        <v>#DIV/0!</v>
      </c>
      <c r="AH360" s="8" t="e">
        <f t="shared" si="295"/>
        <v>#DIV/0!</v>
      </c>
      <c r="AI360" s="7" t="e">
        <f t="shared" si="296"/>
        <v>#NUM!</v>
      </c>
      <c r="AJ360" s="7" t="e">
        <f t="shared" si="297"/>
        <v>#DIV/0!</v>
      </c>
      <c r="AK360" s="7" t="e">
        <f t="shared" si="298"/>
        <v>#DIV/0!</v>
      </c>
      <c r="AL360" s="7" t="e">
        <f t="shared" si="299"/>
        <v>#DIV/0!</v>
      </c>
      <c r="AM360" s="7" t="e">
        <f t="shared" si="300"/>
        <v>#DIV/0!</v>
      </c>
      <c r="AN360" s="7" t="e">
        <f t="shared" si="301"/>
        <v>#DIV/0!</v>
      </c>
      <c r="AO360" s="7" t="e">
        <f t="shared" si="302"/>
        <v>#DIV/0!</v>
      </c>
    </row>
    <row r="361" spans="1:41">
      <c r="A361" s="7" t="s">
        <v>161</v>
      </c>
      <c r="B361" s="7" t="s">
        <v>56</v>
      </c>
      <c r="C361" s="7" t="s">
        <v>56</v>
      </c>
      <c r="D361" s="7">
        <v>52</v>
      </c>
      <c r="E361" s="7">
        <v>90</v>
      </c>
      <c r="H361" s="9">
        <v>8201.9038076152301</v>
      </c>
      <c r="I361" s="9">
        <v>222.44488977955913</v>
      </c>
      <c r="J361" s="9">
        <v>11269.841269841269</v>
      </c>
      <c r="K361" s="9">
        <v>5873.0158730158728</v>
      </c>
      <c r="L361" s="24">
        <v>0.75900000000000001</v>
      </c>
      <c r="M361" s="10"/>
      <c r="O361" s="7">
        <v>3</v>
      </c>
      <c r="Q361" s="7">
        <f t="shared" si="315"/>
        <v>3.9139146715514563</v>
      </c>
      <c r="R361" s="7">
        <f t="shared" si="316"/>
        <v>2.3472224331632674</v>
      </c>
      <c r="S361" s="7">
        <f t="shared" si="317"/>
        <v>4.0519177992654933</v>
      </c>
      <c r="T361" s="7">
        <f t="shared" si="318"/>
        <v>3.7688611746134133</v>
      </c>
      <c r="U361" s="7">
        <f t="shared" si="319"/>
        <v>-0.11975822410451964</v>
      </c>
      <c r="V361" s="6">
        <f t="shared" si="320"/>
        <v>2.7121128825361922E-2</v>
      </c>
      <c r="W361" s="8">
        <f t="shared" si="321"/>
        <v>0.71605520020399993</v>
      </c>
      <c r="X361" s="8">
        <f t="shared" si="322"/>
        <v>14206.349206349205</v>
      </c>
      <c r="Y361" s="6">
        <f t="shared" si="323"/>
        <v>-1.5666922383881885</v>
      </c>
      <c r="Z361" s="6">
        <f t="shared" si="324"/>
        <v>-0.14505349693804284</v>
      </c>
      <c r="AA361" s="6">
        <f t="shared" si="325"/>
        <v>4.1524824858623299</v>
      </c>
      <c r="AB361" s="8">
        <f t="shared" si="289"/>
        <v>0</v>
      </c>
      <c r="AC361" s="8" t="e">
        <f t="shared" si="290"/>
        <v>#DIV/0!</v>
      </c>
      <c r="AD361" s="8" t="e">
        <f t="shared" si="291"/>
        <v>#DIV/0!</v>
      </c>
      <c r="AE361" s="8" t="e">
        <f t="shared" si="292"/>
        <v>#DIV/0!</v>
      </c>
      <c r="AF361" s="8" t="e">
        <f t="shared" si="293"/>
        <v>#DIV/0!</v>
      </c>
      <c r="AG361" s="8" t="e">
        <f t="shared" si="294"/>
        <v>#DIV/0!</v>
      </c>
      <c r="AH361" s="8" t="e">
        <f t="shared" si="295"/>
        <v>#DIV/0!</v>
      </c>
      <c r="AI361" s="7" t="e">
        <f t="shared" si="296"/>
        <v>#NUM!</v>
      </c>
      <c r="AJ361" s="7" t="e">
        <f t="shared" si="297"/>
        <v>#DIV/0!</v>
      </c>
      <c r="AK361" s="7" t="e">
        <f t="shared" si="298"/>
        <v>#DIV/0!</v>
      </c>
      <c r="AL361" s="7" t="e">
        <f t="shared" si="299"/>
        <v>#DIV/0!</v>
      </c>
      <c r="AM361" s="7" t="e">
        <f t="shared" si="300"/>
        <v>#DIV/0!</v>
      </c>
      <c r="AN361" s="7" t="e">
        <f t="shared" si="301"/>
        <v>#DIV/0!</v>
      </c>
      <c r="AO361" s="7" t="e">
        <f t="shared" si="302"/>
        <v>#DIV/0!</v>
      </c>
    </row>
    <row r="362" spans="1:41">
      <c r="A362" s="7" t="s">
        <v>161</v>
      </c>
      <c r="B362" s="7" t="s">
        <v>45</v>
      </c>
      <c r="C362" s="7" t="s">
        <v>5</v>
      </c>
      <c r="H362" s="9">
        <v>2973.6055776892435</v>
      </c>
      <c r="I362" s="9">
        <v>250.24900398406379</v>
      </c>
      <c r="J362" s="9">
        <v>3460</v>
      </c>
      <c r="K362" s="9">
        <v>1352</v>
      </c>
      <c r="L362" s="24">
        <v>8.2000000000000003E-2</v>
      </c>
      <c r="M362" s="10"/>
      <c r="O362" s="7">
        <v>3</v>
      </c>
      <c r="Q362" s="7">
        <f t="shared" si="315"/>
        <v>3.473283362708798</v>
      </c>
      <c r="R362" s="7">
        <f t="shared" si="316"/>
        <v>2.3983723576195448</v>
      </c>
      <c r="S362" s="7">
        <f t="shared" si="317"/>
        <v>3.5390760987927767</v>
      </c>
      <c r="T362" s="7">
        <f t="shared" si="318"/>
        <v>3.1309766916056172</v>
      </c>
      <c r="U362" s="7">
        <f t="shared" si="319"/>
        <v>-1.0861861476162833</v>
      </c>
      <c r="V362" s="6">
        <f t="shared" si="320"/>
        <v>8.4156757662033163E-2</v>
      </c>
      <c r="W362" s="8">
        <f t="shared" si="321"/>
        <v>0.45466688996817944</v>
      </c>
      <c r="X362" s="8">
        <f t="shared" si="322"/>
        <v>4136</v>
      </c>
      <c r="Y362" s="6">
        <f t="shared" si="323"/>
        <v>-1.0749110050892534</v>
      </c>
      <c r="Z362" s="6">
        <f t="shared" si="324"/>
        <v>-0.34230667110318108</v>
      </c>
      <c r="AA362" s="6">
        <f t="shared" si="325"/>
        <v>3.6165805300858862</v>
      </c>
      <c r="AB362" s="8">
        <f t="shared" si="289"/>
        <v>0</v>
      </c>
      <c r="AC362" s="8" t="e">
        <f t="shared" si="290"/>
        <v>#DIV/0!</v>
      </c>
      <c r="AD362" s="8" t="e">
        <f t="shared" si="291"/>
        <v>#DIV/0!</v>
      </c>
      <c r="AE362" s="8" t="e">
        <f t="shared" si="292"/>
        <v>#DIV/0!</v>
      </c>
      <c r="AF362" s="8" t="e">
        <f t="shared" si="293"/>
        <v>#DIV/0!</v>
      </c>
      <c r="AG362" s="8" t="e">
        <f t="shared" si="294"/>
        <v>#DIV/0!</v>
      </c>
      <c r="AH362" s="8" t="e">
        <f t="shared" si="295"/>
        <v>#DIV/0!</v>
      </c>
      <c r="AI362" s="7" t="e">
        <f t="shared" si="296"/>
        <v>#NUM!</v>
      </c>
      <c r="AJ362" s="7" t="e">
        <f t="shared" si="297"/>
        <v>#DIV/0!</v>
      </c>
      <c r="AK362" s="7" t="e">
        <f t="shared" si="298"/>
        <v>#DIV/0!</v>
      </c>
      <c r="AL362" s="7" t="e">
        <f t="shared" si="299"/>
        <v>#DIV/0!</v>
      </c>
      <c r="AM362" s="7" t="e">
        <f t="shared" si="300"/>
        <v>#DIV/0!</v>
      </c>
      <c r="AN362" s="7" t="e">
        <f t="shared" si="301"/>
        <v>#DIV/0!</v>
      </c>
      <c r="AO362" s="7" t="e">
        <f t="shared" si="302"/>
        <v>#DIV/0!</v>
      </c>
    </row>
    <row r="363" spans="1:41">
      <c r="A363" s="7" t="s">
        <v>162</v>
      </c>
      <c r="B363" s="7" t="s">
        <v>40</v>
      </c>
      <c r="C363" s="7" t="s">
        <v>41</v>
      </c>
      <c r="D363" s="7">
        <v>5</v>
      </c>
      <c r="E363" s="7">
        <v>9</v>
      </c>
      <c r="H363" s="9">
        <v>3154.1916167664676</v>
      </c>
      <c r="I363" s="9">
        <v>186.37724550898204</v>
      </c>
      <c r="J363" s="9">
        <v>5863.4538152610439</v>
      </c>
      <c r="K363" s="9">
        <v>2630.5220883534134</v>
      </c>
      <c r="L363" s="24">
        <v>2.0510000000000002</v>
      </c>
      <c r="M363" s="10"/>
      <c r="O363" s="7">
        <v>2</v>
      </c>
      <c r="Q363" s="7">
        <f t="shared" si="315"/>
        <v>3.4988880731325547</v>
      </c>
      <c r="R363" s="7">
        <f t="shared" si="316"/>
        <v>2.2703928889562093</v>
      </c>
      <c r="S363" s="7">
        <f t="shared" si="317"/>
        <v>3.7681535086887008</v>
      </c>
      <c r="T363" s="7">
        <f t="shared" si="318"/>
        <v>3.4200419528960468</v>
      </c>
      <c r="U363" s="7">
        <f t="shared" si="319"/>
        <v>0.31196566036836632</v>
      </c>
      <c r="V363" s="6">
        <f t="shared" si="320"/>
        <v>5.9088751779781672E-2</v>
      </c>
      <c r="W363" s="8">
        <f t="shared" si="321"/>
        <v>0.83397662791650684</v>
      </c>
      <c r="X363" s="8">
        <f t="shared" si="322"/>
        <v>7178.7148594377504</v>
      </c>
      <c r="Y363" s="6">
        <f t="shared" si="323"/>
        <v>-1.2284951841763452</v>
      </c>
      <c r="Z363" s="6">
        <f t="shared" si="324"/>
        <v>-7.8846120236507888E-2</v>
      </c>
      <c r="AA363" s="6">
        <f t="shared" si="325"/>
        <v>3.8560467033773818</v>
      </c>
      <c r="AB363" s="8">
        <f t="shared" si="289"/>
        <v>0</v>
      </c>
      <c r="AC363" s="8" t="e">
        <f t="shared" si="290"/>
        <v>#DIV/0!</v>
      </c>
      <c r="AD363" s="8" t="e">
        <f t="shared" si="291"/>
        <v>#DIV/0!</v>
      </c>
      <c r="AE363" s="8" t="e">
        <f t="shared" si="292"/>
        <v>#DIV/0!</v>
      </c>
      <c r="AF363" s="8" t="e">
        <f t="shared" si="293"/>
        <v>#DIV/0!</v>
      </c>
      <c r="AG363" s="8" t="e">
        <f t="shared" si="294"/>
        <v>#DIV/0!</v>
      </c>
      <c r="AH363" s="8" t="e">
        <f t="shared" si="295"/>
        <v>#DIV/0!</v>
      </c>
      <c r="AI363" s="7" t="e">
        <f t="shared" si="296"/>
        <v>#NUM!</v>
      </c>
      <c r="AJ363" s="7" t="e">
        <f t="shared" si="297"/>
        <v>#DIV/0!</v>
      </c>
      <c r="AK363" s="7" t="e">
        <f t="shared" si="298"/>
        <v>#DIV/0!</v>
      </c>
      <c r="AL363" s="7" t="e">
        <f t="shared" si="299"/>
        <v>#DIV/0!</v>
      </c>
      <c r="AM363" s="7" t="e">
        <f t="shared" si="300"/>
        <v>#DIV/0!</v>
      </c>
      <c r="AN363" s="7" t="e">
        <f t="shared" si="301"/>
        <v>#DIV/0!</v>
      </c>
      <c r="AO363" s="7" t="e">
        <f t="shared" si="302"/>
        <v>#DIV/0!</v>
      </c>
    </row>
    <row r="364" spans="1:41">
      <c r="A364" s="7" t="s">
        <v>162</v>
      </c>
      <c r="B364" s="7" t="s">
        <v>59</v>
      </c>
      <c r="C364" s="7" t="s">
        <v>59</v>
      </c>
      <c r="D364" s="7">
        <v>9</v>
      </c>
      <c r="E364" s="7">
        <v>16</v>
      </c>
      <c r="H364" s="9">
        <v>5150.1996007984026</v>
      </c>
      <c r="I364" s="9">
        <v>202.09580838323353</v>
      </c>
      <c r="J364" s="9">
        <v>1674.6031746031745</v>
      </c>
      <c r="K364" s="9">
        <v>3214.2857142857142</v>
      </c>
      <c r="L364" s="24">
        <v>0.6</v>
      </c>
      <c r="M364" s="10"/>
      <c r="O364" s="7">
        <v>2</v>
      </c>
      <c r="Q364" s="7">
        <f t="shared" si="315"/>
        <v>3.711824060855855</v>
      </c>
      <c r="R364" s="7">
        <f t="shared" si="316"/>
        <v>2.3055573060194603</v>
      </c>
      <c r="S364" s="7">
        <f t="shared" si="317"/>
        <v>3.2239119101801297</v>
      </c>
      <c r="T364" s="7">
        <f t="shared" si="318"/>
        <v>3.5070844780971058</v>
      </c>
      <c r="U364" s="7">
        <f t="shared" si="319"/>
        <v>-0.22184874961635639</v>
      </c>
      <c r="V364" s="6">
        <f t="shared" si="320"/>
        <v>3.924038368375158E-2</v>
      </c>
      <c r="W364" s="8">
        <f t="shared" si="321"/>
        <v>0.62410895954157275</v>
      </c>
      <c r="X364" s="8">
        <f t="shared" si="322"/>
        <v>3281.7460317460318</v>
      </c>
      <c r="Y364" s="6">
        <f t="shared" si="323"/>
        <v>-1.4062667548363943</v>
      </c>
      <c r="Z364" s="6">
        <f t="shared" si="324"/>
        <v>-0.20473958275874918</v>
      </c>
      <c r="AA364" s="6">
        <f t="shared" si="325"/>
        <v>3.5161049687710024</v>
      </c>
      <c r="AB364" s="8">
        <f t="shared" si="289"/>
        <v>0</v>
      </c>
      <c r="AC364" s="8" t="e">
        <f t="shared" si="290"/>
        <v>#DIV/0!</v>
      </c>
      <c r="AD364" s="8" t="e">
        <f t="shared" si="291"/>
        <v>#DIV/0!</v>
      </c>
      <c r="AE364" s="8" t="e">
        <f t="shared" si="292"/>
        <v>#DIV/0!</v>
      </c>
      <c r="AF364" s="8" t="e">
        <f t="shared" si="293"/>
        <v>#DIV/0!</v>
      </c>
      <c r="AG364" s="8" t="e">
        <f t="shared" si="294"/>
        <v>#DIV/0!</v>
      </c>
      <c r="AH364" s="8" t="e">
        <f t="shared" si="295"/>
        <v>#DIV/0!</v>
      </c>
      <c r="AI364" s="7" t="e">
        <f t="shared" si="296"/>
        <v>#NUM!</v>
      </c>
      <c r="AJ364" s="7" t="e">
        <f t="shared" si="297"/>
        <v>#DIV/0!</v>
      </c>
      <c r="AK364" s="7" t="e">
        <f t="shared" si="298"/>
        <v>#DIV/0!</v>
      </c>
      <c r="AL364" s="7" t="e">
        <f t="shared" si="299"/>
        <v>#DIV/0!</v>
      </c>
      <c r="AM364" s="7" t="e">
        <f t="shared" si="300"/>
        <v>#DIV/0!</v>
      </c>
      <c r="AN364" s="7" t="e">
        <f t="shared" si="301"/>
        <v>#DIV/0!</v>
      </c>
      <c r="AO364" s="7" t="e">
        <f t="shared" si="302"/>
        <v>#DIV/0!</v>
      </c>
    </row>
    <row r="365" spans="1:41">
      <c r="A365" s="7" t="s">
        <v>162</v>
      </c>
      <c r="B365" s="7" t="s">
        <v>71</v>
      </c>
      <c r="C365" s="7" t="s">
        <v>55</v>
      </c>
      <c r="D365" s="7">
        <v>16</v>
      </c>
      <c r="E365" s="7">
        <v>43</v>
      </c>
      <c r="H365" s="9">
        <v>36835.5</v>
      </c>
      <c r="I365" s="9">
        <v>2046.7500000000005</v>
      </c>
      <c r="J365" s="9">
        <v>8869.0476190476184</v>
      </c>
      <c r="K365" s="9">
        <v>27976.190476190473</v>
      </c>
      <c r="L365" s="24">
        <f>0.527*5</f>
        <v>2.6350000000000002</v>
      </c>
      <c r="M365" s="10"/>
      <c r="O365" s="7">
        <v>2</v>
      </c>
      <c r="Q365" s="7">
        <f t="shared" si="315"/>
        <v>4.5662665692843518</v>
      </c>
      <c r="R365" s="7">
        <f t="shared" si="316"/>
        <v>3.3110647990615965</v>
      </c>
      <c r="S365" s="7">
        <f t="shared" si="317"/>
        <v>3.9478769866864112</v>
      </c>
      <c r="T365" s="7">
        <f t="shared" si="318"/>
        <v>4.4467885762098547</v>
      </c>
      <c r="U365" s="7">
        <f t="shared" si="319"/>
        <v>0.42078061954856544</v>
      </c>
      <c r="V365" s="6">
        <f t="shared" si="320"/>
        <v>5.5564604797002905E-2</v>
      </c>
      <c r="W365" s="8">
        <f t="shared" si="321"/>
        <v>0.75948990718710141</v>
      </c>
      <c r="X365" s="8">
        <f t="shared" si="322"/>
        <v>22857.142857142855</v>
      </c>
      <c r="Y365" s="6">
        <f t="shared" si="323"/>
        <v>-1.2552017702227549</v>
      </c>
      <c r="Z365" s="6">
        <f t="shared" si="324"/>
        <v>-0.11947799307449702</v>
      </c>
      <c r="AA365" s="6">
        <f t="shared" si="325"/>
        <v>4.3590219426416681</v>
      </c>
      <c r="AB365" s="8">
        <f t="shared" si="289"/>
        <v>0</v>
      </c>
      <c r="AC365" s="8" t="e">
        <f t="shared" si="290"/>
        <v>#DIV/0!</v>
      </c>
      <c r="AD365" s="8" t="e">
        <f t="shared" si="291"/>
        <v>#DIV/0!</v>
      </c>
      <c r="AE365" s="8" t="e">
        <f t="shared" si="292"/>
        <v>#DIV/0!</v>
      </c>
      <c r="AF365" s="8" t="e">
        <f t="shared" si="293"/>
        <v>#DIV/0!</v>
      </c>
      <c r="AG365" s="8" t="e">
        <f t="shared" si="294"/>
        <v>#DIV/0!</v>
      </c>
      <c r="AH365" s="8" t="e">
        <f t="shared" si="295"/>
        <v>#DIV/0!</v>
      </c>
      <c r="AI365" s="7" t="e">
        <f t="shared" si="296"/>
        <v>#NUM!</v>
      </c>
      <c r="AJ365" s="7" t="e">
        <f t="shared" si="297"/>
        <v>#DIV/0!</v>
      </c>
      <c r="AK365" s="7" t="e">
        <f t="shared" si="298"/>
        <v>#DIV/0!</v>
      </c>
      <c r="AL365" s="7" t="e">
        <f t="shared" si="299"/>
        <v>#DIV/0!</v>
      </c>
      <c r="AM365" s="7" t="e">
        <f t="shared" si="300"/>
        <v>#DIV/0!</v>
      </c>
      <c r="AN365" s="7" t="e">
        <f t="shared" si="301"/>
        <v>#DIV/0!</v>
      </c>
      <c r="AO365" s="7" t="e">
        <f t="shared" si="302"/>
        <v>#DIV/0!</v>
      </c>
    </row>
    <row r="366" spans="1:41">
      <c r="A366" s="7" t="s">
        <v>162</v>
      </c>
      <c r="B366" s="7" t="s">
        <v>72</v>
      </c>
      <c r="C366" s="7" t="s">
        <v>55</v>
      </c>
      <c r="D366" s="7">
        <v>43</v>
      </c>
      <c r="E366" s="7">
        <v>80</v>
      </c>
      <c r="H366" s="9">
        <v>32270.958083832338</v>
      </c>
      <c r="I366" s="9">
        <v>745.25948103792416</v>
      </c>
      <c r="J366" s="9">
        <v>14462.15139442231</v>
      </c>
      <c r="K366" s="9">
        <v>22709.163346613546</v>
      </c>
      <c r="L366" s="24">
        <f>0.523*5</f>
        <v>2.6150000000000002</v>
      </c>
      <c r="M366" s="10"/>
      <c r="O366" s="7">
        <v>2</v>
      </c>
      <c r="Q366" s="7">
        <f t="shared" si="315"/>
        <v>4.5088118592478752</v>
      </c>
      <c r="R366" s="7">
        <f t="shared" si="316"/>
        <v>2.8723075097449389</v>
      </c>
      <c r="S366" s="7">
        <f t="shared" si="317"/>
        <v>4.160232903555074</v>
      </c>
      <c r="T366" s="7">
        <f t="shared" si="318"/>
        <v>4.3562011341914531</v>
      </c>
      <c r="U366" s="7">
        <f t="shared" si="319"/>
        <v>0.41747169320329308</v>
      </c>
      <c r="V366" s="6">
        <f t="shared" si="320"/>
        <v>2.3093813301170538E-2</v>
      </c>
      <c r="W366" s="8">
        <f t="shared" si="321"/>
        <v>0.70370279331715213</v>
      </c>
      <c r="X366" s="8">
        <f t="shared" si="322"/>
        <v>25816.733067729081</v>
      </c>
      <c r="Y366" s="6">
        <f t="shared" si="323"/>
        <v>-1.6365043495029363</v>
      </c>
      <c r="Z366" s="6">
        <f t="shared" si="324"/>
        <v>-0.15261072505642206</v>
      </c>
      <c r="AA366" s="6">
        <f t="shared" si="325"/>
        <v>4.4119012843895549</v>
      </c>
      <c r="AB366" s="8">
        <f t="shared" si="289"/>
        <v>0</v>
      </c>
      <c r="AC366" s="8" t="e">
        <f t="shared" si="290"/>
        <v>#DIV/0!</v>
      </c>
      <c r="AD366" s="8" t="e">
        <f t="shared" si="291"/>
        <v>#DIV/0!</v>
      </c>
      <c r="AE366" s="8" t="e">
        <f t="shared" si="292"/>
        <v>#DIV/0!</v>
      </c>
      <c r="AF366" s="8" t="e">
        <f t="shared" si="293"/>
        <v>#DIV/0!</v>
      </c>
      <c r="AG366" s="8" t="e">
        <f t="shared" si="294"/>
        <v>#DIV/0!</v>
      </c>
      <c r="AH366" s="8" t="e">
        <f t="shared" si="295"/>
        <v>#DIV/0!</v>
      </c>
      <c r="AI366" s="7" t="e">
        <f t="shared" si="296"/>
        <v>#NUM!</v>
      </c>
      <c r="AJ366" s="7" t="e">
        <f t="shared" si="297"/>
        <v>#DIV/0!</v>
      </c>
      <c r="AK366" s="7" t="e">
        <f t="shared" si="298"/>
        <v>#DIV/0!</v>
      </c>
      <c r="AL366" s="7" t="e">
        <f t="shared" si="299"/>
        <v>#DIV/0!</v>
      </c>
      <c r="AM366" s="7" t="e">
        <f t="shared" si="300"/>
        <v>#DIV/0!</v>
      </c>
      <c r="AN366" s="7" t="e">
        <f t="shared" si="301"/>
        <v>#DIV/0!</v>
      </c>
      <c r="AO366" s="7" t="e">
        <f t="shared" si="302"/>
        <v>#DIV/0!</v>
      </c>
    </row>
    <row r="367" spans="1:41">
      <c r="A367" s="7" t="s">
        <v>162</v>
      </c>
      <c r="B367" s="7" t="s">
        <v>45</v>
      </c>
      <c r="C367" s="7" t="s">
        <v>5</v>
      </c>
      <c r="D367" s="7">
        <v>80</v>
      </c>
      <c r="E367" s="7">
        <v>115</v>
      </c>
      <c r="H367" s="9">
        <v>1914.1716566866269</v>
      </c>
      <c r="I367" s="9">
        <v>32.185628742514972</v>
      </c>
      <c r="J367" s="9">
        <v>2180</v>
      </c>
      <c r="K367" s="9">
        <v>1144</v>
      </c>
      <c r="L367" s="24">
        <v>5.0999999999999997E-2</v>
      </c>
      <c r="M367" s="10"/>
      <c r="O367" s="7">
        <v>2</v>
      </c>
      <c r="Q367" s="7">
        <f t="shared" si="315"/>
        <v>3.2819808813034177</v>
      </c>
      <c r="R367" s="7">
        <f t="shared" si="316"/>
        <v>1.5076619974400596</v>
      </c>
      <c r="S367" s="7">
        <f t="shared" si="317"/>
        <v>3.3384564936046046</v>
      </c>
      <c r="T367" s="7">
        <f t="shared" si="318"/>
        <v>3.0584260244570052</v>
      </c>
      <c r="U367" s="7">
        <f t="shared" si="319"/>
        <v>-1.2924298239020637</v>
      </c>
      <c r="V367" s="6">
        <f t="shared" si="320"/>
        <v>1.6814389989572472E-2</v>
      </c>
      <c r="W367" s="8">
        <f t="shared" si="321"/>
        <v>0.59764754953076116</v>
      </c>
      <c r="X367" s="8">
        <f t="shared" si="322"/>
        <v>2752</v>
      </c>
      <c r="Y367" s="6">
        <f t="shared" si="323"/>
        <v>-1.7743188838633581</v>
      </c>
      <c r="Z367" s="6">
        <f t="shared" si="324"/>
        <v>-0.22355485684641252</v>
      </c>
      <c r="AA367" s="6">
        <f t="shared" si="325"/>
        <v>3.4396484295634737</v>
      </c>
      <c r="AB367" s="8">
        <f t="shared" si="289"/>
        <v>0</v>
      </c>
      <c r="AC367" s="8" t="e">
        <f t="shared" si="290"/>
        <v>#DIV/0!</v>
      </c>
      <c r="AD367" s="8" t="e">
        <f t="shared" si="291"/>
        <v>#DIV/0!</v>
      </c>
      <c r="AE367" s="8" t="e">
        <f t="shared" si="292"/>
        <v>#DIV/0!</v>
      </c>
      <c r="AF367" s="8" t="e">
        <f t="shared" si="293"/>
        <v>#DIV/0!</v>
      </c>
      <c r="AG367" s="8" t="e">
        <f t="shared" si="294"/>
        <v>#DIV/0!</v>
      </c>
      <c r="AH367" s="8" t="e">
        <f t="shared" si="295"/>
        <v>#DIV/0!</v>
      </c>
      <c r="AI367" s="7" t="e">
        <f t="shared" si="296"/>
        <v>#NUM!</v>
      </c>
      <c r="AJ367" s="7" t="e">
        <f t="shared" si="297"/>
        <v>#DIV/0!</v>
      </c>
      <c r="AK367" s="7" t="e">
        <f t="shared" si="298"/>
        <v>#DIV/0!</v>
      </c>
      <c r="AL367" s="7" t="e">
        <f t="shared" si="299"/>
        <v>#DIV/0!</v>
      </c>
      <c r="AM367" s="7" t="e">
        <f t="shared" si="300"/>
        <v>#DIV/0!</v>
      </c>
      <c r="AN367" s="7" t="e">
        <f t="shared" si="301"/>
        <v>#DIV/0!</v>
      </c>
      <c r="AO367" s="7" t="e">
        <f t="shared" si="302"/>
        <v>#DIV/0!</v>
      </c>
    </row>
    <row r="368" spans="1:41">
      <c r="A368" s="7" t="s">
        <v>163</v>
      </c>
      <c r="B368" s="7" t="s">
        <v>95</v>
      </c>
      <c r="C368" s="7" t="s">
        <v>59</v>
      </c>
      <c r="D368" s="7">
        <v>6</v>
      </c>
      <c r="E368" s="7">
        <v>17</v>
      </c>
      <c r="H368" s="9">
        <v>1059.1451292246522</v>
      </c>
      <c r="I368" s="9">
        <v>17.395626242544694</v>
      </c>
      <c r="J368" s="9">
        <v>535.71428571428578</v>
      </c>
      <c r="K368" s="9">
        <v>694.44444444444446</v>
      </c>
      <c r="L368" s="24">
        <v>9.7000000000000003E-2</v>
      </c>
      <c r="M368" s="10"/>
      <c r="O368" s="7">
        <v>1</v>
      </c>
      <c r="Q368" s="7">
        <f t="shared" si="315"/>
        <v>3.0249554733303121</v>
      </c>
      <c r="R368" s="7">
        <f t="shared" si="316"/>
        <v>1.240440067966385</v>
      </c>
      <c r="S368" s="7">
        <f t="shared" si="317"/>
        <v>2.7289332277134619</v>
      </c>
      <c r="T368" s="7">
        <f t="shared" si="318"/>
        <v>2.8416375079047502</v>
      </c>
      <c r="U368" s="7">
        <f t="shared" si="319"/>
        <v>-1.0132282657337552</v>
      </c>
      <c r="V368" s="6">
        <f t="shared" si="320"/>
        <v>1.6424213984045012E-2</v>
      </c>
      <c r="W368" s="8">
        <f t="shared" si="321"/>
        <v>0.65566505031544908</v>
      </c>
      <c r="X368" s="8">
        <f t="shared" si="322"/>
        <v>882.93650793650795</v>
      </c>
      <c r="Y368" s="6">
        <f t="shared" si="323"/>
        <v>-1.7845154053639274</v>
      </c>
      <c r="Z368" s="6">
        <f t="shared" si="324"/>
        <v>-0.18331796542556192</v>
      </c>
      <c r="AA368" s="6">
        <f t="shared" si="325"/>
        <v>2.9459294745354061</v>
      </c>
      <c r="AB368" s="8">
        <f t="shared" si="289"/>
        <v>0</v>
      </c>
      <c r="AC368" s="8" t="e">
        <f t="shared" si="290"/>
        <v>#DIV/0!</v>
      </c>
      <c r="AD368" s="8" t="e">
        <f t="shared" si="291"/>
        <v>#DIV/0!</v>
      </c>
      <c r="AE368" s="8" t="e">
        <f t="shared" si="292"/>
        <v>#DIV/0!</v>
      </c>
      <c r="AF368" s="8" t="e">
        <f t="shared" si="293"/>
        <v>#DIV/0!</v>
      </c>
      <c r="AG368" s="8" t="e">
        <f t="shared" si="294"/>
        <v>#DIV/0!</v>
      </c>
      <c r="AH368" s="8" t="e">
        <f t="shared" si="295"/>
        <v>#DIV/0!</v>
      </c>
      <c r="AI368" s="7" t="e">
        <f t="shared" si="296"/>
        <v>#NUM!</v>
      </c>
      <c r="AJ368" s="7" t="e">
        <f t="shared" si="297"/>
        <v>#DIV/0!</v>
      </c>
      <c r="AK368" s="7" t="e">
        <f t="shared" si="298"/>
        <v>#DIV/0!</v>
      </c>
      <c r="AL368" s="7" t="e">
        <f t="shared" si="299"/>
        <v>#DIV/0!</v>
      </c>
      <c r="AM368" s="7" t="e">
        <f t="shared" si="300"/>
        <v>#DIV/0!</v>
      </c>
      <c r="AN368" s="7" t="e">
        <f t="shared" si="301"/>
        <v>#DIV/0!</v>
      </c>
      <c r="AO368" s="7" t="e">
        <f t="shared" si="302"/>
        <v>#DIV/0!</v>
      </c>
    </row>
    <row r="369" spans="1:41">
      <c r="A369" s="7" t="s">
        <v>163</v>
      </c>
      <c r="B369" s="7" t="s">
        <v>96</v>
      </c>
      <c r="C369" s="7" t="s">
        <v>59</v>
      </c>
      <c r="D369" s="7">
        <v>17</v>
      </c>
      <c r="E369" s="7">
        <v>41</v>
      </c>
      <c r="H369" s="9">
        <v>2768.886679920477</v>
      </c>
      <c r="I369" s="9">
        <v>129.72166998011926</v>
      </c>
      <c r="J369" s="9">
        <v>966</v>
      </c>
      <c r="K369" s="9">
        <v>3000</v>
      </c>
      <c r="L369" s="24">
        <v>0.373</v>
      </c>
      <c r="M369" s="10"/>
      <c r="O369" s="7">
        <v>1</v>
      </c>
      <c r="Q369" s="7">
        <f t="shared" si="315"/>
        <v>3.442305182075553</v>
      </c>
      <c r="R369" s="7">
        <f t="shared" si="316"/>
        <v>2.113012530954391</v>
      </c>
      <c r="S369" s="7">
        <f t="shared" si="317"/>
        <v>2.9849771264154934</v>
      </c>
      <c r="T369" s="7">
        <f t="shared" si="318"/>
        <v>3.4771212547196626</v>
      </c>
      <c r="U369" s="7">
        <f t="shared" si="319"/>
        <v>-0.42829116819131241</v>
      </c>
      <c r="V369" s="6">
        <f t="shared" si="320"/>
        <v>4.6849757673667197E-2</v>
      </c>
      <c r="W369" s="8">
        <f t="shared" si="321"/>
        <v>1.083467959073775</v>
      </c>
      <c r="X369" s="8">
        <f t="shared" si="322"/>
        <v>2466</v>
      </c>
      <c r="Y369" s="6">
        <f t="shared" si="323"/>
        <v>-1.329292651121162</v>
      </c>
      <c r="Z369" s="6">
        <f t="shared" si="324"/>
        <v>3.4816072644109422E-2</v>
      </c>
      <c r="AA369" s="6">
        <f t="shared" si="325"/>
        <v>3.3919930722597127</v>
      </c>
      <c r="AB369" s="8">
        <f t="shared" si="289"/>
        <v>0</v>
      </c>
      <c r="AC369" s="8" t="e">
        <f t="shared" si="290"/>
        <v>#DIV/0!</v>
      </c>
      <c r="AD369" s="8" t="e">
        <f t="shared" si="291"/>
        <v>#DIV/0!</v>
      </c>
      <c r="AE369" s="8" t="e">
        <f t="shared" si="292"/>
        <v>#DIV/0!</v>
      </c>
      <c r="AF369" s="8" t="e">
        <f t="shared" si="293"/>
        <v>#DIV/0!</v>
      </c>
      <c r="AG369" s="8" t="e">
        <f t="shared" si="294"/>
        <v>#DIV/0!</v>
      </c>
      <c r="AH369" s="8" t="e">
        <f t="shared" si="295"/>
        <v>#DIV/0!</v>
      </c>
      <c r="AI369" s="7" t="e">
        <f t="shared" si="296"/>
        <v>#NUM!</v>
      </c>
      <c r="AJ369" s="7" t="e">
        <f t="shared" si="297"/>
        <v>#DIV/0!</v>
      </c>
      <c r="AK369" s="7" t="e">
        <f t="shared" si="298"/>
        <v>#DIV/0!</v>
      </c>
      <c r="AL369" s="7" t="e">
        <f t="shared" si="299"/>
        <v>#DIV/0!</v>
      </c>
      <c r="AM369" s="7" t="e">
        <f t="shared" si="300"/>
        <v>#DIV/0!</v>
      </c>
      <c r="AN369" s="7" t="e">
        <f t="shared" si="301"/>
        <v>#DIV/0!</v>
      </c>
      <c r="AO369" s="7" t="e">
        <f t="shared" si="302"/>
        <v>#DIV/0!</v>
      </c>
    </row>
    <row r="370" spans="1:41">
      <c r="A370" s="7" t="s">
        <v>163</v>
      </c>
      <c r="B370" s="7" t="s">
        <v>42</v>
      </c>
      <c r="C370" s="7" t="s">
        <v>55</v>
      </c>
      <c r="D370" s="7">
        <v>41</v>
      </c>
      <c r="E370" s="7">
        <v>50</v>
      </c>
      <c r="H370" s="9">
        <v>4635.5000000000009</v>
      </c>
      <c r="I370" s="9">
        <v>435.75</v>
      </c>
      <c r="J370" s="9">
        <v>1199.2031872509961</v>
      </c>
      <c r="K370" s="9">
        <v>4661.3545816733067</v>
      </c>
      <c r="L370" s="24">
        <v>0.67300000000000004</v>
      </c>
      <c r="M370" s="10"/>
      <c r="O370" s="7">
        <v>1</v>
      </c>
      <c r="Q370" s="7">
        <f t="shared" si="315"/>
        <v>3.6660965854124314</v>
      </c>
      <c r="R370" s="7">
        <f t="shared" si="316"/>
        <v>2.6392373957820308</v>
      </c>
      <c r="S370" s="7">
        <f t="shared" si="317"/>
        <v>3.0788927741128052</v>
      </c>
      <c r="T370" s="7">
        <f t="shared" si="318"/>
        <v>3.6685121402651233</v>
      </c>
      <c r="U370" s="7">
        <f t="shared" si="319"/>
        <v>-0.17198493577602311</v>
      </c>
      <c r="V370" s="6">
        <f t="shared" si="320"/>
        <v>9.4002804443965041E-2</v>
      </c>
      <c r="W370" s="8">
        <f t="shared" si="321"/>
        <v>1.005577517349435</v>
      </c>
      <c r="X370" s="8">
        <f t="shared" si="322"/>
        <v>3529.8804780876494</v>
      </c>
      <c r="Y370" s="6">
        <f t="shared" si="323"/>
        <v>-1.0268591896304009</v>
      </c>
      <c r="Z370" s="6">
        <f t="shared" si="324"/>
        <v>2.4155548526918623E-3</v>
      </c>
      <c r="AA370" s="6">
        <f t="shared" si="325"/>
        <v>3.5477600004060128</v>
      </c>
      <c r="AB370" s="8">
        <f t="shared" si="289"/>
        <v>0</v>
      </c>
      <c r="AC370" s="8" t="e">
        <f t="shared" si="290"/>
        <v>#DIV/0!</v>
      </c>
      <c r="AD370" s="8" t="e">
        <f t="shared" si="291"/>
        <v>#DIV/0!</v>
      </c>
      <c r="AE370" s="8" t="e">
        <f t="shared" si="292"/>
        <v>#DIV/0!</v>
      </c>
      <c r="AF370" s="8" t="e">
        <f t="shared" si="293"/>
        <v>#DIV/0!</v>
      </c>
      <c r="AG370" s="8" t="e">
        <f t="shared" si="294"/>
        <v>#DIV/0!</v>
      </c>
      <c r="AH370" s="8" t="e">
        <f t="shared" si="295"/>
        <v>#DIV/0!</v>
      </c>
      <c r="AI370" s="7" t="e">
        <f t="shared" si="296"/>
        <v>#NUM!</v>
      </c>
      <c r="AJ370" s="7" t="e">
        <f t="shared" si="297"/>
        <v>#DIV/0!</v>
      </c>
      <c r="AK370" s="7" t="e">
        <f t="shared" si="298"/>
        <v>#DIV/0!</v>
      </c>
      <c r="AL370" s="7" t="e">
        <f t="shared" si="299"/>
        <v>#DIV/0!</v>
      </c>
      <c r="AM370" s="7" t="e">
        <f t="shared" si="300"/>
        <v>#DIV/0!</v>
      </c>
      <c r="AN370" s="7" t="e">
        <f t="shared" si="301"/>
        <v>#DIV/0!</v>
      </c>
      <c r="AO370" s="7" t="e">
        <f t="shared" si="302"/>
        <v>#DIV/0!</v>
      </c>
    </row>
    <row r="371" spans="1:41">
      <c r="A371" s="7" t="s">
        <v>164</v>
      </c>
      <c r="B371" s="7" t="s">
        <v>165</v>
      </c>
      <c r="C371" s="7" t="s">
        <v>55</v>
      </c>
      <c r="D371" s="7">
        <v>50</v>
      </c>
      <c r="E371" s="7">
        <v>65</v>
      </c>
      <c r="H371" s="9">
        <v>3272.4103585657372</v>
      </c>
      <c r="I371" s="9">
        <v>423.05776892430276</v>
      </c>
      <c r="J371" s="9">
        <v>4063.7450199203186</v>
      </c>
      <c r="K371" s="9">
        <v>3027.8884462151395</v>
      </c>
      <c r="L371" s="24">
        <v>0.27800000000000002</v>
      </c>
      <c r="M371" s="10"/>
      <c r="O371" s="7">
        <v>1</v>
      </c>
      <c r="Q371" s="7">
        <f t="shared" si="315"/>
        <v>3.5148677587175334</v>
      </c>
      <c r="R371" s="7">
        <f t="shared" si="316"/>
        <v>2.6263996747320828</v>
      </c>
      <c r="S371" s="7">
        <f t="shared" si="317"/>
        <v>3.6089264502808795</v>
      </c>
      <c r="T371" s="7">
        <f t="shared" si="318"/>
        <v>3.4811398707997534</v>
      </c>
      <c r="U371" s="7">
        <f t="shared" si="319"/>
        <v>-0.55595520408192367</v>
      </c>
      <c r="V371" s="6">
        <f t="shared" si="320"/>
        <v>0.12928017044589862</v>
      </c>
      <c r="W371" s="8">
        <f t="shared" si="321"/>
        <v>0.92527773550448944</v>
      </c>
      <c r="X371" s="8">
        <f t="shared" si="322"/>
        <v>5577.6892430278886</v>
      </c>
      <c r="Y371" s="6">
        <f t="shared" si="323"/>
        <v>-0.88846808398545107</v>
      </c>
      <c r="Z371" s="6">
        <f t="shared" si="324"/>
        <v>-3.3727887917780412E-2</v>
      </c>
      <c r="AA371" s="6">
        <f t="shared" si="325"/>
        <v>3.7464543141971998</v>
      </c>
      <c r="AB371" s="8">
        <f t="shared" si="289"/>
        <v>0</v>
      </c>
      <c r="AC371" s="8" t="e">
        <f t="shared" si="290"/>
        <v>#DIV/0!</v>
      </c>
      <c r="AD371" s="8" t="e">
        <f t="shared" si="291"/>
        <v>#DIV/0!</v>
      </c>
      <c r="AE371" s="8" t="e">
        <f t="shared" si="292"/>
        <v>#DIV/0!</v>
      </c>
      <c r="AF371" s="8" t="e">
        <f t="shared" si="293"/>
        <v>#DIV/0!</v>
      </c>
      <c r="AG371" s="8" t="e">
        <f t="shared" si="294"/>
        <v>#DIV/0!</v>
      </c>
      <c r="AH371" s="8" t="e">
        <f t="shared" si="295"/>
        <v>#DIV/0!</v>
      </c>
      <c r="AI371" s="7" t="e">
        <f t="shared" si="296"/>
        <v>#NUM!</v>
      </c>
      <c r="AJ371" s="7" t="e">
        <f t="shared" si="297"/>
        <v>#DIV/0!</v>
      </c>
      <c r="AK371" s="7" t="e">
        <f t="shared" si="298"/>
        <v>#DIV/0!</v>
      </c>
      <c r="AL371" s="7" t="e">
        <f t="shared" si="299"/>
        <v>#DIV/0!</v>
      </c>
      <c r="AM371" s="7" t="e">
        <f t="shared" si="300"/>
        <v>#DIV/0!</v>
      </c>
      <c r="AN371" s="7" t="e">
        <f t="shared" si="301"/>
        <v>#DIV/0!</v>
      </c>
      <c r="AO371" s="7" t="e">
        <f t="shared" si="302"/>
        <v>#DIV/0!</v>
      </c>
    </row>
    <row r="372" spans="1:41">
      <c r="A372" s="7" t="s">
        <v>163</v>
      </c>
      <c r="B372" s="7" t="s">
        <v>45</v>
      </c>
      <c r="C372" s="7" t="s">
        <v>5</v>
      </c>
      <c r="D372" s="7">
        <v>65</v>
      </c>
      <c r="H372" s="9">
        <v>1940.7630522088355</v>
      </c>
      <c r="I372" s="9">
        <v>725.40160642570265</v>
      </c>
      <c r="J372" s="9">
        <v>2837.3015873015875</v>
      </c>
      <c r="K372" s="9">
        <v>1607.1428571428571</v>
      </c>
      <c r="L372" s="24">
        <v>7.3999999999999996E-2</v>
      </c>
      <c r="M372" s="10"/>
      <c r="O372" s="7">
        <v>1</v>
      </c>
      <c r="Q372" s="7">
        <f t="shared" si="315"/>
        <v>3.2879725156048543</v>
      </c>
      <c r="R372" s="7">
        <f t="shared" si="316"/>
        <v>2.8605785130048869</v>
      </c>
      <c r="S372" s="7">
        <f t="shared" si="317"/>
        <v>3.4529055010195364</v>
      </c>
      <c r="T372" s="7">
        <f t="shared" si="318"/>
        <v>3.2060544824331245</v>
      </c>
      <c r="U372" s="7">
        <f t="shared" si="319"/>
        <v>-1.1307682802690238</v>
      </c>
      <c r="V372" s="6">
        <f t="shared" si="320"/>
        <v>0.37377133988618716</v>
      </c>
      <c r="W372" s="8">
        <f t="shared" si="321"/>
        <v>0.82809844061784044</v>
      </c>
      <c r="X372" s="8">
        <f t="shared" si="322"/>
        <v>3640.8730158730159</v>
      </c>
      <c r="Y372" s="6">
        <f t="shared" si="323"/>
        <v>-0.42739400259996768</v>
      </c>
      <c r="Z372" s="6">
        <f t="shared" si="324"/>
        <v>-8.1918033171729868E-2</v>
      </c>
      <c r="AA372" s="6">
        <f t="shared" si="325"/>
        <v>3.5612055321425831</v>
      </c>
      <c r="AB372" s="8">
        <f t="shared" si="289"/>
        <v>0</v>
      </c>
      <c r="AC372" s="8" t="e">
        <f t="shared" si="290"/>
        <v>#DIV/0!</v>
      </c>
      <c r="AD372" s="8" t="e">
        <f t="shared" si="291"/>
        <v>#DIV/0!</v>
      </c>
      <c r="AE372" s="8" t="e">
        <f t="shared" si="292"/>
        <v>#DIV/0!</v>
      </c>
      <c r="AF372" s="8" t="e">
        <f t="shared" si="293"/>
        <v>#DIV/0!</v>
      </c>
      <c r="AG372" s="8" t="e">
        <f t="shared" si="294"/>
        <v>#DIV/0!</v>
      </c>
      <c r="AH372" s="8" t="e">
        <f t="shared" si="295"/>
        <v>#DIV/0!</v>
      </c>
      <c r="AI372" s="7" t="e">
        <f t="shared" si="296"/>
        <v>#NUM!</v>
      </c>
      <c r="AJ372" s="7" t="e">
        <f t="shared" si="297"/>
        <v>#DIV/0!</v>
      </c>
      <c r="AK372" s="7" t="e">
        <f t="shared" si="298"/>
        <v>#DIV/0!</v>
      </c>
      <c r="AL372" s="7" t="e">
        <f t="shared" si="299"/>
        <v>#DIV/0!</v>
      </c>
      <c r="AM372" s="7" t="e">
        <f t="shared" si="300"/>
        <v>#DIV/0!</v>
      </c>
      <c r="AN372" s="7" t="e">
        <f t="shared" si="301"/>
        <v>#DIV/0!</v>
      </c>
      <c r="AO372" s="7" t="e">
        <f t="shared" si="302"/>
        <v>#DIV/0!</v>
      </c>
    </row>
    <row r="373" spans="1:41">
      <c r="A373" s="7" t="s">
        <v>166</v>
      </c>
      <c r="B373" s="7" t="s">
        <v>40</v>
      </c>
      <c r="C373" s="7" t="s">
        <v>41</v>
      </c>
      <c r="D373" s="7">
        <v>5</v>
      </c>
      <c r="E373" s="7">
        <v>18</v>
      </c>
      <c r="H373" s="9">
        <v>5005.5220883534139</v>
      </c>
      <c r="I373" s="9">
        <v>226.90763052208837</v>
      </c>
      <c r="J373" s="9">
        <v>3360</v>
      </c>
      <c r="K373" s="9">
        <v>3540</v>
      </c>
      <c r="L373" s="24">
        <v>1.784</v>
      </c>
      <c r="M373" s="10"/>
      <c r="O373" s="7">
        <v>2</v>
      </c>
      <c r="Q373" s="7">
        <f t="shared" si="315"/>
        <v>3.699449382168138</v>
      </c>
      <c r="R373" s="7">
        <f t="shared" si="316"/>
        <v>2.3558491007237023</v>
      </c>
      <c r="S373" s="7">
        <f t="shared" si="317"/>
        <v>3.5263392773898441</v>
      </c>
      <c r="T373" s="7">
        <f t="shared" si="318"/>
        <v>3.5490032620257876</v>
      </c>
      <c r="U373" s="7">
        <f t="shared" si="319"/>
        <v>0.25139485004010426</v>
      </c>
      <c r="V373" s="6">
        <f t="shared" si="320"/>
        <v>4.5331461237589007E-2</v>
      </c>
      <c r="W373" s="8">
        <f t="shared" si="321"/>
        <v>0.70721893491124255</v>
      </c>
      <c r="X373" s="8">
        <f t="shared" si="322"/>
        <v>5130</v>
      </c>
      <c r="Y373" s="6">
        <f t="shared" si="323"/>
        <v>-1.3436002814444357</v>
      </c>
      <c r="Z373" s="6">
        <f t="shared" si="324"/>
        <v>-0.15044612014235001</v>
      </c>
      <c r="AA373" s="6">
        <f t="shared" si="325"/>
        <v>3.7101173651118162</v>
      </c>
      <c r="AB373" s="8">
        <f t="shared" si="289"/>
        <v>0</v>
      </c>
      <c r="AC373" s="8" t="e">
        <f t="shared" si="290"/>
        <v>#DIV/0!</v>
      </c>
      <c r="AD373" s="8" t="e">
        <f t="shared" si="291"/>
        <v>#DIV/0!</v>
      </c>
      <c r="AE373" s="8" t="e">
        <f t="shared" si="292"/>
        <v>#DIV/0!</v>
      </c>
      <c r="AF373" s="8" t="e">
        <f t="shared" si="293"/>
        <v>#DIV/0!</v>
      </c>
      <c r="AG373" s="8" t="e">
        <f t="shared" si="294"/>
        <v>#DIV/0!</v>
      </c>
      <c r="AH373" s="8" t="e">
        <f t="shared" si="295"/>
        <v>#DIV/0!</v>
      </c>
      <c r="AI373" s="7" t="e">
        <f t="shared" si="296"/>
        <v>#NUM!</v>
      </c>
      <c r="AJ373" s="7" t="e">
        <f t="shared" si="297"/>
        <v>#DIV/0!</v>
      </c>
      <c r="AK373" s="7" t="e">
        <f t="shared" si="298"/>
        <v>#DIV/0!</v>
      </c>
      <c r="AL373" s="7" t="e">
        <f t="shared" si="299"/>
        <v>#DIV/0!</v>
      </c>
      <c r="AM373" s="7" t="e">
        <f t="shared" si="300"/>
        <v>#DIV/0!</v>
      </c>
      <c r="AN373" s="7" t="e">
        <f t="shared" si="301"/>
        <v>#DIV/0!</v>
      </c>
      <c r="AO373" s="7" t="e">
        <f t="shared" si="302"/>
        <v>#DIV/0!</v>
      </c>
    </row>
    <row r="374" spans="1:41">
      <c r="A374" s="7" t="s">
        <v>167</v>
      </c>
      <c r="B374" s="7" t="s">
        <v>59</v>
      </c>
      <c r="C374" s="7" t="s">
        <v>59</v>
      </c>
      <c r="D374" s="7">
        <v>18</v>
      </c>
      <c r="E374" s="7">
        <v>23</v>
      </c>
      <c r="H374" s="9">
        <v>1603.7074148296592</v>
      </c>
      <c r="I374" s="9">
        <v>0</v>
      </c>
      <c r="J374" s="9">
        <v>502.00803212851406</v>
      </c>
      <c r="K374" s="9">
        <v>546.18473895582338</v>
      </c>
      <c r="L374" s="24">
        <v>0.20899999999999999</v>
      </c>
      <c r="M374" s="10"/>
      <c r="O374" s="7">
        <v>2</v>
      </c>
      <c r="Q374" s="7">
        <f t="shared" ref="Q374:Q389" si="326">LOG(H374)</f>
        <v>3.20512513719278</v>
      </c>
      <c r="S374" s="7">
        <f>LOG(J374)</f>
        <v>2.7007106659123199</v>
      </c>
      <c r="T374" s="7">
        <f>LOG(K374)</f>
        <v>2.7373395612744811</v>
      </c>
      <c r="U374" s="7">
        <f>LOG(L374)</f>
        <v>-0.679853713888946</v>
      </c>
      <c r="V374" s="6">
        <f t="shared" si="320"/>
        <v>0</v>
      </c>
      <c r="W374" s="8">
        <f t="shared" si="321"/>
        <v>0.3405763008296856</v>
      </c>
      <c r="X374" s="8">
        <f t="shared" si="322"/>
        <v>775.10040160642575</v>
      </c>
      <c r="Z374" s="6">
        <f t="shared" ref="Z374:Z389" si="327">LOG(W374)</f>
        <v>-0.46778557591829872</v>
      </c>
      <c r="AA374" s="6">
        <f t="shared" ref="AA374:AA389" si="328">LOG(X374)</f>
        <v>2.8893579619120375</v>
      </c>
      <c r="AB374" s="8">
        <f t="shared" si="289"/>
        <v>0</v>
      </c>
      <c r="AC374" s="8" t="e">
        <f t="shared" si="290"/>
        <v>#DIV/0!</v>
      </c>
      <c r="AD374" s="8" t="e">
        <f t="shared" si="291"/>
        <v>#DIV/0!</v>
      </c>
      <c r="AE374" s="8" t="e">
        <f t="shared" si="292"/>
        <v>#DIV/0!</v>
      </c>
      <c r="AF374" s="8" t="e">
        <f t="shared" si="293"/>
        <v>#DIV/0!</v>
      </c>
      <c r="AG374" s="8" t="e">
        <f t="shared" si="294"/>
        <v>#DIV/0!</v>
      </c>
      <c r="AH374" s="8" t="e">
        <f t="shared" si="295"/>
        <v>#DIV/0!</v>
      </c>
      <c r="AI374" s="7" t="e">
        <f t="shared" si="296"/>
        <v>#NUM!</v>
      </c>
      <c r="AJ374" s="7" t="e">
        <f t="shared" si="297"/>
        <v>#DIV/0!</v>
      </c>
      <c r="AK374" s="7" t="e">
        <f t="shared" si="298"/>
        <v>#DIV/0!</v>
      </c>
      <c r="AL374" s="7" t="e">
        <f t="shared" si="299"/>
        <v>#DIV/0!</v>
      </c>
      <c r="AM374" s="7" t="e">
        <f t="shared" si="300"/>
        <v>#DIV/0!</v>
      </c>
      <c r="AN374" s="7" t="e">
        <f t="shared" si="301"/>
        <v>#DIV/0!</v>
      </c>
      <c r="AO374" s="7" t="e">
        <f t="shared" si="302"/>
        <v>#DIV/0!</v>
      </c>
    </row>
    <row r="375" spans="1:41">
      <c r="A375" s="7" t="s">
        <v>166</v>
      </c>
      <c r="B375" s="7" t="s">
        <v>71</v>
      </c>
      <c r="C375" s="7" t="s">
        <v>55</v>
      </c>
      <c r="D375" s="7">
        <v>23</v>
      </c>
      <c r="E375" s="7">
        <v>51</v>
      </c>
      <c r="H375" s="9">
        <v>22625.249003984063</v>
      </c>
      <c r="I375" s="9">
        <v>38.097609561752996</v>
      </c>
      <c r="J375" s="22">
        <v>4320</v>
      </c>
      <c r="K375" s="22">
        <v>18840</v>
      </c>
      <c r="L375" s="24">
        <v>2.383</v>
      </c>
      <c r="M375" s="10"/>
      <c r="O375" s="7">
        <v>2</v>
      </c>
      <c r="Q375" s="7">
        <f t="shared" si="326"/>
        <v>4.3545933675661326</v>
      </c>
      <c r="R375" s="7">
        <f t="shared" ref="R375:R389" si="329">LOG(I375)</f>
        <v>1.5808977266806359</v>
      </c>
      <c r="S375" s="7">
        <f t="shared" ref="S375:S389" si="330">LOG(J375)</f>
        <v>3.6354837468149119</v>
      </c>
      <c r="T375" s="7">
        <f t="shared" ref="T375:T389" si="331">LOG(K375)</f>
        <v>4.2750808984568582</v>
      </c>
      <c r="U375" s="7">
        <f>LOG(L375)</f>
        <v>0.37712404234645613</v>
      </c>
      <c r="V375" s="6">
        <f t="shared" si="320"/>
        <v>1.6838537138329137E-3</v>
      </c>
      <c r="W375" s="8">
        <f t="shared" si="321"/>
        <v>0.83269801789507281</v>
      </c>
      <c r="X375" s="8">
        <f t="shared" si="322"/>
        <v>13740</v>
      </c>
      <c r="Y375" s="6">
        <f t="shared" ref="Y375:Y389" si="332">LOG(V375)</f>
        <v>-2.7736956408854967</v>
      </c>
      <c r="Z375" s="6">
        <f t="shared" si="327"/>
        <v>-7.9512469109273898E-2</v>
      </c>
      <c r="AA375" s="6">
        <f t="shared" si="328"/>
        <v>4.1379867327235313</v>
      </c>
      <c r="AB375" s="8">
        <f t="shared" si="289"/>
        <v>0</v>
      </c>
      <c r="AC375" s="8" t="e">
        <f t="shared" si="290"/>
        <v>#DIV/0!</v>
      </c>
      <c r="AD375" s="8" t="e">
        <f t="shared" si="291"/>
        <v>#DIV/0!</v>
      </c>
      <c r="AE375" s="8" t="e">
        <f t="shared" si="292"/>
        <v>#DIV/0!</v>
      </c>
      <c r="AF375" s="8" t="e">
        <f t="shared" si="293"/>
        <v>#DIV/0!</v>
      </c>
      <c r="AG375" s="8" t="e">
        <f t="shared" si="294"/>
        <v>#DIV/0!</v>
      </c>
      <c r="AH375" s="8" t="e">
        <f t="shared" si="295"/>
        <v>#DIV/0!</v>
      </c>
      <c r="AI375" s="7" t="e">
        <f t="shared" si="296"/>
        <v>#NUM!</v>
      </c>
      <c r="AJ375" s="7" t="e">
        <f t="shared" si="297"/>
        <v>#DIV/0!</v>
      </c>
      <c r="AK375" s="7" t="e">
        <f t="shared" si="298"/>
        <v>#DIV/0!</v>
      </c>
      <c r="AL375" s="7" t="e">
        <f t="shared" si="299"/>
        <v>#DIV/0!</v>
      </c>
      <c r="AM375" s="7" t="e">
        <f t="shared" si="300"/>
        <v>#DIV/0!</v>
      </c>
      <c r="AN375" s="7" t="e">
        <f t="shared" si="301"/>
        <v>#DIV/0!</v>
      </c>
      <c r="AO375" s="7" t="e">
        <f t="shared" si="302"/>
        <v>#DIV/0!</v>
      </c>
    </row>
    <row r="376" spans="1:41">
      <c r="A376" s="7" t="s">
        <v>167</v>
      </c>
      <c r="B376" s="7" t="s">
        <v>72</v>
      </c>
      <c r="C376" s="7" t="s">
        <v>55</v>
      </c>
      <c r="D376" s="7">
        <v>51</v>
      </c>
      <c r="E376" s="7">
        <v>76</v>
      </c>
      <c r="H376" s="9">
        <v>19850.200400801605</v>
      </c>
      <c r="I376" s="9">
        <v>55.110220440881761</v>
      </c>
      <c r="J376" s="9">
        <v>11646.586345381525</v>
      </c>
      <c r="K376" s="9">
        <v>17771.084337349399</v>
      </c>
      <c r="L376" s="24">
        <v>2.169</v>
      </c>
      <c r="M376" s="10"/>
      <c r="O376" s="7">
        <v>2</v>
      </c>
      <c r="Q376" s="7">
        <f t="shared" si="326"/>
        <v>4.2977648956091077</v>
      </c>
      <c r="R376" s="7">
        <f t="shared" si="329"/>
        <v>1.7412321482068727</v>
      </c>
      <c r="S376" s="7">
        <f t="shared" si="330"/>
        <v>4.0661986508032193</v>
      </c>
      <c r="T376" s="7">
        <f t="shared" si="331"/>
        <v>4.2497139279381075</v>
      </c>
      <c r="U376" s="7">
        <f t="shared" ref="U376:U389" si="333">LOG(L376)</f>
        <v>0.33625955201419327</v>
      </c>
      <c r="V376" s="6">
        <f t="shared" si="320"/>
        <v>2.7763054945609648E-3</v>
      </c>
      <c r="W376" s="8">
        <f t="shared" si="321"/>
        <v>0.89525969403471384</v>
      </c>
      <c r="X376" s="8">
        <f t="shared" si="322"/>
        <v>20532.128514056225</v>
      </c>
      <c r="Y376" s="6">
        <f t="shared" si="332"/>
        <v>-2.556532747402235</v>
      </c>
      <c r="Z376" s="6">
        <f t="shared" si="327"/>
        <v>-4.8050967670999603E-2</v>
      </c>
      <c r="AA376" s="6">
        <f t="shared" si="328"/>
        <v>4.3124339739196618</v>
      </c>
      <c r="AB376" s="8">
        <f t="shared" si="289"/>
        <v>0</v>
      </c>
      <c r="AC376" s="8" t="e">
        <f t="shared" si="290"/>
        <v>#DIV/0!</v>
      </c>
      <c r="AD376" s="8" t="e">
        <f t="shared" si="291"/>
        <v>#DIV/0!</v>
      </c>
      <c r="AE376" s="8" t="e">
        <f t="shared" si="292"/>
        <v>#DIV/0!</v>
      </c>
      <c r="AF376" s="8" t="e">
        <f t="shared" si="293"/>
        <v>#DIV/0!</v>
      </c>
      <c r="AG376" s="8" t="e">
        <f t="shared" si="294"/>
        <v>#DIV/0!</v>
      </c>
      <c r="AH376" s="8" t="e">
        <f t="shared" si="295"/>
        <v>#DIV/0!</v>
      </c>
      <c r="AI376" s="7" t="e">
        <f t="shared" si="296"/>
        <v>#NUM!</v>
      </c>
      <c r="AJ376" s="7" t="e">
        <f t="shared" si="297"/>
        <v>#DIV/0!</v>
      </c>
      <c r="AK376" s="7" t="e">
        <f t="shared" si="298"/>
        <v>#DIV/0!</v>
      </c>
      <c r="AL376" s="7" t="e">
        <f t="shared" si="299"/>
        <v>#DIV/0!</v>
      </c>
      <c r="AM376" s="7" t="e">
        <f t="shared" si="300"/>
        <v>#DIV/0!</v>
      </c>
      <c r="AN376" s="7" t="e">
        <f t="shared" si="301"/>
        <v>#DIV/0!</v>
      </c>
      <c r="AO376" s="7" t="e">
        <f t="shared" si="302"/>
        <v>#DIV/0!</v>
      </c>
    </row>
    <row r="377" spans="1:41">
      <c r="A377" s="7" t="s">
        <v>168</v>
      </c>
      <c r="B377" s="7" t="s">
        <v>49</v>
      </c>
      <c r="C377" s="7" t="s">
        <v>41</v>
      </c>
      <c r="D377" s="7">
        <v>5</v>
      </c>
      <c r="E377" s="7">
        <v>9</v>
      </c>
      <c r="H377" s="9">
        <v>5105.9236947791169</v>
      </c>
      <c r="I377" s="9">
        <v>213.85542168674701</v>
      </c>
      <c r="J377" s="9">
        <v>6144.5783132530123</v>
      </c>
      <c r="K377" s="9">
        <v>3935.7429718875505</v>
      </c>
      <c r="L377" s="24">
        <v>1.2889999999999999</v>
      </c>
      <c r="M377" s="10"/>
      <c r="O377" s="7">
        <v>1</v>
      </c>
      <c r="Q377" s="7">
        <f t="shared" si="326"/>
        <v>3.7080743202245983</v>
      </c>
      <c r="R377" s="7">
        <f t="shared" si="329"/>
        <v>2.3301202650150392</v>
      </c>
      <c r="S377" s="7">
        <f t="shared" si="330"/>
        <v>3.7884920837218625</v>
      </c>
      <c r="T377" s="7">
        <f t="shared" si="331"/>
        <v>3.5950267285967588</v>
      </c>
      <c r="U377" s="7">
        <f t="shared" si="333"/>
        <v>0.11025291735340299</v>
      </c>
      <c r="V377" s="6">
        <f t="shared" si="320"/>
        <v>4.1883787238226333E-2</v>
      </c>
      <c r="W377" s="8">
        <f t="shared" si="321"/>
        <v>0.77081899518238128</v>
      </c>
      <c r="X377" s="8">
        <f t="shared" si="322"/>
        <v>8112.4497991967874</v>
      </c>
      <c r="Y377" s="6">
        <f t="shared" si="332"/>
        <v>-1.3779540552095595</v>
      </c>
      <c r="Z377" s="6">
        <f t="shared" si="327"/>
        <v>-0.11304759162783992</v>
      </c>
      <c r="AA377" s="6">
        <f t="shared" si="328"/>
        <v>3.9091520223508875</v>
      </c>
      <c r="AB377" s="8">
        <f t="shared" si="289"/>
        <v>0</v>
      </c>
      <c r="AC377" s="8" t="e">
        <f t="shared" si="290"/>
        <v>#DIV/0!</v>
      </c>
      <c r="AD377" s="8" t="e">
        <f t="shared" si="291"/>
        <v>#DIV/0!</v>
      </c>
      <c r="AE377" s="8" t="e">
        <f t="shared" si="292"/>
        <v>#DIV/0!</v>
      </c>
      <c r="AF377" s="8" t="e">
        <f t="shared" si="293"/>
        <v>#DIV/0!</v>
      </c>
      <c r="AG377" s="8" t="e">
        <f t="shared" si="294"/>
        <v>#DIV/0!</v>
      </c>
      <c r="AH377" s="8" t="e">
        <f t="shared" si="295"/>
        <v>#DIV/0!</v>
      </c>
      <c r="AI377" s="7" t="e">
        <f t="shared" si="296"/>
        <v>#NUM!</v>
      </c>
      <c r="AJ377" s="7" t="e">
        <f t="shared" si="297"/>
        <v>#DIV/0!</v>
      </c>
      <c r="AK377" s="7" t="e">
        <f t="shared" si="298"/>
        <v>#DIV/0!</v>
      </c>
      <c r="AL377" s="7" t="e">
        <f t="shared" si="299"/>
        <v>#DIV/0!</v>
      </c>
      <c r="AM377" s="7" t="e">
        <f t="shared" si="300"/>
        <v>#DIV/0!</v>
      </c>
      <c r="AN377" s="7" t="e">
        <f t="shared" si="301"/>
        <v>#DIV/0!</v>
      </c>
      <c r="AO377" s="7" t="e">
        <f t="shared" si="302"/>
        <v>#DIV/0!</v>
      </c>
    </row>
    <row r="378" spans="1:41">
      <c r="A378" s="7" t="s">
        <v>168</v>
      </c>
      <c r="B378" s="7" t="s">
        <v>50</v>
      </c>
      <c r="C378" s="7" t="s">
        <v>41</v>
      </c>
      <c r="D378" s="7">
        <v>9</v>
      </c>
      <c r="E378" s="7">
        <v>16</v>
      </c>
      <c r="H378" s="9">
        <v>7074.6492985971945</v>
      </c>
      <c r="I378" s="9">
        <v>280.81162324649301</v>
      </c>
      <c r="J378" s="9">
        <v>4460</v>
      </c>
      <c r="K378" s="9">
        <v>5560</v>
      </c>
      <c r="L378" s="24">
        <v>1.6220000000000001</v>
      </c>
      <c r="M378" s="10"/>
      <c r="O378" s="7">
        <v>1</v>
      </c>
      <c r="Q378" s="7">
        <f t="shared" si="326"/>
        <v>3.8497049160749093</v>
      </c>
      <c r="R378" s="7">
        <f t="shared" si="329"/>
        <v>2.4484150799796396</v>
      </c>
      <c r="S378" s="7">
        <f t="shared" si="330"/>
        <v>3.6493348587121419</v>
      </c>
      <c r="T378" s="7">
        <f t="shared" si="331"/>
        <v>3.7450747915820575</v>
      </c>
      <c r="U378" s="7">
        <f t="shared" si="333"/>
        <v>0.21005084987513725</v>
      </c>
      <c r="V378" s="6">
        <f t="shared" si="320"/>
        <v>3.9692656327455562E-2</v>
      </c>
      <c r="W378" s="8">
        <f t="shared" si="321"/>
        <v>0.7859046809716026</v>
      </c>
      <c r="X378" s="8">
        <f t="shared" si="322"/>
        <v>7240</v>
      </c>
      <c r="Y378" s="6">
        <f t="shared" si="332"/>
        <v>-1.4012898360952697</v>
      </c>
      <c r="Z378" s="6">
        <f t="shared" si="327"/>
        <v>-0.10463012449285176</v>
      </c>
      <c r="AA378" s="6">
        <f t="shared" si="328"/>
        <v>3.8597385661971471</v>
      </c>
      <c r="AB378" s="8">
        <f t="shared" si="289"/>
        <v>0</v>
      </c>
      <c r="AC378" s="8" t="e">
        <f t="shared" si="290"/>
        <v>#DIV/0!</v>
      </c>
      <c r="AD378" s="8" t="e">
        <f t="shared" si="291"/>
        <v>#DIV/0!</v>
      </c>
      <c r="AE378" s="8" t="e">
        <f t="shared" si="292"/>
        <v>#DIV/0!</v>
      </c>
      <c r="AF378" s="8" t="e">
        <f t="shared" si="293"/>
        <v>#DIV/0!</v>
      </c>
      <c r="AG378" s="8" t="e">
        <f t="shared" si="294"/>
        <v>#DIV/0!</v>
      </c>
      <c r="AH378" s="8" t="e">
        <f t="shared" si="295"/>
        <v>#DIV/0!</v>
      </c>
      <c r="AI378" s="7" t="e">
        <f t="shared" si="296"/>
        <v>#NUM!</v>
      </c>
      <c r="AJ378" s="7" t="e">
        <f t="shared" si="297"/>
        <v>#DIV/0!</v>
      </c>
      <c r="AK378" s="7" t="e">
        <f t="shared" si="298"/>
        <v>#DIV/0!</v>
      </c>
      <c r="AL378" s="7" t="e">
        <f t="shared" si="299"/>
        <v>#DIV/0!</v>
      </c>
      <c r="AM378" s="7" t="e">
        <f t="shared" si="300"/>
        <v>#DIV/0!</v>
      </c>
      <c r="AN378" s="7" t="e">
        <f t="shared" si="301"/>
        <v>#DIV/0!</v>
      </c>
      <c r="AO378" s="7" t="e">
        <f t="shared" si="302"/>
        <v>#DIV/0!</v>
      </c>
    </row>
    <row r="379" spans="1:41">
      <c r="A379" s="7" t="s">
        <v>169</v>
      </c>
      <c r="B379" s="7" t="s">
        <v>47</v>
      </c>
      <c r="C379" s="7" t="s">
        <v>47</v>
      </c>
      <c r="D379" s="7">
        <v>16</v>
      </c>
      <c r="E379" s="7">
        <v>21</v>
      </c>
      <c r="H379" s="9">
        <v>70326.152304609219</v>
      </c>
      <c r="I379" s="9">
        <v>19135.771543086172</v>
      </c>
      <c r="J379" s="9">
        <v>6343.8735177865619</v>
      </c>
      <c r="K379" s="9">
        <v>61660.0790513834</v>
      </c>
      <c r="L379" s="24">
        <v>5.19</v>
      </c>
      <c r="M379" s="10"/>
      <c r="O379" s="7">
        <v>1</v>
      </c>
      <c r="Q379" s="7">
        <f t="shared" si="326"/>
        <v>4.8471168568761058</v>
      </c>
      <c r="R379" s="7">
        <f t="shared" si="329"/>
        <v>4.2818459774123463</v>
      </c>
      <c r="S379" s="7">
        <f t="shared" si="330"/>
        <v>3.8023545155650731</v>
      </c>
      <c r="T379" s="7">
        <f t="shared" si="331"/>
        <v>4.7900040771786436</v>
      </c>
      <c r="U379" s="7">
        <f t="shared" si="333"/>
        <v>0.71516735784845786</v>
      </c>
      <c r="V379" s="6">
        <f t="shared" si="320"/>
        <v>0.27210036261051068</v>
      </c>
      <c r="W379" s="8">
        <f t="shared" si="321"/>
        <v>0.87677310688504939</v>
      </c>
      <c r="X379" s="8">
        <f t="shared" si="322"/>
        <v>37173.913043478264</v>
      </c>
      <c r="Y379" s="6">
        <f t="shared" si="332"/>
        <v>-0.56527087946375965</v>
      </c>
      <c r="Z379" s="6">
        <f t="shared" si="327"/>
        <v>-5.7112779697462181E-2</v>
      </c>
      <c r="AA379" s="6">
        <f t="shared" si="328"/>
        <v>4.5702382787105797</v>
      </c>
      <c r="AB379" s="8">
        <f t="shared" si="289"/>
        <v>0</v>
      </c>
      <c r="AC379" s="8" t="e">
        <f t="shared" si="290"/>
        <v>#DIV/0!</v>
      </c>
      <c r="AD379" s="8" t="e">
        <f t="shared" si="291"/>
        <v>#DIV/0!</v>
      </c>
      <c r="AE379" s="8" t="e">
        <f t="shared" si="292"/>
        <v>#DIV/0!</v>
      </c>
      <c r="AF379" s="8" t="e">
        <f t="shared" si="293"/>
        <v>#DIV/0!</v>
      </c>
      <c r="AG379" s="8" t="e">
        <f t="shared" si="294"/>
        <v>#DIV/0!</v>
      </c>
      <c r="AH379" s="8" t="e">
        <f t="shared" si="295"/>
        <v>#DIV/0!</v>
      </c>
      <c r="AI379" s="7" t="e">
        <f t="shared" si="296"/>
        <v>#NUM!</v>
      </c>
      <c r="AJ379" s="7" t="e">
        <f t="shared" si="297"/>
        <v>#DIV/0!</v>
      </c>
      <c r="AK379" s="7" t="e">
        <f t="shared" si="298"/>
        <v>#DIV/0!</v>
      </c>
      <c r="AL379" s="7" t="e">
        <f t="shared" si="299"/>
        <v>#DIV/0!</v>
      </c>
      <c r="AM379" s="7" t="e">
        <f t="shared" si="300"/>
        <v>#DIV/0!</v>
      </c>
      <c r="AN379" s="7" t="e">
        <f t="shared" si="301"/>
        <v>#DIV/0!</v>
      </c>
      <c r="AO379" s="7" t="e">
        <f t="shared" si="302"/>
        <v>#DIV/0!</v>
      </c>
    </row>
    <row r="380" spans="1:41">
      <c r="A380" s="7" t="s">
        <v>169</v>
      </c>
      <c r="B380" s="7" t="s">
        <v>59</v>
      </c>
      <c r="C380" s="7" t="s">
        <v>59</v>
      </c>
      <c r="D380" s="7">
        <v>21</v>
      </c>
      <c r="E380" s="7">
        <v>35</v>
      </c>
      <c r="H380" s="9">
        <v>4856.3618290258455</v>
      </c>
      <c r="I380" s="9">
        <v>582.25646123260447</v>
      </c>
      <c r="J380" s="9">
        <v>1375.5020080321285</v>
      </c>
      <c r="K380" s="9">
        <v>3032.128514056225</v>
      </c>
      <c r="L380" s="24">
        <v>0.42799999999999999</v>
      </c>
      <c r="M380" s="10"/>
      <c r="O380" s="7">
        <v>1</v>
      </c>
      <c r="Q380" s="7">
        <f t="shared" si="326"/>
        <v>3.686311036900646</v>
      </c>
      <c r="R380" s="7">
        <f t="shared" si="329"/>
        <v>2.7651143165490919</v>
      </c>
      <c r="S380" s="7">
        <f t="shared" si="330"/>
        <v>3.1384612287327078</v>
      </c>
      <c r="T380" s="7">
        <f t="shared" si="331"/>
        <v>3.4817476045334521</v>
      </c>
      <c r="U380" s="7">
        <f t="shared" si="333"/>
        <v>-0.36855623098682799</v>
      </c>
      <c r="V380" s="6">
        <f t="shared" si="320"/>
        <v>0.11989560945655511</v>
      </c>
      <c r="W380" s="8">
        <f t="shared" si="321"/>
        <v>0.62436215026927888</v>
      </c>
      <c r="X380" s="8">
        <f t="shared" si="322"/>
        <v>2891.5662650602408</v>
      </c>
      <c r="Y380" s="6">
        <f t="shared" si="332"/>
        <v>-0.92119672035155398</v>
      </c>
      <c r="Z380" s="6">
        <f t="shared" si="327"/>
        <v>-0.2045634323671939</v>
      </c>
      <c r="AA380" s="6">
        <f t="shared" si="328"/>
        <v>3.4611331493355322</v>
      </c>
      <c r="AB380" s="8">
        <f t="shared" si="289"/>
        <v>0</v>
      </c>
      <c r="AC380" s="8" t="e">
        <f t="shared" si="290"/>
        <v>#DIV/0!</v>
      </c>
      <c r="AD380" s="8" t="e">
        <f t="shared" si="291"/>
        <v>#DIV/0!</v>
      </c>
      <c r="AE380" s="8" t="e">
        <f t="shared" si="292"/>
        <v>#DIV/0!</v>
      </c>
      <c r="AF380" s="8" t="e">
        <f t="shared" si="293"/>
        <v>#DIV/0!</v>
      </c>
      <c r="AG380" s="8" t="e">
        <f t="shared" si="294"/>
        <v>#DIV/0!</v>
      </c>
      <c r="AH380" s="8" t="e">
        <f t="shared" si="295"/>
        <v>#DIV/0!</v>
      </c>
      <c r="AI380" s="7" t="e">
        <f t="shared" si="296"/>
        <v>#NUM!</v>
      </c>
      <c r="AJ380" s="7" t="e">
        <f t="shared" si="297"/>
        <v>#DIV/0!</v>
      </c>
      <c r="AK380" s="7" t="e">
        <f t="shared" si="298"/>
        <v>#DIV/0!</v>
      </c>
      <c r="AL380" s="7" t="e">
        <f t="shared" si="299"/>
        <v>#DIV/0!</v>
      </c>
      <c r="AM380" s="7" t="e">
        <f t="shared" si="300"/>
        <v>#DIV/0!</v>
      </c>
      <c r="AN380" s="7" t="e">
        <f t="shared" si="301"/>
        <v>#DIV/0!</v>
      </c>
      <c r="AO380" s="7" t="e">
        <f t="shared" si="302"/>
        <v>#DIV/0!</v>
      </c>
    </row>
    <row r="381" spans="1:41">
      <c r="A381" s="7" t="s">
        <v>169</v>
      </c>
      <c r="B381" s="7" t="s">
        <v>60</v>
      </c>
      <c r="C381" s="7" t="s">
        <v>61</v>
      </c>
      <c r="D381" s="7">
        <v>35</v>
      </c>
      <c r="H381" s="9">
        <v>9718.812877263581</v>
      </c>
      <c r="I381" s="9">
        <v>429.57746478873247</v>
      </c>
      <c r="J381" s="9">
        <v>8755.0200803212847</v>
      </c>
      <c r="K381" s="9">
        <v>6345.3815261044174</v>
      </c>
      <c r="L381" s="24">
        <v>1.5109999999999999</v>
      </c>
      <c r="M381" s="10"/>
      <c r="O381" s="7">
        <v>1</v>
      </c>
      <c r="Q381" s="7">
        <f t="shared" si="326"/>
        <v>3.9876132204468955</v>
      </c>
      <c r="R381" s="7">
        <f t="shared" si="329"/>
        <v>2.6330414906277104</v>
      </c>
      <c r="S381" s="7">
        <f t="shared" si="330"/>
        <v>3.9422571465088683</v>
      </c>
      <c r="T381" s="7">
        <f t="shared" si="331"/>
        <v>3.8024577398586863</v>
      </c>
      <c r="U381" s="7">
        <f t="shared" si="333"/>
        <v>0.17926446433902535</v>
      </c>
      <c r="V381" s="6">
        <f t="shared" si="320"/>
        <v>4.4200610734434043E-2</v>
      </c>
      <c r="W381" s="8">
        <f t="shared" si="321"/>
        <v>0.652896769002411</v>
      </c>
      <c r="X381" s="8">
        <f t="shared" si="322"/>
        <v>11927.710843373494</v>
      </c>
      <c r="Y381" s="6">
        <f t="shared" si="332"/>
        <v>-1.3545717298191851</v>
      </c>
      <c r="Z381" s="6">
        <f t="shared" si="327"/>
        <v>-0.18515548058820935</v>
      </c>
      <c r="AA381" s="6">
        <f t="shared" si="328"/>
        <v>4.0765571022214759</v>
      </c>
      <c r="AB381" s="8">
        <f t="shared" si="289"/>
        <v>0</v>
      </c>
      <c r="AC381" s="8" t="e">
        <f t="shared" si="290"/>
        <v>#DIV/0!</v>
      </c>
      <c r="AD381" s="8" t="e">
        <f t="shared" si="291"/>
        <v>#DIV/0!</v>
      </c>
      <c r="AE381" s="8" t="e">
        <f t="shared" si="292"/>
        <v>#DIV/0!</v>
      </c>
      <c r="AF381" s="8" t="e">
        <f t="shared" si="293"/>
        <v>#DIV/0!</v>
      </c>
      <c r="AG381" s="8" t="e">
        <f t="shared" si="294"/>
        <v>#DIV/0!</v>
      </c>
      <c r="AH381" s="8" t="e">
        <f t="shared" si="295"/>
        <v>#DIV/0!</v>
      </c>
      <c r="AI381" s="7" t="e">
        <f t="shared" si="296"/>
        <v>#NUM!</v>
      </c>
      <c r="AJ381" s="7" t="e">
        <f t="shared" si="297"/>
        <v>#DIV/0!</v>
      </c>
      <c r="AK381" s="7" t="e">
        <f t="shared" si="298"/>
        <v>#DIV/0!</v>
      </c>
      <c r="AL381" s="7" t="e">
        <f t="shared" si="299"/>
        <v>#DIV/0!</v>
      </c>
      <c r="AM381" s="7" t="e">
        <f t="shared" si="300"/>
        <v>#DIV/0!</v>
      </c>
      <c r="AN381" s="7" t="e">
        <f t="shared" si="301"/>
        <v>#DIV/0!</v>
      </c>
      <c r="AO381" s="7" t="e">
        <f t="shared" si="302"/>
        <v>#DIV/0!</v>
      </c>
    </row>
    <row r="382" spans="1:41">
      <c r="A382" s="7" t="s">
        <v>170</v>
      </c>
      <c r="B382" s="7" t="s">
        <v>49</v>
      </c>
      <c r="C382" s="7" t="s">
        <v>41</v>
      </c>
      <c r="D382" s="7">
        <v>3</v>
      </c>
      <c r="E382" s="7">
        <v>6</v>
      </c>
      <c r="H382" s="9">
        <v>3260.5</v>
      </c>
      <c r="I382" s="9">
        <v>679.25</v>
      </c>
      <c r="J382" s="9">
        <v>995.98393574297188</v>
      </c>
      <c r="K382" s="9">
        <v>624.49799196787149</v>
      </c>
      <c r="L382" s="24">
        <v>0.186</v>
      </c>
      <c r="M382" s="10"/>
      <c r="O382" s="7">
        <v>1</v>
      </c>
      <c r="Q382" s="7">
        <f t="shared" si="326"/>
        <v>3.5132842045434782</v>
      </c>
      <c r="R382" s="7">
        <f t="shared" si="329"/>
        <v>2.8320296470899282</v>
      </c>
      <c r="S382" s="7">
        <f t="shared" si="330"/>
        <v>2.9982523337304801</v>
      </c>
      <c r="T382" s="7">
        <f t="shared" si="331"/>
        <v>2.7955310462671199</v>
      </c>
      <c r="U382" s="7">
        <f t="shared" si="333"/>
        <v>-0.73048705578208373</v>
      </c>
      <c r="V382" s="6">
        <f t="shared" si="320"/>
        <v>0.20832694372028829</v>
      </c>
      <c r="W382" s="8">
        <f t="shared" si="321"/>
        <v>0.19153442477162136</v>
      </c>
      <c r="X382" s="8">
        <f t="shared" si="322"/>
        <v>1308.2329317269077</v>
      </c>
      <c r="Y382" s="6">
        <f t="shared" si="332"/>
        <v>-0.68125455745355001</v>
      </c>
      <c r="Z382" s="6">
        <f t="shared" si="327"/>
        <v>-0.71775315827635844</v>
      </c>
      <c r="AA382" s="6">
        <f t="shared" si="328"/>
        <v>3.1166850772888859</v>
      </c>
      <c r="AB382" s="8">
        <f t="shared" si="289"/>
        <v>0</v>
      </c>
      <c r="AC382" s="8" t="e">
        <f t="shared" si="290"/>
        <v>#DIV/0!</v>
      </c>
      <c r="AD382" s="8" t="e">
        <f t="shared" si="291"/>
        <v>#DIV/0!</v>
      </c>
      <c r="AE382" s="8" t="e">
        <f t="shared" si="292"/>
        <v>#DIV/0!</v>
      </c>
      <c r="AF382" s="8" t="e">
        <f t="shared" si="293"/>
        <v>#DIV/0!</v>
      </c>
      <c r="AG382" s="8" t="e">
        <f t="shared" si="294"/>
        <v>#DIV/0!</v>
      </c>
      <c r="AH382" s="8" t="e">
        <f t="shared" si="295"/>
        <v>#DIV/0!</v>
      </c>
      <c r="AI382" s="7" t="e">
        <f t="shared" si="296"/>
        <v>#NUM!</v>
      </c>
      <c r="AJ382" s="7" t="e">
        <f t="shared" si="297"/>
        <v>#DIV/0!</v>
      </c>
      <c r="AK382" s="7" t="e">
        <f t="shared" si="298"/>
        <v>#DIV/0!</v>
      </c>
      <c r="AL382" s="7" t="e">
        <f t="shared" si="299"/>
        <v>#DIV/0!</v>
      </c>
      <c r="AM382" s="7" t="e">
        <f t="shared" si="300"/>
        <v>#DIV/0!</v>
      </c>
      <c r="AN382" s="7" t="e">
        <f t="shared" si="301"/>
        <v>#DIV/0!</v>
      </c>
      <c r="AO382" s="7" t="e">
        <f t="shared" si="302"/>
        <v>#DIV/0!</v>
      </c>
    </row>
    <row r="383" spans="1:41">
      <c r="A383" s="7" t="s">
        <v>170</v>
      </c>
      <c r="B383" s="7" t="s">
        <v>50</v>
      </c>
      <c r="C383" s="7" t="s">
        <v>41</v>
      </c>
      <c r="D383" s="7">
        <v>6</v>
      </c>
      <c r="E383" s="7">
        <v>8.5</v>
      </c>
      <c r="H383" s="9">
        <v>2629.9800796812756</v>
      </c>
      <c r="I383" s="9">
        <v>167.82868525896413</v>
      </c>
      <c r="J383" s="9">
        <v>1025.8964143426297</v>
      </c>
      <c r="K383" s="9">
        <v>810.75697211155386</v>
      </c>
      <c r="L383" s="24">
        <v>0.17699999999999999</v>
      </c>
      <c r="M383" s="10"/>
      <c r="O383" s="7">
        <v>1</v>
      </c>
      <c r="Q383" s="7">
        <f t="shared" si="326"/>
        <v>3.419952459015513</v>
      </c>
      <c r="R383" s="7">
        <f t="shared" si="329"/>
        <v>2.2248661923983568</v>
      </c>
      <c r="S383" s="7">
        <f t="shared" si="330"/>
        <v>3.0111035118961715</v>
      </c>
      <c r="T383" s="7">
        <f t="shared" si="331"/>
        <v>2.9088906920802007</v>
      </c>
      <c r="U383" s="7">
        <f t="shared" si="333"/>
        <v>-0.75202673363819339</v>
      </c>
      <c r="V383" s="6">
        <f t="shared" si="320"/>
        <v>6.3813671653095982E-2</v>
      </c>
      <c r="W383" s="8">
        <f t="shared" si="321"/>
        <v>0.30827494792652904</v>
      </c>
      <c r="X383" s="8">
        <f t="shared" si="322"/>
        <v>1431.2749003984065</v>
      </c>
      <c r="Y383" s="6">
        <f t="shared" si="332"/>
        <v>-1.1950862666171562</v>
      </c>
      <c r="Z383" s="6">
        <f t="shared" si="327"/>
        <v>-0.51106176693531247</v>
      </c>
      <c r="AA383" s="6">
        <f t="shared" si="328"/>
        <v>3.1557230553252253</v>
      </c>
      <c r="AB383" s="8">
        <f t="shared" si="289"/>
        <v>0</v>
      </c>
      <c r="AC383" s="8" t="e">
        <f t="shared" si="290"/>
        <v>#DIV/0!</v>
      </c>
      <c r="AD383" s="8" t="e">
        <f t="shared" si="291"/>
        <v>#DIV/0!</v>
      </c>
      <c r="AE383" s="8" t="e">
        <f t="shared" si="292"/>
        <v>#DIV/0!</v>
      </c>
      <c r="AF383" s="8" t="e">
        <f t="shared" si="293"/>
        <v>#DIV/0!</v>
      </c>
      <c r="AG383" s="8" t="e">
        <f t="shared" si="294"/>
        <v>#DIV/0!</v>
      </c>
      <c r="AH383" s="8" t="e">
        <f t="shared" si="295"/>
        <v>#DIV/0!</v>
      </c>
      <c r="AI383" s="7" t="e">
        <f t="shared" si="296"/>
        <v>#NUM!</v>
      </c>
      <c r="AJ383" s="7" t="e">
        <f t="shared" si="297"/>
        <v>#DIV/0!</v>
      </c>
      <c r="AK383" s="7" t="e">
        <f t="shared" si="298"/>
        <v>#DIV/0!</v>
      </c>
      <c r="AL383" s="7" t="e">
        <f t="shared" si="299"/>
        <v>#DIV/0!</v>
      </c>
      <c r="AM383" s="7" t="e">
        <f t="shared" si="300"/>
        <v>#DIV/0!</v>
      </c>
      <c r="AN383" s="7" t="e">
        <f t="shared" si="301"/>
        <v>#DIV/0!</v>
      </c>
      <c r="AO383" s="7" t="e">
        <f t="shared" si="302"/>
        <v>#DIV/0!</v>
      </c>
    </row>
    <row r="384" spans="1:41">
      <c r="A384" s="7" t="s">
        <v>170</v>
      </c>
      <c r="B384" s="7" t="s">
        <v>59</v>
      </c>
      <c r="C384" s="7" t="s">
        <v>59</v>
      </c>
      <c r="D384" s="7">
        <v>8.5</v>
      </c>
      <c r="E384" s="7">
        <v>29</v>
      </c>
      <c r="H384" s="9">
        <v>6720.178926441351</v>
      </c>
      <c r="I384" s="9">
        <v>323.06163021868792</v>
      </c>
      <c r="J384" s="9">
        <v>666.00790513833999</v>
      </c>
      <c r="K384" s="9">
        <v>1444.6640316205533</v>
      </c>
      <c r="L384" s="24">
        <v>0.23400000000000001</v>
      </c>
      <c r="M384" s="10"/>
      <c r="O384" s="7">
        <v>1</v>
      </c>
      <c r="Q384" s="7">
        <f t="shared" si="326"/>
        <v>3.8273808364067503</v>
      </c>
      <c r="R384" s="7">
        <f t="shared" si="329"/>
        <v>2.5092853802589659</v>
      </c>
      <c r="S384" s="7">
        <f t="shared" si="330"/>
        <v>2.8234793840315398</v>
      </c>
      <c r="T384" s="7">
        <f t="shared" si="331"/>
        <v>3.1597668601180615</v>
      </c>
      <c r="U384" s="7">
        <f t="shared" si="333"/>
        <v>-0.63078414258985716</v>
      </c>
      <c r="V384" s="6">
        <f t="shared" si="320"/>
        <v>4.8073367354485627E-2</v>
      </c>
      <c r="W384" s="8">
        <f t="shared" si="321"/>
        <v>0.21497404272025394</v>
      </c>
      <c r="X384" s="8">
        <f t="shared" si="322"/>
        <v>1388.3399209486165</v>
      </c>
      <c r="Y384" s="6">
        <f t="shared" si="332"/>
        <v>-1.3180954561477842</v>
      </c>
      <c r="Z384" s="6">
        <f t="shared" si="327"/>
        <v>-0.66761397628868879</v>
      </c>
      <c r="AA384" s="6">
        <f t="shared" si="328"/>
        <v>3.1424958117373185</v>
      </c>
      <c r="AB384" s="8">
        <f t="shared" si="289"/>
        <v>0</v>
      </c>
      <c r="AC384" s="8" t="e">
        <f t="shared" si="290"/>
        <v>#DIV/0!</v>
      </c>
      <c r="AD384" s="8" t="e">
        <f t="shared" si="291"/>
        <v>#DIV/0!</v>
      </c>
      <c r="AE384" s="8" t="e">
        <f t="shared" si="292"/>
        <v>#DIV/0!</v>
      </c>
      <c r="AF384" s="8" t="e">
        <f t="shared" si="293"/>
        <v>#DIV/0!</v>
      </c>
      <c r="AG384" s="8" t="e">
        <f t="shared" si="294"/>
        <v>#DIV/0!</v>
      </c>
      <c r="AH384" s="8" t="e">
        <f t="shared" si="295"/>
        <v>#DIV/0!</v>
      </c>
      <c r="AI384" s="7" t="e">
        <f t="shared" si="296"/>
        <v>#NUM!</v>
      </c>
      <c r="AJ384" s="7" t="e">
        <f t="shared" si="297"/>
        <v>#DIV/0!</v>
      </c>
      <c r="AK384" s="7" t="e">
        <f t="shared" si="298"/>
        <v>#DIV/0!</v>
      </c>
      <c r="AL384" s="7" t="e">
        <f t="shared" si="299"/>
        <v>#DIV/0!</v>
      </c>
      <c r="AM384" s="7" t="e">
        <f t="shared" si="300"/>
        <v>#DIV/0!</v>
      </c>
      <c r="AN384" s="7" t="e">
        <f t="shared" si="301"/>
        <v>#DIV/0!</v>
      </c>
      <c r="AO384" s="7" t="e">
        <f t="shared" si="302"/>
        <v>#DIV/0!</v>
      </c>
    </row>
    <row r="385" spans="1:41">
      <c r="A385" s="7" t="s">
        <v>171</v>
      </c>
      <c r="B385" s="7" t="s">
        <v>49</v>
      </c>
      <c r="C385" s="7" t="s">
        <v>41</v>
      </c>
      <c r="D385" s="7">
        <v>5</v>
      </c>
      <c r="E385" s="7">
        <v>8</v>
      </c>
      <c r="H385" s="9">
        <v>1073.3532934131736</v>
      </c>
      <c r="I385" s="9">
        <v>142.71457085828342</v>
      </c>
      <c r="J385" s="9">
        <v>584.67741935483878</v>
      </c>
      <c r="K385" s="9">
        <v>723.79032258064512</v>
      </c>
      <c r="L385" s="24">
        <v>0.111</v>
      </c>
      <c r="M385" s="10"/>
      <c r="O385" s="7">
        <v>2</v>
      </c>
      <c r="Q385" s="7">
        <f t="shared" si="326"/>
        <v>3.0307426931922543</v>
      </c>
      <c r="R385" s="7">
        <f t="shared" si="329"/>
        <v>2.1544683159338347</v>
      </c>
      <c r="S385" s="7">
        <f t="shared" si="330"/>
        <v>2.7669163214087589</v>
      </c>
      <c r="T385" s="7">
        <f t="shared" si="331"/>
        <v>2.8596127720881217</v>
      </c>
      <c r="U385" s="7">
        <f t="shared" si="333"/>
        <v>-0.95467702121334252</v>
      </c>
      <c r="V385" s="6">
        <f t="shared" si="320"/>
        <v>0.13296141329614133</v>
      </c>
      <c r="W385" s="8">
        <f t="shared" si="321"/>
        <v>0.67432626985198185</v>
      </c>
      <c r="X385" s="8">
        <f t="shared" si="322"/>
        <v>946.57258064516134</v>
      </c>
      <c r="Y385" s="6">
        <f t="shared" si="332"/>
        <v>-0.8762743772584195</v>
      </c>
      <c r="Z385" s="6">
        <f t="shared" si="327"/>
        <v>-0.17112992110413275</v>
      </c>
      <c r="AA385" s="6">
        <f t="shared" si="328"/>
        <v>2.9761539201119325</v>
      </c>
      <c r="AB385" s="8">
        <f t="shared" si="289"/>
        <v>0</v>
      </c>
      <c r="AC385" s="8" t="e">
        <f t="shared" si="290"/>
        <v>#DIV/0!</v>
      </c>
      <c r="AD385" s="8" t="e">
        <f t="shared" si="291"/>
        <v>#DIV/0!</v>
      </c>
      <c r="AE385" s="8" t="e">
        <f t="shared" si="292"/>
        <v>#DIV/0!</v>
      </c>
      <c r="AF385" s="8" t="e">
        <f t="shared" si="293"/>
        <v>#DIV/0!</v>
      </c>
      <c r="AG385" s="8" t="e">
        <f t="shared" si="294"/>
        <v>#DIV/0!</v>
      </c>
      <c r="AH385" s="8" t="e">
        <f t="shared" si="295"/>
        <v>#DIV/0!</v>
      </c>
      <c r="AI385" s="7" t="e">
        <f t="shared" si="296"/>
        <v>#NUM!</v>
      </c>
      <c r="AJ385" s="7" t="e">
        <f t="shared" si="297"/>
        <v>#DIV/0!</v>
      </c>
      <c r="AK385" s="7" t="e">
        <f t="shared" si="298"/>
        <v>#DIV/0!</v>
      </c>
      <c r="AL385" s="7" t="e">
        <f t="shared" si="299"/>
        <v>#DIV/0!</v>
      </c>
      <c r="AM385" s="7" t="e">
        <f t="shared" si="300"/>
        <v>#DIV/0!</v>
      </c>
      <c r="AN385" s="7" t="e">
        <f t="shared" si="301"/>
        <v>#DIV/0!</v>
      </c>
      <c r="AO385" s="7" t="e">
        <f t="shared" si="302"/>
        <v>#DIV/0!</v>
      </c>
    </row>
    <row r="386" spans="1:41">
      <c r="A386" s="7" t="s">
        <v>171</v>
      </c>
      <c r="B386" s="7" t="s">
        <v>50</v>
      </c>
      <c r="C386" s="7" t="s">
        <v>41</v>
      </c>
      <c r="D386" s="7">
        <v>8</v>
      </c>
      <c r="E386" s="7">
        <v>10</v>
      </c>
      <c r="H386" s="9">
        <v>2710.4999999999995</v>
      </c>
      <c r="I386" s="9">
        <v>65</v>
      </c>
      <c r="J386" s="9">
        <v>1020.0803212851406</v>
      </c>
      <c r="K386" s="9">
        <v>1144.5783132530121</v>
      </c>
      <c r="L386" s="24">
        <v>0.17599999999999999</v>
      </c>
      <c r="M386" s="10"/>
      <c r="O386" s="7">
        <v>2</v>
      </c>
      <c r="Q386" s="7">
        <f t="shared" si="326"/>
        <v>3.4330494116166128</v>
      </c>
      <c r="R386" s="7">
        <f t="shared" si="329"/>
        <v>1.8129133566428555</v>
      </c>
      <c r="S386" s="7">
        <f t="shared" si="330"/>
        <v>3.0086343695242017</v>
      </c>
      <c r="T386" s="7">
        <f t="shared" si="331"/>
        <v>3.0586455129127739</v>
      </c>
      <c r="U386" s="7">
        <f t="shared" si="333"/>
        <v>-0.75448733218585018</v>
      </c>
      <c r="V386" s="6">
        <f t="shared" si="320"/>
        <v>2.3980815347721826E-2</v>
      </c>
      <c r="W386" s="8">
        <f t="shared" si="321"/>
        <v>0.42227571047888296</v>
      </c>
      <c r="X386" s="8">
        <f t="shared" si="322"/>
        <v>1592.3694779116468</v>
      </c>
      <c r="Y386" s="6">
        <f t="shared" si="332"/>
        <v>-1.6201360549737573</v>
      </c>
      <c r="Z386" s="6">
        <f t="shared" si="327"/>
        <v>-0.37440389870383917</v>
      </c>
      <c r="AA386" s="6">
        <f t="shared" si="328"/>
        <v>3.2020438445578865</v>
      </c>
      <c r="AB386" s="8">
        <f t="shared" si="289"/>
        <v>0</v>
      </c>
      <c r="AC386" s="8" t="e">
        <f t="shared" si="290"/>
        <v>#DIV/0!</v>
      </c>
      <c r="AD386" s="8" t="e">
        <f t="shared" si="291"/>
        <v>#DIV/0!</v>
      </c>
      <c r="AE386" s="8" t="e">
        <f t="shared" si="292"/>
        <v>#DIV/0!</v>
      </c>
      <c r="AF386" s="8" t="e">
        <f t="shared" si="293"/>
        <v>#DIV/0!</v>
      </c>
      <c r="AG386" s="8" t="e">
        <f t="shared" si="294"/>
        <v>#DIV/0!</v>
      </c>
      <c r="AH386" s="8" t="e">
        <f t="shared" si="295"/>
        <v>#DIV/0!</v>
      </c>
      <c r="AI386" s="7" t="e">
        <f t="shared" si="296"/>
        <v>#NUM!</v>
      </c>
      <c r="AJ386" s="7" t="e">
        <f t="shared" si="297"/>
        <v>#DIV/0!</v>
      </c>
      <c r="AK386" s="7" t="e">
        <f t="shared" si="298"/>
        <v>#DIV/0!</v>
      </c>
      <c r="AL386" s="7" t="e">
        <f t="shared" si="299"/>
        <v>#DIV/0!</v>
      </c>
      <c r="AM386" s="7" t="e">
        <f t="shared" si="300"/>
        <v>#DIV/0!</v>
      </c>
      <c r="AN386" s="7" t="e">
        <f t="shared" si="301"/>
        <v>#DIV/0!</v>
      </c>
      <c r="AO386" s="7" t="e">
        <f t="shared" si="302"/>
        <v>#DIV/0!</v>
      </c>
    </row>
    <row r="387" spans="1:41">
      <c r="A387" s="7" t="s">
        <v>172</v>
      </c>
      <c r="B387" s="7" t="s">
        <v>59</v>
      </c>
      <c r="C387" s="7" t="s">
        <v>59</v>
      </c>
      <c r="D387" s="7">
        <v>10</v>
      </c>
      <c r="E387" s="7">
        <v>15</v>
      </c>
      <c r="H387" s="9">
        <v>2443.3399602385689</v>
      </c>
      <c r="I387" s="9">
        <v>17.395626242544694</v>
      </c>
      <c r="J387" s="9">
        <v>432.80632411067194</v>
      </c>
      <c r="K387" s="9">
        <v>907.11462450592887</v>
      </c>
      <c r="L387" s="24">
        <v>0.14199999999999999</v>
      </c>
      <c r="M387" s="10"/>
      <c r="O387" s="7">
        <v>2</v>
      </c>
      <c r="Q387" s="7">
        <f t="shared" si="326"/>
        <v>3.3879838978305266</v>
      </c>
      <c r="R387" s="7">
        <f t="shared" si="329"/>
        <v>1.240440067966385</v>
      </c>
      <c r="S387" s="7">
        <f t="shared" si="330"/>
        <v>2.6362935980003193</v>
      </c>
      <c r="T387" s="7">
        <f t="shared" si="331"/>
        <v>2.9576621686974622</v>
      </c>
      <c r="U387" s="7">
        <f t="shared" si="333"/>
        <v>-0.8477116556169435</v>
      </c>
      <c r="V387" s="6">
        <f t="shared" si="320"/>
        <v>7.1196094385679249E-3</v>
      </c>
      <c r="W387" s="8">
        <f t="shared" si="321"/>
        <v>0.37126009448859409</v>
      </c>
      <c r="X387" s="8">
        <f t="shared" si="322"/>
        <v>886.36363636363637</v>
      </c>
      <c r="Y387" s="6">
        <f t="shared" si="332"/>
        <v>-2.1475438298641421</v>
      </c>
      <c r="Z387" s="6">
        <f t="shared" si="327"/>
        <v>-0.43032172913306466</v>
      </c>
      <c r="AA387" s="6">
        <f t="shared" si="328"/>
        <v>2.9476119305403117</v>
      </c>
      <c r="AB387" s="8">
        <f t="shared" si="289"/>
        <v>0</v>
      </c>
      <c r="AC387" s="8" t="e">
        <f t="shared" si="290"/>
        <v>#DIV/0!</v>
      </c>
      <c r="AD387" s="8" t="e">
        <f t="shared" si="291"/>
        <v>#DIV/0!</v>
      </c>
      <c r="AE387" s="8" t="e">
        <f t="shared" si="292"/>
        <v>#DIV/0!</v>
      </c>
      <c r="AF387" s="8" t="e">
        <f t="shared" si="293"/>
        <v>#DIV/0!</v>
      </c>
      <c r="AG387" s="8" t="e">
        <f t="shared" si="294"/>
        <v>#DIV/0!</v>
      </c>
      <c r="AH387" s="8" t="e">
        <f t="shared" si="295"/>
        <v>#DIV/0!</v>
      </c>
      <c r="AI387" s="7" t="e">
        <f t="shared" si="296"/>
        <v>#NUM!</v>
      </c>
      <c r="AJ387" s="7" t="e">
        <f t="shared" si="297"/>
        <v>#DIV/0!</v>
      </c>
      <c r="AK387" s="7" t="e">
        <f t="shared" si="298"/>
        <v>#DIV/0!</v>
      </c>
      <c r="AL387" s="7" t="e">
        <f t="shared" si="299"/>
        <v>#DIV/0!</v>
      </c>
      <c r="AM387" s="7" t="e">
        <f t="shared" si="300"/>
        <v>#DIV/0!</v>
      </c>
      <c r="AN387" s="7" t="e">
        <f t="shared" si="301"/>
        <v>#DIV/0!</v>
      </c>
      <c r="AO387" s="7" t="e">
        <f t="shared" si="302"/>
        <v>#DIV/0!</v>
      </c>
    </row>
    <row r="388" spans="1:41">
      <c r="A388" s="7" t="s">
        <v>171</v>
      </c>
      <c r="B388" s="7" t="s">
        <v>71</v>
      </c>
      <c r="C388" s="7" t="s">
        <v>55</v>
      </c>
      <c r="D388" s="7">
        <v>15</v>
      </c>
      <c r="E388" s="7">
        <v>33.5</v>
      </c>
      <c r="H388" s="9">
        <v>9205.2683896620274</v>
      </c>
      <c r="I388" s="9">
        <v>221.91848906560637</v>
      </c>
      <c r="J388" s="9">
        <v>2023.8095238095236</v>
      </c>
      <c r="K388" s="9">
        <v>7857.1428571428569</v>
      </c>
      <c r="L388" s="24">
        <v>0.97699999999999998</v>
      </c>
      <c r="M388" s="10"/>
      <c r="O388" s="7">
        <v>2</v>
      </c>
      <c r="Q388" s="7">
        <f t="shared" si="326"/>
        <v>3.964036455354969</v>
      </c>
      <c r="R388" s="7">
        <f t="shared" si="329"/>
        <v>2.3461934868406753</v>
      </c>
      <c r="S388" s="7">
        <f t="shared" si="330"/>
        <v>3.3061696353163921</v>
      </c>
      <c r="T388" s="7">
        <f t="shared" si="331"/>
        <v>3.8952646494799872</v>
      </c>
      <c r="U388" s="7">
        <f t="shared" si="333"/>
        <v>-1.0105436281226938E-2</v>
      </c>
      <c r="V388" s="6">
        <f t="shared" si="320"/>
        <v>2.4107769558879111E-2</v>
      </c>
      <c r="W388" s="8">
        <f t="shared" si="321"/>
        <v>0.85354848164631658</v>
      </c>
      <c r="X388" s="8">
        <f t="shared" si="322"/>
        <v>5952.3809523809523</v>
      </c>
      <c r="Y388" s="6">
        <f t="shared" si="332"/>
        <v>-1.6178429685142937</v>
      </c>
      <c r="Z388" s="6">
        <f t="shared" si="327"/>
        <v>-6.8771805874982134E-2</v>
      </c>
      <c r="AA388" s="6">
        <f t="shared" si="328"/>
        <v>3.7746907182741372</v>
      </c>
      <c r="AB388" s="8">
        <f t="shared" ref="AB388:AB408" si="334">(G388/10)*1000</f>
        <v>0</v>
      </c>
      <c r="AC388" s="8" t="e">
        <f t="shared" ref="AC388:AC408" si="335">H388/AB388</f>
        <v>#DIV/0!</v>
      </c>
      <c r="AD388" s="8" t="e">
        <f t="shared" ref="AD388:AD408" si="336">I388/AB388</f>
        <v>#DIV/0!</v>
      </c>
      <c r="AE388" s="8" t="e">
        <f t="shared" ref="AE388:AE408" si="337">J388/AB388</f>
        <v>#DIV/0!</v>
      </c>
      <c r="AF388" s="8" t="e">
        <f t="shared" ref="AF388:AF408" si="338">K388/AB388</f>
        <v>#DIV/0!</v>
      </c>
      <c r="AG388" s="8" t="e">
        <f t="shared" ref="AG388:AG408" si="339">(I388+K388+J388)/AB388</f>
        <v>#DIV/0!</v>
      </c>
      <c r="AH388" s="8" t="e">
        <f t="shared" ref="AH388:AH408" si="340">(J388+K388)/AB388</f>
        <v>#DIV/0!</v>
      </c>
      <c r="AI388" s="7" t="e">
        <f t="shared" ref="AI388:AI408" si="341">LOG(AB388)</f>
        <v>#NUM!</v>
      </c>
      <c r="AJ388" s="7" t="e">
        <f t="shared" ref="AJ388:AJ408" si="342">LOG(AC388)</f>
        <v>#DIV/0!</v>
      </c>
      <c r="AK388" s="7" t="e">
        <f t="shared" ref="AK388:AK408" si="343">LOG(AD388)</f>
        <v>#DIV/0!</v>
      </c>
      <c r="AL388" s="7" t="e">
        <f t="shared" ref="AL388:AL408" si="344">LOG(AE388)</f>
        <v>#DIV/0!</v>
      </c>
      <c r="AM388" s="7" t="e">
        <f t="shared" ref="AM388:AM408" si="345">LOG(AF388)</f>
        <v>#DIV/0!</v>
      </c>
      <c r="AN388" s="7" t="e">
        <f t="shared" ref="AN388:AN408" si="346">LOG(AG388)</f>
        <v>#DIV/0!</v>
      </c>
      <c r="AO388" s="7" t="e">
        <f t="shared" ref="AO388:AO408" si="347">LOG(AH388)</f>
        <v>#DIV/0!</v>
      </c>
    </row>
    <row r="389" spans="1:41">
      <c r="A389" s="7" t="s">
        <v>172</v>
      </c>
      <c r="B389" s="7" t="s">
        <v>72</v>
      </c>
      <c r="C389" s="7" t="s">
        <v>55</v>
      </c>
      <c r="D389" s="7">
        <v>33.5</v>
      </c>
      <c r="E389" s="7">
        <v>83</v>
      </c>
      <c r="H389" s="9">
        <v>9585.5</v>
      </c>
      <c r="I389" s="9">
        <v>830</v>
      </c>
      <c r="J389" s="9">
        <v>3534.136546184739</v>
      </c>
      <c r="K389" s="9">
        <v>9598.393574297188</v>
      </c>
      <c r="L389" s="24">
        <v>1.1419999999999999</v>
      </c>
      <c r="M389" s="10"/>
      <c r="O389" s="7">
        <v>2</v>
      </c>
      <c r="Q389" s="7">
        <f t="shared" si="326"/>
        <v>3.9816147715257584</v>
      </c>
      <c r="R389" s="7">
        <f t="shared" si="329"/>
        <v>2.9190780923760737</v>
      </c>
      <c r="S389" s="7">
        <f t="shared" si="330"/>
        <v>3.5482833250544323</v>
      </c>
      <c r="T389" s="7">
        <f t="shared" si="331"/>
        <v>3.9821985538524012</v>
      </c>
      <c r="U389" s="7">
        <f t="shared" si="333"/>
        <v>5.7666103909829208E-2</v>
      </c>
      <c r="V389" s="6">
        <f t="shared" si="320"/>
        <v>8.6589118981795415E-2</v>
      </c>
      <c r="W389" s="8">
        <f t="shared" si="321"/>
        <v>1.0013451123360479</v>
      </c>
      <c r="X389" s="8">
        <f t="shared" si="322"/>
        <v>8333.3333333333321</v>
      </c>
      <c r="Y389" s="6">
        <f t="shared" si="332"/>
        <v>-1.0625366791496844</v>
      </c>
      <c r="Z389" s="6">
        <f t="shared" si="327"/>
        <v>5.8378232664300423E-4</v>
      </c>
      <c r="AA389" s="6">
        <f t="shared" si="328"/>
        <v>3.9208187539523749</v>
      </c>
      <c r="AB389" s="8">
        <f t="shared" si="334"/>
        <v>0</v>
      </c>
      <c r="AC389" s="8" t="e">
        <f t="shared" si="335"/>
        <v>#DIV/0!</v>
      </c>
      <c r="AD389" s="8" t="e">
        <f t="shared" si="336"/>
        <v>#DIV/0!</v>
      </c>
      <c r="AE389" s="8" t="e">
        <f t="shared" si="337"/>
        <v>#DIV/0!</v>
      </c>
      <c r="AF389" s="8" t="e">
        <f t="shared" si="338"/>
        <v>#DIV/0!</v>
      </c>
      <c r="AG389" s="8" t="e">
        <f t="shared" si="339"/>
        <v>#DIV/0!</v>
      </c>
      <c r="AH389" s="8" t="e">
        <f t="shared" si="340"/>
        <v>#DIV/0!</v>
      </c>
      <c r="AI389" s="7" t="e">
        <f t="shared" si="341"/>
        <v>#NUM!</v>
      </c>
      <c r="AJ389" s="7" t="e">
        <f t="shared" si="342"/>
        <v>#DIV/0!</v>
      </c>
      <c r="AK389" s="7" t="e">
        <f t="shared" si="343"/>
        <v>#DIV/0!</v>
      </c>
      <c r="AL389" s="7" t="e">
        <f t="shared" si="344"/>
        <v>#DIV/0!</v>
      </c>
      <c r="AM389" s="7" t="e">
        <f t="shared" si="345"/>
        <v>#DIV/0!</v>
      </c>
      <c r="AN389" s="7" t="e">
        <f t="shared" si="346"/>
        <v>#DIV/0!</v>
      </c>
      <c r="AO389" s="7" t="e">
        <f t="shared" si="347"/>
        <v>#DIV/0!</v>
      </c>
    </row>
    <row r="390" spans="1:41">
      <c r="A390" s="7" t="s">
        <v>172</v>
      </c>
      <c r="B390" s="7" t="s">
        <v>45</v>
      </c>
      <c r="C390" s="7" t="s">
        <v>5</v>
      </c>
      <c r="D390" s="7">
        <v>83</v>
      </c>
      <c r="L390" s="24"/>
      <c r="M390" s="10"/>
      <c r="O390" s="7">
        <v>2</v>
      </c>
      <c r="AB390" s="8">
        <f t="shared" si="334"/>
        <v>0</v>
      </c>
      <c r="AC390" s="8" t="e">
        <f t="shared" si="335"/>
        <v>#DIV/0!</v>
      </c>
      <c r="AD390" s="8" t="e">
        <f t="shared" si="336"/>
        <v>#DIV/0!</v>
      </c>
      <c r="AE390" s="8" t="e">
        <f t="shared" si="337"/>
        <v>#DIV/0!</v>
      </c>
      <c r="AF390" s="8" t="e">
        <f t="shared" si="338"/>
        <v>#DIV/0!</v>
      </c>
      <c r="AG390" s="8" t="e">
        <f t="shared" si="339"/>
        <v>#DIV/0!</v>
      </c>
      <c r="AH390" s="8" t="e">
        <f t="shared" si="340"/>
        <v>#DIV/0!</v>
      </c>
      <c r="AI390" s="7" t="e">
        <f t="shared" si="341"/>
        <v>#NUM!</v>
      </c>
      <c r="AJ390" s="7" t="e">
        <f t="shared" si="342"/>
        <v>#DIV/0!</v>
      </c>
      <c r="AK390" s="7" t="e">
        <f t="shared" si="343"/>
        <v>#DIV/0!</v>
      </c>
      <c r="AL390" s="7" t="e">
        <f t="shared" si="344"/>
        <v>#DIV/0!</v>
      </c>
      <c r="AM390" s="7" t="e">
        <f t="shared" si="345"/>
        <v>#DIV/0!</v>
      </c>
      <c r="AN390" s="7" t="e">
        <f t="shared" si="346"/>
        <v>#DIV/0!</v>
      </c>
      <c r="AO390" s="7" t="e">
        <f t="shared" si="347"/>
        <v>#DIV/0!</v>
      </c>
    </row>
    <row r="391" spans="1:41">
      <c r="A391" s="7" t="s">
        <v>173</v>
      </c>
      <c r="B391" s="7" t="s">
        <v>49</v>
      </c>
      <c r="C391" s="7" t="s">
        <v>41</v>
      </c>
      <c r="D391" s="7">
        <v>4</v>
      </c>
      <c r="E391" s="7">
        <v>10</v>
      </c>
      <c r="H391" s="9">
        <v>1606.2124248496996</v>
      </c>
      <c r="I391" s="9">
        <v>42.585170340681344</v>
      </c>
      <c r="J391" s="22">
        <v>1560.2409638554216</v>
      </c>
      <c r="K391" s="22">
        <v>1012.0481927710844</v>
      </c>
      <c r="L391" s="24">
        <v>0.13700000000000001</v>
      </c>
      <c r="M391" s="10"/>
      <c r="O391" s="7">
        <v>1</v>
      </c>
      <c r="Q391" s="7">
        <f t="shared" ref="Q391:U394" si="348">LOG(H391)</f>
        <v>3.2058029810667739</v>
      </c>
      <c r="R391" s="7">
        <f t="shared" si="348"/>
        <v>1.6292583887629402</v>
      </c>
      <c r="S391" s="7">
        <f t="shared" si="348"/>
        <v>3.1931916760411969</v>
      </c>
      <c r="T391" s="7">
        <f t="shared" si="348"/>
        <v>3.0052011936858078</v>
      </c>
      <c r="U391" s="7">
        <f t="shared" si="348"/>
        <v>-0.86327943284359321</v>
      </c>
      <c r="V391" s="6">
        <f t="shared" ref="V391:V402" si="349">I391/H391</f>
        <v>2.651278852152213E-2</v>
      </c>
      <c r="W391" s="8">
        <f t="shared" ref="W391:W402" si="350">K391/H391</f>
        <v>0.63008365339085592</v>
      </c>
      <c r="X391" s="8">
        <f t="shared" ref="X391:X402" si="351">J391+(0.5*K391)</f>
        <v>2066.265060240964</v>
      </c>
      <c r="Y391" s="6">
        <f t="shared" ref="Y391:AA394" si="352">LOG(V391)</f>
        <v>-1.5765445923038335</v>
      </c>
      <c r="Z391" s="6">
        <f t="shared" si="352"/>
        <v>-0.20060178738096601</v>
      </c>
      <c r="AA391" s="6">
        <f t="shared" si="352"/>
        <v>3.3151860320027153</v>
      </c>
      <c r="AB391" s="8">
        <f t="shared" si="334"/>
        <v>0</v>
      </c>
      <c r="AC391" s="8" t="e">
        <f t="shared" si="335"/>
        <v>#DIV/0!</v>
      </c>
      <c r="AD391" s="8" t="e">
        <f t="shared" si="336"/>
        <v>#DIV/0!</v>
      </c>
      <c r="AE391" s="8" t="e">
        <f t="shared" si="337"/>
        <v>#DIV/0!</v>
      </c>
      <c r="AF391" s="8" t="e">
        <f t="shared" si="338"/>
        <v>#DIV/0!</v>
      </c>
      <c r="AG391" s="8" t="e">
        <f t="shared" si="339"/>
        <v>#DIV/0!</v>
      </c>
      <c r="AH391" s="8" t="e">
        <f t="shared" si="340"/>
        <v>#DIV/0!</v>
      </c>
      <c r="AI391" s="7" t="e">
        <f t="shared" si="341"/>
        <v>#NUM!</v>
      </c>
      <c r="AJ391" s="7" t="e">
        <f t="shared" si="342"/>
        <v>#DIV/0!</v>
      </c>
      <c r="AK391" s="7" t="e">
        <f t="shared" si="343"/>
        <v>#DIV/0!</v>
      </c>
      <c r="AL391" s="7" t="e">
        <f t="shared" si="344"/>
        <v>#DIV/0!</v>
      </c>
      <c r="AM391" s="7" t="e">
        <f t="shared" si="345"/>
        <v>#DIV/0!</v>
      </c>
      <c r="AN391" s="7" t="e">
        <f t="shared" si="346"/>
        <v>#DIV/0!</v>
      </c>
      <c r="AO391" s="7" t="e">
        <f t="shared" si="347"/>
        <v>#DIV/0!</v>
      </c>
    </row>
    <row r="392" spans="1:41">
      <c r="A392" s="7" t="s">
        <v>173</v>
      </c>
      <c r="B392" s="7" t="s">
        <v>50</v>
      </c>
      <c r="C392" s="7" t="s">
        <v>41</v>
      </c>
      <c r="D392" s="7">
        <v>10</v>
      </c>
      <c r="E392" s="7">
        <v>18</v>
      </c>
      <c r="H392" s="9">
        <v>1705.7500000000002</v>
      </c>
      <c r="I392" s="9">
        <v>13.749999999999986</v>
      </c>
      <c r="J392" s="9">
        <v>1554</v>
      </c>
      <c r="K392" s="9">
        <v>1008</v>
      </c>
      <c r="L392" s="24">
        <v>8.6999999999999994E-2</v>
      </c>
      <c r="M392" s="10"/>
      <c r="O392" s="7">
        <v>1</v>
      </c>
      <c r="Q392" s="7">
        <f t="shared" si="348"/>
        <v>3.231915379951944</v>
      </c>
      <c r="R392" s="7">
        <f t="shared" si="348"/>
        <v>1.1383026981662809</v>
      </c>
      <c r="S392" s="7">
        <f t="shared" si="348"/>
        <v>3.1914510144648953</v>
      </c>
      <c r="T392" s="7">
        <f t="shared" si="348"/>
        <v>3.0034605321095067</v>
      </c>
      <c r="U392" s="7">
        <f t="shared" si="348"/>
        <v>-1.0604807473813815</v>
      </c>
      <c r="V392" s="6">
        <f t="shared" si="349"/>
        <v>8.0609702476916213E-3</v>
      </c>
      <c r="W392" s="8">
        <f t="shared" si="350"/>
        <v>0.59094240070350279</v>
      </c>
      <c r="X392" s="8">
        <f t="shared" si="351"/>
        <v>2058</v>
      </c>
      <c r="Y392" s="6">
        <f t="shared" si="352"/>
        <v>-2.0936126817856628</v>
      </c>
      <c r="Z392" s="6">
        <f t="shared" si="352"/>
        <v>-0.22845484784243736</v>
      </c>
      <c r="AA392" s="6">
        <f t="shared" si="352"/>
        <v>3.3134453704264142</v>
      </c>
      <c r="AB392" s="8">
        <f t="shared" si="334"/>
        <v>0</v>
      </c>
      <c r="AC392" s="8" t="e">
        <f t="shared" si="335"/>
        <v>#DIV/0!</v>
      </c>
      <c r="AD392" s="8" t="e">
        <f t="shared" si="336"/>
        <v>#DIV/0!</v>
      </c>
      <c r="AE392" s="8" t="e">
        <f t="shared" si="337"/>
        <v>#DIV/0!</v>
      </c>
      <c r="AF392" s="8" t="e">
        <f t="shared" si="338"/>
        <v>#DIV/0!</v>
      </c>
      <c r="AG392" s="8" t="e">
        <f t="shared" si="339"/>
        <v>#DIV/0!</v>
      </c>
      <c r="AH392" s="8" t="e">
        <f t="shared" si="340"/>
        <v>#DIV/0!</v>
      </c>
      <c r="AI392" s="7" t="e">
        <f t="shared" si="341"/>
        <v>#NUM!</v>
      </c>
      <c r="AJ392" s="7" t="e">
        <f t="shared" si="342"/>
        <v>#DIV/0!</v>
      </c>
      <c r="AK392" s="7" t="e">
        <f t="shared" si="343"/>
        <v>#DIV/0!</v>
      </c>
      <c r="AL392" s="7" t="e">
        <f t="shared" si="344"/>
        <v>#DIV/0!</v>
      </c>
      <c r="AM392" s="7" t="e">
        <f t="shared" si="345"/>
        <v>#DIV/0!</v>
      </c>
      <c r="AN392" s="7" t="e">
        <f t="shared" si="346"/>
        <v>#DIV/0!</v>
      </c>
      <c r="AO392" s="7" t="e">
        <f t="shared" si="347"/>
        <v>#DIV/0!</v>
      </c>
    </row>
    <row r="393" spans="1:41">
      <c r="A393" s="7" t="s">
        <v>173</v>
      </c>
      <c r="B393" s="7" t="s">
        <v>95</v>
      </c>
      <c r="C393" s="7" t="s">
        <v>59</v>
      </c>
      <c r="D393" s="7">
        <v>18</v>
      </c>
      <c r="E393" s="7">
        <v>42</v>
      </c>
      <c r="H393" s="9">
        <v>1335.2385685884694</v>
      </c>
      <c r="I393" s="9">
        <v>7.4552683896620353</v>
      </c>
      <c r="J393" s="22">
        <v>479.91967871485946</v>
      </c>
      <c r="K393" s="22">
        <v>131.92771084337349</v>
      </c>
      <c r="L393" s="24">
        <v>0.26100000000000001</v>
      </c>
      <c r="M393" s="10"/>
      <c r="O393" s="7">
        <v>1</v>
      </c>
      <c r="Q393" s="7">
        <f t="shared" si="348"/>
        <v>3.1255588685208231</v>
      </c>
      <c r="R393" s="7">
        <f t="shared" si="348"/>
        <v>0.87246328267179185</v>
      </c>
      <c r="S393" s="7">
        <f t="shared" si="348"/>
        <v>2.6811685581884204</v>
      </c>
      <c r="T393" s="7">
        <f t="shared" si="348"/>
        <v>2.1203360268000631</v>
      </c>
      <c r="U393" s="7">
        <f t="shared" si="348"/>
        <v>-0.58335949266171905</v>
      </c>
      <c r="V393" s="6">
        <f t="shared" si="349"/>
        <v>5.5834729201563417E-3</v>
      </c>
      <c r="W393" s="8">
        <f t="shared" si="350"/>
        <v>9.8804598629021925E-2</v>
      </c>
      <c r="X393" s="8">
        <f t="shared" si="351"/>
        <v>545.88353413654625</v>
      </c>
      <c r="Y393" s="6">
        <f t="shared" si="352"/>
        <v>-2.2530955858490311</v>
      </c>
      <c r="Z393" s="6">
        <f t="shared" si="352"/>
        <v>-1.0052228417207598</v>
      </c>
      <c r="AA393" s="6">
        <f t="shared" si="352"/>
        <v>2.7370999945780121</v>
      </c>
      <c r="AB393" s="8">
        <f t="shared" si="334"/>
        <v>0</v>
      </c>
      <c r="AC393" s="8" t="e">
        <f t="shared" si="335"/>
        <v>#DIV/0!</v>
      </c>
      <c r="AD393" s="8" t="e">
        <f t="shared" si="336"/>
        <v>#DIV/0!</v>
      </c>
      <c r="AE393" s="8" t="e">
        <f t="shared" si="337"/>
        <v>#DIV/0!</v>
      </c>
      <c r="AF393" s="8" t="e">
        <f t="shared" si="338"/>
        <v>#DIV/0!</v>
      </c>
      <c r="AG393" s="8" t="e">
        <f t="shared" si="339"/>
        <v>#DIV/0!</v>
      </c>
      <c r="AH393" s="8" t="e">
        <f t="shared" si="340"/>
        <v>#DIV/0!</v>
      </c>
      <c r="AI393" s="7" t="e">
        <f t="shared" si="341"/>
        <v>#NUM!</v>
      </c>
      <c r="AJ393" s="7" t="e">
        <f t="shared" si="342"/>
        <v>#DIV/0!</v>
      </c>
      <c r="AK393" s="7" t="e">
        <f t="shared" si="343"/>
        <v>#DIV/0!</v>
      </c>
      <c r="AL393" s="7" t="e">
        <f t="shared" si="344"/>
        <v>#DIV/0!</v>
      </c>
      <c r="AM393" s="7" t="e">
        <f t="shared" si="345"/>
        <v>#DIV/0!</v>
      </c>
      <c r="AN393" s="7" t="e">
        <f t="shared" si="346"/>
        <v>#DIV/0!</v>
      </c>
      <c r="AO393" s="7" t="e">
        <f t="shared" si="347"/>
        <v>#DIV/0!</v>
      </c>
    </row>
    <row r="394" spans="1:41">
      <c r="A394" s="7" t="s">
        <v>173</v>
      </c>
      <c r="B394" s="7" t="s">
        <v>71</v>
      </c>
      <c r="C394" s="7" t="s">
        <v>55</v>
      </c>
      <c r="D394" s="7">
        <v>42</v>
      </c>
      <c r="E394" s="7">
        <v>62</v>
      </c>
      <c r="H394" s="9">
        <v>19554.859719438875</v>
      </c>
      <c r="I394" s="9">
        <v>25.300601202404806</v>
      </c>
      <c r="J394" s="22">
        <v>5040.3225806451619</v>
      </c>
      <c r="K394" s="22">
        <v>14979.83870967742</v>
      </c>
      <c r="L394" s="24">
        <v>1.9179999999999999</v>
      </c>
      <c r="M394" s="10"/>
      <c r="O394" s="7">
        <v>1</v>
      </c>
      <c r="Q394" s="7">
        <f t="shared" si="348"/>
        <v>4.2912547048040208</v>
      </c>
      <c r="R394" s="7">
        <f t="shared" si="348"/>
        <v>1.4031308411673089</v>
      </c>
      <c r="S394" s="7">
        <f t="shared" si="348"/>
        <v>3.7024583321818403</v>
      </c>
      <c r="T394" s="7">
        <f t="shared" si="348"/>
        <v>4.1755071372703778</v>
      </c>
      <c r="U394" s="7">
        <f t="shared" si="348"/>
        <v>0.2828486028346448</v>
      </c>
      <c r="V394" s="6">
        <f t="shared" si="349"/>
        <v>1.2938267809333487E-3</v>
      </c>
      <c r="W394" s="8">
        <f t="shared" si="350"/>
        <v>0.76604173717423452</v>
      </c>
      <c r="X394" s="8">
        <f t="shared" si="351"/>
        <v>12530.241935483871</v>
      </c>
      <c r="Y394" s="6">
        <f t="shared" si="352"/>
        <v>-2.8881238636367117</v>
      </c>
      <c r="Z394" s="6">
        <f t="shared" si="352"/>
        <v>-0.11574756753364299</v>
      </c>
      <c r="AA394" s="6">
        <f t="shared" si="352"/>
        <v>4.097959456487466</v>
      </c>
      <c r="AB394" s="8">
        <f t="shared" si="334"/>
        <v>0</v>
      </c>
      <c r="AC394" s="8" t="e">
        <f t="shared" si="335"/>
        <v>#DIV/0!</v>
      </c>
      <c r="AD394" s="8" t="e">
        <f t="shared" si="336"/>
        <v>#DIV/0!</v>
      </c>
      <c r="AE394" s="8" t="e">
        <f t="shared" si="337"/>
        <v>#DIV/0!</v>
      </c>
      <c r="AF394" s="8" t="e">
        <f t="shared" si="338"/>
        <v>#DIV/0!</v>
      </c>
      <c r="AG394" s="8" t="e">
        <f t="shared" si="339"/>
        <v>#DIV/0!</v>
      </c>
      <c r="AH394" s="8" t="e">
        <f t="shared" si="340"/>
        <v>#DIV/0!</v>
      </c>
      <c r="AI394" s="7" t="e">
        <f t="shared" si="341"/>
        <v>#NUM!</v>
      </c>
      <c r="AJ394" s="7" t="e">
        <f t="shared" si="342"/>
        <v>#DIV/0!</v>
      </c>
      <c r="AK394" s="7" t="e">
        <f t="shared" si="343"/>
        <v>#DIV/0!</v>
      </c>
      <c r="AL394" s="7" t="e">
        <f t="shared" si="344"/>
        <v>#DIV/0!</v>
      </c>
      <c r="AM394" s="7" t="e">
        <f t="shared" si="345"/>
        <v>#DIV/0!</v>
      </c>
      <c r="AN394" s="7" t="e">
        <f t="shared" si="346"/>
        <v>#DIV/0!</v>
      </c>
      <c r="AO394" s="7" t="e">
        <f t="shared" si="347"/>
        <v>#DIV/0!</v>
      </c>
    </row>
    <row r="395" spans="1:41">
      <c r="A395" s="7" t="s">
        <v>174</v>
      </c>
      <c r="B395" s="7" t="s">
        <v>72</v>
      </c>
      <c r="C395" s="7" t="s">
        <v>55</v>
      </c>
      <c r="D395" s="7">
        <v>62</v>
      </c>
      <c r="E395" s="7">
        <v>86</v>
      </c>
      <c r="H395" s="9">
        <v>15872.011952191238</v>
      </c>
      <c r="I395" s="9">
        <v>0</v>
      </c>
      <c r="J395" s="9">
        <v>6561.2648221343879</v>
      </c>
      <c r="K395" s="9">
        <v>13774.703557312254</v>
      </c>
      <c r="L395" s="24">
        <v>2.7050000000000001</v>
      </c>
      <c r="M395" s="10"/>
      <c r="O395" s="7">
        <v>1</v>
      </c>
      <c r="Q395" s="7">
        <f t="shared" ref="Q395:Q402" si="353">LOG(H395)</f>
        <v>4.2006319818494653</v>
      </c>
      <c r="S395" s="7">
        <f t="shared" ref="S395:U402" si="354">LOG(J395)</f>
        <v>3.816987566864237</v>
      </c>
      <c r="T395" s="7">
        <f t="shared" si="354"/>
        <v>4.1390822612582108</v>
      </c>
      <c r="U395" s="7">
        <f t="shared" si="354"/>
        <v>0.43216726944258826</v>
      </c>
      <c r="V395" s="6">
        <f t="shared" si="349"/>
        <v>0</v>
      </c>
      <c r="W395" s="8">
        <f t="shared" si="350"/>
        <v>0.86786121373922998</v>
      </c>
      <c r="X395" s="8">
        <f t="shared" si="351"/>
        <v>13448.616600790516</v>
      </c>
      <c r="Z395" s="6">
        <f t="shared" ref="Z395:AA402" si="355">LOG(W395)</f>
        <v>-6.1549720591254707E-2</v>
      </c>
      <c r="AA395" s="6">
        <f t="shared" si="355"/>
        <v>4.1286776126995548</v>
      </c>
      <c r="AB395" s="8">
        <f t="shared" si="334"/>
        <v>0</v>
      </c>
      <c r="AC395" s="8" t="e">
        <f t="shared" si="335"/>
        <v>#DIV/0!</v>
      </c>
      <c r="AD395" s="8" t="e">
        <f t="shared" si="336"/>
        <v>#DIV/0!</v>
      </c>
      <c r="AE395" s="8" t="e">
        <f t="shared" si="337"/>
        <v>#DIV/0!</v>
      </c>
      <c r="AF395" s="8" t="e">
        <f t="shared" si="338"/>
        <v>#DIV/0!</v>
      </c>
      <c r="AG395" s="8" t="e">
        <f t="shared" si="339"/>
        <v>#DIV/0!</v>
      </c>
      <c r="AH395" s="8" t="e">
        <f t="shared" si="340"/>
        <v>#DIV/0!</v>
      </c>
      <c r="AI395" s="7" t="e">
        <f t="shared" si="341"/>
        <v>#NUM!</v>
      </c>
      <c r="AJ395" s="7" t="e">
        <f t="shared" si="342"/>
        <v>#DIV/0!</v>
      </c>
      <c r="AK395" s="7" t="e">
        <f t="shared" si="343"/>
        <v>#DIV/0!</v>
      </c>
      <c r="AL395" s="7" t="e">
        <f t="shared" si="344"/>
        <v>#DIV/0!</v>
      </c>
      <c r="AM395" s="7" t="e">
        <f t="shared" si="345"/>
        <v>#DIV/0!</v>
      </c>
      <c r="AN395" s="7" t="e">
        <f t="shared" si="346"/>
        <v>#DIV/0!</v>
      </c>
      <c r="AO395" s="7" t="e">
        <f t="shared" si="347"/>
        <v>#DIV/0!</v>
      </c>
    </row>
    <row r="396" spans="1:41">
      <c r="A396" s="7" t="s">
        <v>175</v>
      </c>
      <c r="B396" s="7" t="s">
        <v>49</v>
      </c>
      <c r="C396" s="7" t="s">
        <v>41</v>
      </c>
      <c r="D396" s="7">
        <v>7</v>
      </c>
      <c r="E396" s="7">
        <v>10</v>
      </c>
      <c r="H396" s="9">
        <v>1689.6207584830338</v>
      </c>
      <c r="I396" s="9">
        <v>255.9880239520958</v>
      </c>
      <c r="J396" s="9">
        <v>940.23904382470118</v>
      </c>
      <c r="K396" s="9">
        <v>1404.3824701195219</v>
      </c>
      <c r="L396" s="24">
        <v>0.184</v>
      </c>
      <c r="M396" s="10"/>
      <c r="O396" s="7">
        <v>2</v>
      </c>
      <c r="Q396" s="7">
        <f t="shared" si="353"/>
        <v>3.2277892365777081</v>
      </c>
      <c r="R396" s="7">
        <f t="shared" ref="R396:R402" si="356">LOG(I396)</f>
        <v>2.4082196479166083</v>
      </c>
      <c r="S396" s="7">
        <f t="shared" si="354"/>
        <v>2.9732382814890683</v>
      </c>
      <c r="T396" s="7">
        <f t="shared" si="354"/>
        <v>3.1474853998463792</v>
      </c>
      <c r="U396" s="7">
        <f t="shared" si="354"/>
        <v>-0.73518217699046351</v>
      </c>
      <c r="V396" s="6">
        <f t="shared" si="349"/>
        <v>0.15150620200826936</v>
      </c>
      <c r="W396" s="8">
        <f t="shared" si="350"/>
        <v>0.83118206441805143</v>
      </c>
      <c r="X396" s="8">
        <f t="shared" si="351"/>
        <v>1642.430278884462</v>
      </c>
      <c r="Y396" s="6">
        <f t="shared" ref="Y396:Y402" si="357">LOG(V396)</f>
        <v>-0.81956958866110008</v>
      </c>
      <c r="Z396" s="6">
        <f t="shared" si="355"/>
        <v>-8.0303836731328931E-2</v>
      </c>
      <c r="AA396" s="6">
        <f t="shared" si="355"/>
        <v>3.2154869428355184</v>
      </c>
      <c r="AB396" s="8">
        <f t="shared" si="334"/>
        <v>0</v>
      </c>
      <c r="AC396" s="8" t="e">
        <f t="shared" si="335"/>
        <v>#DIV/0!</v>
      </c>
      <c r="AD396" s="8" t="e">
        <f t="shared" si="336"/>
        <v>#DIV/0!</v>
      </c>
      <c r="AE396" s="8" t="e">
        <f t="shared" si="337"/>
        <v>#DIV/0!</v>
      </c>
      <c r="AF396" s="8" t="e">
        <f t="shared" si="338"/>
        <v>#DIV/0!</v>
      </c>
      <c r="AG396" s="8" t="e">
        <f t="shared" si="339"/>
        <v>#DIV/0!</v>
      </c>
      <c r="AH396" s="8" t="e">
        <f t="shared" si="340"/>
        <v>#DIV/0!</v>
      </c>
      <c r="AI396" s="7" t="e">
        <f t="shared" si="341"/>
        <v>#NUM!</v>
      </c>
      <c r="AJ396" s="7" t="e">
        <f t="shared" si="342"/>
        <v>#DIV/0!</v>
      </c>
      <c r="AK396" s="7" t="e">
        <f t="shared" si="343"/>
        <v>#DIV/0!</v>
      </c>
      <c r="AL396" s="7" t="e">
        <f t="shared" si="344"/>
        <v>#DIV/0!</v>
      </c>
      <c r="AM396" s="7" t="e">
        <f t="shared" si="345"/>
        <v>#DIV/0!</v>
      </c>
      <c r="AN396" s="7" t="e">
        <f t="shared" si="346"/>
        <v>#DIV/0!</v>
      </c>
      <c r="AO396" s="7" t="e">
        <f t="shared" si="347"/>
        <v>#DIV/0!</v>
      </c>
    </row>
    <row r="397" spans="1:41">
      <c r="A397" s="7" t="s">
        <v>175</v>
      </c>
      <c r="B397" s="7" t="s">
        <v>50</v>
      </c>
      <c r="C397" s="7" t="s">
        <v>41</v>
      </c>
      <c r="D397" s="7">
        <v>10</v>
      </c>
      <c r="E397" s="7">
        <v>13</v>
      </c>
      <c r="H397" s="9">
        <v>8808.3667334669353</v>
      </c>
      <c r="I397" s="9">
        <v>22.795591182364724</v>
      </c>
      <c r="J397" s="22">
        <v>6345.3815261044174</v>
      </c>
      <c r="K397" s="22">
        <v>7269.076305220884</v>
      </c>
      <c r="L397" s="24">
        <v>0.13400000000000001</v>
      </c>
      <c r="M397" s="10"/>
      <c r="O397" s="7">
        <v>2</v>
      </c>
      <c r="Q397" s="7">
        <f t="shared" si="353"/>
        <v>3.944895388048776</v>
      </c>
      <c r="R397" s="7">
        <f t="shared" si="356"/>
        <v>1.3578508597057599</v>
      </c>
      <c r="S397" s="7">
        <f t="shared" si="354"/>
        <v>3.8024577398586863</v>
      </c>
      <c r="T397" s="7">
        <f t="shared" si="354"/>
        <v>3.8614792277734482</v>
      </c>
      <c r="U397" s="7">
        <f t="shared" si="354"/>
        <v>-0.8728952016351923</v>
      </c>
      <c r="V397" s="6">
        <f t="shared" si="349"/>
        <v>2.5879475585132089E-3</v>
      </c>
      <c r="W397" s="8">
        <f t="shared" si="350"/>
        <v>0.82524678242589555</v>
      </c>
      <c r="X397" s="8">
        <f t="shared" si="351"/>
        <v>9979.9196787148594</v>
      </c>
      <c r="Y397" s="6">
        <f t="shared" si="357"/>
        <v>-2.5870445283430157</v>
      </c>
      <c r="Z397" s="6">
        <f t="shared" si="355"/>
        <v>-8.341616027532768E-2</v>
      </c>
      <c r="AA397" s="6">
        <f t="shared" si="355"/>
        <v>3.9991270459736148</v>
      </c>
      <c r="AB397" s="8">
        <f t="shared" si="334"/>
        <v>0</v>
      </c>
      <c r="AC397" s="8" t="e">
        <f t="shared" si="335"/>
        <v>#DIV/0!</v>
      </c>
      <c r="AD397" s="8" t="e">
        <f t="shared" si="336"/>
        <v>#DIV/0!</v>
      </c>
      <c r="AE397" s="8" t="e">
        <f t="shared" si="337"/>
        <v>#DIV/0!</v>
      </c>
      <c r="AF397" s="8" t="e">
        <f t="shared" si="338"/>
        <v>#DIV/0!</v>
      </c>
      <c r="AG397" s="8" t="e">
        <f t="shared" si="339"/>
        <v>#DIV/0!</v>
      </c>
      <c r="AH397" s="8" t="e">
        <f t="shared" si="340"/>
        <v>#DIV/0!</v>
      </c>
      <c r="AI397" s="7" t="e">
        <f t="shared" si="341"/>
        <v>#NUM!</v>
      </c>
      <c r="AJ397" s="7" t="e">
        <f t="shared" si="342"/>
        <v>#DIV/0!</v>
      </c>
      <c r="AK397" s="7" t="e">
        <f t="shared" si="343"/>
        <v>#DIV/0!</v>
      </c>
      <c r="AL397" s="7" t="e">
        <f t="shared" si="344"/>
        <v>#DIV/0!</v>
      </c>
      <c r="AM397" s="7" t="e">
        <f t="shared" si="345"/>
        <v>#DIV/0!</v>
      </c>
      <c r="AN397" s="7" t="e">
        <f t="shared" si="346"/>
        <v>#DIV/0!</v>
      </c>
      <c r="AO397" s="7" t="e">
        <f t="shared" si="347"/>
        <v>#DIV/0!</v>
      </c>
    </row>
    <row r="398" spans="1:41">
      <c r="A398" s="7" t="s">
        <v>175</v>
      </c>
      <c r="B398" s="7" t="s">
        <v>71</v>
      </c>
      <c r="C398" s="7" t="s">
        <v>55</v>
      </c>
      <c r="D398" s="7">
        <v>13</v>
      </c>
      <c r="E398" s="7">
        <v>32</v>
      </c>
      <c r="H398" s="9">
        <v>15722.194388777554</v>
      </c>
      <c r="I398" s="9">
        <v>15.781563126252491</v>
      </c>
      <c r="J398" s="22">
        <v>12740</v>
      </c>
      <c r="K398" s="22">
        <v>12340</v>
      </c>
      <c r="L398" s="24">
        <v>0.26</v>
      </c>
      <c r="M398" s="10"/>
      <c r="O398" s="7">
        <v>2</v>
      </c>
      <c r="Q398" s="7">
        <f t="shared" si="353"/>
        <v>4.1965131615778803</v>
      </c>
      <c r="R398" s="7">
        <f t="shared" si="356"/>
        <v>1.1981500168382477</v>
      </c>
      <c r="S398" s="7">
        <f t="shared" si="354"/>
        <v>4.105169427999332</v>
      </c>
      <c r="T398" s="7">
        <f t="shared" si="354"/>
        <v>4.0913151596972233</v>
      </c>
      <c r="U398" s="7">
        <f t="shared" si="354"/>
        <v>-0.58502665202918203</v>
      </c>
      <c r="V398" s="6">
        <f t="shared" si="349"/>
        <v>1.0037761101285782E-3</v>
      </c>
      <c r="W398" s="8">
        <f t="shared" si="350"/>
        <v>0.78487771457705979</v>
      </c>
      <c r="X398" s="8">
        <f t="shared" si="351"/>
        <v>18910</v>
      </c>
      <c r="Y398" s="6">
        <f t="shared" si="357"/>
        <v>-2.9983631447396326</v>
      </c>
      <c r="Z398" s="6">
        <f t="shared" si="355"/>
        <v>-0.10519800188065752</v>
      </c>
      <c r="AA398" s="6">
        <f t="shared" si="355"/>
        <v>4.2766915288450393</v>
      </c>
      <c r="AB398" s="8">
        <f t="shared" si="334"/>
        <v>0</v>
      </c>
      <c r="AC398" s="8" t="e">
        <f t="shared" si="335"/>
        <v>#DIV/0!</v>
      </c>
      <c r="AD398" s="8" t="e">
        <f t="shared" si="336"/>
        <v>#DIV/0!</v>
      </c>
      <c r="AE398" s="8" t="e">
        <f t="shared" si="337"/>
        <v>#DIV/0!</v>
      </c>
      <c r="AF398" s="8" t="e">
        <f t="shared" si="338"/>
        <v>#DIV/0!</v>
      </c>
      <c r="AG398" s="8" t="e">
        <f t="shared" si="339"/>
        <v>#DIV/0!</v>
      </c>
      <c r="AH398" s="8" t="e">
        <f t="shared" si="340"/>
        <v>#DIV/0!</v>
      </c>
      <c r="AI398" s="7" t="e">
        <f t="shared" si="341"/>
        <v>#NUM!</v>
      </c>
      <c r="AJ398" s="7" t="e">
        <f t="shared" si="342"/>
        <v>#DIV/0!</v>
      </c>
      <c r="AK398" s="7" t="e">
        <f t="shared" si="343"/>
        <v>#DIV/0!</v>
      </c>
      <c r="AL398" s="7" t="e">
        <f t="shared" si="344"/>
        <v>#DIV/0!</v>
      </c>
      <c r="AM398" s="7" t="e">
        <f t="shared" si="345"/>
        <v>#DIV/0!</v>
      </c>
      <c r="AN398" s="7" t="e">
        <f t="shared" si="346"/>
        <v>#DIV/0!</v>
      </c>
      <c r="AO398" s="7" t="e">
        <f t="shared" si="347"/>
        <v>#DIV/0!</v>
      </c>
    </row>
    <row r="399" spans="1:41">
      <c r="A399" s="7" t="s">
        <v>175</v>
      </c>
      <c r="B399" s="7" t="s">
        <v>72</v>
      </c>
      <c r="C399" s="7" t="s">
        <v>55</v>
      </c>
      <c r="D399" s="7">
        <v>32</v>
      </c>
      <c r="E399" s="7">
        <v>57</v>
      </c>
      <c r="H399" s="9">
        <v>8291.0039761431417</v>
      </c>
      <c r="I399" s="9">
        <v>11.431411530815094</v>
      </c>
      <c r="J399" s="22">
        <v>11260</v>
      </c>
      <c r="K399" s="22">
        <v>6320</v>
      </c>
      <c r="L399" s="24">
        <f>0.732*5</f>
        <v>3.66</v>
      </c>
      <c r="M399" s="10"/>
      <c r="O399" s="7">
        <v>2</v>
      </c>
      <c r="Q399" s="7">
        <f t="shared" si="353"/>
        <v>3.9186071234210176</v>
      </c>
      <c r="R399" s="7">
        <f t="shared" si="356"/>
        <v>1.0580998596337026</v>
      </c>
      <c r="S399" s="7">
        <f t="shared" si="354"/>
        <v>4.0515383905153275</v>
      </c>
      <c r="T399" s="7">
        <f t="shared" si="354"/>
        <v>3.8007170782823851</v>
      </c>
      <c r="U399" s="7">
        <f t="shared" si="354"/>
        <v>0.56348108539441066</v>
      </c>
      <c r="V399" s="6">
        <f t="shared" si="349"/>
        <v>1.378772892126006E-3</v>
      </c>
      <c r="W399" s="8">
        <f t="shared" si="350"/>
        <v>0.76227197793963364</v>
      </c>
      <c r="X399" s="8">
        <f t="shared" si="351"/>
        <v>14420</v>
      </c>
      <c r="Y399" s="6">
        <f t="shared" si="357"/>
        <v>-2.8605072637873152</v>
      </c>
      <c r="Z399" s="6">
        <f t="shared" si="355"/>
        <v>-0.11789004513863259</v>
      </c>
      <c r="AA399" s="6">
        <f t="shared" si="355"/>
        <v>4.1589652603834102</v>
      </c>
      <c r="AB399" s="8">
        <f t="shared" si="334"/>
        <v>0</v>
      </c>
      <c r="AC399" s="8" t="e">
        <f t="shared" si="335"/>
        <v>#DIV/0!</v>
      </c>
      <c r="AD399" s="8" t="e">
        <f t="shared" si="336"/>
        <v>#DIV/0!</v>
      </c>
      <c r="AE399" s="8" t="e">
        <f t="shared" si="337"/>
        <v>#DIV/0!</v>
      </c>
      <c r="AF399" s="8" t="e">
        <f t="shared" si="338"/>
        <v>#DIV/0!</v>
      </c>
      <c r="AG399" s="8" t="e">
        <f t="shared" si="339"/>
        <v>#DIV/0!</v>
      </c>
      <c r="AH399" s="8" t="e">
        <f t="shared" si="340"/>
        <v>#DIV/0!</v>
      </c>
      <c r="AI399" s="7" t="e">
        <f t="shared" si="341"/>
        <v>#NUM!</v>
      </c>
      <c r="AJ399" s="7" t="e">
        <f t="shared" si="342"/>
        <v>#DIV/0!</v>
      </c>
      <c r="AK399" s="7" t="e">
        <f t="shared" si="343"/>
        <v>#DIV/0!</v>
      </c>
      <c r="AL399" s="7" t="e">
        <f t="shared" si="344"/>
        <v>#DIV/0!</v>
      </c>
      <c r="AM399" s="7" t="e">
        <f t="shared" si="345"/>
        <v>#DIV/0!</v>
      </c>
      <c r="AN399" s="7" t="e">
        <f t="shared" si="346"/>
        <v>#DIV/0!</v>
      </c>
      <c r="AO399" s="7" t="e">
        <f t="shared" si="347"/>
        <v>#DIV/0!</v>
      </c>
    </row>
    <row r="400" spans="1:41">
      <c r="A400" s="7" t="s">
        <v>175</v>
      </c>
      <c r="B400" s="7" t="s">
        <v>62</v>
      </c>
      <c r="C400" s="7" t="s">
        <v>56</v>
      </c>
      <c r="D400" s="7">
        <v>57</v>
      </c>
      <c r="E400" s="7">
        <v>58</v>
      </c>
      <c r="H400" s="9">
        <v>4483.6847389558234</v>
      </c>
      <c r="I400" s="9">
        <v>8.7851405622490031</v>
      </c>
      <c r="J400" s="22">
        <v>8392.8571428571413</v>
      </c>
      <c r="K400" s="22">
        <v>3373.0158730158728</v>
      </c>
      <c r="L400" s="24">
        <v>1.4830000000000001</v>
      </c>
      <c r="M400" s="10"/>
      <c r="O400" s="7">
        <v>2</v>
      </c>
      <c r="Q400" s="7">
        <f t="shared" si="353"/>
        <v>3.6516350684757413</v>
      </c>
      <c r="R400" s="7">
        <f t="shared" si="356"/>
        <v>0.94374871459861487</v>
      </c>
      <c r="S400" s="7">
        <f t="shared" si="354"/>
        <v>3.9239098309295168</v>
      </c>
      <c r="T400" s="7">
        <f t="shared" si="354"/>
        <v>3.5280183849327487</v>
      </c>
      <c r="U400" s="7">
        <f t="shared" si="354"/>
        <v>0.17114115102838207</v>
      </c>
      <c r="V400" s="6">
        <f t="shared" si="349"/>
        <v>1.9593573307955005E-3</v>
      </c>
      <c r="W400" s="8">
        <f t="shared" si="350"/>
        <v>0.75228658333399967</v>
      </c>
      <c r="X400" s="8">
        <f t="shared" si="351"/>
        <v>10079.365079365078</v>
      </c>
      <c r="Y400" s="6">
        <f t="shared" si="357"/>
        <v>-2.7078863538771261</v>
      </c>
      <c r="Z400" s="6">
        <f t="shared" si="355"/>
        <v>-0.12361668354299253</v>
      </c>
      <c r="AA400" s="6">
        <f t="shared" si="355"/>
        <v>4.0034331758383939</v>
      </c>
      <c r="AB400" s="8">
        <f t="shared" si="334"/>
        <v>0</v>
      </c>
      <c r="AC400" s="8" t="e">
        <f t="shared" si="335"/>
        <v>#DIV/0!</v>
      </c>
      <c r="AD400" s="8" t="e">
        <f t="shared" si="336"/>
        <v>#DIV/0!</v>
      </c>
      <c r="AE400" s="8" t="e">
        <f t="shared" si="337"/>
        <v>#DIV/0!</v>
      </c>
      <c r="AF400" s="8" t="e">
        <f t="shared" si="338"/>
        <v>#DIV/0!</v>
      </c>
      <c r="AG400" s="8" t="e">
        <f t="shared" si="339"/>
        <v>#DIV/0!</v>
      </c>
      <c r="AH400" s="8" t="e">
        <f t="shared" si="340"/>
        <v>#DIV/0!</v>
      </c>
      <c r="AI400" s="7" t="e">
        <f t="shared" si="341"/>
        <v>#NUM!</v>
      </c>
      <c r="AJ400" s="7" t="e">
        <f t="shared" si="342"/>
        <v>#DIV/0!</v>
      </c>
      <c r="AK400" s="7" t="e">
        <f t="shared" si="343"/>
        <v>#DIV/0!</v>
      </c>
      <c r="AL400" s="7" t="e">
        <f t="shared" si="344"/>
        <v>#DIV/0!</v>
      </c>
      <c r="AM400" s="7" t="e">
        <f t="shared" si="345"/>
        <v>#DIV/0!</v>
      </c>
      <c r="AN400" s="7" t="e">
        <f t="shared" si="346"/>
        <v>#DIV/0!</v>
      </c>
      <c r="AO400" s="7" t="e">
        <f t="shared" si="347"/>
        <v>#DIV/0!</v>
      </c>
    </row>
    <row r="401" spans="1:41">
      <c r="A401" s="7" t="s">
        <v>175</v>
      </c>
      <c r="B401" s="7" t="s">
        <v>45</v>
      </c>
      <c r="C401" s="7" t="s">
        <v>5</v>
      </c>
      <c r="D401" s="7">
        <v>68</v>
      </c>
      <c r="H401" s="9">
        <v>2909.9301397205586</v>
      </c>
      <c r="I401" s="9">
        <v>14.471057884231522</v>
      </c>
      <c r="J401" s="22">
        <v>6572.5806451612907</v>
      </c>
      <c r="K401" s="22">
        <v>2157.2580645161288</v>
      </c>
      <c r="L401" s="24">
        <v>0.28000000000000003</v>
      </c>
      <c r="M401" s="10"/>
      <c r="O401" s="7">
        <v>2</v>
      </c>
      <c r="Q401" s="7">
        <f t="shared" si="353"/>
        <v>3.4638825627666439</v>
      </c>
      <c r="R401" s="7">
        <f t="shared" si="356"/>
        <v>1.1605002807037474</v>
      </c>
      <c r="S401" s="7">
        <f t="shared" si="354"/>
        <v>3.8177359235777417</v>
      </c>
      <c r="T401" s="7">
        <f t="shared" si="354"/>
        <v>3.3339021011950121</v>
      </c>
      <c r="U401" s="7">
        <f t="shared" si="354"/>
        <v>-0.55284196865778079</v>
      </c>
      <c r="V401" s="6">
        <f t="shared" si="349"/>
        <v>4.9729915116179324E-3</v>
      </c>
      <c r="W401" s="8">
        <f t="shared" si="350"/>
        <v>0.74134359277892869</v>
      </c>
      <c r="X401" s="8">
        <f t="shared" si="351"/>
        <v>7651.2096774193551</v>
      </c>
      <c r="Y401" s="6">
        <f t="shared" si="357"/>
        <v>-2.3033822820628962</v>
      </c>
      <c r="Z401" s="6">
        <f t="shared" si="355"/>
        <v>-0.12998046157163179</v>
      </c>
      <c r="AA401" s="6">
        <f t="shared" si="355"/>
        <v>3.8837301037413017</v>
      </c>
      <c r="AB401" s="8">
        <f t="shared" si="334"/>
        <v>0</v>
      </c>
      <c r="AC401" s="8" t="e">
        <f t="shared" si="335"/>
        <v>#DIV/0!</v>
      </c>
      <c r="AD401" s="8" t="e">
        <f t="shared" si="336"/>
        <v>#DIV/0!</v>
      </c>
      <c r="AE401" s="8" t="e">
        <f t="shared" si="337"/>
        <v>#DIV/0!</v>
      </c>
      <c r="AF401" s="8" t="e">
        <f t="shared" si="338"/>
        <v>#DIV/0!</v>
      </c>
      <c r="AG401" s="8" t="e">
        <f t="shared" si="339"/>
        <v>#DIV/0!</v>
      </c>
      <c r="AH401" s="8" t="e">
        <f t="shared" si="340"/>
        <v>#DIV/0!</v>
      </c>
      <c r="AI401" s="7" t="e">
        <f t="shared" si="341"/>
        <v>#NUM!</v>
      </c>
      <c r="AJ401" s="7" t="e">
        <f t="shared" si="342"/>
        <v>#DIV/0!</v>
      </c>
      <c r="AK401" s="7" t="e">
        <f t="shared" si="343"/>
        <v>#DIV/0!</v>
      </c>
      <c r="AL401" s="7" t="e">
        <f t="shared" si="344"/>
        <v>#DIV/0!</v>
      </c>
      <c r="AM401" s="7" t="e">
        <f t="shared" si="345"/>
        <v>#DIV/0!</v>
      </c>
      <c r="AN401" s="7" t="e">
        <f t="shared" si="346"/>
        <v>#DIV/0!</v>
      </c>
      <c r="AO401" s="7" t="e">
        <f t="shared" si="347"/>
        <v>#DIV/0!</v>
      </c>
    </row>
    <row r="402" spans="1:41">
      <c r="A402" s="7" t="s">
        <v>176</v>
      </c>
      <c r="B402" s="7" t="s">
        <v>40</v>
      </c>
      <c r="C402" s="7" t="s">
        <v>41</v>
      </c>
      <c r="D402" s="7">
        <v>4</v>
      </c>
      <c r="E402" s="7">
        <v>8</v>
      </c>
      <c r="H402" s="9">
        <v>9260.5</v>
      </c>
      <c r="I402" s="9">
        <v>249.75</v>
      </c>
      <c r="J402" s="9">
        <v>2470.1195219123506</v>
      </c>
      <c r="K402" s="9">
        <v>5677.2908366533866</v>
      </c>
      <c r="L402" s="24">
        <v>1.099</v>
      </c>
      <c r="M402" s="10"/>
      <c r="O402" s="7">
        <v>3</v>
      </c>
      <c r="Q402" s="7">
        <f t="shared" si="353"/>
        <v>3.966634436074878</v>
      </c>
      <c r="R402" s="7">
        <f t="shared" si="356"/>
        <v>2.3975054968980198</v>
      </c>
      <c r="S402" s="7">
        <f t="shared" si="354"/>
        <v>3.3927179680172159</v>
      </c>
      <c r="T402" s="7">
        <f t="shared" si="354"/>
        <v>3.754141142863491</v>
      </c>
      <c r="U402" s="7">
        <f t="shared" si="354"/>
        <v>4.0997692423490557E-2</v>
      </c>
      <c r="V402" s="6">
        <f t="shared" si="349"/>
        <v>2.6969386102262297E-2</v>
      </c>
      <c r="W402" s="8">
        <f t="shared" si="350"/>
        <v>0.61306525961377756</v>
      </c>
      <c r="X402" s="8">
        <f t="shared" si="351"/>
        <v>5308.7649402390434</v>
      </c>
      <c r="Y402" s="6">
        <f t="shared" si="357"/>
        <v>-1.5691289391768579</v>
      </c>
      <c r="Z402" s="6">
        <f t="shared" si="355"/>
        <v>-0.21249329321138685</v>
      </c>
      <c r="AA402" s="6">
        <f t="shared" si="355"/>
        <v>3.7249934962175719</v>
      </c>
      <c r="AB402" s="8">
        <f t="shared" si="334"/>
        <v>0</v>
      </c>
      <c r="AC402" s="8" t="e">
        <f t="shared" si="335"/>
        <v>#DIV/0!</v>
      </c>
      <c r="AD402" s="8" t="e">
        <f t="shared" si="336"/>
        <v>#DIV/0!</v>
      </c>
      <c r="AE402" s="8" t="e">
        <f t="shared" si="337"/>
        <v>#DIV/0!</v>
      </c>
      <c r="AF402" s="8" t="e">
        <f t="shared" si="338"/>
        <v>#DIV/0!</v>
      </c>
      <c r="AG402" s="8" t="e">
        <f t="shared" si="339"/>
        <v>#DIV/0!</v>
      </c>
      <c r="AH402" s="8" t="e">
        <f t="shared" si="340"/>
        <v>#DIV/0!</v>
      </c>
      <c r="AI402" s="7" t="e">
        <f t="shared" si="341"/>
        <v>#NUM!</v>
      </c>
      <c r="AJ402" s="7" t="e">
        <f t="shared" si="342"/>
        <v>#DIV/0!</v>
      </c>
      <c r="AK402" s="7" t="e">
        <f t="shared" si="343"/>
        <v>#DIV/0!</v>
      </c>
      <c r="AL402" s="7" t="e">
        <f t="shared" si="344"/>
        <v>#DIV/0!</v>
      </c>
      <c r="AM402" s="7" t="e">
        <f t="shared" si="345"/>
        <v>#DIV/0!</v>
      </c>
      <c r="AN402" s="7" t="e">
        <f t="shared" si="346"/>
        <v>#DIV/0!</v>
      </c>
      <c r="AO402" s="7" t="e">
        <f t="shared" si="347"/>
        <v>#DIV/0!</v>
      </c>
    </row>
    <row r="403" spans="1:41">
      <c r="A403" s="7" t="s">
        <v>177</v>
      </c>
      <c r="B403" s="7" t="s">
        <v>47</v>
      </c>
      <c r="C403" s="7" t="s">
        <v>47</v>
      </c>
      <c r="D403" s="7">
        <v>8</v>
      </c>
      <c r="E403" s="7">
        <v>10</v>
      </c>
      <c r="L403" s="24"/>
      <c r="M403" s="10"/>
      <c r="O403" s="7">
        <v>3</v>
      </c>
      <c r="AB403" s="8">
        <f t="shared" si="334"/>
        <v>0</v>
      </c>
      <c r="AC403" s="8" t="e">
        <f t="shared" si="335"/>
        <v>#DIV/0!</v>
      </c>
      <c r="AD403" s="8" t="e">
        <f t="shared" si="336"/>
        <v>#DIV/0!</v>
      </c>
      <c r="AE403" s="8" t="e">
        <f t="shared" si="337"/>
        <v>#DIV/0!</v>
      </c>
      <c r="AF403" s="8" t="e">
        <f t="shared" si="338"/>
        <v>#DIV/0!</v>
      </c>
      <c r="AG403" s="8" t="e">
        <f t="shared" si="339"/>
        <v>#DIV/0!</v>
      </c>
      <c r="AH403" s="8" t="e">
        <f t="shared" si="340"/>
        <v>#DIV/0!</v>
      </c>
      <c r="AI403" s="7" t="e">
        <f t="shared" si="341"/>
        <v>#NUM!</v>
      </c>
      <c r="AJ403" s="7" t="e">
        <f t="shared" si="342"/>
        <v>#DIV/0!</v>
      </c>
      <c r="AK403" s="7" t="e">
        <f t="shared" si="343"/>
        <v>#DIV/0!</v>
      </c>
      <c r="AL403" s="7" t="e">
        <f t="shared" si="344"/>
        <v>#DIV/0!</v>
      </c>
      <c r="AM403" s="7" t="e">
        <f t="shared" si="345"/>
        <v>#DIV/0!</v>
      </c>
      <c r="AN403" s="7" t="e">
        <f t="shared" si="346"/>
        <v>#DIV/0!</v>
      </c>
      <c r="AO403" s="7" t="e">
        <f t="shared" si="347"/>
        <v>#DIV/0!</v>
      </c>
    </row>
    <row r="404" spans="1:41">
      <c r="A404" s="7" t="s">
        <v>177</v>
      </c>
      <c r="B404" s="7" t="s">
        <v>42</v>
      </c>
      <c r="C404" s="7" t="s">
        <v>43</v>
      </c>
      <c r="D404" s="7">
        <v>10</v>
      </c>
      <c r="E404" s="7">
        <v>29</v>
      </c>
      <c r="H404" s="9">
        <v>10985.500000000002</v>
      </c>
      <c r="I404" s="9">
        <v>65</v>
      </c>
      <c r="J404" s="9">
        <v>12242.063492063493</v>
      </c>
      <c r="K404" s="9">
        <v>10297.619047619048</v>
      </c>
      <c r="L404" s="24">
        <v>1.262</v>
      </c>
      <c r="M404" s="10"/>
      <c r="O404" s="7">
        <v>3</v>
      </c>
      <c r="Q404" s="7">
        <f t="shared" ref="Q404:U408" si="358">LOG(H404)</f>
        <v>4.040819828420771</v>
      </c>
      <c r="R404" s="7">
        <f t="shared" si="358"/>
        <v>1.8129133566428555</v>
      </c>
      <c r="S404" s="7">
        <f t="shared" si="358"/>
        <v>4.0878546275877161</v>
      </c>
      <c r="T404" s="7">
        <f t="shared" si="358"/>
        <v>4.0127368214029326</v>
      </c>
      <c r="U404" s="7">
        <f t="shared" si="358"/>
        <v>0.10105935490811552</v>
      </c>
      <c r="V404" s="6">
        <f t="shared" ref="V404:V409" si="359">I404/H404</f>
        <v>5.916890446497655E-3</v>
      </c>
      <c r="W404" s="8">
        <f>K404/H404</f>
        <v>0.93738282714660648</v>
      </c>
      <c r="X404" s="8">
        <f>J404+(0.5*K404)</f>
        <v>17390.873015873018</v>
      </c>
      <c r="Y404" s="6">
        <f t="shared" ref="Y404:AA408" si="360">LOG(V404)</f>
        <v>-2.2279064717779158</v>
      </c>
      <c r="Z404" s="6">
        <f t="shared" si="360"/>
        <v>-2.8083007017838613E-2</v>
      </c>
      <c r="AA404" s="6">
        <f t="shared" si="360"/>
        <v>4.2403213839842886</v>
      </c>
      <c r="AB404" s="8">
        <f t="shared" si="334"/>
        <v>0</v>
      </c>
      <c r="AC404" s="8" t="e">
        <f t="shared" si="335"/>
        <v>#DIV/0!</v>
      </c>
      <c r="AD404" s="8" t="e">
        <f t="shared" si="336"/>
        <v>#DIV/0!</v>
      </c>
      <c r="AE404" s="8" t="e">
        <f t="shared" si="337"/>
        <v>#DIV/0!</v>
      </c>
      <c r="AF404" s="8" t="e">
        <f t="shared" si="338"/>
        <v>#DIV/0!</v>
      </c>
      <c r="AG404" s="8" t="e">
        <f t="shared" si="339"/>
        <v>#DIV/0!</v>
      </c>
      <c r="AH404" s="8" t="e">
        <f t="shared" si="340"/>
        <v>#DIV/0!</v>
      </c>
      <c r="AI404" s="7" t="e">
        <f t="shared" si="341"/>
        <v>#NUM!</v>
      </c>
      <c r="AJ404" s="7" t="e">
        <f t="shared" si="342"/>
        <v>#DIV/0!</v>
      </c>
      <c r="AK404" s="7" t="e">
        <f t="shared" si="343"/>
        <v>#DIV/0!</v>
      </c>
      <c r="AL404" s="7" t="e">
        <f t="shared" si="344"/>
        <v>#DIV/0!</v>
      </c>
      <c r="AM404" s="7" t="e">
        <f t="shared" si="345"/>
        <v>#DIV/0!</v>
      </c>
      <c r="AN404" s="7" t="e">
        <f t="shared" si="346"/>
        <v>#DIV/0!</v>
      </c>
      <c r="AO404" s="7" t="e">
        <f t="shared" si="347"/>
        <v>#DIV/0!</v>
      </c>
    </row>
    <row r="405" spans="1:41">
      <c r="A405" s="7" t="s">
        <v>177</v>
      </c>
      <c r="B405" s="7" t="s">
        <v>88</v>
      </c>
      <c r="C405" s="7" t="s">
        <v>43</v>
      </c>
      <c r="D405" s="7">
        <v>29</v>
      </c>
      <c r="E405" s="7">
        <v>44</v>
      </c>
      <c r="H405" s="9">
        <v>10381.262525050101</v>
      </c>
      <c r="I405" s="9">
        <v>62.625250501002007</v>
      </c>
      <c r="J405" s="9">
        <v>11872.509960159363</v>
      </c>
      <c r="K405" s="9">
        <v>10697.211155378487</v>
      </c>
      <c r="L405" s="24">
        <v>1.1619999999999999</v>
      </c>
      <c r="M405" s="10"/>
      <c r="O405" s="7">
        <v>3</v>
      </c>
      <c r="Q405" s="7">
        <f t="shared" si="358"/>
        <v>4.0162501737744574</v>
      </c>
      <c r="R405" s="7">
        <f t="shared" si="358"/>
        <v>1.7967494760567042</v>
      </c>
      <c r="S405" s="7">
        <f t="shared" si="358"/>
        <v>4.0745425425952169</v>
      </c>
      <c r="T405" s="7">
        <f t="shared" si="358"/>
        <v>4.0292705685545362</v>
      </c>
      <c r="U405" s="7">
        <f t="shared" si="358"/>
        <v>6.5206128054311904E-2</v>
      </c>
      <c r="V405" s="6">
        <f t="shared" si="359"/>
        <v>6.0325273876743399E-3</v>
      </c>
      <c r="W405" s="8">
        <f>K405/H405</f>
        <v>1.0304345092483693</v>
      </c>
      <c r="X405" s="8">
        <f>J405+(0.5*K405)</f>
        <v>17221.115537848607</v>
      </c>
      <c r="Y405" s="6">
        <f t="shared" si="360"/>
        <v>-2.2195006977177529</v>
      </c>
      <c r="Z405" s="6">
        <f t="shared" si="360"/>
        <v>1.3020394780079258E-2</v>
      </c>
      <c r="AA405" s="6">
        <f t="shared" si="360"/>
        <v>4.2360612804649218</v>
      </c>
      <c r="AB405" s="8">
        <f t="shared" si="334"/>
        <v>0</v>
      </c>
      <c r="AC405" s="8" t="e">
        <f t="shared" si="335"/>
        <v>#DIV/0!</v>
      </c>
      <c r="AD405" s="8" t="e">
        <f t="shared" si="336"/>
        <v>#DIV/0!</v>
      </c>
      <c r="AE405" s="8" t="e">
        <f t="shared" si="337"/>
        <v>#DIV/0!</v>
      </c>
      <c r="AF405" s="8" t="e">
        <f t="shared" si="338"/>
        <v>#DIV/0!</v>
      </c>
      <c r="AG405" s="8" t="e">
        <f t="shared" si="339"/>
        <v>#DIV/0!</v>
      </c>
      <c r="AH405" s="8" t="e">
        <f t="shared" si="340"/>
        <v>#DIV/0!</v>
      </c>
      <c r="AI405" s="7" t="e">
        <f t="shared" si="341"/>
        <v>#NUM!</v>
      </c>
      <c r="AJ405" s="7" t="e">
        <f t="shared" si="342"/>
        <v>#DIV/0!</v>
      </c>
      <c r="AK405" s="7" t="e">
        <f t="shared" si="343"/>
        <v>#DIV/0!</v>
      </c>
      <c r="AL405" s="7" t="e">
        <f t="shared" si="344"/>
        <v>#DIV/0!</v>
      </c>
      <c r="AM405" s="7" t="e">
        <f t="shared" si="345"/>
        <v>#DIV/0!</v>
      </c>
      <c r="AN405" s="7" t="e">
        <f t="shared" si="346"/>
        <v>#DIV/0!</v>
      </c>
      <c r="AO405" s="7" t="e">
        <f t="shared" si="347"/>
        <v>#DIV/0!</v>
      </c>
    </row>
    <row r="406" spans="1:41">
      <c r="A406" s="7" t="s">
        <v>177</v>
      </c>
      <c r="B406" s="7" t="s">
        <v>56</v>
      </c>
      <c r="C406" s="7" t="s">
        <v>56</v>
      </c>
      <c r="D406" s="7">
        <v>44</v>
      </c>
      <c r="E406" s="7">
        <v>67</v>
      </c>
      <c r="H406" s="9">
        <v>4666.83266932271</v>
      </c>
      <c r="I406" s="9">
        <v>67.231075697211111</v>
      </c>
      <c r="J406" s="9">
        <v>9919.6787148594376</v>
      </c>
      <c r="K406" s="9">
        <v>4417.6706827309235</v>
      </c>
      <c r="L406" s="24">
        <v>0.625</v>
      </c>
      <c r="M406" s="10"/>
      <c r="O406" s="7">
        <v>3</v>
      </c>
      <c r="Q406" s="7">
        <f t="shared" si="358"/>
        <v>3.6690222294061328</v>
      </c>
      <c r="R406" s="7">
        <f t="shared" si="358"/>
        <v>1.8275700600220242</v>
      </c>
      <c r="S406" s="7">
        <f t="shared" si="358"/>
        <v>3.9964976061639295</v>
      </c>
      <c r="T406" s="7">
        <f t="shared" si="358"/>
        <v>3.6451933380624886</v>
      </c>
      <c r="U406" s="7">
        <f t="shared" si="358"/>
        <v>-0.20411998265592479</v>
      </c>
      <c r="V406" s="6">
        <f t="shared" si="359"/>
        <v>1.4406146622558947E-2</v>
      </c>
      <c r="W406" s="8">
        <f>K406/H406</f>
        <v>0.94661004491769207</v>
      </c>
      <c r="X406" s="8">
        <f>J406+(0.5*K406)</f>
        <v>12128.5140562249</v>
      </c>
      <c r="Y406" s="6">
        <f t="shared" si="360"/>
        <v>-1.8414521693841086</v>
      </c>
      <c r="Z406" s="6">
        <f t="shared" si="360"/>
        <v>-2.3828891343644108E-2</v>
      </c>
      <c r="AA406" s="6">
        <f t="shared" si="360"/>
        <v>4.0838075958614146</v>
      </c>
      <c r="AB406" s="8">
        <f t="shared" si="334"/>
        <v>0</v>
      </c>
      <c r="AC406" s="8" t="e">
        <f t="shared" si="335"/>
        <v>#DIV/0!</v>
      </c>
      <c r="AD406" s="8" t="e">
        <f t="shared" si="336"/>
        <v>#DIV/0!</v>
      </c>
      <c r="AE406" s="8" t="e">
        <f t="shared" si="337"/>
        <v>#DIV/0!</v>
      </c>
      <c r="AF406" s="8" t="e">
        <f t="shared" si="338"/>
        <v>#DIV/0!</v>
      </c>
      <c r="AG406" s="8" t="e">
        <f t="shared" si="339"/>
        <v>#DIV/0!</v>
      </c>
      <c r="AH406" s="8" t="e">
        <f t="shared" si="340"/>
        <v>#DIV/0!</v>
      </c>
      <c r="AI406" s="7" t="e">
        <f t="shared" si="341"/>
        <v>#NUM!</v>
      </c>
      <c r="AJ406" s="7" t="e">
        <f t="shared" si="342"/>
        <v>#DIV/0!</v>
      </c>
      <c r="AK406" s="7" t="e">
        <f t="shared" si="343"/>
        <v>#DIV/0!</v>
      </c>
      <c r="AL406" s="7" t="e">
        <f t="shared" si="344"/>
        <v>#DIV/0!</v>
      </c>
      <c r="AM406" s="7" t="e">
        <f t="shared" si="345"/>
        <v>#DIV/0!</v>
      </c>
      <c r="AN406" s="7" t="e">
        <f t="shared" si="346"/>
        <v>#DIV/0!</v>
      </c>
      <c r="AO406" s="7" t="e">
        <f t="shared" si="347"/>
        <v>#DIV/0!</v>
      </c>
    </row>
    <row r="407" spans="1:41">
      <c r="A407" s="7" t="s">
        <v>177</v>
      </c>
      <c r="B407" s="7" t="s">
        <v>62</v>
      </c>
      <c r="C407" s="7" t="s">
        <v>56</v>
      </c>
      <c r="D407" s="7">
        <v>67</v>
      </c>
      <c r="E407" s="7">
        <v>92</v>
      </c>
      <c r="H407" s="9">
        <v>2627.2365805168984</v>
      </c>
      <c r="I407" s="9">
        <v>22.365805168986046</v>
      </c>
      <c r="J407" s="9">
        <v>5607.2874493927129</v>
      </c>
      <c r="K407" s="9">
        <v>1912.9554655870445</v>
      </c>
      <c r="L407" s="24">
        <v>0.25600000000000001</v>
      </c>
      <c r="M407" s="10"/>
      <c r="O407" s="7">
        <v>3</v>
      </c>
      <c r="Q407" s="7">
        <f t="shared" si="358"/>
        <v>3.4194991824118017</v>
      </c>
      <c r="R407" s="7">
        <f t="shared" si="358"/>
        <v>1.3495845373914532</v>
      </c>
      <c r="S407" s="7">
        <f t="shared" si="358"/>
        <v>3.7487528201408016</v>
      </c>
      <c r="T407" s="7">
        <f t="shared" si="358"/>
        <v>3.281704859585616</v>
      </c>
      <c r="U407" s="7">
        <f t="shared" si="358"/>
        <v>-0.59176003468815042</v>
      </c>
      <c r="V407" s="6">
        <f t="shared" si="359"/>
        <v>8.5130533484676363E-3</v>
      </c>
      <c r="W407" s="8">
        <f>K407/H407</f>
        <v>0.7281245548167109</v>
      </c>
      <c r="X407" s="8">
        <f>J407+(0.5*K407)</f>
        <v>6563.7651821862355</v>
      </c>
      <c r="Y407" s="6">
        <f t="shared" si="360"/>
        <v>-2.0699146450203485</v>
      </c>
      <c r="Z407" s="6">
        <f t="shared" si="360"/>
        <v>-0.1377943228261857</v>
      </c>
      <c r="AA407" s="6">
        <f t="shared" si="360"/>
        <v>3.817153035832471</v>
      </c>
      <c r="AB407" s="8">
        <f t="shared" si="334"/>
        <v>0</v>
      </c>
      <c r="AC407" s="8" t="e">
        <f t="shared" si="335"/>
        <v>#DIV/0!</v>
      </c>
      <c r="AD407" s="8" t="e">
        <f t="shared" si="336"/>
        <v>#DIV/0!</v>
      </c>
      <c r="AE407" s="8" t="e">
        <f t="shared" si="337"/>
        <v>#DIV/0!</v>
      </c>
      <c r="AF407" s="8" t="e">
        <f t="shared" si="338"/>
        <v>#DIV/0!</v>
      </c>
      <c r="AG407" s="8" t="e">
        <f t="shared" si="339"/>
        <v>#DIV/0!</v>
      </c>
      <c r="AH407" s="8" t="e">
        <f t="shared" si="340"/>
        <v>#DIV/0!</v>
      </c>
      <c r="AI407" s="7" t="e">
        <f t="shared" si="341"/>
        <v>#NUM!</v>
      </c>
      <c r="AJ407" s="7" t="e">
        <f t="shared" si="342"/>
        <v>#DIV/0!</v>
      </c>
      <c r="AK407" s="7" t="e">
        <f t="shared" si="343"/>
        <v>#DIV/0!</v>
      </c>
      <c r="AL407" s="7" t="e">
        <f t="shared" si="344"/>
        <v>#DIV/0!</v>
      </c>
      <c r="AM407" s="7" t="e">
        <f t="shared" si="345"/>
        <v>#DIV/0!</v>
      </c>
      <c r="AN407" s="7" t="e">
        <f t="shared" si="346"/>
        <v>#DIV/0!</v>
      </c>
      <c r="AO407" s="7" t="e">
        <f t="shared" si="347"/>
        <v>#DIV/0!</v>
      </c>
    </row>
    <row r="408" spans="1:41">
      <c r="A408" s="7" t="s">
        <v>176</v>
      </c>
      <c r="B408" s="7" t="s">
        <v>5</v>
      </c>
      <c r="C408" s="7" t="s">
        <v>5</v>
      </c>
      <c r="D408" s="7">
        <v>92</v>
      </c>
      <c r="E408" s="7">
        <v>144</v>
      </c>
      <c r="H408" s="9">
        <v>2941.3827655310624</v>
      </c>
      <c r="I408" s="9">
        <v>25.05010020040077</v>
      </c>
      <c r="J408" s="9">
        <v>4702.3809523809523</v>
      </c>
      <c r="K408" s="9">
        <v>1886.9047619047617</v>
      </c>
      <c r="L408" s="24">
        <v>0.17100000000000001</v>
      </c>
      <c r="M408" s="10"/>
      <c r="O408" s="7">
        <v>3</v>
      </c>
      <c r="Q408" s="7">
        <f t="shared" si="358"/>
        <v>3.4685515434263112</v>
      </c>
      <c r="R408" s="7">
        <f t="shared" si="358"/>
        <v>1.398809467384666</v>
      </c>
      <c r="S408" s="7">
        <f t="shared" si="358"/>
        <v>3.6723178095645785</v>
      </c>
      <c r="T408" s="7">
        <f t="shared" si="358"/>
        <v>3.2757499804918888</v>
      </c>
      <c r="U408" s="7">
        <f t="shared" si="358"/>
        <v>-0.76700388960784616</v>
      </c>
      <c r="V408" s="6">
        <f t="shared" si="359"/>
        <v>8.516436722875137E-3</v>
      </c>
      <c r="W408" s="8">
        <f>K408/H408</f>
        <v>0.64150262387359969</v>
      </c>
      <c r="X408" s="8">
        <f>J408+(0.5*K408)</f>
        <v>5645.833333333333</v>
      </c>
      <c r="Y408" s="6">
        <f t="shared" si="360"/>
        <v>-2.0697420760416456</v>
      </c>
      <c r="Z408" s="6">
        <f t="shared" si="360"/>
        <v>-0.19280156293442277</v>
      </c>
      <c r="AA408" s="6">
        <f t="shared" si="360"/>
        <v>3.7517280534988187</v>
      </c>
      <c r="AB408" s="8">
        <f t="shared" si="334"/>
        <v>0</v>
      </c>
      <c r="AC408" s="8" t="e">
        <f t="shared" si="335"/>
        <v>#DIV/0!</v>
      </c>
      <c r="AD408" s="8" t="e">
        <f t="shared" si="336"/>
        <v>#DIV/0!</v>
      </c>
      <c r="AE408" s="8" t="e">
        <f t="shared" si="337"/>
        <v>#DIV/0!</v>
      </c>
      <c r="AF408" s="8" t="e">
        <f t="shared" si="338"/>
        <v>#DIV/0!</v>
      </c>
      <c r="AG408" s="8" t="e">
        <f t="shared" si="339"/>
        <v>#DIV/0!</v>
      </c>
      <c r="AH408" s="8" t="e">
        <f t="shared" si="340"/>
        <v>#DIV/0!</v>
      </c>
      <c r="AI408" s="7" t="e">
        <f t="shared" si="341"/>
        <v>#NUM!</v>
      </c>
      <c r="AJ408" s="7" t="e">
        <f t="shared" si="342"/>
        <v>#DIV/0!</v>
      </c>
      <c r="AK408" s="7" t="e">
        <f t="shared" si="343"/>
        <v>#DIV/0!</v>
      </c>
      <c r="AL408" s="7" t="e">
        <f t="shared" si="344"/>
        <v>#DIV/0!</v>
      </c>
      <c r="AM408" s="7" t="e">
        <f t="shared" si="345"/>
        <v>#DIV/0!</v>
      </c>
      <c r="AN408" s="7" t="e">
        <f t="shared" si="346"/>
        <v>#DIV/0!</v>
      </c>
      <c r="AO408" s="7" t="e">
        <f t="shared" si="347"/>
        <v>#DIV/0!</v>
      </c>
    </row>
    <row r="409" spans="1:41">
      <c r="A409" s="7" t="s">
        <v>179</v>
      </c>
      <c r="B409" s="7" t="s">
        <v>105</v>
      </c>
      <c r="D409" s="7">
        <v>4</v>
      </c>
      <c r="E409" s="7">
        <v>7</v>
      </c>
      <c r="H409" s="9">
        <v>7146</v>
      </c>
      <c r="I409" s="9">
        <v>0</v>
      </c>
      <c r="J409" s="22">
        <v>1440.8235294117646</v>
      </c>
      <c r="K409" s="22">
        <v>6108.6274509803925</v>
      </c>
      <c r="L409" s="25">
        <v>1.1063000000000001</v>
      </c>
      <c r="Q409" s="7">
        <f>LOG(H409)</f>
        <v>3.8540630118664212</v>
      </c>
      <c r="R409" s="7" t="e">
        <f>LOG(I409)</f>
        <v>#NUM!</v>
      </c>
      <c r="V409" s="6">
        <f t="shared" si="359"/>
        <v>0</v>
      </c>
      <c r="Y409" s="6" t="e">
        <f>LOG(V409)</f>
        <v>#NUM!</v>
      </c>
    </row>
    <row r="410" spans="1:41">
      <c r="A410" s="7" t="s">
        <v>179</v>
      </c>
      <c r="B410" s="7" t="s">
        <v>44</v>
      </c>
      <c r="D410" s="7">
        <v>23</v>
      </c>
      <c r="E410" s="7">
        <v>44</v>
      </c>
      <c r="H410" s="22">
        <v>10632.470119521913</v>
      </c>
      <c r="I410" s="22">
        <v>39.59163346613547</v>
      </c>
      <c r="J410" s="22">
        <v>12393.49593495935</v>
      </c>
      <c r="K410" s="22">
        <v>8813.8211382113823</v>
      </c>
      <c r="L410" s="25">
        <v>1.6317000000000002</v>
      </c>
    </row>
    <row r="411" spans="1:41">
      <c r="A411" s="7" t="s">
        <v>179</v>
      </c>
      <c r="B411" s="7" t="s">
        <v>42</v>
      </c>
      <c r="D411" s="7">
        <v>7</v>
      </c>
      <c r="E411" s="7">
        <v>12</v>
      </c>
      <c r="H411" s="22">
        <v>15945.674044265594</v>
      </c>
      <c r="I411" s="22">
        <v>20.62374245472839</v>
      </c>
      <c r="J411" s="22">
        <v>3598.4313725490197</v>
      </c>
      <c r="K411" s="22">
        <v>13900.392156862745</v>
      </c>
      <c r="L411" s="25">
        <v>2.0867999999999998</v>
      </c>
    </row>
    <row r="412" spans="1:41">
      <c r="A412" s="7" t="s">
        <v>179</v>
      </c>
      <c r="B412" s="7" t="s">
        <v>72</v>
      </c>
      <c r="D412" s="7">
        <v>12</v>
      </c>
      <c r="E412" s="7">
        <v>23</v>
      </c>
      <c r="H412" s="22">
        <v>12950.901803607216</v>
      </c>
      <c r="I412" s="22">
        <v>27.805611222444888</v>
      </c>
      <c r="J412" s="22">
        <v>13320</v>
      </c>
      <c r="K412" s="22">
        <v>10552.4</v>
      </c>
      <c r="L412" s="25">
        <v>2.8823000000000003</v>
      </c>
    </row>
    <row r="413" spans="1:41">
      <c r="A413" s="7" t="s">
        <v>179</v>
      </c>
      <c r="B413" s="7" t="s">
        <v>154</v>
      </c>
      <c r="D413" s="7">
        <v>44</v>
      </c>
      <c r="E413" s="7">
        <v>90</v>
      </c>
      <c r="H413" s="22">
        <v>7909.1816367265465</v>
      </c>
      <c r="I413" s="22">
        <v>65.618762475049905</v>
      </c>
      <c r="J413" s="22">
        <v>6526.8</v>
      </c>
      <c r="K413" s="22">
        <v>6822.8</v>
      </c>
      <c r="L413" s="25">
        <v>0.90649999999999997</v>
      </c>
    </row>
    <row r="414" spans="1:41">
      <c r="A414" s="7" t="s">
        <v>179</v>
      </c>
      <c r="B414" s="7" t="s">
        <v>45</v>
      </c>
      <c r="D414" s="7">
        <v>90</v>
      </c>
      <c r="E414" s="7">
        <v>101</v>
      </c>
      <c r="H414" s="22">
        <v>2676.7676767676767</v>
      </c>
      <c r="I414" s="22">
        <v>63.383838383838402</v>
      </c>
      <c r="J414" s="22">
        <v>2378.5714285714284</v>
      </c>
      <c r="K414" s="22">
        <v>1732.5396825396829</v>
      </c>
      <c r="L414" s="25">
        <v>0.17020000000000002</v>
      </c>
    </row>
    <row r="415" spans="1:41">
      <c r="A415" s="7" t="s">
        <v>179</v>
      </c>
      <c r="B415" s="7" t="s">
        <v>40</v>
      </c>
      <c r="D415" s="7">
        <v>1.5</v>
      </c>
      <c r="E415" s="7">
        <v>4</v>
      </c>
      <c r="H415" s="22">
        <v>1478.4136546184736</v>
      </c>
      <c r="I415" s="22">
        <v>241.71686746987953</v>
      </c>
      <c r="J415" s="22">
        <v>581.21457489878537</v>
      </c>
      <c r="K415" s="22">
        <v>1433.5627530364372</v>
      </c>
      <c r="L415" s="25">
        <v>0.2923</v>
      </c>
    </row>
    <row r="416" spans="1:41">
      <c r="A416" s="7" t="s">
        <v>183</v>
      </c>
      <c r="B416" s="7" t="s">
        <v>73</v>
      </c>
      <c r="D416" s="7">
        <v>8</v>
      </c>
      <c r="E416" s="7">
        <v>20</v>
      </c>
      <c r="H416" s="22">
        <v>7812.5000000000009</v>
      </c>
      <c r="I416" s="22">
        <v>6.2003968253968313</v>
      </c>
      <c r="J416" s="22">
        <v>2827.6422764227646</v>
      </c>
      <c r="K416" s="22">
        <v>8362.6016260162596</v>
      </c>
      <c r="L416" s="25">
        <v>1.7648999999999999</v>
      </c>
    </row>
    <row r="417" spans="1:25">
      <c r="A417" s="7" t="s">
        <v>183</v>
      </c>
      <c r="B417" s="7" t="s">
        <v>74</v>
      </c>
      <c r="D417" s="7">
        <v>20</v>
      </c>
      <c r="E417" s="7">
        <v>33</v>
      </c>
      <c r="H417" s="22">
        <v>12299.196787148594</v>
      </c>
      <c r="I417" s="22">
        <v>132.78112449799198</v>
      </c>
      <c r="J417" s="22">
        <v>7618.503937007873</v>
      </c>
      <c r="K417" s="22">
        <v>10590.15748031496</v>
      </c>
      <c r="L417" s="25">
        <v>2.0165000000000002</v>
      </c>
    </row>
    <row r="418" spans="1:25">
      <c r="A418" s="7" t="s">
        <v>183</v>
      </c>
      <c r="B418" s="7" t="s">
        <v>45</v>
      </c>
      <c r="D418" s="7">
        <v>33</v>
      </c>
      <c r="E418" s="7">
        <v>49</v>
      </c>
      <c r="H418" s="22">
        <v>3825.0000000000005</v>
      </c>
      <c r="I418" s="22">
        <v>159.50000000000003</v>
      </c>
      <c r="J418" s="22">
        <v>598.70078740157476</v>
      </c>
      <c r="K418" s="22">
        <v>1308.1102362204724</v>
      </c>
      <c r="L418" s="25">
        <v>4.8099999999999997E-2</v>
      </c>
    </row>
    <row r="419" spans="1:25">
      <c r="A419" s="7" t="s">
        <v>183</v>
      </c>
      <c r="B419" s="7" t="s">
        <v>40</v>
      </c>
      <c r="D419" s="7">
        <v>3</v>
      </c>
      <c r="E419" s="7">
        <v>8</v>
      </c>
      <c r="H419" s="22">
        <v>1697.5000000000002</v>
      </c>
      <c r="I419" s="22">
        <v>76.250000000000014</v>
      </c>
      <c r="J419" s="22">
        <v>498.18897637795271</v>
      </c>
      <c r="K419" s="22">
        <v>1000.7480314960629</v>
      </c>
      <c r="L419" s="25">
        <v>0.32190000000000002</v>
      </c>
    </row>
    <row r="420" spans="1:25">
      <c r="A420" s="7" t="s">
        <v>180</v>
      </c>
      <c r="B420" s="7" t="s">
        <v>47</v>
      </c>
      <c r="D420" s="7">
        <v>4</v>
      </c>
      <c r="E420" s="7">
        <v>7</v>
      </c>
      <c r="H420" s="22">
        <v>4778.6720321931589</v>
      </c>
      <c r="I420" s="22">
        <v>65.895372233400408</v>
      </c>
      <c r="J420" s="22">
        <v>2945.2</v>
      </c>
      <c r="K420" s="22">
        <v>3877.6</v>
      </c>
      <c r="L420" s="25">
        <v>1.0249000000000001</v>
      </c>
    </row>
    <row r="421" spans="1:25">
      <c r="A421" s="7" t="s">
        <v>180</v>
      </c>
      <c r="B421" s="7" t="s">
        <v>85</v>
      </c>
      <c r="D421" s="7">
        <v>7</v>
      </c>
      <c r="E421" s="7">
        <v>30</v>
      </c>
      <c r="H421" s="22">
        <v>7420.3187250996025</v>
      </c>
      <c r="I421" s="22">
        <v>97.360557768924309</v>
      </c>
      <c r="J421" s="22">
        <v>7310.1214574898777</v>
      </c>
      <c r="K421" s="22">
        <v>7549.7975708502017</v>
      </c>
      <c r="L421" s="25">
        <v>1.2580000000000002</v>
      </c>
    </row>
    <row r="422" spans="1:25">
      <c r="A422" s="7" t="s">
        <v>180</v>
      </c>
      <c r="B422" s="7" t="s">
        <v>56</v>
      </c>
      <c r="D422" s="7">
        <v>30</v>
      </c>
      <c r="E422" s="7">
        <v>40</v>
      </c>
      <c r="H422" s="22">
        <v>4025.8449304174956</v>
      </c>
      <c r="I422" s="22">
        <v>114.31411530815112</v>
      </c>
      <c r="J422" s="22">
        <v>3565.7258064516127</v>
      </c>
      <c r="K422" s="22">
        <v>2536.2903225806449</v>
      </c>
      <c r="L422" s="25">
        <v>0.38479999999999998</v>
      </c>
    </row>
    <row r="423" spans="1:25">
      <c r="A423" s="7" t="s">
        <v>180</v>
      </c>
      <c r="B423" s="7" t="s">
        <v>45</v>
      </c>
      <c r="D423" s="7">
        <v>40</v>
      </c>
      <c r="E423" s="7">
        <v>52</v>
      </c>
      <c r="H423" s="22">
        <v>3463.8554216867474</v>
      </c>
      <c r="I423" s="22">
        <v>228.66465863453814</v>
      </c>
      <c r="J423" s="22">
        <v>895.16129032258061</v>
      </c>
      <c r="K423" s="22">
        <v>1611.2903225806451</v>
      </c>
      <c r="L423" s="25">
        <v>5.5500000000000001E-2</v>
      </c>
    </row>
    <row r="424" spans="1:25">
      <c r="A424" s="7" t="s">
        <v>180</v>
      </c>
      <c r="B424" s="7" t="s">
        <v>40</v>
      </c>
      <c r="D424" s="7">
        <v>2</v>
      </c>
      <c r="E424" s="7">
        <v>4</v>
      </c>
      <c r="H424" s="9">
        <v>3255</v>
      </c>
      <c r="I424" s="9">
        <v>919</v>
      </c>
      <c r="J424" s="22">
        <v>5057.6612903225805</v>
      </c>
      <c r="K424" s="22">
        <v>2595.9677419354834</v>
      </c>
      <c r="L424" s="25">
        <v>0.87319999999999998</v>
      </c>
      <c r="Q424" s="7">
        <f>LOG(H424)</f>
        <v>3.5125509929042109</v>
      </c>
      <c r="R424" s="7">
        <f>LOG(I424)</f>
        <v>2.9633155113861114</v>
      </c>
      <c r="V424" s="6">
        <f>I424/H424</f>
        <v>0.2823348694316436</v>
      </c>
      <c r="Y424" s="6">
        <f>LOG(V424)</f>
        <v>-0.54923548151809953</v>
      </c>
    </row>
    <row r="425" spans="1:25">
      <c r="A425" s="7" t="s">
        <v>182</v>
      </c>
      <c r="B425" s="7" t="s">
        <v>47</v>
      </c>
      <c r="D425" s="7">
        <v>4</v>
      </c>
      <c r="E425" s="7">
        <v>11</v>
      </c>
      <c r="H425" s="22">
        <v>8383.8383838383852</v>
      </c>
      <c r="I425" s="22">
        <v>240.6565656565657</v>
      </c>
      <c r="J425" s="22">
        <v>3583.464566929134</v>
      </c>
      <c r="K425" s="22">
        <v>6948.4251968503941</v>
      </c>
      <c r="L425" s="25">
        <v>1.5799000000000001</v>
      </c>
    </row>
    <row r="426" spans="1:25">
      <c r="A426" s="7" t="s">
        <v>182</v>
      </c>
      <c r="B426" s="7" t="s">
        <v>56</v>
      </c>
      <c r="D426" s="7">
        <v>23</v>
      </c>
      <c r="E426" s="7">
        <v>45</v>
      </c>
      <c r="H426" s="22">
        <v>6980.8467741935483</v>
      </c>
      <c r="I426" s="22">
        <v>1178.9314516129034</v>
      </c>
      <c r="J426" s="22">
        <v>3474.3902439024391</v>
      </c>
      <c r="K426" s="22">
        <v>4421.9512195121952</v>
      </c>
      <c r="L426" s="25">
        <v>0.49580000000000007</v>
      </c>
    </row>
    <row r="427" spans="1:25">
      <c r="A427" s="7" t="s">
        <v>182</v>
      </c>
      <c r="B427" s="7" t="s">
        <v>44</v>
      </c>
      <c r="D427" s="7">
        <v>11</v>
      </c>
      <c r="E427" s="7">
        <v>23</v>
      </c>
      <c r="H427" s="22">
        <v>3873.2394366197186</v>
      </c>
      <c r="I427" s="22">
        <v>211.77062374245475</v>
      </c>
      <c r="J427" s="22">
        <v>10251.778656126482</v>
      </c>
      <c r="K427" s="22">
        <v>3363.636363636364</v>
      </c>
      <c r="L427" s="25">
        <v>2.6158999999999999</v>
      </c>
    </row>
    <row r="428" spans="1:25">
      <c r="A428" s="7" t="s">
        <v>182</v>
      </c>
      <c r="B428" s="7" t="s">
        <v>40</v>
      </c>
      <c r="D428" s="7">
        <v>1.5</v>
      </c>
      <c r="E428" s="7">
        <v>4</v>
      </c>
      <c r="H428" s="22">
        <v>1332.1713147410358</v>
      </c>
      <c r="I428" s="22">
        <v>93.874501992031895</v>
      </c>
      <c r="J428" s="22">
        <v>603.84</v>
      </c>
      <c r="K428" s="22">
        <v>972.36</v>
      </c>
      <c r="L428" s="25">
        <v>0.27750000000000002</v>
      </c>
    </row>
    <row r="429" spans="1:25">
      <c r="A429" s="7" t="s">
        <v>181</v>
      </c>
      <c r="B429" s="7" t="s">
        <v>40</v>
      </c>
      <c r="D429" s="7">
        <v>3</v>
      </c>
      <c r="E429" s="7">
        <v>8</v>
      </c>
      <c r="H429" s="22">
        <v>1536.1445783132529</v>
      </c>
      <c r="I429" s="22">
        <v>94.628514056224915</v>
      </c>
      <c r="J429" s="22">
        <v>453.54838709677421</v>
      </c>
      <c r="K429" s="22">
        <v>883.22580645161281</v>
      </c>
      <c r="L429" s="25">
        <v>0.14430000000000001</v>
      </c>
    </row>
    <row r="430" spans="1:25">
      <c r="A430" s="7" t="s">
        <v>181</v>
      </c>
      <c r="B430" s="7" t="s">
        <v>42</v>
      </c>
      <c r="D430" s="7">
        <v>8</v>
      </c>
      <c r="E430" s="7">
        <v>16</v>
      </c>
      <c r="H430" s="22">
        <v>6759.4433399602385</v>
      </c>
      <c r="I430" s="22">
        <v>2.9821073558648141</v>
      </c>
      <c r="J430" s="22">
        <v>1820.4</v>
      </c>
      <c r="K430" s="22">
        <v>5831.2</v>
      </c>
      <c r="L430" s="25">
        <v>1.7020000000000002</v>
      </c>
    </row>
    <row r="431" spans="1:25">
      <c r="A431" s="7" t="s">
        <v>181</v>
      </c>
      <c r="B431" s="7" t="s">
        <v>154</v>
      </c>
      <c r="D431" s="7">
        <v>16</v>
      </c>
      <c r="E431" s="7">
        <v>35</v>
      </c>
      <c r="H431" s="22">
        <v>5328.685258964143</v>
      </c>
      <c r="I431" s="22">
        <v>2.7390438247011981</v>
      </c>
      <c r="J431" s="22">
        <v>2530.8000000000002</v>
      </c>
      <c r="K431" s="22">
        <v>4410.4000000000005</v>
      </c>
      <c r="L431" s="25">
        <v>0.69190000000000007</v>
      </c>
    </row>
    <row r="432" spans="1:25">
      <c r="A432" s="7" t="s">
        <v>181</v>
      </c>
      <c r="B432" s="7" t="s">
        <v>5</v>
      </c>
      <c r="D432" s="7">
        <v>35</v>
      </c>
      <c r="E432" s="7">
        <v>69</v>
      </c>
      <c r="H432" s="22">
        <v>3267.3267326732675</v>
      </c>
      <c r="I432" s="22">
        <v>121.28712871287131</v>
      </c>
      <c r="J432" s="22">
        <v>644.51612903225805</v>
      </c>
      <c r="K432" s="22">
        <v>1311.4112903225805</v>
      </c>
      <c r="L432" s="25">
        <v>4.4400000000000002E-2</v>
      </c>
    </row>
  </sheetData>
  <sortState ref="A425:XFD428">
    <sortCondition ref="B425:B4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Amanda Pennino</cp:lastModifiedBy>
  <dcterms:created xsi:type="dcterms:W3CDTF">2012-05-11T18:50:55Z</dcterms:created>
  <dcterms:modified xsi:type="dcterms:W3CDTF">2020-08-27T19:02:03Z</dcterms:modified>
</cp:coreProperties>
</file>