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Resins/NPOC/"/>
    </mc:Choice>
  </mc:AlternateContent>
  <xr:revisionPtr revIDLastSave="0" documentId="8_{7FA29A8A-2FE2-694D-A9EC-90FD22371796}" xr6:coauthVersionLast="36" xr6:coauthVersionMax="36" xr10:uidLastSave="{00000000-0000-0000-0000-000000000000}"/>
  <bookViews>
    <workbookView xWindow="0" yWindow="460" windowWidth="28800" windowHeight="12220" xr2:uid="{00000000-000D-0000-FFFF-FFFF00000000}"/>
  </bookViews>
  <sheets>
    <sheet name="062920 Amanda salts" sheetId="1" r:id="rId1"/>
  </sheets>
  <calcPr calcId="181029"/>
</workbook>
</file>

<file path=xl/calcChain.xml><?xml version="1.0" encoding="utf-8"?>
<calcChain xmlns="http://schemas.openxmlformats.org/spreadsheetml/2006/main">
  <c r="R125" i="1" l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Q126" i="1" s="1"/>
  <c r="R109" i="1"/>
  <c r="R127" i="1" s="1"/>
  <c r="Q109" i="1"/>
  <c r="Q127" i="1" s="1"/>
  <c r="R108" i="1"/>
  <c r="Q108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R95" i="1" s="1"/>
  <c r="Q87" i="1"/>
  <c r="Q95" i="1" s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N127" i="1"/>
  <c r="M127" i="1"/>
  <c r="R126" i="1"/>
  <c r="N126" i="1"/>
  <c r="M126" i="1"/>
  <c r="N106" i="1"/>
  <c r="M106" i="1"/>
  <c r="N105" i="1"/>
  <c r="M105" i="1"/>
  <c r="N95" i="1"/>
  <c r="M95" i="1"/>
  <c r="N94" i="1"/>
  <c r="M94" i="1"/>
  <c r="N85" i="1"/>
  <c r="M85" i="1"/>
  <c r="R84" i="1"/>
  <c r="N84" i="1"/>
  <c r="M84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Q61" i="1" s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F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F35" i="1"/>
  <c r="E35" i="1"/>
  <c r="F34" i="1"/>
  <c r="F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F23" i="1"/>
  <c r="E23" i="1"/>
  <c r="F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N62" i="1"/>
  <c r="N61" i="1"/>
  <c r="M62" i="1"/>
  <c r="M61" i="1"/>
  <c r="N41" i="1"/>
  <c r="N40" i="1"/>
  <c r="M41" i="1"/>
  <c r="M40" i="1"/>
  <c r="N30" i="1"/>
  <c r="N29" i="1"/>
  <c r="M30" i="1"/>
  <c r="M29" i="1"/>
  <c r="N20" i="1"/>
  <c r="N19" i="1"/>
  <c r="M20" i="1"/>
  <c r="M19" i="1"/>
  <c r="Q29" i="1" l="1"/>
  <c r="R30" i="1"/>
  <c r="Q94" i="1"/>
  <c r="Q19" i="1"/>
  <c r="R94" i="1"/>
  <c r="R19" i="1"/>
  <c r="Q85" i="1"/>
  <c r="Q105" i="1"/>
  <c r="R85" i="1"/>
  <c r="R105" i="1"/>
  <c r="R61" i="1"/>
  <c r="Q106" i="1"/>
  <c r="R106" i="1"/>
  <c r="Q84" i="1"/>
  <c r="R29" i="1"/>
  <c r="Q20" i="1"/>
  <c r="Q62" i="1"/>
  <c r="R20" i="1"/>
  <c r="R62" i="1"/>
  <c r="Q30" i="1"/>
  <c r="Q41" i="1"/>
  <c r="R41" i="1"/>
  <c r="Q40" i="1"/>
  <c r="R40" i="1"/>
</calcChain>
</file>

<file path=xl/sharedStrings.xml><?xml version="1.0" encoding="utf-8"?>
<sst xmlns="http://schemas.openxmlformats.org/spreadsheetml/2006/main" count="256" uniqueCount="27">
  <si>
    <t>Sample Name</t>
  </si>
  <si>
    <t>Result(NPOC)</t>
  </si>
  <si>
    <t>Result(TN)</t>
  </si>
  <si>
    <t>Unit</t>
  </si>
  <si>
    <t>Vial</t>
  </si>
  <si>
    <t>Date / Time</t>
  </si>
  <si>
    <t>DI</t>
  </si>
  <si>
    <t>ppm</t>
  </si>
  <si>
    <t>7  2</t>
  </si>
  <si>
    <t>15  4</t>
  </si>
  <si>
    <t>30  5</t>
  </si>
  <si>
    <t>7 2</t>
  </si>
  <si>
    <t>15 4</t>
  </si>
  <si>
    <t>30 5</t>
  </si>
  <si>
    <t>Mean:</t>
  </si>
  <si>
    <t>SD:</t>
  </si>
  <si>
    <t>Actual:</t>
  </si>
  <si>
    <t>Measured:</t>
  </si>
  <si>
    <t>NPOC</t>
  </si>
  <si>
    <t>TN</t>
  </si>
  <si>
    <t>(ppm)</t>
  </si>
  <si>
    <t>Machine value</t>
  </si>
  <si>
    <t>Corrected</t>
  </si>
  <si>
    <t>Standard Cal Curve</t>
  </si>
  <si>
    <t>High NPOC Cal Curve</t>
  </si>
  <si>
    <t>Shimadzu TOC-L Analyzer</t>
  </si>
  <si>
    <t>Samples analyzed: 06/29/2020 - 07/01/2020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</si>
</sst>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</a:t>
            </a:r>
            <a:r>
              <a:rPr lang="en-US" baseline="0"/>
              <a:t>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319444444444447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'062920 Amanda salts'!$L$5:$O$5</c:f>
              <c:numCache>
                <c:formatCode>General</c:formatCode>
                <c:ptCount val="4"/>
                <c:pt idx="0">
                  <c:v>0.50812777777777773</c:v>
                </c:pt>
                <c:pt idx="1">
                  <c:v>8.1446249999999996</c:v>
                </c:pt>
                <c:pt idx="2">
                  <c:v>16.812857142857144</c:v>
                </c:pt>
                <c:pt idx="3">
                  <c:v>33.858571428571437</c:v>
                </c:pt>
              </c:numCache>
            </c:numRef>
          </c:xVal>
          <c:yVal>
            <c:numRef>
              <c:f>'062920 Amanda salts'!$L$6:$O$6</c:f>
              <c:numCache>
                <c:formatCode>General</c:formatCode>
                <c:ptCount val="4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2-440E-86FA-A8210D81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4240"/>
        <c:axId val="427594744"/>
      </c:scatterChart>
      <c:valAx>
        <c:axId val="4272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94744"/>
        <c:crosses val="autoZero"/>
        <c:crossBetween val="midCat"/>
      </c:valAx>
      <c:valAx>
        <c:axId val="4275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'062920 Amanda salts'!$K$9</c:f>
              <c:strCache>
                <c:ptCount val="1"/>
                <c:pt idx="0">
                  <c:v>Actual: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'062920 Amanda salts'!$L$8:$O$8</c:f>
              <c:numCache>
                <c:formatCode>General</c:formatCode>
                <c:ptCount val="4"/>
                <c:pt idx="0">
                  <c:v>2.5693888888888888E-2</c:v>
                </c:pt>
                <c:pt idx="1">
                  <c:v>1.8392500000000001</c:v>
                </c:pt>
                <c:pt idx="2">
                  <c:v>3.6732857142857145</c:v>
                </c:pt>
                <c:pt idx="3">
                  <c:v>4.5647142857142864</c:v>
                </c:pt>
              </c:numCache>
            </c:numRef>
          </c:xVal>
          <c:yVal>
            <c:numRef>
              <c:f>'062920 Amanda salts'!$L$9:$O$9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2-455D-9311-5E36C066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28104"/>
        <c:axId val="335428760"/>
      </c:scatterChart>
      <c:valAx>
        <c:axId val="3354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8760"/>
        <c:crosses val="autoZero"/>
        <c:crossBetween val="midCat"/>
      </c:valAx>
      <c:valAx>
        <c:axId val="3354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'062920 Amanda salts'!$L$70:$O$70</c:f>
              <c:numCache>
                <c:formatCode>General</c:formatCode>
                <c:ptCount val="4"/>
                <c:pt idx="0">
                  <c:v>0.47789444444444446</c:v>
                </c:pt>
                <c:pt idx="1">
                  <c:v>7.6594999999999995</c:v>
                </c:pt>
                <c:pt idx="2">
                  <c:v>15.808571428571428</c:v>
                </c:pt>
                <c:pt idx="3">
                  <c:v>31.842857142857145</c:v>
                </c:pt>
              </c:numCache>
            </c:numRef>
          </c:xVal>
          <c:yVal>
            <c:numRef>
              <c:f>'062920 Amanda salts'!$L$71:$O$71</c:f>
              <c:numCache>
                <c:formatCode>General</c:formatCode>
                <c:ptCount val="4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7-4E20-8914-0FC7950B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47968"/>
        <c:axId val="500648624"/>
      </c:scatterChart>
      <c:valAx>
        <c:axId val="5006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8624"/>
        <c:crosses val="autoZero"/>
        <c:crossBetween val="midCat"/>
      </c:valAx>
      <c:valAx>
        <c:axId val="500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'062920 Amanda salts'!$L$73:$O$73</c:f>
              <c:numCache>
                <c:formatCode>General</c:formatCode>
                <c:ptCount val="4"/>
                <c:pt idx="0">
                  <c:v>2.5693888888888888E-2</c:v>
                </c:pt>
                <c:pt idx="1">
                  <c:v>1.8392500000000001</c:v>
                </c:pt>
                <c:pt idx="2">
                  <c:v>3.6732857142857145</c:v>
                </c:pt>
                <c:pt idx="3">
                  <c:v>4.5647142857142864</c:v>
                </c:pt>
              </c:numCache>
            </c:numRef>
          </c:xVal>
          <c:yVal>
            <c:numRef>
              <c:f>'062920 Amanda salts'!$L$74:$O$74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D-4110-9066-535005E0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49376"/>
        <c:axId val="498750032"/>
      </c:scatterChart>
      <c:valAx>
        <c:axId val="4987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50032"/>
        <c:crosses val="autoZero"/>
        <c:crossBetween val="midCat"/>
      </c:valAx>
      <c:valAx>
        <c:axId val="498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13</xdr:row>
      <xdr:rowOff>23812</xdr:rowOff>
    </xdr:from>
    <xdr:to>
      <xdr:col>15</xdr:col>
      <xdr:colOff>9525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0FBC6-59E3-44F0-8680-8FD812F5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29</xdr:row>
      <xdr:rowOff>23812</xdr:rowOff>
    </xdr:from>
    <xdr:to>
      <xdr:col>15</xdr:col>
      <xdr:colOff>42862</xdr:colOff>
      <xdr:row>43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C506B-17CA-4FA2-965D-92F71B3A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76</xdr:row>
      <xdr:rowOff>166687</xdr:rowOff>
    </xdr:from>
    <xdr:to>
      <xdr:col>15</xdr:col>
      <xdr:colOff>157162</xdr:colOff>
      <xdr:row>91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46BFB-E91C-4AA8-B6C4-7FA6DD11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547687</xdr:colOff>
      <xdr:row>92</xdr:row>
      <xdr:rowOff>100012</xdr:rowOff>
    </xdr:from>
    <xdr:to>
      <xdr:col>15</xdr:col>
      <xdr:colOff>204787</xdr:colOff>
      <xdr:row>106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C4186-B28E-4016-825C-85FDE24A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/>
  </sheetViews>
  <sheetFormatPr baseColWidth="10" defaultColWidth="8.83203125" defaultRowHeight="15" x14ac:dyDescent="0.2"/>
  <cols>
    <col min="1" max="1" width="15.5" customWidth="1"/>
    <col min="2" max="2" width="15.33203125" customWidth="1"/>
    <col min="3" max="3" width="14" bestFit="1" customWidth="1"/>
    <col min="4" max="4" width="14.83203125" bestFit="1" customWidth="1"/>
    <col min="5" max="5" width="10.5" bestFit="1" customWidth="1"/>
    <col min="6" max="8" width="10.83203125" customWidth="1"/>
    <col min="11" max="11" width="13.5" bestFit="1" customWidth="1"/>
    <col min="13" max="13" width="13.33203125" bestFit="1" customWidth="1"/>
    <col min="14" max="14" width="10.5" bestFit="1" customWidth="1"/>
    <col min="17" max="17" width="13.33203125" bestFit="1" customWidth="1"/>
    <col min="18" max="18" width="10.5" bestFit="1" customWidth="1"/>
  </cols>
  <sheetData>
    <row r="1" spans="1:18" x14ac:dyDescent="0.2">
      <c r="A1" s="2" t="s">
        <v>25</v>
      </c>
    </row>
    <row r="2" spans="1:18" x14ac:dyDescent="0.2">
      <c r="A2" s="2" t="s">
        <v>26</v>
      </c>
    </row>
    <row r="3" spans="1:18" x14ac:dyDescent="0.2">
      <c r="K3" s="2" t="s">
        <v>23</v>
      </c>
    </row>
    <row r="4" spans="1:18" x14ac:dyDescent="0.2">
      <c r="K4" s="2" t="s">
        <v>18</v>
      </c>
    </row>
    <row r="5" spans="1:18" x14ac:dyDescent="0.2">
      <c r="B5" s="1"/>
      <c r="K5" t="s">
        <v>17</v>
      </c>
      <c r="L5">
        <v>0.50812777777777773</v>
      </c>
      <c r="M5">
        <v>8.1446249999999996</v>
      </c>
      <c r="N5">
        <v>16.812857142857144</v>
      </c>
      <c r="O5">
        <v>33.858571428571437</v>
      </c>
    </row>
    <row r="6" spans="1:18" x14ac:dyDescent="0.2">
      <c r="K6" t="s">
        <v>16</v>
      </c>
      <c r="L6">
        <v>0.3</v>
      </c>
      <c r="M6">
        <v>7</v>
      </c>
      <c r="N6">
        <v>15</v>
      </c>
      <c r="O6">
        <v>30</v>
      </c>
    </row>
    <row r="7" spans="1:18" x14ac:dyDescent="0.2">
      <c r="K7" s="2" t="s">
        <v>19</v>
      </c>
    </row>
    <row r="8" spans="1:18" x14ac:dyDescent="0.2">
      <c r="K8" t="s">
        <v>17</v>
      </c>
      <c r="L8">
        <v>2.5693888888888888E-2</v>
      </c>
      <c r="M8">
        <v>1.8392500000000001</v>
      </c>
      <c r="N8">
        <v>3.6732857142857145</v>
      </c>
      <c r="O8">
        <v>4.5647142857142864</v>
      </c>
    </row>
    <row r="9" spans="1:18" x14ac:dyDescent="0.2">
      <c r="A9" s="3"/>
      <c r="B9" s="3"/>
      <c r="C9" s="3" t="s">
        <v>21</v>
      </c>
      <c r="D9" s="3" t="s">
        <v>21</v>
      </c>
      <c r="E9" s="2" t="s">
        <v>22</v>
      </c>
      <c r="F9" s="3" t="s">
        <v>22</v>
      </c>
      <c r="G9" s="3"/>
      <c r="H9" s="3"/>
      <c r="K9" t="s">
        <v>16</v>
      </c>
      <c r="L9">
        <v>0</v>
      </c>
      <c r="M9">
        <v>2</v>
      </c>
      <c r="N9">
        <v>4</v>
      </c>
      <c r="O9">
        <v>5</v>
      </c>
    </row>
    <row r="10" spans="1:18" x14ac:dyDescent="0.2">
      <c r="A10" s="3"/>
      <c r="B10" s="3"/>
      <c r="C10" s="3" t="s">
        <v>18</v>
      </c>
      <c r="D10" s="3" t="s">
        <v>19</v>
      </c>
      <c r="E10" s="3" t="s">
        <v>18</v>
      </c>
      <c r="F10" s="3" t="s">
        <v>19</v>
      </c>
      <c r="G10" s="3"/>
      <c r="H10" s="3"/>
      <c r="Q10" s="2" t="s">
        <v>22</v>
      </c>
      <c r="R10" s="2" t="s">
        <v>22</v>
      </c>
    </row>
    <row r="11" spans="1:18" x14ac:dyDescent="0.2">
      <c r="A11" s="3" t="s">
        <v>0</v>
      </c>
      <c r="B11" s="3" t="s">
        <v>5</v>
      </c>
      <c r="C11" s="3" t="s">
        <v>20</v>
      </c>
      <c r="D11" s="3" t="s">
        <v>20</v>
      </c>
      <c r="E11" s="3" t="s">
        <v>20</v>
      </c>
      <c r="F11" s="3" t="s">
        <v>20</v>
      </c>
      <c r="G11" s="3"/>
      <c r="H11" s="3"/>
      <c r="K11" s="3" t="s">
        <v>0</v>
      </c>
      <c r="L11" s="3" t="s">
        <v>4</v>
      </c>
      <c r="M11" s="3" t="s">
        <v>1</v>
      </c>
      <c r="N11" s="3" t="s">
        <v>2</v>
      </c>
      <c r="O11" s="3" t="s">
        <v>3</v>
      </c>
      <c r="Q11" s="3" t="s">
        <v>1</v>
      </c>
      <c r="R11" s="3" t="s">
        <v>2</v>
      </c>
    </row>
    <row r="12" spans="1:18" x14ac:dyDescent="0.2">
      <c r="A12" s="5">
        <v>43</v>
      </c>
      <c r="B12" s="9">
        <v>44011.867615740739</v>
      </c>
      <c r="C12" s="7">
        <v>0.98670000000000002</v>
      </c>
      <c r="D12" s="7">
        <v>0.17349999999999999</v>
      </c>
      <c r="E12" s="7">
        <f>(0.8922*C12)-0.1575</f>
        <v>0.72283374</v>
      </c>
      <c r="F12" s="7">
        <f>(1.0997*D12)-0.0276</f>
        <v>0.16319794999999998</v>
      </c>
      <c r="G12" s="7"/>
      <c r="H12" s="7"/>
      <c r="K12" s="4" t="s">
        <v>9</v>
      </c>
      <c r="L12" s="4">
        <v>5</v>
      </c>
      <c r="M12" s="6">
        <v>16.87</v>
      </c>
      <c r="N12" s="6">
        <v>3.6339999999999999</v>
      </c>
      <c r="O12" s="4" t="s">
        <v>7</v>
      </c>
      <c r="P12" s="8"/>
      <c r="Q12" s="7">
        <f>(0.8922*M12)-0.1575</f>
        <v>14.893914000000001</v>
      </c>
      <c r="R12" s="7">
        <f>(1.0997*N12)-0.0276</f>
        <v>3.9687097999999996</v>
      </c>
    </row>
    <row r="13" spans="1:18" x14ac:dyDescent="0.2">
      <c r="A13" s="5">
        <v>44</v>
      </c>
      <c r="B13" s="9">
        <v>44011.882199074076</v>
      </c>
      <c r="C13" s="7">
        <v>0.87860000000000005</v>
      </c>
      <c r="D13" s="7">
        <v>3.6380000000000003E-2</v>
      </c>
      <c r="E13" s="7">
        <f t="shared" ref="E13:E59" si="0">(0.8922*C13)-0.1575</f>
        <v>0.62638692000000007</v>
      </c>
      <c r="F13" s="7">
        <f t="shared" ref="F13:F60" si="1">(1.0997*D13)-0.0276</f>
        <v>1.2407085999999998E-2</v>
      </c>
      <c r="G13" s="7"/>
      <c r="H13" s="7"/>
      <c r="K13" s="4" t="s">
        <v>9</v>
      </c>
      <c r="L13" s="4">
        <v>6</v>
      </c>
      <c r="M13" s="6">
        <v>17.03</v>
      </c>
      <c r="N13" s="6">
        <v>3.72</v>
      </c>
      <c r="O13" s="4" t="s">
        <v>7</v>
      </c>
      <c r="P13" s="8"/>
      <c r="Q13" s="7">
        <f t="shared" ref="Q13:Q18" si="2">(0.8922*M13)-0.1575</f>
        <v>15.036666</v>
      </c>
      <c r="R13" s="7">
        <f t="shared" ref="R13:R18" si="3">(1.0997*N13)-0.0276</f>
        <v>4.0632840000000003</v>
      </c>
    </row>
    <row r="14" spans="1:18" x14ac:dyDescent="0.2">
      <c r="A14" s="5">
        <v>45</v>
      </c>
      <c r="B14" s="9">
        <v>44011.90902777778</v>
      </c>
      <c r="C14" s="7">
        <v>0.72009999999999996</v>
      </c>
      <c r="D14" s="7">
        <v>6.59E-2</v>
      </c>
      <c r="E14" s="7">
        <f t="shared" si="0"/>
        <v>0.48497321999999998</v>
      </c>
      <c r="F14" s="7">
        <f t="shared" si="1"/>
        <v>4.4870229999999997E-2</v>
      </c>
      <c r="G14" s="7"/>
      <c r="H14" s="7"/>
      <c r="K14" s="4" t="s">
        <v>12</v>
      </c>
      <c r="L14" s="4">
        <v>3</v>
      </c>
      <c r="M14" s="6">
        <v>16.8</v>
      </c>
      <c r="N14" s="6">
        <v>3.8490000000000002</v>
      </c>
      <c r="O14" s="4" t="s">
        <v>7</v>
      </c>
      <c r="P14" s="8"/>
      <c r="Q14" s="7">
        <f t="shared" si="2"/>
        <v>14.83146</v>
      </c>
      <c r="R14" s="7">
        <f t="shared" si="3"/>
        <v>4.2051452999999999</v>
      </c>
    </row>
    <row r="15" spans="1:18" x14ac:dyDescent="0.2">
      <c r="A15" s="5">
        <v>46</v>
      </c>
      <c r="B15" s="9">
        <v>44011.924305555556</v>
      </c>
      <c r="C15" s="7">
        <v>0.5595</v>
      </c>
      <c r="D15" s="7">
        <v>1.9290000000000002E-2</v>
      </c>
      <c r="E15" s="7">
        <f t="shared" si="0"/>
        <v>0.34168589999999999</v>
      </c>
      <c r="F15" s="7">
        <f t="shared" si="1"/>
        <v>-6.3867870000000014E-3</v>
      </c>
      <c r="G15" s="7"/>
      <c r="H15" s="7"/>
      <c r="K15" s="4" t="s">
        <v>12</v>
      </c>
      <c r="L15" s="4">
        <v>17</v>
      </c>
      <c r="M15" s="6">
        <v>16.649999999999999</v>
      </c>
      <c r="N15" s="6">
        <v>3.6160000000000001</v>
      </c>
      <c r="O15" s="4" t="s">
        <v>7</v>
      </c>
      <c r="P15" s="8"/>
      <c r="Q15" s="7">
        <f t="shared" si="2"/>
        <v>14.697629999999998</v>
      </c>
      <c r="R15" s="7">
        <f t="shared" si="3"/>
        <v>3.9489151999999996</v>
      </c>
    </row>
    <row r="16" spans="1:18" x14ac:dyDescent="0.2">
      <c r="A16" s="5">
        <v>47</v>
      </c>
      <c r="B16" s="9">
        <v>44011.941400462965</v>
      </c>
      <c r="C16" s="7">
        <v>1.2549999999999999</v>
      </c>
      <c r="D16" s="7">
        <v>2.5999999999999999E-2</v>
      </c>
      <c r="E16" s="7">
        <f t="shared" si="0"/>
        <v>0.96221099999999993</v>
      </c>
      <c r="F16" s="7">
        <f t="shared" si="1"/>
        <v>9.9219999999999517E-4</v>
      </c>
      <c r="G16" s="7"/>
      <c r="H16" s="7"/>
      <c r="K16" s="4" t="s">
        <v>12</v>
      </c>
      <c r="L16" s="4">
        <v>33</v>
      </c>
      <c r="M16" s="6">
        <v>16.61</v>
      </c>
      <c r="N16" s="6">
        <v>3.7320000000000002</v>
      </c>
      <c r="O16" s="4" t="s">
        <v>7</v>
      </c>
      <c r="P16" s="8"/>
      <c r="Q16" s="7">
        <f t="shared" si="2"/>
        <v>14.661941999999998</v>
      </c>
      <c r="R16" s="7">
        <f t="shared" si="3"/>
        <v>4.0764804000000003</v>
      </c>
    </row>
    <row r="17" spans="1:18" x14ac:dyDescent="0.2">
      <c r="A17" s="5">
        <v>48</v>
      </c>
      <c r="B17" s="9">
        <v>44011.955590277779</v>
      </c>
      <c r="C17" s="7">
        <v>0.67869999999999997</v>
      </c>
      <c r="D17" s="7">
        <v>2.4750000000000001E-2</v>
      </c>
      <c r="E17" s="7">
        <f t="shared" si="0"/>
        <v>0.44803614000000003</v>
      </c>
      <c r="F17" s="7">
        <f t="shared" si="1"/>
        <v>-3.8242500000000221E-4</v>
      </c>
      <c r="G17" s="7"/>
      <c r="H17" s="7"/>
      <c r="K17" s="4" t="s">
        <v>12</v>
      </c>
      <c r="L17" s="4">
        <v>50</v>
      </c>
      <c r="M17" s="6">
        <v>16.86</v>
      </c>
      <c r="N17" s="6">
        <v>3.55</v>
      </c>
      <c r="O17" s="4" t="s">
        <v>7</v>
      </c>
      <c r="P17" s="8"/>
      <c r="Q17" s="7">
        <f t="shared" si="2"/>
        <v>14.884991999999999</v>
      </c>
      <c r="R17" s="7">
        <f t="shared" si="3"/>
        <v>3.8763349999999992</v>
      </c>
    </row>
    <row r="18" spans="1:18" x14ac:dyDescent="0.2">
      <c r="A18" s="5">
        <v>49</v>
      </c>
      <c r="B18" s="9">
        <v>44011.972048611111</v>
      </c>
      <c r="C18" s="7">
        <v>10.15</v>
      </c>
      <c r="D18" s="7">
        <v>0.30420000000000003</v>
      </c>
      <c r="E18" s="7">
        <f t="shared" si="0"/>
        <v>8.8983299999999996</v>
      </c>
      <c r="F18" s="7">
        <f t="shared" si="1"/>
        <v>0.30692873999999998</v>
      </c>
      <c r="G18" s="7"/>
      <c r="H18" s="7"/>
      <c r="K18" s="4" t="s">
        <v>12</v>
      </c>
      <c r="L18" s="4">
        <v>65</v>
      </c>
      <c r="M18" s="6">
        <v>16.87</v>
      </c>
      <c r="N18" s="6">
        <v>3.6120000000000001</v>
      </c>
      <c r="O18" s="4" t="s">
        <v>7</v>
      </c>
      <c r="P18" s="8"/>
      <c r="Q18" s="7">
        <f t="shared" si="2"/>
        <v>14.893914000000001</v>
      </c>
      <c r="R18" s="7">
        <f t="shared" si="3"/>
        <v>3.9445163999999995</v>
      </c>
    </row>
    <row r="19" spans="1:18" x14ac:dyDescent="0.2">
      <c r="A19" s="5">
        <v>50</v>
      </c>
      <c r="B19" s="9">
        <v>44012.000138888892</v>
      </c>
      <c r="C19" s="7">
        <v>1.3580000000000001</v>
      </c>
      <c r="D19" s="7">
        <v>7.3499999999999996E-2</v>
      </c>
      <c r="E19" s="7">
        <f t="shared" si="0"/>
        <v>1.0541076</v>
      </c>
      <c r="F19" s="7">
        <f t="shared" si="1"/>
        <v>5.3227949999999982E-2</v>
      </c>
      <c r="G19" s="7"/>
      <c r="H19" s="7"/>
      <c r="K19" s="5"/>
      <c r="L19" s="3" t="s">
        <v>14</v>
      </c>
      <c r="M19" s="7">
        <f>AVERAGE(M12:M18)</f>
        <v>16.812857142857144</v>
      </c>
      <c r="N19" s="7">
        <f>AVERAGE(N12:N18)</f>
        <v>3.6732857142857145</v>
      </c>
      <c r="O19" s="5"/>
      <c r="P19" s="10" t="s">
        <v>14</v>
      </c>
      <c r="Q19" s="7">
        <f>AVERAGE(Q12:Q18)</f>
        <v>14.842931142857141</v>
      </c>
      <c r="R19" s="7">
        <f>AVERAGE(R12:R18)</f>
        <v>4.0119122999999997</v>
      </c>
    </row>
    <row r="20" spans="1:18" x14ac:dyDescent="0.2">
      <c r="A20" s="5">
        <v>51</v>
      </c>
      <c r="B20" s="9">
        <v>44012.01667824074</v>
      </c>
      <c r="C20" s="7">
        <v>7.157</v>
      </c>
      <c r="D20" s="7">
        <v>0.2732</v>
      </c>
      <c r="E20" s="7">
        <f t="shared" si="0"/>
        <v>6.2279754000000001</v>
      </c>
      <c r="F20" s="7">
        <f t="shared" si="1"/>
        <v>0.27283803999999995</v>
      </c>
      <c r="G20" s="7"/>
      <c r="H20" s="7"/>
      <c r="K20" s="5"/>
      <c r="L20" s="3" t="s">
        <v>15</v>
      </c>
      <c r="M20" s="7">
        <f>STDEV(M12:M18)</f>
        <v>0.14360992139754741</v>
      </c>
      <c r="N20" s="7">
        <f>STDEV(N12:N18)</f>
        <v>0.10023757493361186</v>
      </c>
      <c r="O20" s="5"/>
      <c r="P20" s="10" t="s">
        <v>15</v>
      </c>
      <c r="Q20" s="7">
        <f>STDEV(Q12:Q18)</f>
        <v>0.12812877187089194</v>
      </c>
      <c r="R20" s="7">
        <f>STDEV(R12:R18)</f>
        <v>0.11023126115449312</v>
      </c>
    </row>
    <row r="21" spans="1:18" x14ac:dyDescent="0.2">
      <c r="A21" s="5">
        <v>52</v>
      </c>
      <c r="B21" s="9">
        <v>44012.093761574077</v>
      </c>
      <c r="C21" s="7">
        <v>1.129</v>
      </c>
      <c r="D21" s="7">
        <v>7.3039999999999994E-2</v>
      </c>
      <c r="E21" s="7">
        <f t="shared" si="0"/>
        <v>0.84979380000000004</v>
      </c>
      <c r="F21" s="7">
        <f t="shared" si="1"/>
        <v>5.2722087999999986E-2</v>
      </c>
      <c r="G21" s="7"/>
      <c r="H21" s="7"/>
      <c r="K21" s="5"/>
      <c r="L21" s="5"/>
      <c r="M21" s="7"/>
      <c r="N21" s="7"/>
      <c r="O21" s="5"/>
      <c r="P21" s="8"/>
      <c r="Q21" s="8"/>
      <c r="R21" s="8"/>
    </row>
    <row r="22" spans="1:18" x14ac:dyDescent="0.2">
      <c r="A22" s="5">
        <v>53</v>
      </c>
      <c r="B22" s="9">
        <v>44012.110856481479</v>
      </c>
      <c r="C22" s="7">
        <v>42.66</v>
      </c>
      <c r="D22" s="7">
        <v>1.9279999999999999</v>
      </c>
      <c r="E22" s="7">
        <v>37.905143999999993</v>
      </c>
      <c r="F22" s="7">
        <f t="shared" si="1"/>
        <v>2.0926215999999997</v>
      </c>
      <c r="G22" s="7"/>
      <c r="H22" s="7"/>
      <c r="K22" s="4" t="s">
        <v>10</v>
      </c>
      <c r="L22" s="4">
        <v>7</v>
      </c>
      <c r="M22" s="6">
        <v>34.25</v>
      </c>
      <c r="N22" s="6">
        <v>4.6020000000000003</v>
      </c>
      <c r="O22" s="4" t="s">
        <v>7</v>
      </c>
      <c r="P22" s="8"/>
      <c r="Q22" s="7">
        <f t="shared" ref="Q22:Q28" si="4">(0.8922*M22)-0.1575</f>
        <v>30.40035</v>
      </c>
      <c r="R22" s="7">
        <f t="shared" ref="R22:R28" si="5">(1.0997*N22)-0.0276</f>
        <v>5.0332194000000001</v>
      </c>
    </row>
    <row r="23" spans="1:18" x14ac:dyDescent="0.2">
      <c r="A23" s="5">
        <v>54</v>
      </c>
      <c r="B23" s="9">
        <v>44012.12809027778</v>
      </c>
      <c r="C23" s="7">
        <v>7.6710000000000003</v>
      </c>
      <c r="D23" s="7">
        <v>0.42309999999999998</v>
      </c>
      <c r="E23" s="7">
        <f t="shared" si="0"/>
        <v>6.6865662000000006</v>
      </c>
      <c r="F23" s="7">
        <f t="shared" si="1"/>
        <v>0.4376830699999999</v>
      </c>
      <c r="G23" s="7"/>
      <c r="H23" s="7"/>
      <c r="K23" s="4" t="s">
        <v>10</v>
      </c>
      <c r="L23" s="4">
        <v>8</v>
      </c>
      <c r="M23" s="6">
        <v>34.299999999999997</v>
      </c>
      <c r="N23" s="6">
        <v>4.7009999999999996</v>
      </c>
      <c r="O23" s="4" t="s">
        <v>7</v>
      </c>
      <c r="P23" s="8"/>
      <c r="Q23" s="7">
        <f t="shared" si="4"/>
        <v>30.444959999999998</v>
      </c>
      <c r="R23" s="7">
        <f t="shared" si="5"/>
        <v>5.1420896999999997</v>
      </c>
    </row>
    <row r="24" spans="1:18" x14ac:dyDescent="0.2">
      <c r="A24" s="5">
        <v>55</v>
      </c>
      <c r="B24" s="9">
        <v>44012.146192129629</v>
      </c>
      <c r="C24" s="7">
        <v>44.78</v>
      </c>
      <c r="D24" s="7">
        <v>2.032</v>
      </c>
      <c r="E24" s="7">
        <v>39.793056999999997</v>
      </c>
      <c r="F24" s="7">
        <f t="shared" si="1"/>
        <v>2.2069903999999996</v>
      </c>
      <c r="G24" s="7"/>
      <c r="H24" s="7"/>
      <c r="K24" s="4" t="s">
        <v>13</v>
      </c>
      <c r="L24" s="4">
        <v>4</v>
      </c>
      <c r="M24" s="6">
        <v>33.840000000000003</v>
      </c>
      <c r="N24" s="6">
        <v>4.7430000000000003</v>
      </c>
      <c r="O24" s="4" t="s">
        <v>7</v>
      </c>
      <c r="P24" s="8"/>
      <c r="Q24" s="7">
        <f t="shared" si="4"/>
        <v>30.034548000000004</v>
      </c>
      <c r="R24" s="7">
        <f t="shared" si="5"/>
        <v>5.1882771000000005</v>
      </c>
    </row>
    <row r="25" spans="1:18" x14ac:dyDescent="0.2">
      <c r="A25" s="5">
        <v>56</v>
      </c>
      <c r="B25" s="9">
        <v>44012.163738425923</v>
      </c>
      <c r="C25" s="7">
        <v>3.5739999999999998</v>
      </c>
      <c r="D25" s="7">
        <v>0.25850000000000001</v>
      </c>
      <c r="E25" s="7">
        <f t="shared" si="0"/>
        <v>3.0312227999999997</v>
      </c>
      <c r="F25" s="7">
        <f t="shared" si="1"/>
        <v>0.25667245</v>
      </c>
      <c r="G25" s="7"/>
      <c r="H25" s="7"/>
      <c r="K25" s="4" t="s">
        <v>13</v>
      </c>
      <c r="L25" s="4">
        <v>18</v>
      </c>
      <c r="M25" s="6">
        <v>33.590000000000003</v>
      </c>
      <c r="N25" s="6">
        <v>4.53</v>
      </c>
      <c r="O25" s="4" t="s">
        <v>7</v>
      </c>
      <c r="P25" s="8"/>
      <c r="Q25" s="7">
        <f t="shared" si="4"/>
        <v>29.811498000000004</v>
      </c>
      <c r="R25" s="7">
        <f t="shared" si="5"/>
        <v>4.9540410000000001</v>
      </c>
    </row>
    <row r="26" spans="1:18" x14ac:dyDescent="0.2">
      <c r="A26" s="5">
        <v>57</v>
      </c>
      <c r="B26" s="9">
        <v>44012.187141203707</v>
      </c>
      <c r="C26" s="7">
        <v>6.2220000000000004</v>
      </c>
      <c r="D26" s="7">
        <v>0.40720000000000001</v>
      </c>
      <c r="E26" s="7">
        <f t="shared" si="0"/>
        <v>5.3937684000000008</v>
      </c>
      <c r="F26" s="7">
        <f t="shared" si="1"/>
        <v>0.42019783999999993</v>
      </c>
      <c r="G26" s="7"/>
      <c r="H26" s="7"/>
      <c r="K26" s="4" t="s">
        <v>13</v>
      </c>
      <c r="L26" s="4">
        <v>34</v>
      </c>
      <c r="M26" s="6">
        <v>33.020000000000003</v>
      </c>
      <c r="N26" s="6">
        <v>4.5090000000000003</v>
      </c>
      <c r="O26" s="4" t="s">
        <v>7</v>
      </c>
      <c r="P26" s="8"/>
      <c r="Q26" s="7">
        <f t="shared" si="4"/>
        <v>29.302944000000004</v>
      </c>
      <c r="R26" s="7">
        <f t="shared" si="5"/>
        <v>4.9309473000000006</v>
      </c>
    </row>
    <row r="27" spans="1:18" x14ac:dyDescent="0.2">
      <c r="A27" s="5">
        <v>58</v>
      </c>
      <c r="B27" s="9">
        <v>44012.201631944445</v>
      </c>
      <c r="C27" s="7">
        <v>0.90980000000000005</v>
      </c>
      <c r="D27" s="7">
        <v>3.1919999999999997E-2</v>
      </c>
      <c r="E27" s="7">
        <f t="shared" si="0"/>
        <v>0.65422356000000004</v>
      </c>
      <c r="F27" s="7">
        <f t="shared" si="1"/>
        <v>7.5024239999999937E-3</v>
      </c>
      <c r="G27" s="7"/>
      <c r="H27" s="7"/>
      <c r="K27" s="4" t="s">
        <v>13</v>
      </c>
      <c r="L27" s="4">
        <v>51</v>
      </c>
      <c r="M27" s="6">
        <v>33.46</v>
      </c>
      <c r="N27" s="6">
        <v>4.3490000000000002</v>
      </c>
      <c r="O27" s="4" t="s">
        <v>7</v>
      </c>
      <c r="P27" s="8"/>
      <c r="Q27" s="7">
        <f t="shared" si="4"/>
        <v>29.695512000000001</v>
      </c>
      <c r="R27" s="7">
        <f t="shared" si="5"/>
        <v>4.7549953</v>
      </c>
    </row>
    <row r="28" spans="1:18" s="2" customFormat="1" x14ac:dyDescent="0.2">
      <c r="A28" s="5">
        <v>59</v>
      </c>
      <c r="B28" s="9">
        <v>44012.212094907409</v>
      </c>
      <c r="C28" s="7">
        <v>6.62</v>
      </c>
      <c r="D28" s="7">
        <v>0.40539999999999998</v>
      </c>
      <c r="E28" s="7">
        <f t="shared" si="0"/>
        <v>5.7488640000000002</v>
      </c>
      <c r="F28" s="7">
        <f t="shared" si="1"/>
        <v>0.41821837999999995</v>
      </c>
      <c r="G28" s="7"/>
      <c r="H28" s="7"/>
      <c r="K28" s="4" t="s">
        <v>13</v>
      </c>
      <c r="L28" s="4">
        <v>66</v>
      </c>
      <c r="M28" s="6">
        <v>34.549999999999997</v>
      </c>
      <c r="N28" s="6">
        <v>4.5190000000000001</v>
      </c>
      <c r="O28" s="4" t="s">
        <v>7</v>
      </c>
      <c r="P28" s="11"/>
      <c r="Q28" s="7">
        <f t="shared" si="4"/>
        <v>30.668009999999999</v>
      </c>
      <c r="R28" s="7">
        <f t="shared" si="5"/>
        <v>4.9419443000000003</v>
      </c>
    </row>
    <row r="29" spans="1:18" x14ac:dyDescent="0.2">
      <c r="A29" s="5">
        <v>60</v>
      </c>
      <c r="B29" s="9">
        <v>44012.225868055553</v>
      </c>
      <c r="C29" s="7">
        <v>0.87990000000000002</v>
      </c>
      <c r="D29" s="7">
        <v>5.8340000000000003E-2</v>
      </c>
      <c r="E29" s="7">
        <f t="shared" si="0"/>
        <v>0.62754678000000008</v>
      </c>
      <c r="F29" s="7">
        <f t="shared" si="1"/>
        <v>3.6556497999999993E-2</v>
      </c>
      <c r="G29" s="7"/>
      <c r="H29" s="7"/>
      <c r="K29" s="5"/>
      <c r="L29" s="3" t="s">
        <v>14</v>
      </c>
      <c r="M29" s="7">
        <f>AVERAGE(M22:M28)</f>
        <v>33.858571428571437</v>
      </c>
      <c r="N29" s="7">
        <f>AVERAGE(N22:N28)</f>
        <v>4.5647142857142864</v>
      </c>
      <c r="O29" s="5"/>
      <c r="P29" s="3" t="s">
        <v>14</v>
      </c>
      <c r="Q29" s="7">
        <f>AVERAGE(Q22:Q28)</f>
        <v>30.051117428571434</v>
      </c>
      <c r="R29" s="7">
        <f>AVERAGE(R22:R28)</f>
        <v>4.9922163000000008</v>
      </c>
    </row>
    <row r="30" spans="1:18" x14ac:dyDescent="0.2">
      <c r="A30" s="5">
        <v>61</v>
      </c>
      <c r="B30" s="9">
        <v>44012.24763888889</v>
      </c>
      <c r="C30" s="7">
        <v>232.3</v>
      </c>
      <c r="D30" s="7">
        <v>25.38</v>
      </c>
      <c r="E30" s="10">
        <f t="shared" si="0"/>
        <v>207.10056</v>
      </c>
      <c r="F30" s="10">
        <f t="shared" si="1"/>
        <v>27.882785999999996</v>
      </c>
      <c r="G30" s="10"/>
      <c r="H30" s="10"/>
      <c r="K30" s="5"/>
      <c r="L30" s="3" t="s">
        <v>15</v>
      </c>
      <c r="M30" s="7">
        <f>STDEV(M22:M28)</f>
        <v>0.54170805702667624</v>
      </c>
      <c r="N30" s="7">
        <f>STDEV(N22:N28)</f>
        <v>0.13208673196769138</v>
      </c>
      <c r="O30" s="5"/>
      <c r="P30" s="3" t="s">
        <v>15</v>
      </c>
      <c r="Q30" s="7">
        <f>STDEV(Q22:Q28)</f>
        <v>0.48331192847920057</v>
      </c>
      <c r="R30" s="7">
        <f>STDEV(R22:R28)</f>
        <v>0.14525577914487028</v>
      </c>
    </row>
    <row r="31" spans="1:18" x14ac:dyDescent="0.2">
      <c r="A31" s="5">
        <v>62</v>
      </c>
      <c r="B31" s="9">
        <v>44012.328136574077</v>
      </c>
      <c r="C31" s="7">
        <v>34.630000000000003</v>
      </c>
      <c r="D31" s="7">
        <v>7.6189999999999998</v>
      </c>
      <c r="E31" s="7">
        <f t="shared" si="0"/>
        <v>30.739386000000003</v>
      </c>
      <c r="F31" s="10">
        <f t="shared" si="1"/>
        <v>8.3510142999999992</v>
      </c>
      <c r="G31" s="7"/>
      <c r="H31" s="7"/>
      <c r="K31" s="5"/>
      <c r="L31" s="5"/>
      <c r="M31" s="7"/>
      <c r="N31" s="7"/>
      <c r="O31" s="5"/>
      <c r="P31" s="8"/>
      <c r="Q31" s="8"/>
      <c r="R31" s="8"/>
    </row>
    <row r="32" spans="1:18" x14ac:dyDescent="0.2">
      <c r="A32" s="5">
        <v>63</v>
      </c>
      <c r="B32" s="9">
        <v>44012.342916666668</v>
      </c>
      <c r="C32" s="7">
        <v>284.39999999999998</v>
      </c>
      <c r="D32" s="7">
        <v>32.119999999999997</v>
      </c>
      <c r="E32" s="10">
        <f t="shared" si="0"/>
        <v>253.58417999999998</v>
      </c>
      <c r="F32" s="10">
        <f t="shared" si="1"/>
        <v>35.294763999999994</v>
      </c>
      <c r="G32" s="10"/>
      <c r="H32" s="10"/>
      <c r="K32" s="4" t="s">
        <v>8</v>
      </c>
      <c r="L32" s="4">
        <v>3</v>
      </c>
      <c r="M32" s="6">
        <v>8.3390000000000004</v>
      </c>
      <c r="N32" s="6">
        <v>1.8169999999999999</v>
      </c>
      <c r="O32" s="4" t="s">
        <v>7</v>
      </c>
      <c r="P32" s="8"/>
      <c r="Q32" s="7">
        <f t="shared" ref="Q32:Q39" si="6">(0.8922*M32)-0.1575</f>
        <v>7.2825558000000008</v>
      </c>
      <c r="R32" s="7">
        <f t="shared" ref="R32:R39" si="7">(1.0997*N32)-0.0276</f>
        <v>1.9705548999999998</v>
      </c>
    </row>
    <row r="33" spans="1:18" x14ac:dyDescent="0.2">
      <c r="A33" s="5">
        <v>64</v>
      </c>
      <c r="B33" s="9">
        <v>44012.371319444443</v>
      </c>
      <c r="C33" s="7">
        <v>48.07</v>
      </c>
      <c r="D33" s="7">
        <v>8.0399999999999991</v>
      </c>
      <c r="E33" s="7">
        <v>42.734026999999998</v>
      </c>
      <c r="F33" s="7">
        <f t="shared" si="1"/>
        <v>8.8139879999999984</v>
      </c>
      <c r="G33" s="7"/>
      <c r="H33" s="7"/>
      <c r="K33" s="4" t="s">
        <v>8</v>
      </c>
      <c r="L33" s="4">
        <v>4</v>
      </c>
      <c r="M33" s="6">
        <v>8.2330000000000005</v>
      </c>
      <c r="N33" s="6">
        <v>1.82</v>
      </c>
      <c r="O33" s="4" t="s">
        <v>7</v>
      </c>
      <c r="P33" s="8"/>
      <c r="Q33" s="7">
        <f t="shared" si="6"/>
        <v>7.1879826000000007</v>
      </c>
      <c r="R33" s="7">
        <f t="shared" si="7"/>
        <v>1.9738539999999998</v>
      </c>
    </row>
    <row r="34" spans="1:18" s="2" customFormat="1" x14ac:dyDescent="0.2">
      <c r="A34" s="5">
        <v>65</v>
      </c>
      <c r="B34" s="9">
        <v>44012.392951388887</v>
      </c>
      <c r="C34" s="7">
        <v>42.53</v>
      </c>
      <c r="D34" s="7">
        <v>1.8680000000000001</v>
      </c>
      <c r="E34" s="7">
        <v>37.7913</v>
      </c>
      <c r="F34" s="7">
        <f t="shared" si="1"/>
        <v>2.0266395999999998</v>
      </c>
      <c r="G34" s="7"/>
      <c r="H34" s="7"/>
      <c r="K34" s="4" t="s">
        <v>8</v>
      </c>
      <c r="L34" s="4">
        <v>10</v>
      </c>
      <c r="M34" s="6">
        <v>8.3439999999999994</v>
      </c>
      <c r="N34" s="6">
        <v>1.9</v>
      </c>
      <c r="O34" s="4" t="s">
        <v>7</v>
      </c>
      <c r="P34" s="11"/>
      <c r="Q34" s="7">
        <f t="shared" si="6"/>
        <v>7.2870168</v>
      </c>
      <c r="R34" s="7">
        <f t="shared" si="7"/>
        <v>2.0618299999999996</v>
      </c>
    </row>
    <row r="35" spans="1:18" x14ac:dyDescent="0.2">
      <c r="A35" s="5">
        <v>66</v>
      </c>
      <c r="B35" s="9">
        <v>44012.410486111112</v>
      </c>
      <c r="C35" s="7">
        <v>7.6429999999999998</v>
      </c>
      <c r="D35" s="7">
        <v>0.47570000000000001</v>
      </c>
      <c r="E35" s="7">
        <f t="shared" si="0"/>
        <v>6.6615846000000003</v>
      </c>
      <c r="F35" s="7">
        <f t="shared" si="1"/>
        <v>0.4955272899999999</v>
      </c>
      <c r="G35" s="7"/>
      <c r="H35" s="7"/>
      <c r="K35" s="4" t="s">
        <v>11</v>
      </c>
      <c r="L35" s="4">
        <v>2</v>
      </c>
      <c r="M35" s="6">
        <v>8.077</v>
      </c>
      <c r="N35" s="6">
        <v>1.93</v>
      </c>
      <c r="O35" s="4" t="s">
        <v>7</v>
      </c>
      <c r="P35" s="8"/>
      <c r="Q35" s="7">
        <f t="shared" si="6"/>
        <v>7.0487994</v>
      </c>
      <c r="R35" s="7">
        <f t="shared" si="7"/>
        <v>2.0948209999999996</v>
      </c>
    </row>
    <row r="36" spans="1:18" x14ac:dyDescent="0.2">
      <c r="A36" s="5">
        <v>67</v>
      </c>
      <c r="B36" s="9">
        <v>44012.429409722223</v>
      </c>
      <c r="C36" s="7">
        <v>47.02</v>
      </c>
      <c r="D36" s="7">
        <v>1.839</v>
      </c>
      <c r="E36" s="7">
        <v>41.794813999999995</v>
      </c>
      <c r="F36" s="7">
        <f t="shared" si="1"/>
        <v>1.9947482999999999</v>
      </c>
      <c r="G36" s="7"/>
      <c r="H36" s="7"/>
      <c r="K36" s="4" t="s">
        <v>11</v>
      </c>
      <c r="L36" s="4">
        <v>16</v>
      </c>
      <c r="M36" s="6">
        <v>7.851</v>
      </c>
      <c r="N36" s="6">
        <v>1.7889999999999999</v>
      </c>
      <c r="O36" s="4" t="s">
        <v>7</v>
      </c>
      <c r="P36" s="8"/>
      <c r="Q36" s="7">
        <f t="shared" si="6"/>
        <v>6.8471622000000005</v>
      </c>
      <c r="R36" s="7">
        <f t="shared" si="7"/>
        <v>1.9397632999999996</v>
      </c>
    </row>
    <row r="37" spans="1:18" s="2" customFormat="1" x14ac:dyDescent="0.2">
      <c r="A37" s="5">
        <v>68</v>
      </c>
      <c r="B37" s="9">
        <v>44012.446979166663</v>
      </c>
      <c r="C37" s="7">
        <v>9.8940000000000001</v>
      </c>
      <c r="D37" s="7">
        <v>0.48199999999999998</v>
      </c>
      <c r="E37" s="7">
        <f t="shared" si="0"/>
        <v>8.6699267999999989</v>
      </c>
      <c r="F37" s="7">
        <f t="shared" si="1"/>
        <v>0.5024554</v>
      </c>
      <c r="G37" s="7"/>
      <c r="H37" s="7"/>
      <c r="K37" s="4" t="s">
        <v>11</v>
      </c>
      <c r="L37" s="4">
        <v>32</v>
      </c>
      <c r="M37" s="6">
        <v>8.1609999999999996</v>
      </c>
      <c r="N37" s="6">
        <v>1.804</v>
      </c>
      <c r="O37" s="4" t="s">
        <v>7</v>
      </c>
      <c r="P37" s="11"/>
      <c r="Q37" s="7">
        <f t="shared" si="6"/>
        <v>7.1237442</v>
      </c>
      <c r="R37" s="7">
        <f t="shared" si="7"/>
        <v>1.9562587999999999</v>
      </c>
    </row>
    <row r="38" spans="1:18" s="2" customFormat="1" x14ac:dyDescent="0.2">
      <c r="A38" s="5">
        <v>69</v>
      </c>
      <c r="B38" s="9">
        <v>44012.475590277776</v>
      </c>
      <c r="C38" s="7">
        <v>6.1710000000000003</v>
      </c>
      <c r="D38" s="7">
        <v>1.1559999999999999</v>
      </c>
      <c r="E38" s="7">
        <f t="shared" si="0"/>
        <v>5.3482662000000003</v>
      </c>
      <c r="F38" s="7">
        <f t="shared" si="1"/>
        <v>1.2436531999999998</v>
      </c>
      <c r="G38" s="7"/>
      <c r="H38" s="7"/>
      <c r="K38" s="4" t="s">
        <v>11</v>
      </c>
      <c r="L38" s="4">
        <v>48</v>
      </c>
      <c r="M38" s="6">
        <v>8.1140000000000008</v>
      </c>
      <c r="N38" s="6">
        <v>1.845</v>
      </c>
      <c r="O38" s="4" t="s">
        <v>7</v>
      </c>
      <c r="P38" s="11"/>
      <c r="Q38" s="7">
        <f t="shared" si="6"/>
        <v>7.0818108000000013</v>
      </c>
      <c r="R38" s="7">
        <f t="shared" si="7"/>
        <v>2.0013464999999999</v>
      </c>
    </row>
    <row r="39" spans="1:18" s="2" customFormat="1" x14ac:dyDescent="0.2">
      <c r="A39" s="5">
        <v>70</v>
      </c>
      <c r="B39" s="9">
        <v>44012.492071759261</v>
      </c>
      <c r="C39" s="7">
        <v>1.0389999999999999</v>
      </c>
      <c r="D39" s="7">
        <v>0.19839999999999999</v>
      </c>
      <c r="E39" s="7">
        <f t="shared" si="0"/>
        <v>0.76949579999999995</v>
      </c>
      <c r="F39" s="7">
        <f t="shared" si="1"/>
        <v>0.19058048</v>
      </c>
      <c r="G39" s="7"/>
      <c r="H39" s="7"/>
      <c r="K39" s="4" t="s">
        <v>11</v>
      </c>
      <c r="L39" s="4">
        <v>64</v>
      </c>
      <c r="M39" s="6">
        <v>8.0380000000000003</v>
      </c>
      <c r="N39" s="6">
        <v>1.8089999999999999</v>
      </c>
      <c r="O39" s="4" t="s">
        <v>7</v>
      </c>
      <c r="P39" s="11"/>
      <c r="Q39" s="7">
        <f t="shared" si="6"/>
        <v>7.0140036000000006</v>
      </c>
      <c r="R39" s="7">
        <f t="shared" si="7"/>
        <v>1.9617572999999997</v>
      </c>
    </row>
    <row r="40" spans="1:18" s="2" customFormat="1" x14ac:dyDescent="0.2">
      <c r="A40" s="5">
        <v>71</v>
      </c>
      <c r="B40" s="9">
        <v>44012.509548611109</v>
      </c>
      <c r="C40" s="7">
        <v>6.181</v>
      </c>
      <c r="D40" s="7">
        <v>1.077</v>
      </c>
      <c r="E40" s="7">
        <f t="shared" si="0"/>
        <v>5.3571882000000004</v>
      </c>
      <c r="F40" s="7">
        <f t="shared" si="1"/>
        <v>1.1567768999999999</v>
      </c>
      <c r="G40" s="7"/>
      <c r="H40" s="7"/>
      <c r="K40" s="3"/>
      <c r="L40" s="3" t="s">
        <v>14</v>
      </c>
      <c r="M40" s="6">
        <f>AVERAGE(M32:M39)</f>
        <v>8.1446249999999996</v>
      </c>
      <c r="N40" s="6">
        <f>AVERAGE(N32:N39)</f>
        <v>1.8392500000000001</v>
      </c>
      <c r="O40" s="3"/>
      <c r="P40" s="3" t="s">
        <v>14</v>
      </c>
      <c r="Q40" s="6">
        <f>AVERAGE(Q32:Q39)</f>
        <v>7.1091344250000006</v>
      </c>
      <c r="R40" s="6">
        <f>AVERAGE(R32:R39)</f>
        <v>1.995023225</v>
      </c>
    </row>
    <row r="41" spans="1:18" x14ac:dyDescent="0.2">
      <c r="A41" s="5">
        <v>72</v>
      </c>
      <c r="B41" s="9">
        <v>44012.526226851849</v>
      </c>
      <c r="C41" s="7">
        <v>1.1419999999999999</v>
      </c>
      <c r="D41" s="7">
        <v>0.25929999999999997</v>
      </c>
      <c r="E41" s="7">
        <f t="shared" si="0"/>
        <v>0.86139239999999995</v>
      </c>
      <c r="F41" s="7">
        <f t="shared" si="1"/>
        <v>0.25755220999999995</v>
      </c>
      <c r="G41" s="7"/>
      <c r="H41" s="7"/>
      <c r="K41" s="5"/>
      <c r="L41" s="3" t="s">
        <v>15</v>
      </c>
      <c r="M41" s="7">
        <f>STDEV(M32:M39)</f>
        <v>0.16418886120214468</v>
      </c>
      <c r="N41" s="7">
        <f>STDEV(N32:N39)</f>
        <v>5.0010713138001012E-2</v>
      </c>
      <c r="O41" s="5"/>
      <c r="P41" s="3" t="s">
        <v>15</v>
      </c>
      <c r="Q41" s="7">
        <f>STDEV(Q32:Q39)</f>
        <v>0.14648930196455348</v>
      </c>
      <c r="R41" s="7">
        <f>STDEV(R32:R39)</f>
        <v>5.4996781237859678E-2</v>
      </c>
    </row>
    <row r="42" spans="1:18" x14ac:dyDescent="0.2">
      <c r="A42" s="5">
        <v>73</v>
      </c>
      <c r="B42" s="9">
        <v>44012.602592592593</v>
      </c>
      <c r="C42" s="7">
        <v>5.9050000000000002</v>
      </c>
      <c r="D42" s="7">
        <v>0.2228</v>
      </c>
      <c r="E42" s="7">
        <f t="shared" si="0"/>
        <v>5.1109410000000004</v>
      </c>
      <c r="F42" s="7">
        <f t="shared" si="1"/>
        <v>0.21741315999999999</v>
      </c>
      <c r="G42" s="7"/>
      <c r="H42" s="7"/>
      <c r="K42" s="5"/>
      <c r="L42" s="5"/>
      <c r="M42" s="7"/>
      <c r="N42" s="7"/>
      <c r="O42" s="5"/>
      <c r="P42" s="8"/>
      <c r="Q42" s="8"/>
      <c r="R42" s="8"/>
    </row>
    <row r="43" spans="1:18" x14ac:dyDescent="0.2">
      <c r="A43" s="5">
        <v>74</v>
      </c>
      <c r="B43" s="9">
        <v>44012.617696759262</v>
      </c>
      <c r="C43" s="7">
        <v>1.1679999999999999</v>
      </c>
      <c r="D43" s="7">
        <v>2.9950000000000001E-2</v>
      </c>
      <c r="E43" s="7">
        <f t="shared" si="0"/>
        <v>0.88458959999999998</v>
      </c>
      <c r="F43" s="7">
        <f t="shared" si="1"/>
        <v>5.3360149999999995E-3</v>
      </c>
      <c r="G43" s="7"/>
      <c r="H43" s="7"/>
      <c r="K43" s="4" t="s">
        <v>6</v>
      </c>
      <c r="L43" s="4">
        <v>1</v>
      </c>
      <c r="M43" s="6">
        <v>0.75239999999999996</v>
      </c>
      <c r="N43" s="6">
        <v>2.1520000000000001E-2</v>
      </c>
      <c r="O43" s="4" t="s">
        <v>7</v>
      </c>
      <c r="P43" s="8"/>
      <c r="Q43" s="7">
        <f t="shared" ref="Q43:Q60" si="8">(0.8922*M43)-0.1575</f>
        <v>0.51379127999999996</v>
      </c>
      <c r="R43" s="7">
        <f t="shared" ref="R43:R60" si="9">(1.0997*N43)-0.0276</f>
        <v>-3.9344559999999994E-3</v>
      </c>
    </row>
    <row r="44" spans="1:18" x14ac:dyDescent="0.2">
      <c r="A44" s="5">
        <v>75</v>
      </c>
      <c r="B44" s="9">
        <v>44012.633657407408</v>
      </c>
      <c r="C44" s="7">
        <v>6.125</v>
      </c>
      <c r="D44" s="7">
        <v>0.22409999999999999</v>
      </c>
      <c r="E44" s="7">
        <f t="shared" si="0"/>
        <v>5.3072249999999999</v>
      </c>
      <c r="F44" s="7">
        <f t="shared" si="1"/>
        <v>0.21884276999999996</v>
      </c>
      <c r="G44" s="7"/>
      <c r="H44" s="7"/>
      <c r="K44" s="4" t="s">
        <v>6</v>
      </c>
      <c r="L44" s="4">
        <v>2</v>
      </c>
      <c r="M44" s="6">
        <v>0.4672</v>
      </c>
      <c r="N44" s="6">
        <v>5.13E-3</v>
      </c>
      <c r="O44" s="4" t="s">
        <v>7</v>
      </c>
      <c r="P44" s="8"/>
      <c r="Q44" s="7">
        <f t="shared" si="8"/>
        <v>0.25933583999999998</v>
      </c>
      <c r="R44" s="7">
        <f t="shared" si="9"/>
        <v>-2.1958538999999999E-2</v>
      </c>
    </row>
    <row r="45" spans="1:18" x14ac:dyDescent="0.2">
      <c r="A45" s="5">
        <v>76</v>
      </c>
      <c r="B45" s="9">
        <v>44012.659733796296</v>
      </c>
      <c r="C45" s="7">
        <v>1.1910000000000001</v>
      </c>
      <c r="D45" s="7">
        <v>6.0470000000000003E-2</v>
      </c>
      <c r="E45" s="7">
        <f t="shared" si="0"/>
        <v>0.90511019999999998</v>
      </c>
      <c r="F45" s="7">
        <f t="shared" si="1"/>
        <v>3.8898858999999994E-2</v>
      </c>
      <c r="G45" s="7"/>
      <c r="H45" s="7"/>
      <c r="K45" s="4" t="s">
        <v>6</v>
      </c>
      <c r="L45" s="4">
        <v>9</v>
      </c>
      <c r="M45" s="6">
        <v>0.38440000000000002</v>
      </c>
      <c r="N45" s="6">
        <v>1.6150000000000001E-2</v>
      </c>
      <c r="O45" s="4" t="s">
        <v>7</v>
      </c>
      <c r="P45" s="8"/>
      <c r="Q45" s="7">
        <f t="shared" si="8"/>
        <v>0.18546167999999999</v>
      </c>
      <c r="R45" s="7">
        <f t="shared" si="9"/>
        <v>-9.8398449999999998E-3</v>
      </c>
    </row>
    <row r="46" spans="1:18" s="2" customFormat="1" x14ac:dyDescent="0.2">
      <c r="A46" s="5">
        <v>77</v>
      </c>
      <c r="B46" s="9">
        <v>44012.678240740737</v>
      </c>
      <c r="C46" s="7">
        <v>81.16</v>
      </c>
      <c r="D46" s="7">
        <v>4.5359999999999996</v>
      </c>
      <c r="E46" s="10">
        <f t="shared" si="0"/>
        <v>72.253451999999996</v>
      </c>
      <c r="F46" s="7">
        <f t="shared" si="1"/>
        <v>4.9606391999999992</v>
      </c>
      <c r="G46" s="7"/>
      <c r="H46" s="7"/>
      <c r="K46" s="4" t="s">
        <v>6</v>
      </c>
      <c r="L46" s="4">
        <v>1</v>
      </c>
      <c r="M46" s="6">
        <v>0.39269999999999999</v>
      </c>
      <c r="N46" s="6">
        <v>2.248E-2</v>
      </c>
      <c r="O46" s="4" t="s">
        <v>7</v>
      </c>
      <c r="P46" s="11"/>
      <c r="Q46" s="7">
        <f t="shared" si="8"/>
        <v>0.19286694000000001</v>
      </c>
      <c r="R46" s="7">
        <f t="shared" si="9"/>
        <v>-2.8787440000000025E-3</v>
      </c>
    </row>
    <row r="47" spans="1:18" x14ac:dyDescent="0.2">
      <c r="A47" s="5">
        <v>78</v>
      </c>
      <c r="B47" s="9">
        <v>44012.69630787037</v>
      </c>
      <c r="C47" s="7">
        <v>10.01</v>
      </c>
      <c r="D47" s="7">
        <v>0.69189999999999996</v>
      </c>
      <c r="E47" s="7">
        <f t="shared" si="0"/>
        <v>8.7734219999999983</v>
      </c>
      <c r="F47" s="7">
        <f t="shared" si="1"/>
        <v>0.73328242999999993</v>
      </c>
      <c r="G47" s="7"/>
      <c r="H47" s="7"/>
      <c r="K47" s="4" t="s">
        <v>6</v>
      </c>
      <c r="L47" s="4">
        <v>7</v>
      </c>
      <c r="M47" s="6">
        <v>0.22869999999999999</v>
      </c>
      <c r="N47" s="6">
        <v>4.4799999999999996E-3</v>
      </c>
      <c r="O47" s="4" t="s">
        <v>7</v>
      </c>
      <c r="P47" s="8"/>
      <c r="Q47" s="7">
        <f t="shared" si="8"/>
        <v>4.6546139999999986E-2</v>
      </c>
      <c r="R47" s="7">
        <f t="shared" si="9"/>
        <v>-2.2673344000000002E-2</v>
      </c>
    </row>
    <row r="48" spans="1:18" x14ac:dyDescent="0.2">
      <c r="A48" s="5">
        <v>79</v>
      </c>
      <c r="B48" s="9">
        <v>44012.712627314817</v>
      </c>
      <c r="C48" s="7">
        <v>80.45</v>
      </c>
      <c r="D48" s="7">
        <v>4.6139999999999999</v>
      </c>
      <c r="E48" s="10">
        <f t="shared" si="0"/>
        <v>71.619990000000001</v>
      </c>
      <c r="F48" s="7">
        <f t="shared" si="1"/>
        <v>5.0464158000000001</v>
      </c>
      <c r="G48" s="7"/>
      <c r="H48" s="7"/>
      <c r="K48" s="4" t="s">
        <v>6</v>
      </c>
      <c r="L48" s="4">
        <v>13</v>
      </c>
      <c r="M48" s="6">
        <v>0.36649999999999999</v>
      </c>
      <c r="N48" s="6">
        <v>6.8769999999999998E-2</v>
      </c>
      <c r="O48" s="4" t="s">
        <v>7</v>
      </c>
      <c r="P48" s="8"/>
      <c r="Q48" s="7">
        <f t="shared" si="8"/>
        <v>0.16949129999999998</v>
      </c>
      <c r="R48" s="7">
        <f t="shared" si="9"/>
        <v>4.8026368999999985E-2</v>
      </c>
    </row>
    <row r="49" spans="1:18" x14ac:dyDescent="0.2">
      <c r="A49" s="5">
        <v>80</v>
      </c>
      <c r="B49" s="9">
        <v>44012.729861111111</v>
      </c>
      <c r="C49" s="7">
        <v>10.83</v>
      </c>
      <c r="D49" s="7">
        <v>0.75219999999999998</v>
      </c>
      <c r="E49" s="7">
        <f t="shared" si="0"/>
        <v>9.5050259999999991</v>
      </c>
      <c r="F49" s="7">
        <f t="shared" si="1"/>
        <v>0.79959433999999996</v>
      </c>
      <c r="G49" s="7"/>
      <c r="H49" s="7"/>
      <c r="K49" s="4" t="s">
        <v>6</v>
      </c>
      <c r="L49" s="4">
        <v>19</v>
      </c>
      <c r="M49" s="6">
        <v>0.70620000000000005</v>
      </c>
      <c r="N49" s="6">
        <v>8.9520000000000002E-2</v>
      </c>
      <c r="O49" s="4" t="s">
        <v>7</v>
      </c>
      <c r="P49" s="8"/>
      <c r="Q49" s="7">
        <f t="shared" si="8"/>
        <v>0.47257164000000007</v>
      </c>
      <c r="R49" s="7">
        <f t="shared" si="9"/>
        <v>7.0845143999999999E-2</v>
      </c>
    </row>
    <row r="50" spans="1:18" x14ac:dyDescent="0.2">
      <c r="A50" s="5">
        <v>81</v>
      </c>
      <c r="B50" s="9">
        <v>44012.757511574076</v>
      </c>
      <c r="C50" s="7">
        <v>140.5</v>
      </c>
      <c r="D50" s="7">
        <v>6</v>
      </c>
      <c r="E50" s="10">
        <f t="shared" si="0"/>
        <v>125.1966</v>
      </c>
      <c r="F50" s="10">
        <f t="shared" si="1"/>
        <v>6.5705999999999998</v>
      </c>
      <c r="G50" s="7"/>
      <c r="H50" s="7"/>
      <c r="K50" s="4" t="s">
        <v>6</v>
      </c>
      <c r="L50" s="4">
        <v>25</v>
      </c>
      <c r="M50" s="6">
        <v>0.33800000000000002</v>
      </c>
      <c r="N50" s="6">
        <v>1.251E-2</v>
      </c>
      <c r="O50" s="4" t="s">
        <v>7</v>
      </c>
      <c r="P50" s="8"/>
      <c r="Q50" s="7">
        <f t="shared" si="8"/>
        <v>0.14406360000000004</v>
      </c>
      <c r="R50" s="7">
        <f t="shared" si="9"/>
        <v>-1.3842753000000001E-2</v>
      </c>
    </row>
    <row r="51" spans="1:18" x14ac:dyDescent="0.2">
      <c r="A51" s="5">
        <v>82</v>
      </c>
      <c r="B51" s="9">
        <v>44012.772488425922</v>
      </c>
      <c r="C51" s="7">
        <v>17.350000000000001</v>
      </c>
      <c r="D51" s="7">
        <v>0.99199999999999999</v>
      </c>
      <c r="E51" s="7">
        <f t="shared" si="0"/>
        <v>15.32217</v>
      </c>
      <c r="F51" s="7">
        <f t="shared" si="1"/>
        <v>1.0633023999999998</v>
      </c>
      <c r="G51" s="7"/>
      <c r="H51" s="7"/>
      <c r="K51" s="4" t="s">
        <v>6</v>
      </c>
      <c r="L51" s="4">
        <v>31</v>
      </c>
      <c r="M51" s="6">
        <v>0.73839999999999995</v>
      </c>
      <c r="N51" s="6">
        <v>4.4609999999999997E-2</v>
      </c>
      <c r="O51" s="4" t="s">
        <v>7</v>
      </c>
      <c r="P51" s="8"/>
      <c r="Q51" s="7">
        <f t="shared" si="8"/>
        <v>0.50130047999999994</v>
      </c>
      <c r="R51" s="7">
        <f t="shared" si="9"/>
        <v>2.1457616999999991E-2</v>
      </c>
    </row>
    <row r="52" spans="1:18" x14ac:dyDescent="0.2">
      <c r="A52" s="5">
        <v>83</v>
      </c>
      <c r="B52" s="9">
        <v>44012.840891203705</v>
      </c>
      <c r="C52" s="7">
        <v>145</v>
      </c>
      <c r="D52" s="7">
        <v>6.1159999999999997</v>
      </c>
      <c r="E52" s="10">
        <f t="shared" si="0"/>
        <v>129.2115</v>
      </c>
      <c r="F52" s="10">
        <f t="shared" si="1"/>
        <v>6.6981651999999992</v>
      </c>
      <c r="G52" s="7"/>
      <c r="H52" s="7"/>
      <c r="K52" s="4" t="s">
        <v>6</v>
      </c>
      <c r="L52" s="4">
        <v>37</v>
      </c>
      <c r="M52" s="6">
        <v>0.86560000000000004</v>
      </c>
      <c r="N52" s="6">
        <v>8.0939999999999998E-2</v>
      </c>
      <c r="O52" s="4" t="s">
        <v>7</v>
      </c>
      <c r="P52" s="8"/>
      <c r="Q52" s="7">
        <f t="shared" si="8"/>
        <v>0.61478832000000005</v>
      </c>
      <c r="R52" s="7">
        <f t="shared" si="9"/>
        <v>6.1409717999999988E-2</v>
      </c>
    </row>
    <row r="53" spans="1:18" x14ac:dyDescent="0.2">
      <c r="A53" s="5">
        <v>84</v>
      </c>
      <c r="B53" s="9">
        <v>44012.857291666667</v>
      </c>
      <c r="C53" s="7">
        <v>18.100000000000001</v>
      </c>
      <c r="D53" s="7">
        <v>0.92849999999999999</v>
      </c>
      <c r="E53" s="7">
        <f t="shared" si="0"/>
        <v>15.99132</v>
      </c>
      <c r="F53" s="7">
        <f t="shared" si="1"/>
        <v>0.99347145000000003</v>
      </c>
      <c r="G53" s="7"/>
      <c r="H53" s="7"/>
      <c r="K53" s="4" t="s">
        <v>6</v>
      </c>
      <c r="L53" s="4">
        <v>43</v>
      </c>
      <c r="M53" s="6">
        <v>0.40629999999999999</v>
      </c>
      <c r="N53" s="6">
        <v>1.2930000000000001E-2</v>
      </c>
      <c r="O53" s="4" t="s">
        <v>7</v>
      </c>
      <c r="P53" s="8"/>
      <c r="Q53" s="7">
        <f t="shared" si="8"/>
        <v>0.20500085999999998</v>
      </c>
      <c r="R53" s="7">
        <f t="shared" si="9"/>
        <v>-1.3380879E-2</v>
      </c>
    </row>
    <row r="54" spans="1:18" x14ac:dyDescent="0.2">
      <c r="A54" s="5">
        <v>61</v>
      </c>
      <c r="B54" s="9">
        <v>44013.491319444445</v>
      </c>
      <c r="C54" s="7">
        <v>148.1</v>
      </c>
      <c r="D54" s="7">
        <v>16.77</v>
      </c>
      <c r="E54" s="10">
        <f t="shared" si="0"/>
        <v>131.97731999999999</v>
      </c>
      <c r="F54" s="10">
        <f t="shared" si="1"/>
        <v>18.414368999999997</v>
      </c>
      <c r="G54" s="10"/>
      <c r="H54" s="10"/>
      <c r="K54" s="4" t="s">
        <v>6</v>
      </c>
      <c r="L54" s="4">
        <v>49</v>
      </c>
      <c r="M54" s="6">
        <v>0.32079999999999997</v>
      </c>
      <c r="N54" s="6">
        <v>9.4400000000000005E-3</v>
      </c>
      <c r="O54" s="4" t="s">
        <v>7</v>
      </c>
      <c r="P54" s="8"/>
      <c r="Q54" s="7">
        <f t="shared" si="8"/>
        <v>0.12871775999999999</v>
      </c>
      <c r="R54" s="7">
        <f t="shared" si="9"/>
        <v>-1.7218832E-2</v>
      </c>
    </row>
    <row r="55" spans="1:18" x14ac:dyDescent="0.2">
      <c r="A55" s="5">
        <v>63</v>
      </c>
      <c r="B55" s="9">
        <v>44013.505844907406</v>
      </c>
      <c r="C55" s="7">
        <v>144.80000000000001</v>
      </c>
      <c r="D55" s="7">
        <v>16.38</v>
      </c>
      <c r="E55" s="10">
        <f t="shared" si="0"/>
        <v>129.03306000000001</v>
      </c>
      <c r="F55" s="10">
        <f t="shared" si="1"/>
        <v>17.985485999999998</v>
      </c>
      <c r="G55" s="10"/>
      <c r="H55" s="10"/>
      <c r="K55" s="4" t="s">
        <v>6</v>
      </c>
      <c r="L55" s="4">
        <v>55</v>
      </c>
      <c r="M55" s="6">
        <v>0.3231</v>
      </c>
      <c r="N55" s="6">
        <v>1.1440000000000001E-2</v>
      </c>
      <c r="O55" s="4" t="s">
        <v>7</v>
      </c>
      <c r="P55" s="8"/>
      <c r="Q55" s="7">
        <f t="shared" si="8"/>
        <v>0.13076982000000001</v>
      </c>
      <c r="R55" s="7">
        <f t="shared" si="9"/>
        <v>-1.5019432000000001E-2</v>
      </c>
    </row>
    <row r="56" spans="1:18" x14ac:dyDescent="0.2">
      <c r="A56" s="5">
        <v>65</v>
      </c>
      <c r="B56" s="9">
        <v>44013.524421296293</v>
      </c>
      <c r="C56" s="7">
        <v>26.9</v>
      </c>
      <c r="D56" s="7">
        <v>1.0449999999999999</v>
      </c>
      <c r="E56" s="7">
        <f t="shared" si="0"/>
        <v>23.842680000000001</v>
      </c>
      <c r="F56" s="7">
        <f t="shared" si="1"/>
        <v>1.1215864999999998</v>
      </c>
      <c r="G56" s="7"/>
      <c r="H56" s="7"/>
      <c r="K56" s="4" t="s">
        <v>6</v>
      </c>
      <c r="L56" s="4">
        <v>61</v>
      </c>
      <c r="M56" s="6">
        <v>0.40770000000000001</v>
      </c>
      <c r="N56" s="6">
        <v>1.24E-2</v>
      </c>
      <c r="O56" s="4" t="s">
        <v>7</v>
      </c>
      <c r="P56" s="8"/>
      <c r="Q56" s="7">
        <f t="shared" si="8"/>
        <v>0.20624993999999999</v>
      </c>
      <c r="R56" s="7">
        <f t="shared" si="9"/>
        <v>-1.3963720000000001E-2</v>
      </c>
    </row>
    <row r="57" spans="1:18" x14ac:dyDescent="0.2">
      <c r="A57" s="5">
        <v>67</v>
      </c>
      <c r="B57" s="9">
        <v>44013.543622685182</v>
      </c>
      <c r="C57" s="7">
        <v>28.97</v>
      </c>
      <c r="D57" s="7">
        <v>1.1619999999999999</v>
      </c>
      <c r="E57" s="7">
        <f t="shared" si="0"/>
        <v>25.689533999999998</v>
      </c>
      <c r="F57" s="7">
        <f t="shared" si="1"/>
        <v>1.2502513999999998</v>
      </c>
      <c r="G57" s="7"/>
      <c r="H57" s="7"/>
      <c r="K57" s="4" t="s">
        <v>6</v>
      </c>
      <c r="L57" s="4">
        <v>67</v>
      </c>
      <c r="M57" s="6">
        <v>0.33679999999999999</v>
      </c>
      <c r="N57" s="6">
        <v>1.9029999999999998E-2</v>
      </c>
      <c r="O57" s="4" t="s">
        <v>7</v>
      </c>
      <c r="P57" s="8"/>
      <c r="Q57" s="7">
        <f t="shared" si="8"/>
        <v>0.14299295999999997</v>
      </c>
      <c r="R57" s="7">
        <f t="shared" si="9"/>
        <v>-6.6727090000000024E-3</v>
      </c>
    </row>
    <row r="58" spans="1:18" x14ac:dyDescent="0.2">
      <c r="A58" s="5">
        <v>77</v>
      </c>
      <c r="B58" s="9">
        <v>44013.556134259263</v>
      </c>
      <c r="C58" s="7">
        <v>28.74</v>
      </c>
      <c r="D58" s="7">
        <v>1.5680000000000001</v>
      </c>
      <c r="E58" s="7">
        <f t="shared" si="0"/>
        <v>25.484327999999998</v>
      </c>
      <c r="F58" s="7">
        <f t="shared" si="1"/>
        <v>1.6967295999999998</v>
      </c>
      <c r="G58" s="7"/>
      <c r="H58" s="7"/>
      <c r="K58" s="4" t="s">
        <v>6</v>
      </c>
      <c r="L58" s="4">
        <v>70</v>
      </c>
      <c r="M58" s="6">
        <v>0.51080000000000003</v>
      </c>
      <c r="N58" s="6">
        <v>1.38E-2</v>
      </c>
      <c r="O58" s="4" t="s">
        <v>7</v>
      </c>
      <c r="P58" s="8"/>
      <c r="Q58" s="7">
        <f t="shared" si="8"/>
        <v>0.29823576000000007</v>
      </c>
      <c r="R58" s="7">
        <f t="shared" si="9"/>
        <v>-1.2424140000000002E-2</v>
      </c>
    </row>
    <row r="59" spans="1:18" x14ac:dyDescent="0.2">
      <c r="A59" s="5">
        <v>79</v>
      </c>
      <c r="B59" s="9">
        <v>44013.586157407408</v>
      </c>
      <c r="C59" s="7">
        <v>30</v>
      </c>
      <c r="D59" s="7">
        <v>1.7569999999999999</v>
      </c>
      <c r="E59" s="7">
        <f t="shared" si="0"/>
        <v>26.608499999999999</v>
      </c>
      <c r="F59" s="7">
        <f t="shared" si="1"/>
        <v>1.9045728999999996</v>
      </c>
      <c r="G59" s="7"/>
      <c r="H59" s="7"/>
      <c r="K59" s="4" t="s">
        <v>6</v>
      </c>
      <c r="L59" s="4">
        <v>76</v>
      </c>
      <c r="M59" s="6">
        <v>0.77400000000000002</v>
      </c>
      <c r="N59" s="6">
        <v>1.5859999999999999E-2</v>
      </c>
      <c r="O59" s="4" t="s">
        <v>7</v>
      </c>
      <c r="P59" s="8"/>
      <c r="Q59" s="7">
        <f t="shared" si="8"/>
        <v>0.53306280000000006</v>
      </c>
      <c r="R59" s="7">
        <f t="shared" si="9"/>
        <v>-1.0158758000000004E-2</v>
      </c>
    </row>
    <row r="60" spans="1:18" x14ac:dyDescent="0.2">
      <c r="A60" s="5">
        <v>83</v>
      </c>
      <c r="B60" s="9">
        <v>44013.60297453704</v>
      </c>
      <c r="C60" s="7">
        <v>49.47</v>
      </c>
      <c r="D60" s="7">
        <v>2.1</v>
      </c>
      <c r="E60" s="7">
        <v>43.976824000000001</v>
      </c>
      <c r="F60" s="7">
        <f t="shared" si="1"/>
        <v>2.2817699999999999</v>
      </c>
      <c r="G60" s="7"/>
      <c r="H60" s="7"/>
      <c r="K60" s="4" t="s">
        <v>6</v>
      </c>
      <c r="L60" s="4">
        <v>79</v>
      </c>
      <c r="M60" s="6">
        <v>0.82669999999999999</v>
      </c>
      <c r="N60" s="6">
        <v>1.48E-3</v>
      </c>
      <c r="O60" s="4" t="s">
        <v>7</v>
      </c>
      <c r="P60" s="8"/>
      <c r="Q60" s="7">
        <f t="shared" si="8"/>
        <v>0.58008174000000001</v>
      </c>
      <c r="R60" s="7">
        <f t="shared" si="9"/>
        <v>-2.5972444000000001E-2</v>
      </c>
    </row>
    <row r="61" spans="1:18" x14ac:dyDescent="0.2">
      <c r="A61" s="5"/>
      <c r="B61" s="5"/>
      <c r="C61" s="5"/>
      <c r="D61" s="5"/>
      <c r="E61" s="5"/>
      <c r="F61" s="5"/>
      <c r="G61" s="5"/>
      <c r="H61" s="5"/>
      <c r="L61" s="3" t="s">
        <v>14</v>
      </c>
      <c r="M61" s="8">
        <f>AVERAGE(M43:M60)</f>
        <v>0.50812777777777773</v>
      </c>
      <c r="N61" s="8">
        <f>AVERAGE(N43:N60)</f>
        <v>2.5693888888888888E-2</v>
      </c>
      <c r="P61" s="3" t="s">
        <v>14</v>
      </c>
      <c r="Q61" s="8">
        <f>AVERAGE(Q43:Q60)</f>
        <v>0.29585160333333327</v>
      </c>
      <c r="R61" s="8">
        <f>AVERAGE(R43:R60)</f>
        <v>6.5556961111110914E-4</v>
      </c>
    </row>
    <row r="62" spans="1:18" x14ac:dyDescent="0.2">
      <c r="A62" s="5"/>
      <c r="B62" s="5"/>
      <c r="C62" s="5"/>
      <c r="D62" s="5"/>
      <c r="E62" s="5"/>
      <c r="F62" s="5"/>
      <c r="G62" s="5"/>
      <c r="H62" s="5"/>
      <c r="L62" s="3" t="s">
        <v>15</v>
      </c>
      <c r="M62" s="8">
        <f>STDEV(M43:M60)</f>
        <v>0.20699821768359014</v>
      </c>
      <c r="N62" s="8">
        <f>STDEV(N43:N60)</f>
        <v>2.6767765983578717E-2</v>
      </c>
      <c r="P62" s="3" t="s">
        <v>15</v>
      </c>
      <c r="Q62" s="8">
        <f>STDEV(Q43:Q60)</f>
        <v>0.18468380981729937</v>
      </c>
      <c r="R62" s="8">
        <f>STDEV(R43:R60)</f>
        <v>2.9436512252141511E-2</v>
      </c>
    </row>
    <row r="63" spans="1:18" x14ac:dyDescent="0.2">
      <c r="A63" s="5"/>
      <c r="B63" s="5"/>
      <c r="C63" s="5"/>
      <c r="D63" s="5"/>
      <c r="E63" s="5"/>
      <c r="F63" s="5"/>
      <c r="G63" s="5"/>
      <c r="H63" s="5"/>
      <c r="P63" s="8"/>
      <c r="Q63" s="8"/>
      <c r="R63" s="8"/>
    </row>
    <row r="64" spans="1:18" x14ac:dyDescent="0.2">
      <c r="A64" s="5"/>
      <c r="B64" s="5"/>
      <c r="C64" s="5"/>
      <c r="D64" s="5"/>
      <c r="E64" s="5"/>
      <c r="F64" s="5"/>
      <c r="G64" s="5"/>
      <c r="H64" s="5"/>
      <c r="P64" s="8"/>
      <c r="Q64" s="8"/>
      <c r="R64" s="8"/>
    </row>
    <row r="65" spans="1:18" x14ac:dyDescent="0.2">
      <c r="P65" s="8"/>
      <c r="Q65" s="8"/>
      <c r="R65" s="8"/>
    </row>
    <row r="66" spans="1:18" x14ac:dyDescent="0.2">
      <c r="A66" s="2" t="s">
        <v>25</v>
      </c>
      <c r="P66" s="8"/>
      <c r="Q66" s="8"/>
      <c r="R66" s="8"/>
    </row>
    <row r="67" spans="1:18" x14ac:dyDescent="0.2">
      <c r="A67" s="2" t="s">
        <v>26</v>
      </c>
      <c r="P67" s="8"/>
      <c r="Q67" s="8"/>
      <c r="R67" s="8"/>
    </row>
    <row r="68" spans="1:18" x14ac:dyDescent="0.2">
      <c r="K68" s="2" t="s">
        <v>24</v>
      </c>
      <c r="P68" s="8"/>
      <c r="Q68" s="8"/>
      <c r="R68" s="8"/>
    </row>
    <row r="69" spans="1:18" x14ac:dyDescent="0.2">
      <c r="K69" s="2" t="s">
        <v>18</v>
      </c>
      <c r="P69" s="8"/>
      <c r="Q69" s="8"/>
      <c r="R69" s="8"/>
    </row>
    <row r="70" spans="1:18" x14ac:dyDescent="0.2">
      <c r="B70" s="1"/>
      <c r="K70" t="s">
        <v>17</v>
      </c>
      <c r="L70">
        <v>0.47789444444444446</v>
      </c>
      <c r="M70">
        <v>7.6594999999999995</v>
      </c>
      <c r="N70">
        <v>15.808571428571428</v>
      </c>
      <c r="O70">
        <v>31.842857142857145</v>
      </c>
      <c r="P70" s="8"/>
      <c r="Q70" s="8"/>
      <c r="R70" s="8"/>
    </row>
    <row r="71" spans="1:18" x14ac:dyDescent="0.2">
      <c r="K71" t="s">
        <v>16</v>
      </c>
      <c r="L71">
        <v>0.3</v>
      </c>
      <c r="M71">
        <v>7</v>
      </c>
      <c r="N71">
        <v>15</v>
      </c>
      <c r="O71">
        <v>30</v>
      </c>
      <c r="P71" s="8"/>
      <c r="Q71" s="8"/>
      <c r="R71" s="8"/>
    </row>
    <row r="72" spans="1:18" x14ac:dyDescent="0.2">
      <c r="K72" s="2" t="s">
        <v>19</v>
      </c>
      <c r="P72" s="8"/>
      <c r="Q72" s="8"/>
      <c r="R72" s="8"/>
    </row>
    <row r="73" spans="1:18" x14ac:dyDescent="0.2">
      <c r="K73" t="s">
        <v>17</v>
      </c>
      <c r="L73">
        <v>2.5693888888888888E-2</v>
      </c>
      <c r="M73">
        <v>1.8392500000000001</v>
      </c>
      <c r="N73">
        <v>3.6732857142857145</v>
      </c>
      <c r="O73">
        <v>4.5647142857142864</v>
      </c>
      <c r="P73" s="8"/>
      <c r="Q73" s="8"/>
      <c r="R73" s="8"/>
    </row>
    <row r="74" spans="1:18" x14ac:dyDescent="0.2">
      <c r="C74" s="3" t="s">
        <v>21</v>
      </c>
      <c r="D74" s="3" t="s">
        <v>21</v>
      </c>
      <c r="E74" s="2" t="s">
        <v>22</v>
      </c>
      <c r="F74" s="3" t="s">
        <v>22</v>
      </c>
      <c r="G74" s="3"/>
      <c r="H74" s="3"/>
      <c r="K74" t="s">
        <v>16</v>
      </c>
      <c r="L74">
        <v>0</v>
      </c>
      <c r="M74">
        <v>2</v>
      </c>
      <c r="N74">
        <v>4</v>
      </c>
      <c r="O74">
        <v>5</v>
      </c>
      <c r="P74" s="8"/>
      <c r="Q74" s="8"/>
      <c r="R74" s="8"/>
    </row>
    <row r="75" spans="1:18" x14ac:dyDescent="0.2">
      <c r="C75" s="3" t="s">
        <v>18</v>
      </c>
      <c r="D75" s="3" t="s">
        <v>19</v>
      </c>
      <c r="E75" s="3" t="s">
        <v>18</v>
      </c>
      <c r="F75" s="3" t="s">
        <v>19</v>
      </c>
      <c r="G75" s="3"/>
      <c r="H75" s="3"/>
      <c r="P75" s="8"/>
      <c r="Q75" s="11" t="s">
        <v>22</v>
      </c>
      <c r="R75" s="11" t="s">
        <v>22</v>
      </c>
    </row>
    <row r="76" spans="1:18" x14ac:dyDescent="0.2">
      <c r="A76" s="2" t="s">
        <v>0</v>
      </c>
      <c r="B76" s="2" t="s">
        <v>5</v>
      </c>
      <c r="C76" s="3" t="s">
        <v>20</v>
      </c>
      <c r="D76" s="3" t="s">
        <v>20</v>
      </c>
      <c r="E76" s="3" t="s">
        <v>20</v>
      </c>
      <c r="F76" s="3" t="s">
        <v>20</v>
      </c>
      <c r="G76" s="3"/>
      <c r="H76" s="3"/>
      <c r="K76" s="3" t="s">
        <v>0</v>
      </c>
      <c r="L76" s="3" t="s">
        <v>4</v>
      </c>
      <c r="M76" s="3" t="s">
        <v>1</v>
      </c>
      <c r="N76" s="3" t="s">
        <v>2</v>
      </c>
      <c r="O76" s="3" t="s">
        <v>3</v>
      </c>
      <c r="P76" s="8"/>
      <c r="Q76" s="3" t="s">
        <v>1</v>
      </c>
      <c r="R76" s="3" t="s">
        <v>2</v>
      </c>
    </row>
    <row r="77" spans="1:18" x14ac:dyDescent="0.2">
      <c r="A77">
        <v>43</v>
      </c>
      <c r="B77" s="1">
        <v>44011.867615740739</v>
      </c>
      <c r="C77" s="7">
        <v>0.92800000000000005</v>
      </c>
      <c r="D77" s="7">
        <v>0.17349999999999999</v>
      </c>
      <c r="E77" s="7">
        <f>(0.9487*C77)-0.1567</f>
        <v>0.72369360000000005</v>
      </c>
      <c r="F77" s="7">
        <f>(1.0997*D77)-0.0276</f>
        <v>0.16319794999999998</v>
      </c>
      <c r="G77" s="7"/>
      <c r="H77" s="7"/>
      <c r="K77" s="4" t="s">
        <v>9</v>
      </c>
      <c r="L77" s="4">
        <v>5</v>
      </c>
      <c r="M77" s="4">
        <v>15.86</v>
      </c>
      <c r="N77" s="4">
        <v>3.6339999999999999</v>
      </c>
      <c r="O77" s="4" t="s">
        <v>7</v>
      </c>
      <c r="P77" s="8"/>
      <c r="Q77" s="8">
        <f>(0.9487*M77)-0.1567</f>
        <v>14.889681999999999</v>
      </c>
      <c r="R77" s="8">
        <f>(1.0997*N77)-0.0276</f>
        <v>3.9687097999999996</v>
      </c>
    </row>
    <row r="78" spans="1:18" x14ac:dyDescent="0.2">
      <c r="A78">
        <v>44</v>
      </c>
      <c r="B78" s="1">
        <v>44011.882199074076</v>
      </c>
      <c r="C78" s="7">
        <v>0.82630000000000003</v>
      </c>
      <c r="D78" s="7">
        <v>3.6380000000000003E-2</v>
      </c>
      <c r="E78" s="7">
        <f t="shared" ref="E78:E125" si="10">(0.9487*C78)-0.1567</f>
        <v>0.62721081000000001</v>
      </c>
      <c r="F78" s="7">
        <f t="shared" ref="F78:F125" si="11">(1.0997*D78)-0.0276</f>
        <v>1.2407085999999998E-2</v>
      </c>
      <c r="G78" s="7"/>
      <c r="H78" s="7"/>
      <c r="K78" s="4" t="s">
        <v>9</v>
      </c>
      <c r="L78" s="4">
        <v>6</v>
      </c>
      <c r="M78" s="4">
        <v>16.010000000000002</v>
      </c>
      <c r="N78" s="4">
        <v>3.72</v>
      </c>
      <c r="O78" s="4" t="s">
        <v>7</v>
      </c>
      <c r="P78" s="8"/>
      <c r="Q78" s="8">
        <f t="shared" ref="Q78:Q83" si="12">(0.9487*M78)-0.1567</f>
        <v>15.031987000000001</v>
      </c>
      <c r="R78" s="8">
        <f t="shared" ref="R78:R83" si="13">(1.0997*N78)-0.0276</f>
        <v>4.0632840000000003</v>
      </c>
    </row>
    <row r="79" spans="1:18" x14ac:dyDescent="0.2">
      <c r="A79">
        <v>45</v>
      </c>
      <c r="B79" s="1">
        <v>44011.90902777778</v>
      </c>
      <c r="C79" s="7">
        <v>0.67720000000000002</v>
      </c>
      <c r="D79" s="7">
        <v>6.59E-2</v>
      </c>
      <c r="E79" s="7">
        <f t="shared" si="10"/>
        <v>0.48575963999999999</v>
      </c>
      <c r="F79" s="7">
        <f t="shared" si="11"/>
        <v>4.4870229999999997E-2</v>
      </c>
      <c r="G79" s="7"/>
      <c r="H79" s="7"/>
      <c r="K79" s="4" t="s">
        <v>12</v>
      </c>
      <c r="L79" s="4">
        <v>3</v>
      </c>
      <c r="M79" s="4">
        <v>15.8</v>
      </c>
      <c r="N79" s="4">
        <v>3.8490000000000002</v>
      </c>
      <c r="O79" s="4" t="s">
        <v>7</v>
      </c>
      <c r="P79" s="8"/>
      <c r="Q79" s="8">
        <f t="shared" si="12"/>
        <v>14.83276</v>
      </c>
      <c r="R79" s="8">
        <f t="shared" si="13"/>
        <v>4.2051452999999999</v>
      </c>
    </row>
    <row r="80" spans="1:18" x14ac:dyDescent="0.2">
      <c r="A80">
        <v>46</v>
      </c>
      <c r="B80" s="1">
        <v>44011.924305555556</v>
      </c>
      <c r="C80" s="7">
        <v>0.5262</v>
      </c>
      <c r="D80" s="7">
        <v>1.9290000000000002E-2</v>
      </c>
      <c r="E80" s="7">
        <f t="shared" si="10"/>
        <v>0.34250594000000001</v>
      </c>
      <c r="F80" s="7">
        <f t="shared" si="11"/>
        <v>-6.3867870000000014E-3</v>
      </c>
      <c r="G80" s="7"/>
      <c r="H80" s="7"/>
      <c r="K80" s="4" t="s">
        <v>12</v>
      </c>
      <c r="L80" s="4">
        <v>17</v>
      </c>
      <c r="M80" s="4">
        <v>15.66</v>
      </c>
      <c r="N80" s="4">
        <v>3.6160000000000001</v>
      </c>
      <c r="O80" s="4" t="s">
        <v>7</v>
      </c>
      <c r="P80" s="8"/>
      <c r="Q80" s="8">
        <f t="shared" si="12"/>
        <v>14.699942</v>
      </c>
      <c r="R80" s="8">
        <f t="shared" si="13"/>
        <v>3.9489151999999996</v>
      </c>
    </row>
    <row r="81" spans="1:18" x14ac:dyDescent="0.2">
      <c r="A81">
        <v>47</v>
      </c>
      <c r="B81" s="1">
        <v>44011.941400462965</v>
      </c>
      <c r="C81" s="7">
        <v>1.18</v>
      </c>
      <c r="D81" s="7">
        <v>2.5999999999999999E-2</v>
      </c>
      <c r="E81" s="7">
        <f t="shared" si="10"/>
        <v>0.96276599999999979</v>
      </c>
      <c r="F81" s="7">
        <f t="shared" si="11"/>
        <v>9.9219999999999517E-4</v>
      </c>
      <c r="G81" s="7"/>
      <c r="H81" s="7"/>
      <c r="K81" s="4" t="s">
        <v>12</v>
      </c>
      <c r="L81" s="4">
        <v>33</v>
      </c>
      <c r="M81" s="4">
        <v>15.62</v>
      </c>
      <c r="N81" s="4">
        <v>3.7320000000000002</v>
      </c>
      <c r="O81" s="4" t="s">
        <v>7</v>
      </c>
      <c r="P81" s="8"/>
      <c r="Q81" s="8">
        <f t="shared" si="12"/>
        <v>14.661993999999998</v>
      </c>
      <c r="R81" s="8">
        <f t="shared" si="13"/>
        <v>4.0764804000000003</v>
      </c>
    </row>
    <row r="82" spans="1:18" x14ac:dyDescent="0.2">
      <c r="A82">
        <v>48</v>
      </c>
      <c r="B82" s="1">
        <v>44011.955590277779</v>
      </c>
      <c r="C82" s="7">
        <v>0.63829999999999998</v>
      </c>
      <c r="D82" s="7">
        <v>2.4750000000000001E-2</v>
      </c>
      <c r="E82" s="7">
        <f t="shared" si="10"/>
        <v>0.44885521</v>
      </c>
      <c r="F82" s="7">
        <f t="shared" si="11"/>
        <v>-3.8242500000000221E-4</v>
      </c>
      <c r="G82" s="7"/>
      <c r="H82" s="7"/>
      <c r="K82" s="4" t="s">
        <v>12</v>
      </c>
      <c r="L82" s="4">
        <v>50</v>
      </c>
      <c r="M82" s="4">
        <v>15.85</v>
      </c>
      <c r="N82" s="4">
        <v>3.55</v>
      </c>
      <c r="O82" s="4" t="s">
        <v>7</v>
      </c>
      <c r="Q82" s="8">
        <f t="shared" si="12"/>
        <v>14.880194999999999</v>
      </c>
      <c r="R82" s="8">
        <f t="shared" si="13"/>
        <v>3.8763349999999992</v>
      </c>
    </row>
    <row r="83" spans="1:18" x14ac:dyDescent="0.2">
      <c r="A83">
        <v>49</v>
      </c>
      <c r="B83" s="1">
        <v>44011.972048611111</v>
      </c>
      <c r="C83" s="7">
        <v>9.5459999999999994</v>
      </c>
      <c r="D83" s="7">
        <v>0.30420000000000003</v>
      </c>
      <c r="E83" s="7">
        <f t="shared" si="10"/>
        <v>8.8995901999999987</v>
      </c>
      <c r="F83" s="7">
        <f t="shared" si="11"/>
        <v>0.30692873999999998</v>
      </c>
      <c r="G83" s="7"/>
      <c r="H83" s="7"/>
      <c r="K83" s="4" t="s">
        <v>12</v>
      </c>
      <c r="L83" s="4">
        <v>65</v>
      </c>
      <c r="M83" s="4">
        <v>15.86</v>
      </c>
      <c r="N83" s="4">
        <v>3.6120000000000001</v>
      </c>
      <c r="O83" s="4" t="s">
        <v>7</v>
      </c>
      <c r="Q83" s="8">
        <f t="shared" si="12"/>
        <v>14.889681999999999</v>
      </c>
      <c r="R83" s="8">
        <f t="shared" si="13"/>
        <v>3.9445163999999995</v>
      </c>
    </row>
    <row r="84" spans="1:18" x14ac:dyDescent="0.2">
      <c r="A84">
        <v>50</v>
      </c>
      <c r="B84" s="1">
        <v>44012.000138888892</v>
      </c>
      <c r="C84" s="7">
        <v>1.2769999999999999</v>
      </c>
      <c r="D84" s="7">
        <v>7.3499999999999996E-2</v>
      </c>
      <c r="E84" s="7">
        <f t="shared" si="10"/>
        <v>1.0547898999999998</v>
      </c>
      <c r="F84" s="7">
        <f t="shared" si="11"/>
        <v>5.3227949999999982E-2</v>
      </c>
      <c r="G84" s="7"/>
      <c r="H84" s="7"/>
      <c r="K84" s="5"/>
      <c r="L84" s="3" t="s">
        <v>14</v>
      </c>
      <c r="M84" s="7">
        <f>AVERAGE(M77:M83)</f>
        <v>15.808571428571428</v>
      </c>
      <c r="N84" s="7">
        <f>AVERAGE(N77:N83)</f>
        <v>3.6732857142857145</v>
      </c>
      <c r="O84" s="5"/>
      <c r="P84" s="10" t="s">
        <v>14</v>
      </c>
      <c r="Q84" s="7">
        <f>AVERAGE(Q77:Q83)</f>
        <v>14.840891714285714</v>
      </c>
      <c r="R84" s="7">
        <f>AVERAGE(R77:R83)</f>
        <v>4.0119122999999997</v>
      </c>
    </row>
    <row r="85" spans="1:18" x14ac:dyDescent="0.2">
      <c r="A85">
        <v>51</v>
      </c>
      <c r="B85" s="1">
        <v>44012.01667824074</v>
      </c>
      <c r="C85" s="7">
        <v>6.7309999999999999</v>
      </c>
      <c r="D85" s="7">
        <v>0.2732</v>
      </c>
      <c r="E85" s="7">
        <f t="shared" si="10"/>
        <v>6.2289997000000001</v>
      </c>
      <c r="F85" s="7">
        <f t="shared" si="11"/>
        <v>0.27283803999999995</v>
      </c>
      <c r="G85" s="7"/>
      <c r="H85" s="7"/>
      <c r="K85" s="5"/>
      <c r="L85" s="3" t="s">
        <v>15</v>
      </c>
      <c r="M85" s="7">
        <f>STDEV(M77:M83)</f>
        <v>0.13246742636444317</v>
      </c>
      <c r="N85" s="7">
        <f>STDEV(N77:N83)</f>
        <v>0.10023757493361186</v>
      </c>
      <c r="O85" s="5"/>
      <c r="P85" s="10" t="s">
        <v>15</v>
      </c>
      <c r="Q85" s="7">
        <f>STDEV(Q77:Q83)</f>
        <v>0.1256718473919472</v>
      </c>
      <c r="R85" s="7">
        <f>STDEV(R77:R83)</f>
        <v>0.11023126115449312</v>
      </c>
    </row>
    <row r="86" spans="1:18" x14ac:dyDescent="0.2">
      <c r="A86">
        <v>52</v>
      </c>
      <c r="B86" s="1">
        <v>44012.093761574077</v>
      </c>
      <c r="C86" s="7">
        <v>1.0620000000000001</v>
      </c>
      <c r="D86" s="7">
        <v>7.3039999999999994E-2</v>
      </c>
      <c r="E86" s="7">
        <f t="shared" si="10"/>
        <v>0.8508194</v>
      </c>
      <c r="F86" s="7">
        <f t="shared" si="11"/>
        <v>5.2722087999999986E-2</v>
      </c>
      <c r="G86" s="7"/>
      <c r="H86" s="7"/>
      <c r="K86" s="5"/>
      <c r="L86" s="5"/>
      <c r="M86" s="5"/>
      <c r="N86" s="5"/>
      <c r="O86" s="5"/>
    </row>
    <row r="87" spans="1:18" x14ac:dyDescent="0.2">
      <c r="A87">
        <v>53</v>
      </c>
      <c r="B87" s="1">
        <v>44012.110856481479</v>
      </c>
      <c r="C87" s="7">
        <v>40.119999999999997</v>
      </c>
      <c r="D87" s="7">
        <v>1.9279999999999999</v>
      </c>
      <c r="E87" s="7">
        <f t="shared" si="10"/>
        <v>37.905143999999993</v>
      </c>
      <c r="F87" s="7">
        <f t="shared" si="11"/>
        <v>2.0926215999999997</v>
      </c>
      <c r="G87" s="7"/>
      <c r="H87" s="7"/>
      <c r="K87" s="4" t="s">
        <v>10</v>
      </c>
      <c r="L87" s="4">
        <v>7</v>
      </c>
      <c r="M87" s="4">
        <v>32.21</v>
      </c>
      <c r="N87" s="4">
        <v>4.6020000000000003</v>
      </c>
      <c r="O87" s="4" t="s">
        <v>7</v>
      </c>
      <c r="Q87" s="8">
        <f t="shared" ref="Q87:Q93" si="14">(0.9487*M87)-0.1567</f>
        <v>30.400926999999999</v>
      </c>
      <c r="R87" s="8">
        <f t="shared" ref="R87:R93" si="15">(1.0997*N87)-0.0276</f>
        <v>5.0332194000000001</v>
      </c>
    </row>
    <row r="88" spans="1:18" x14ac:dyDescent="0.2">
      <c r="A88">
        <v>54</v>
      </c>
      <c r="B88" s="1">
        <v>44012.12809027778</v>
      </c>
      <c r="C88" s="7">
        <v>7.2149999999999999</v>
      </c>
      <c r="D88" s="7">
        <v>0.42309999999999998</v>
      </c>
      <c r="E88" s="7">
        <f t="shared" si="10"/>
        <v>6.6881705</v>
      </c>
      <c r="F88" s="7">
        <f t="shared" si="11"/>
        <v>0.4376830699999999</v>
      </c>
      <c r="G88" s="7"/>
      <c r="H88" s="7"/>
      <c r="K88" s="4" t="s">
        <v>10</v>
      </c>
      <c r="L88" s="4">
        <v>8</v>
      </c>
      <c r="M88" s="4">
        <v>32.26</v>
      </c>
      <c r="N88" s="4">
        <v>4.7009999999999996</v>
      </c>
      <c r="O88" s="4" t="s">
        <v>7</v>
      </c>
      <c r="Q88" s="8">
        <f t="shared" si="14"/>
        <v>30.448361999999996</v>
      </c>
      <c r="R88" s="8">
        <f t="shared" si="15"/>
        <v>5.1420896999999997</v>
      </c>
    </row>
    <row r="89" spans="1:18" x14ac:dyDescent="0.2">
      <c r="A89">
        <v>55</v>
      </c>
      <c r="B89" s="1">
        <v>44012.146192129629</v>
      </c>
      <c r="C89" s="7">
        <v>42.11</v>
      </c>
      <c r="D89" s="7">
        <v>2.032</v>
      </c>
      <c r="E89" s="7">
        <f t="shared" si="10"/>
        <v>39.793056999999997</v>
      </c>
      <c r="F89" s="7">
        <f t="shared" si="11"/>
        <v>2.2069903999999996</v>
      </c>
      <c r="G89" s="7"/>
      <c r="H89" s="7"/>
      <c r="K89" s="4" t="s">
        <v>13</v>
      </c>
      <c r="L89" s="4">
        <v>4</v>
      </c>
      <c r="M89" s="4">
        <v>31.83</v>
      </c>
      <c r="N89" s="4">
        <v>4.7430000000000003</v>
      </c>
      <c r="O89" s="4" t="s">
        <v>7</v>
      </c>
      <c r="Q89" s="8">
        <f t="shared" si="14"/>
        <v>30.040420999999998</v>
      </c>
      <c r="R89" s="8">
        <f t="shared" si="15"/>
        <v>5.1882771000000005</v>
      </c>
    </row>
    <row r="90" spans="1:18" x14ac:dyDescent="0.2">
      <c r="A90">
        <v>56</v>
      </c>
      <c r="B90" s="1">
        <v>44012.163738425923</v>
      </c>
      <c r="C90" s="7">
        <v>3.3610000000000002</v>
      </c>
      <c r="D90" s="7">
        <v>0.25850000000000001</v>
      </c>
      <c r="E90" s="7">
        <f t="shared" si="10"/>
        <v>3.0318807000000003</v>
      </c>
      <c r="F90" s="7">
        <f t="shared" si="11"/>
        <v>0.25667245</v>
      </c>
      <c r="G90" s="7"/>
      <c r="H90" s="7"/>
      <c r="K90" s="4" t="s">
        <v>13</v>
      </c>
      <c r="L90" s="4">
        <v>18</v>
      </c>
      <c r="M90" s="4">
        <v>31.59</v>
      </c>
      <c r="N90" s="4">
        <v>4.53</v>
      </c>
      <c r="O90" s="4" t="s">
        <v>7</v>
      </c>
      <c r="Q90" s="8">
        <f t="shared" si="14"/>
        <v>29.812732999999998</v>
      </c>
      <c r="R90" s="8">
        <f t="shared" si="15"/>
        <v>4.9540410000000001</v>
      </c>
    </row>
    <row r="91" spans="1:18" x14ac:dyDescent="0.2">
      <c r="A91">
        <v>57</v>
      </c>
      <c r="B91" s="1">
        <v>44012.187141203707</v>
      </c>
      <c r="C91" s="7">
        <v>5.851</v>
      </c>
      <c r="D91" s="7">
        <v>0.40720000000000001</v>
      </c>
      <c r="E91" s="7">
        <f t="shared" si="10"/>
        <v>5.3941436999999999</v>
      </c>
      <c r="F91" s="7">
        <f t="shared" si="11"/>
        <v>0.42019783999999993</v>
      </c>
      <c r="G91" s="7"/>
      <c r="H91" s="7"/>
      <c r="K91" s="4" t="s">
        <v>13</v>
      </c>
      <c r="L91" s="4">
        <v>34</v>
      </c>
      <c r="M91" s="4">
        <v>31.05</v>
      </c>
      <c r="N91" s="4">
        <v>4.5090000000000003</v>
      </c>
      <c r="O91" s="4" t="s">
        <v>7</v>
      </c>
      <c r="Q91" s="8">
        <f t="shared" si="14"/>
        <v>29.300435</v>
      </c>
      <c r="R91" s="8">
        <f t="shared" si="15"/>
        <v>4.9309473000000006</v>
      </c>
    </row>
    <row r="92" spans="1:18" x14ac:dyDescent="0.2">
      <c r="A92">
        <v>58</v>
      </c>
      <c r="B92" s="1">
        <v>44012.201631944445</v>
      </c>
      <c r="C92" s="7">
        <v>0.85570000000000002</v>
      </c>
      <c r="D92" s="7">
        <v>3.1919999999999997E-2</v>
      </c>
      <c r="E92" s="7">
        <f t="shared" si="10"/>
        <v>0.65510259000000004</v>
      </c>
      <c r="F92" s="7">
        <f t="shared" si="11"/>
        <v>7.5024239999999937E-3</v>
      </c>
      <c r="G92" s="7"/>
      <c r="H92" s="7"/>
      <c r="K92" s="4" t="s">
        <v>13</v>
      </c>
      <c r="L92" s="4">
        <v>51</v>
      </c>
      <c r="M92" s="4">
        <v>31.47</v>
      </c>
      <c r="N92" s="4">
        <v>4.3490000000000002</v>
      </c>
      <c r="O92" s="4" t="s">
        <v>7</v>
      </c>
      <c r="Q92" s="8">
        <f t="shared" si="14"/>
        <v>29.698888999999998</v>
      </c>
      <c r="R92" s="8">
        <f t="shared" si="15"/>
        <v>4.7549953</v>
      </c>
    </row>
    <row r="93" spans="1:18" x14ac:dyDescent="0.2">
      <c r="A93">
        <v>59</v>
      </c>
      <c r="B93" s="1">
        <v>44012.212094907409</v>
      </c>
      <c r="C93" s="7">
        <v>6.226</v>
      </c>
      <c r="D93" s="7">
        <v>0.40539999999999998</v>
      </c>
      <c r="E93" s="7">
        <f t="shared" si="10"/>
        <v>5.7499061999999999</v>
      </c>
      <c r="F93" s="7">
        <f t="shared" si="11"/>
        <v>0.41821837999999995</v>
      </c>
      <c r="G93" s="7"/>
      <c r="H93" s="7"/>
      <c r="K93" s="4" t="s">
        <v>13</v>
      </c>
      <c r="L93" s="4">
        <v>66</v>
      </c>
      <c r="M93" s="4">
        <v>32.49</v>
      </c>
      <c r="N93" s="4">
        <v>4.5190000000000001</v>
      </c>
      <c r="O93" s="4" t="s">
        <v>7</v>
      </c>
      <c r="Q93" s="8">
        <f t="shared" si="14"/>
        <v>30.666563</v>
      </c>
      <c r="R93" s="8">
        <f t="shared" si="15"/>
        <v>4.9419443000000003</v>
      </c>
    </row>
    <row r="94" spans="1:18" x14ac:dyDescent="0.2">
      <c r="A94">
        <v>60</v>
      </c>
      <c r="B94" s="1">
        <v>44012.225868055553</v>
      </c>
      <c r="C94" s="7">
        <v>0.82750000000000001</v>
      </c>
      <c r="D94" s="7">
        <v>5.8340000000000003E-2</v>
      </c>
      <c r="E94" s="7">
        <f t="shared" si="10"/>
        <v>0.62834925000000008</v>
      </c>
      <c r="F94" s="7">
        <f t="shared" si="11"/>
        <v>3.6556497999999993E-2</v>
      </c>
      <c r="G94" s="7"/>
      <c r="H94" s="7"/>
      <c r="K94" s="5"/>
      <c r="L94" s="3" t="s">
        <v>14</v>
      </c>
      <c r="M94" s="7">
        <f>AVERAGE(M87:M93)</f>
        <v>31.842857142857145</v>
      </c>
      <c r="N94" s="7">
        <f>AVERAGE(N87:N93)</f>
        <v>4.5647142857142864</v>
      </c>
      <c r="O94" s="5"/>
      <c r="P94" s="3" t="s">
        <v>14</v>
      </c>
      <c r="Q94" s="7">
        <f>AVERAGE(Q87:Q93)</f>
        <v>30.052618571428571</v>
      </c>
      <c r="R94" s="7">
        <f>AVERAGE(R87:R93)</f>
        <v>4.9922163000000008</v>
      </c>
    </row>
    <row r="95" spans="1:18" x14ac:dyDescent="0.2">
      <c r="A95">
        <v>61</v>
      </c>
      <c r="B95" s="1">
        <v>44012.24763888889</v>
      </c>
      <c r="C95" s="7">
        <v>218.5</v>
      </c>
      <c r="D95" s="7">
        <v>25.38</v>
      </c>
      <c r="E95" s="10">
        <f t="shared" si="10"/>
        <v>207.13425000000001</v>
      </c>
      <c r="F95" s="10">
        <f t="shared" si="11"/>
        <v>27.882785999999996</v>
      </c>
      <c r="G95" s="7"/>
      <c r="H95" s="7"/>
      <c r="K95" s="5"/>
      <c r="L95" s="3" t="s">
        <v>15</v>
      </c>
      <c r="M95" s="7">
        <f>STDEV(M87:M93)</f>
        <v>0.50979454311563244</v>
      </c>
      <c r="N95" s="7">
        <f>STDEV(N87:N93)</f>
        <v>0.13208673196769138</v>
      </c>
      <c r="O95" s="5"/>
      <c r="P95" s="3" t="s">
        <v>15</v>
      </c>
      <c r="Q95" s="7">
        <f>STDEV(Q87:Q93)</f>
        <v>0.48364208305380002</v>
      </c>
      <c r="R95" s="7">
        <f>STDEV(R87:R93)</f>
        <v>0.14525577914487028</v>
      </c>
    </row>
    <row r="96" spans="1:18" x14ac:dyDescent="0.2">
      <c r="A96">
        <v>62</v>
      </c>
      <c r="B96" s="1">
        <v>44012.328136574077</v>
      </c>
      <c r="C96" s="7">
        <v>32.57</v>
      </c>
      <c r="D96" s="7">
        <v>7.6189999999999998</v>
      </c>
      <c r="E96" s="7">
        <f t="shared" si="10"/>
        <v>30.742459</v>
      </c>
      <c r="F96" s="10">
        <f t="shared" si="11"/>
        <v>8.3510142999999992</v>
      </c>
      <c r="G96" s="7"/>
      <c r="H96" s="7"/>
      <c r="K96" s="5"/>
      <c r="L96" s="5"/>
      <c r="M96" s="5"/>
      <c r="N96" s="5"/>
      <c r="O96" s="5"/>
    </row>
    <row r="97" spans="1:18" x14ac:dyDescent="0.2">
      <c r="A97">
        <v>63</v>
      </c>
      <c r="B97" s="1">
        <v>44012.342916666668</v>
      </c>
      <c r="C97" s="7">
        <v>267.5</v>
      </c>
      <c r="D97" s="7">
        <v>32.119999999999997</v>
      </c>
      <c r="E97" s="10">
        <f t="shared" si="10"/>
        <v>253.62055000000001</v>
      </c>
      <c r="F97" s="10">
        <f t="shared" si="11"/>
        <v>35.294763999999994</v>
      </c>
      <c r="G97" s="7"/>
      <c r="H97" s="7"/>
      <c r="K97" s="4" t="s">
        <v>8</v>
      </c>
      <c r="L97" s="4">
        <v>3</v>
      </c>
      <c r="M97" s="4">
        <v>7.8419999999999996</v>
      </c>
      <c r="N97" s="4">
        <v>1.8169999999999999</v>
      </c>
      <c r="O97" s="4" t="s">
        <v>7</v>
      </c>
      <c r="Q97" s="8">
        <f t="shared" ref="Q97:Q104" si="16">(0.9487*M97)-0.1567</f>
        <v>7.2830053999999995</v>
      </c>
      <c r="R97" s="8">
        <f t="shared" ref="R97:R104" si="17">(1.0997*N97)-0.0276</f>
        <v>1.9705548999999998</v>
      </c>
    </row>
    <row r="98" spans="1:18" x14ac:dyDescent="0.2">
      <c r="A98">
        <v>64</v>
      </c>
      <c r="B98" s="1">
        <v>44012.371319444443</v>
      </c>
      <c r="C98" s="7">
        <v>45.21</v>
      </c>
      <c r="D98" s="7">
        <v>8.0399999999999991</v>
      </c>
      <c r="E98" s="7">
        <f t="shared" si="10"/>
        <v>42.734026999999998</v>
      </c>
      <c r="F98" s="7">
        <f t="shared" si="11"/>
        <v>8.8139879999999984</v>
      </c>
      <c r="G98" s="7"/>
      <c r="H98" s="7"/>
      <c r="K98" s="4" t="s">
        <v>8</v>
      </c>
      <c r="L98" s="4">
        <v>4</v>
      </c>
      <c r="M98" s="4">
        <v>7.7430000000000003</v>
      </c>
      <c r="N98" s="4">
        <v>1.82</v>
      </c>
      <c r="O98" s="4" t="s">
        <v>7</v>
      </c>
      <c r="Q98" s="8">
        <f t="shared" si="16"/>
        <v>7.1890841000000005</v>
      </c>
      <c r="R98" s="8">
        <f t="shared" si="17"/>
        <v>1.9738539999999998</v>
      </c>
    </row>
    <row r="99" spans="1:18" x14ac:dyDescent="0.2">
      <c r="A99">
        <v>65</v>
      </c>
      <c r="B99" s="1">
        <v>44012.392951388887</v>
      </c>
      <c r="C99" s="7">
        <v>40</v>
      </c>
      <c r="D99" s="7">
        <v>1.8680000000000001</v>
      </c>
      <c r="E99" s="7">
        <f t="shared" si="10"/>
        <v>37.7913</v>
      </c>
      <c r="F99" s="7">
        <f t="shared" si="11"/>
        <v>2.0266395999999998</v>
      </c>
      <c r="G99" s="7"/>
      <c r="H99" s="7"/>
      <c r="K99" s="4" t="s">
        <v>8</v>
      </c>
      <c r="L99" s="4">
        <v>10</v>
      </c>
      <c r="M99" s="4">
        <v>7.8470000000000004</v>
      </c>
      <c r="N99" s="4">
        <v>1.9</v>
      </c>
      <c r="O99" s="4" t="s">
        <v>7</v>
      </c>
      <c r="Q99" s="8">
        <f t="shared" si="16"/>
        <v>7.2877489000000004</v>
      </c>
      <c r="R99" s="8">
        <f t="shared" si="17"/>
        <v>2.0618299999999996</v>
      </c>
    </row>
    <row r="100" spans="1:18" x14ac:dyDescent="0.2">
      <c r="A100">
        <v>66</v>
      </c>
      <c r="B100" s="1">
        <v>44012.410486111112</v>
      </c>
      <c r="C100" s="7">
        <v>7.1879999999999997</v>
      </c>
      <c r="D100" s="7">
        <v>0.47570000000000001</v>
      </c>
      <c r="E100" s="7">
        <f t="shared" si="10"/>
        <v>6.6625556000000001</v>
      </c>
      <c r="F100" s="7">
        <f t="shared" si="11"/>
        <v>0.4955272899999999</v>
      </c>
      <c r="G100" s="7"/>
      <c r="H100" s="7"/>
      <c r="K100" s="4" t="s">
        <v>11</v>
      </c>
      <c r="L100" s="4">
        <v>2</v>
      </c>
      <c r="M100" s="4">
        <v>7.5960000000000001</v>
      </c>
      <c r="N100" s="4">
        <v>1.93</v>
      </c>
      <c r="O100" s="4" t="s">
        <v>7</v>
      </c>
      <c r="Q100" s="8">
        <f t="shared" si="16"/>
        <v>7.0496252000000004</v>
      </c>
      <c r="R100" s="8">
        <f t="shared" si="17"/>
        <v>2.0948209999999996</v>
      </c>
    </row>
    <row r="101" spans="1:18" x14ac:dyDescent="0.2">
      <c r="A101">
        <v>67</v>
      </c>
      <c r="B101" s="1">
        <v>44012.429409722223</v>
      </c>
      <c r="C101" s="7">
        <v>44.22</v>
      </c>
      <c r="D101" s="7">
        <v>1.839</v>
      </c>
      <c r="E101" s="7">
        <f t="shared" si="10"/>
        <v>41.794813999999995</v>
      </c>
      <c r="F101" s="7">
        <f t="shared" si="11"/>
        <v>1.9947482999999999</v>
      </c>
      <c r="G101" s="7"/>
      <c r="H101" s="7"/>
      <c r="K101" s="4" t="s">
        <v>11</v>
      </c>
      <c r="L101" s="4">
        <v>16</v>
      </c>
      <c r="M101" s="4">
        <v>7.383</v>
      </c>
      <c r="N101" s="4">
        <v>1.7889999999999999</v>
      </c>
      <c r="O101" s="4" t="s">
        <v>7</v>
      </c>
      <c r="Q101" s="8">
        <f t="shared" si="16"/>
        <v>6.8475520999999997</v>
      </c>
      <c r="R101" s="8">
        <f t="shared" si="17"/>
        <v>1.9397632999999996</v>
      </c>
    </row>
    <row r="102" spans="1:18" x14ac:dyDescent="0.2">
      <c r="A102">
        <v>68</v>
      </c>
      <c r="B102" s="1">
        <v>44012.446979166663</v>
      </c>
      <c r="C102" s="7">
        <v>9.3049999999999997</v>
      </c>
      <c r="D102" s="7">
        <v>0.48199999999999998</v>
      </c>
      <c r="E102" s="7">
        <f t="shared" si="10"/>
        <v>8.6709534999999995</v>
      </c>
      <c r="F102" s="7">
        <f t="shared" si="11"/>
        <v>0.5024554</v>
      </c>
      <c r="G102" s="7"/>
      <c r="H102" s="7"/>
      <c r="K102" s="4" t="s">
        <v>11</v>
      </c>
      <c r="L102" s="4">
        <v>32</v>
      </c>
      <c r="M102" s="4">
        <v>7.6749999999999998</v>
      </c>
      <c r="N102" s="4">
        <v>1.804</v>
      </c>
      <c r="O102" s="4" t="s">
        <v>7</v>
      </c>
      <c r="Q102" s="8">
        <f t="shared" si="16"/>
        <v>7.1245725000000002</v>
      </c>
      <c r="R102" s="8">
        <f t="shared" si="17"/>
        <v>1.9562587999999999</v>
      </c>
    </row>
    <row r="103" spans="1:18" x14ac:dyDescent="0.2">
      <c r="A103">
        <v>69</v>
      </c>
      <c r="B103" s="1">
        <v>44012.475590277776</v>
      </c>
      <c r="C103" s="7">
        <v>5.8029999999999999</v>
      </c>
      <c r="D103" s="7">
        <v>1.1559999999999999</v>
      </c>
      <c r="E103" s="7">
        <f t="shared" si="10"/>
        <v>5.3486060999999996</v>
      </c>
      <c r="F103" s="7">
        <f t="shared" si="11"/>
        <v>1.2436531999999998</v>
      </c>
      <c r="G103" s="7"/>
      <c r="H103" s="7"/>
      <c r="K103" s="4" t="s">
        <v>11</v>
      </c>
      <c r="L103" s="4">
        <v>48</v>
      </c>
      <c r="M103" s="4">
        <v>7.6310000000000002</v>
      </c>
      <c r="N103" s="4">
        <v>1.845</v>
      </c>
      <c r="O103" s="4" t="s">
        <v>7</v>
      </c>
      <c r="Q103" s="8">
        <f t="shared" si="16"/>
        <v>7.0828297000000005</v>
      </c>
      <c r="R103" s="8">
        <f t="shared" si="17"/>
        <v>2.0013464999999999</v>
      </c>
    </row>
    <row r="104" spans="1:18" x14ac:dyDescent="0.2">
      <c r="A104">
        <v>70</v>
      </c>
      <c r="B104" s="1">
        <v>44012.492071759261</v>
      </c>
      <c r="C104" s="7">
        <v>0.97729999999999995</v>
      </c>
      <c r="D104" s="7">
        <v>0.19839999999999999</v>
      </c>
      <c r="E104" s="7">
        <f t="shared" si="10"/>
        <v>0.77046450999999982</v>
      </c>
      <c r="F104" s="7">
        <f t="shared" si="11"/>
        <v>0.19058048</v>
      </c>
      <c r="G104" s="7"/>
      <c r="H104" s="7"/>
      <c r="K104" s="4" t="s">
        <v>11</v>
      </c>
      <c r="L104" s="4">
        <v>64</v>
      </c>
      <c r="M104" s="4">
        <v>7.5590000000000002</v>
      </c>
      <c r="N104" s="4">
        <v>1.8089999999999999</v>
      </c>
      <c r="O104" s="4" t="s">
        <v>7</v>
      </c>
      <c r="Q104" s="8">
        <f t="shared" si="16"/>
        <v>7.0145233000000005</v>
      </c>
      <c r="R104" s="8">
        <f t="shared" si="17"/>
        <v>1.9617572999999997</v>
      </c>
    </row>
    <row r="105" spans="1:18" x14ac:dyDescent="0.2">
      <c r="A105">
        <v>71</v>
      </c>
      <c r="B105" s="1">
        <v>44012.509548611109</v>
      </c>
      <c r="C105" s="7">
        <v>5.8129999999999997</v>
      </c>
      <c r="D105" s="7">
        <v>1.077</v>
      </c>
      <c r="E105" s="7">
        <f t="shared" si="10"/>
        <v>5.3580930999999996</v>
      </c>
      <c r="F105" s="7">
        <f t="shared" si="11"/>
        <v>1.1567768999999999</v>
      </c>
      <c r="G105" s="7"/>
      <c r="H105" s="7"/>
      <c r="K105" s="5"/>
      <c r="L105" s="3" t="s">
        <v>14</v>
      </c>
      <c r="M105" s="6">
        <f>AVERAGE(M97:M104)</f>
        <v>7.6594999999999995</v>
      </c>
      <c r="N105" s="6">
        <f>AVERAGE(N97:N104)</f>
        <v>1.8392500000000001</v>
      </c>
      <c r="O105" s="3"/>
      <c r="P105" s="3" t="s">
        <v>14</v>
      </c>
      <c r="Q105" s="6">
        <f>AVERAGE(Q97:Q104)</f>
        <v>7.10986765</v>
      </c>
      <c r="R105" s="6">
        <f>AVERAGE(R97:R104)</f>
        <v>1.995023225</v>
      </c>
    </row>
    <row r="106" spans="1:18" x14ac:dyDescent="0.2">
      <c r="A106">
        <v>72</v>
      </c>
      <c r="B106" s="1">
        <v>44012.526226851849</v>
      </c>
      <c r="C106" s="7">
        <v>1.0740000000000001</v>
      </c>
      <c r="D106" s="7">
        <v>0.25929999999999997</v>
      </c>
      <c r="E106" s="7">
        <f t="shared" si="10"/>
        <v>0.86220380000000008</v>
      </c>
      <c r="F106" s="7">
        <f t="shared" si="11"/>
        <v>0.25755220999999995</v>
      </c>
      <c r="G106" s="7"/>
      <c r="H106" s="7"/>
      <c r="K106" s="5"/>
      <c r="L106" s="3" t="s">
        <v>15</v>
      </c>
      <c r="M106" s="7">
        <f>STDEV(M97:M104)</f>
        <v>0.15449086889337044</v>
      </c>
      <c r="N106" s="7">
        <f>STDEV(N97:N104)</f>
        <v>5.0010713138001012E-2</v>
      </c>
      <c r="O106" s="5"/>
      <c r="P106" s="3" t="s">
        <v>15</v>
      </c>
      <c r="Q106" s="7">
        <f>STDEV(Q97:Q104)</f>
        <v>0.14656548731914057</v>
      </c>
      <c r="R106" s="7">
        <f>STDEV(R97:R104)</f>
        <v>5.4996781237859678E-2</v>
      </c>
    </row>
    <row r="107" spans="1:18" x14ac:dyDescent="0.2">
      <c r="A107">
        <v>73</v>
      </c>
      <c r="B107" s="1">
        <v>44012.602592592593</v>
      </c>
      <c r="C107" s="7">
        <v>5.5529999999999999</v>
      </c>
      <c r="D107" s="7">
        <v>0.2228</v>
      </c>
      <c r="E107" s="7">
        <f t="shared" si="10"/>
        <v>5.1114310999999999</v>
      </c>
      <c r="F107" s="7">
        <f t="shared" si="11"/>
        <v>0.21741315999999999</v>
      </c>
      <c r="G107" s="7"/>
      <c r="H107" s="7"/>
      <c r="K107" s="5"/>
      <c r="L107" s="5"/>
      <c r="M107" s="5"/>
      <c r="N107" s="5"/>
      <c r="O107" s="5"/>
    </row>
    <row r="108" spans="1:18" x14ac:dyDescent="0.2">
      <c r="A108">
        <v>74</v>
      </c>
      <c r="B108" s="1">
        <v>44012.617696759262</v>
      </c>
      <c r="C108" s="7">
        <v>1.0980000000000001</v>
      </c>
      <c r="D108" s="7">
        <v>2.9950000000000001E-2</v>
      </c>
      <c r="E108" s="7">
        <f t="shared" si="10"/>
        <v>0.8849726</v>
      </c>
      <c r="F108" s="7">
        <f t="shared" si="11"/>
        <v>5.3360149999999995E-3</v>
      </c>
      <c r="G108" s="7"/>
      <c r="H108" s="7"/>
      <c r="K108" s="4" t="s">
        <v>6</v>
      </c>
      <c r="L108" s="4">
        <v>1</v>
      </c>
      <c r="M108" s="4">
        <v>0.70760000000000001</v>
      </c>
      <c r="N108" s="4">
        <v>2.1520000000000001E-2</v>
      </c>
      <c r="O108" s="4" t="s">
        <v>7</v>
      </c>
      <c r="Q108" s="8">
        <f t="shared" ref="Q108:Q125" si="18">(0.9487*M108)-0.1567</f>
        <v>0.51460011999999988</v>
      </c>
      <c r="R108" s="8">
        <f t="shared" ref="R108:R125" si="19">(1.0997*N108)-0.0276</f>
        <v>-3.9344559999999994E-3</v>
      </c>
    </row>
    <row r="109" spans="1:18" x14ac:dyDescent="0.2">
      <c r="A109">
        <v>75</v>
      </c>
      <c r="B109" s="1">
        <v>44012.633657407408</v>
      </c>
      <c r="C109" s="7">
        <v>5.7610000000000001</v>
      </c>
      <c r="D109" s="7">
        <v>0.22409999999999999</v>
      </c>
      <c r="E109" s="7">
        <f t="shared" si="10"/>
        <v>5.3087607000000006</v>
      </c>
      <c r="F109" s="7">
        <f t="shared" si="11"/>
        <v>0.21884276999999996</v>
      </c>
      <c r="G109" s="7"/>
      <c r="H109" s="7"/>
      <c r="K109" s="4" t="s">
        <v>6</v>
      </c>
      <c r="L109" s="4">
        <v>2</v>
      </c>
      <c r="M109" s="4">
        <v>0.43940000000000001</v>
      </c>
      <c r="N109" s="4">
        <v>5.13E-3</v>
      </c>
      <c r="O109" s="4" t="s">
        <v>7</v>
      </c>
      <c r="Q109" s="8">
        <f t="shared" si="18"/>
        <v>0.26015877999999998</v>
      </c>
      <c r="R109" s="8">
        <f t="shared" si="19"/>
        <v>-2.1958538999999999E-2</v>
      </c>
    </row>
    <row r="110" spans="1:18" x14ac:dyDescent="0.2">
      <c r="A110">
        <v>76</v>
      </c>
      <c r="B110" s="1">
        <v>44012.659733796296</v>
      </c>
      <c r="C110" s="7">
        <v>1.1200000000000001</v>
      </c>
      <c r="D110" s="7">
        <v>6.0470000000000003E-2</v>
      </c>
      <c r="E110" s="7">
        <f t="shared" si="10"/>
        <v>0.90584400000000009</v>
      </c>
      <c r="F110" s="7">
        <f t="shared" si="11"/>
        <v>3.8898858999999994E-2</v>
      </c>
      <c r="G110" s="7"/>
      <c r="H110" s="7"/>
      <c r="K110" s="4" t="s">
        <v>6</v>
      </c>
      <c r="L110" s="4">
        <v>9</v>
      </c>
      <c r="M110" s="4">
        <v>0.36149999999999999</v>
      </c>
      <c r="N110" s="4">
        <v>1.6150000000000001E-2</v>
      </c>
      <c r="O110" s="4" t="s">
        <v>7</v>
      </c>
      <c r="Q110" s="8">
        <f t="shared" si="18"/>
        <v>0.18625504999999998</v>
      </c>
      <c r="R110" s="8">
        <f t="shared" si="19"/>
        <v>-9.8398449999999998E-3</v>
      </c>
    </row>
    <row r="111" spans="1:18" x14ac:dyDescent="0.2">
      <c r="A111">
        <v>77</v>
      </c>
      <c r="B111" s="1">
        <v>44012.678240740737</v>
      </c>
      <c r="C111" s="7">
        <v>76.33</v>
      </c>
      <c r="D111" s="7">
        <v>4.5359999999999996</v>
      </c>
      <c r="E111" s="10">
        <f t="shared" si="10"/>
        <v>72.257570999999999</v>
      </c>
      <c r="F111" s="7">
        <f t="shared" si="11"/>
        <v>4.9606391999999992</v>
      </c>
      <c r="G111" s="7"/>
      <c r="H111" s="7"/>
      <c r="K111" s="4" t="s">
        <v>6</v>
      </c>
      <c r="L111" s="4">
        <v>1</v>
      </c>
      <c r="M111" s="4">
        <v>0.36940000000000001</v>
      </c>
      <c r="N111" s="4">
        <v>2.248E-2</v>
      </c>
      <c r="O111" s="4" t="s">
        <v>7</v>
      </c>
      <c r="Q111" s="8">
        <f t="shared" si="18"/>
        <v>0.19374977999999998</v>
      </c>
      <c r="R111" s="8">
        <f t="shared" si="19"/>
        <v>-2.8787440000000025E-3</v>
      </c>
    </row>
    <row r="112" spans="1:18" x14ac:dyDescent="0.2">
      <c r="A112">
        <v>78</v>
      </c>
      <c r="B112" s="1">
        <v>44012.69630787037</v>
      </c>
      <c r="C112" s="7">
        <v>9.4160000000000004</v>
      </c>
      <c r="D112" s="7">
        <v>0.69189999999999996</v>
      </c>
      <c r="E112" s="7">
        <f t="shared" si="10"/>
        <v>8.7762592000000001</v>
      </c>
      <c r="F112" s="7">
        <f t="shared" si="11"/>
        <v>0.73328242999999993</v>
      </c>
      <c r="G112" s="7"/>
      <c r="H112" s="7"/>
      <c r="K112" s="4" t="s">
        <v>6</v>
      </c>
      <c r="L112" s="4">
        <v>7</v>
      </c>
      <c r="M112" s="4">
        <v>0.21510000000000001</v>
      </c>
      <c r="N112" s="4">
        <v>4.4799999999999996E-3</v>
      </c>
      <c r="O112" s="4" t="s">
        <v>7</v>
      </c>
      <c r="Q112" s="8">
        <f t="shared" si="18"/>
        <v>4.7365370000000018E-2</v>
      </c>
      <c r="R112" s="8">
        <f t="shared" si="19"/>
        <v>-2.2673344000000002E-2</v>
      </c>
    </row>
    <row r="113" spans="1:18" x14ac:dyDescent="0.2">
      <c r="A113">
        <v>79</v>
      </c>
      <c r="B113" s="1">
        <v>44012.712627314817</v>
      </c>
      <c r="C113" s="7">
        <v>75.66</v>
      </c>
      <c r="D113" s="7">
        <v>4.6139999999999999</v>
      </c>
      <c r="E113" s="10">
        <f t="shared" si="10"/>
        <v>71.62194199999999</v>
      </c>
      <c r="F113" s="7">
        <f t="shared" si="11"/>
        <v>5.0464158000000001</v>
      </c>
      <c r="G113" s="7"/>
      <c r="H113" s="7"/>
      <c r="K113" s="4" t="s">
        <v>6</v>
      </c>
      <c r="L113" s="4">
        <v>13</v>
      </c>
      <c r="M113" s="4">
        <v>0.34470000000000001</v>
      </c>
      <c r="N113" s="4">
        <v>6.8769999999999998E-2</v>
      </c>
      <c r="O113" s="4" t="s">
        <v>7</v>
      </c>
      <c r="Q113" s="8">
        <f t="shared" si="18"/>
        <v>0.17031689</v>
      </c>
      <c r="R113" s="8">
        <f t="shared" si="19"/>
        <v>4.8026368999999985E-2</v>
      </c>
    </row>
    <row r="114" spans="1:18" x14ac:dyDescent="0.2">
      <c r="A114">
        <v>80</v>
      </c>
      <c r="B114" s="1">
        <v>44012.729861111111</v>
      </c>
      <c r="C114" s="7">
        <v>10.18</v>
      </c>
      <c r="D114" s="7">
        <v>0.75219999999999998</v>
      </c>
      <c r="E114" s="7">
        <f t="shared" si="10"/>
        <v>9.501065999999998</v>
      </c>
      <c r="F114" s="7">
        <f t="shared" si="11"/>
        <v>0.79959433999999996</v>
      </c>
      <c r="G114" s="7"/>
      <c r="H114" s="7"/>
      <c r="K114" s="4" t="s">
        <v>6</v>
      </c>
      <c r="L114" s="4">
        <v>19</v>
      </c>
      <c r="M114" s="4">
        <v>0.66420000000000001</v>
      </c>
      <c r="N114" s="4">
        <v>8.9520000000000002E-2</v>
      </c>
      <c r="O114" s="4" t="s">
        <v>7</v>
      </c>
      <c r="Q114" s="8">
        <f t="shared" si="18"/>
        <v>0.47342654000000001</v>
      </c>
      <c r="R114" s="8">
        <f t="shared" si="19"/>
        <v>7.0845143999999999E-2</v>
      </c>
    </row>
    <row r="115" spans="1:18" x14ac:dyDescent="0.2">
      <c r="A115">
        <v>81</v>
      </c>
      <c r="B115" s="1">
        <v>44012.757511574076</v>
      </c>
      <c r="C115" s="7">
        <v>132.1</v>
      </c>
      <c r="D115" s="7">
        <v>6</v>
      </c>
      <c r="E115" s="10">
        <f t="shared" si="10"/>
        <v>125.16656999999999</v>
      </c>
      <c r="F115" s="10">
        <f t="shared" si="11"/>
        <v>6.5705999999999998</v>
      </c>
      <c r="G115" s="7"/>
      <c r="H115" s="7"/>
      <c r="K115" s="4" t="s">
        <v>6</v>
      </c>
      <c r="L115" s="4">
        <v>25</v>
      </c>
      <c r="M115" s="4">
        <v>0.31790000000000002</v>
      </c>
      <c r="N115" s="4">
        <v>1.251E-2</v>
      </c>
      <c r="O115" s="4" t="s">
        <v>7</v>
      </c>
      <c r="Q115" s="8">
        <f t="shared" si="18"/>
        <v>0.14489173</v>
      </c>
      <c r="R115" s="8">
        <f t="shared" si="19"/>
        <v>-1.3842753000000001E-2</v>
      </c>
    </row>
    <row r="116" spans="1:18" x14ac:dyDescent="0.2">
      <c r="A116">
        <v>82</v>
      </c>
      <c r="B116" s="1">
        <v>44012.772488425922</v>
      </c>
      <c r="C116" s="7">
        <v>16.32</v>
      </c>
      <c r="D116" s="7">
        <v>0.99199999999999999</v>
      </c>
      <c r="E116" s="7">
        <f t="shared" si="10"/>
        <v>15.326084</v>
      </c>
      <c r="F116" s="7">
        <f t="shared" si="11"/>
        <v>1.0633023999999998</v>
      </c>
      <c r="G116" s="7"/>
      <c r="H116" s="7"/>
      <c r="K116" s="4" t="s">
        <v>6</v>
      </c>
      <c r="L116" s="4">
        <v>31</v>
      </c>
      <c r="M116" s="4">
        <v>0.69450000000000001</v>
      </c>
      <c r="N116" s="4">
        <v>4.4609999999999997E-2</v>
      </c>
      <c r="O116" s="4" t="s">
        <v>7</v>
      </c>
      <c r="Q116" s="8">
        <f t="shared" si="18"/>
        <v>0.50217215000000004</v>
      </c>
      <c r="R116" s="8">
        <f t="shared" si="19"/>
        <v>2.1457616999999991E-2</v>
      </c>
    </row>
    <row r="117" spans="1:18" x14ac:dyDescent="0.2">
      <c r="A117">
        <v>83</v>
      </c>
      <c r="B117" s="1">
        <v>44012.840891203705</v>
      </c>
      <c r="C117" s="7">
        <v>136.4</v>
      </c>
      <c r="D117" s="7">
        <v>6.1159999999999997</v>
      </c>
      <c r="E117" s="10">
        <f t="shared" si="10"/>
        <v>129.24598</v>
      </c>
      <c r="F117" s="7">
        <f t="shared" si="11"/>
        <v>6.6981651999999992</v>
      </c>
      <c r="G117" s="7"/>
      <c r="H117" s="7"/>
      <c r="K117" s="4" t="s">
        <v>6</v>
      </c>
      <c r="L117" s="4">
        <v>37</v>
      </c>
      <c r="M117" s="4">
        <v>0.81399999999999995</v>
      </c>
      <c r="N117" s="4">
        <v>8.0939999999999998E-2</v>
      </c>
      <c r="O117" s="4" t="s">
        <v>7</v>
      </c>
      <c r="Q117" s="8">
        <f t="shared" si="18"/>
        <v>0.61554179999999992</v>
      </c>
      <c r="R117" s="8">
        <f t="shared" si="19"/>
        <v>6.1409717999999988E-2</v>
      </c>
    </row>
    <row r="118" spans="1:18" x14ac:dyDescent="0.2">
      <c r="A118">
        <v>84</v>
      </c>
      <c r="B118" s="1">
        <v>44012.857291666667</v>
      </c>
      <c r="C118" s="7">
        <v>17.02</v>
      </c>
      <c r="D118" s="7">
        <v>0.92849999999999999</v>
      </c>
      <c r="E118" s="7">
        <f t="shared" si="10"/>
        <v>15.990174</v>
      </c>
      <c r="F118" s="7">
        <f t="shared" si="11"/>
        <v>0.99347145000000003</v>
      </c>
      <c r="G118" s="7"/>
      <c r="H118" s="7"/>
      <c r="K118" s="4" t="s">
        <v>6</v>
      </c>
      <c r="L118" s="4">
        <v>43</v>
      </c>
      <c r="M118" s="4">
        <v>0.3821</v>
      </c>
      <c r="N118" s="4">
        <v>1.2930000000000001E-2</v>
      </c>
      <c r="O118" s="4" t="s">
        <v>7</v>
      </c>
      <c r="Q118" s="8">
        <f t="shared" si="18"/>
        <v>0.20579827000000001</v>
      </c>
      <c r="R118" s="8">
        <f t="shared" si="19"/>
        <v>-1.3380879E-2</v>
      </c>
    </row>
    <row r="119" spans="1:18" x14ac:dyDescent="0.2">
      <c r="A119">
        <v>61</v>
      </c>
      <c r="B119" s="1">
        <v>44013.491319444445</v>
      </c>
      <c r="C119" s="7">
        <v>139.30000000000001</v>
      </c>
      <c r="D119" s="7">
        <v>16.77</v>
      </c>
      <c r="E119" s="10">
        <f t="shared" si="10"/>
        <v>131.99721</v>
      </c>
      <c r="F119" s="10">
        <f t="shared" si="11"/>
        <v>18.414368999999997</v>
      </c>
      <c r="G119" s="7"/>
      <c r="H119" s="7"/>
      <c r="K119" s="4" t="s">
        <v>6</v>
      </c>
      <c r="L119" s="4">
        <v>49</v>
      </c>
      <c r="M119" s="4">
        <v>0.30170000000000002</v>
      </c>
      <c r="N119" s="4">
        <v>9.4400000000000005E-3</v>
      </c>
      <c r="O119" s="4" t="s">
        <v>7</v>
      </c>
      <c r="Q119" s="8">
        <f t="shared" si="18"/>
        <v>0.12952279</v>
      </c>
      <c r="R119" s="8">
        <f t="shared" si="19"/>
        <v>-1.7218832E-2</v>
      </c>
    </row>
    <row r="120" spans="1:18" x14ac:dyDescent="0.2">
      <c r="A120">
        <v>63</v>
      </c>
      <c r="B120" s="1">
        <v>44013.505844907406</v>
      </c>
      <c r="C120" s="7">
        <v>136.19999999999999</v>
      </c>
      <c r="D120" s="7">
        <v>16.38</v>
      </c>
      <c r="E120" s="10">
        <f t="shared" si="10"/>
        <v>129.05623999999997</v>
      </c>
      <c r="F120" s="10">
        <f t="shared" si="11"/>
        <v>17.985485999999998</v>
      </c>
      <c r="G120" s="7"/>
      <c r="H120" s="7"/>
      <c r="K120" s="4" t="s">
        <v>6</v>
      </c>
      <c r="L120" s="4">
        <v>55</v>
      </c>
      <c r="M120" s="4">
        <v>0.3039</v>
      </c>
      <c r="N120" s="4">
        <v>1.1440000000000001E-2</v>
      </c>
      <c r="O120" s="4" t="s">
        <v>7</v>
      </c>
      <c r="Q120" s="8">
        <f t="shared" si="18"/>
        <v>0.13160992999999999</v>
      </c>
      <c r="R120" s="8">
        <f t="shared" si="19"/>
        <v>-1.5019432000000001E-2</v>
      </c>
    </row>
    <row r="121" spans="1:18" x14ac:dyDescent="0.2">
      <c r="A121">
        <v>65</v>
      </c>
      <c r="B121" s="1">
        <v>44013.524421296293</v>
      </c>
      <c r="C121" s="7">
        <v>25.3</v>
      </c>
      <c r="D121" s="7">
        <v>1.0449999999999999</v>
      </c>
      <c r="E121" s="7">
        <f t="shared" si="10"/>
        <v>23.845410000000001</v>
      </c>
      <c r="F121" s="7">
        <f t="shared" si="11"/>
        <v>1.1215864999999998</v>
      </c>
      <c r="G121" s="7"/>
      <c r="H121" s="7"/>
      <c r="K121" s="4" t="s">
        <v>6</v>
      </c>
      <c r="L121" s="4">
        <v>61</v>
      </c>
      <c r="M121" s="4">
        <v>0.38340000000000002</v>
      </c>
      <c r="N121" s="4">
        <v>1.24E-2</v>
      </c>
      <c r="O121" s="4" t="s">
        <v>7</v>
      </c>
      <c r="Q121" s="8">
        <f t="shared" si="18"/>
        <v>0.20703157999999999</v>
      </c>
      <c r="R121" s="8">
        <f t="shared" si="19"/>
        <v>-1.3963720000000001E-2</v>
      </c>
    </row>
    <row r="122" spans="1:18" x14ac:dyDescent="0.2">
      <c r="A122">
        <v>67</v>
      </c>
      <c r="B122" s="1">
        <v>44013.543622685182</v>
      </c>
      <c r="C122" s="7">
        <v>27.24</v>
      </c>
      <c r="D122" s="7">
        <v>1.1619999999999999</v>
      </c>
      <c r="E122" s="7">
        <f t="shared" si="10"/>
        <v>25.685887999999998</v>
      </c>
      <c r="F122" s="7">
        <f t="shared" si="11"/>
        <v>1.2502513999999998</v>
      </c>
      <c r="G122" s="7"/>
      <c r="H122" s="7"/>
      <c r="K122" s="4" t="s">
        <v>6</v>
      </c>
      <c r="L122" s="4">
        <v>67</v>
      </c>
      <c r="M122" s="4">
        <v>0.31680000000000003</v>
      </c>
      <c r="N122" s="4">
        <v>1.9029999999999998E-2</v>
      </c>
      <c r="O122" s="4" t="s">
        <v>7</v>
      </c>
      <c r="Q122" s="8">
        <f t="shared" si="18"/>
        <v>0.14384816</v>
      </c>
      <c r="R122" s="8">
        <f t="shared" si="19"/>
        <v>-6.6727090000000024E-3</v>
      </c>
    </row>
    <row r="123" spans="1:18" x14ac:dyDescent="0.2">
      <c r="A123">
        <v>77</v>
      </c>
      <c r="B123" s="1">
        <v>44013.556134259263</v>
      </c>
      <c r="C123" s="7">
        <v>27.03</v>
      </c>
      <c r="D123" s="7">
        <v>1.5680000000000001</v>
      </c>
      <c r="E123" s="7">
        <f t="shared" si="10"/>
        <v>25.486661000000002</v>
      </c>
      <c r="F123" s="7">
        <f t="shared" si="11"/>
        <v>1.6967295999999998</v>
      </c>
      <c r="G123" s="7"/>
      <c r="H123" s="7"/>
      <c r="K123" s="4" t="s">
        <v>6</v>
      </c>
      <c r="L123" s="4">
        <v>70</v>
      </c>
      <c r="M123" s="4">
        <v>0.48039999999999999</v>
      </c>
      <c r="N123" s="4">
        <v>1.38E-2</v>
      </c>
      <c r="O123" s="4" t="s">
        <v>7</v>
      </c>
      <c r="Q123" s="8">
        <f t="shared" si="18"/>
        <v>0.29905547999999998</v>
      </c>
      <c r="R123" s="8">
        <f t="shared" si="19"/>
        <v>-1.2424140000000002E-2</v>
      </c>
    </row>
    <row r="124" spans="1:18" x14ac:dyDescent="0.2">
      <c r="A124">
        <v>79</v>
      </c>
      <c r="B124" s="1">
        <v>44013.586157407408</v>
      </c>
      <c r="C124" s="7">
        <v>28.22</v>
      </c>
      <c r="D124" s="7">
        <v>1.7569999999999999</v>
      </c>
      <c r="E124" s="7">
        <f t="shared" si="10"/>
        <v>26.615613999999997</v>
      </c>
      <c r="F124" s="7">
        <f t="shared" si="11"/>
        <v>1.9045728999999996</v>
      </c>
      <c r="G124" s="7"/>
      <c r="H124" s="7"/>
      <c r="K124" s="4" t="s">
        <v>6</v>
      </c>
      <c r="L124" s="4">
        <v>76</v>
      </c>
      <c r="M124" s="4">
        <v>0.72799999999999998</v>
      </c>
      <c r="N124" s="4">
        <v>1.5859999999999999E-2</v>
      </c>
      <c r="O124" s="4" t="s">
        <v>7</v>
      </c>
      <c r="Q124" s="8">
        <f t="shared" si="18"/>
        <v>0.53395360000000003</v>
      </c>
      <c r="R124" s="8">
        <f t="shared" si="19"/>
        <v>-1.0158758000000004E-2</v>
      </c>
    </row>
    <row r="125" spans="1:18" x14ac:dyDescent="0.2">
      <c r="A125">
        <v>83</v>
      </c>
      <c r="B125" s="1">
        <v>44013.60297453704</v>
      </c>
      <c r="C125" s="7">
        <v>46.52</v>
      </c>
      <c r="D125" s="7">
        <v>2.1</v>
      </c>
      <c r="E125" s="7">
        <f t="shared" si="10"/>
        <v>43.976824000000001</v>
      </c>
      <c r="F125" s="7">
        <f t="shared" si="11"/>
        <v>2.2817699999999999</v>
      </c>
      <c r="G125" s="7"/>
      <c r="H125" s="7"/>
      <c r="K125" s="4" t="s">
        <v>6</v>
      </c>
      <c r="L125" s="4">
        <v>79</v>
      </c>
      <c r="M125" s="4">
        <v>0.77749999999999997</v>
      </c>
      <c r="N125" s="4">
        <v>1.48E-3</v>
      </c>
      <c r="O125" s="4" t="s">
        <v>7</v>
      </c>
      <c r="Q125" s="8">
        <f t="shared" si="18"/>
        <v>0.58091424999999997</v>
      </c>
      <c r="R125" s="8">
        <f t="shared" si="19"/>
        <v>-2.5972444000000001E-2</v>
      </c>
    </row>
    <row r="126" spans="1:18" x14ac:dyDescent="0.2">
      <c r="K126" s="5"/>
      <c r="L126" s="3" t="s">
        <v>14</v>
      </c>
      <c r="M126" s="8">
        <f>AVERAGE(M108:M125)</f>
        <v>0.47789444444444446</v>
      </c>
      <c r="N126" s="8">
        <f>AVERAGE(N108:N125)</f>
        <v>2.5693888888888888E-2</v>
      </c>
      <c r="P126" s="3" t="s">
        <v>14</v>
      </c>
      <c r="Q126" s="8">
        <f>AVERAGE(Q108:Q125)</f>
        <v>0.29667845944444449</v>
      </c>
      <c r="R126" s="8">
        <f>AVERAGE(R108:R125)</f>
        <v>6.5556961111110914E-4</v>
      </c>
    </row>
    <row r="127" spans="1:18" x14ac:dyDescent="0.2">
      <c r="K127" s="5"/>
      <c r="L127" s="3" t="s">
        <v>15</v>
      </c>
      <c r="M127" s="8">
        <f>STDEV(M108:M125)</f>
        <v>0.19467288542645431</v>
      </c>
      <c r="N127" s="8">
        <f>STDEV(N108:N125)</f>
        <v>2.6767765983578717E-2</v>
      </c>
      <c r="P127" s="3" t="s">
        <v>15</v>
      </c>
      <c r="Q127" s="8">
        <f>STDEV(Q108:Q125)</f>
        <v>0.18468616640407726</v>
      </c>
      <c r="R127" s="8">
        <f>STDEV(R108:R125)</f>
        <v>2.9436512252141511E-2</v>
      </c>
    </row>
    <row r="128" spans="1:18" x14ac:dyDescent="0.2">
      <c r="K128" s="5"/>
      <c r="L128" s="5"/>
      <c r="M128" s="5"/>
      <c r="N128" s="5"/>
      <c r="O128" s="5"/>
    </row>
    <row r="129" spans="11:15" x14ac:dyDescent="0.2">
      <c r="K129" s="5"/>
      <c r="L129" s="5"/>
      <c r="M129" s="5"/>
      <c r="N129" s="5"/>
      <c r="O129" s="5"/>
    </row>
    <row r="130" spans="11:15" x14ac:dyDescent="0.2">
      <c r="K130" s="5"/>
      <c r="L130" s="5"/>
      <c r="M130" s="5"/>
      <c r="N130" s="5"/>
      <c r="O130" s="5"/>
    </row>
    <row r="131" spans="11:15" x14ac:dyDescent="0.2">
      <c r="K131" s="5"/>
      <c r="L131" s="5"/>
      <c r="M131" s="5"/>
      <c r="N131" s="5"/>
      <c r="O131" s="5"/>
    </row>
    <row r="132" spans="11:15" x14ac:dyDescent="0.2">
      <c r="K132" s="5"/>
      <c r="L132" s="5"/>
      <c r="M132" s="5"/>
      <c r="N132" s="5"/>
      <c r="O132" s="5"/>
    </row>
    <row r="133" spans="11:15" x14ac:dyDescent="0.2">
      <c r="K133" s="5"/>
      <c r="L133" s="5"/>
      <c r="M133" s="5"/>
      <c r="N133" s="5"/>
      <c r="O133" s="5"/>
    </row>
    <row r="134" spans="11:15" x14ac:dyDescent="0.2">
      <c r="K134" s="5"/>
      <c r="L134" s="5"/>
      <c r="M134" s="5"/>
      <c r="N134" s="5"/>
      <c r="O134" s="5"/>
    </row>
    <row r="135" spans="11:15" x14ac:dyDescent="0.2">
      <c r="K135" s="5"/>
      <c r="L135" s="5"/>
      <c r="M135" s="5"/>
      <c r="N135" s="5"/>
      <c r="O135" s="5"/>
    </row>
    <row r="136" spans="11:15" x14ac:dyDescent="0.2">
      <c r="K136" s="5"/>
      <c r="L136" s="5"/>
      <c r="M136" s="5"/>
      <c r="N136" s="5"/>
      <c r="O136" s="5"/>
    </row>
    <row r="137" spans="11:15" x14ac:dyDescent="0.2">
      <c r="K137" s="5"/>
      <c r="L137" s="5"/>
      <c r="M137" s="5"/>
      <c r="N137" s="5"/>
      <c r="O137" s="5"/>
    </row>
    <row r="138" spans="11:15" x14ac:dyDescent="0.2">
      <c r="K138" s="5"/>
      <c r="L138" s="5"/>
      <c r="M138" s="5"/>
      <c r="N138" s="5"/>
      <c r="O138" s="5"/>
    </row>
    <row r="139" spans="11:15" x14ac:dyDescent="0.2">
      <c r="K139" s="5"/>
      <c r="L139" s="5"/>
      <c r="M139" s="5"/>
      <c r="N139" s="5"/>
      <c r="O139" s="5"/>
    </row>
    <row r="140" spans="11:15" x14ac:dyDescent="0.2">
      <c r="K140" s="5"/>
      <c r="L140" s="5"/>
      <c r="M140" s="5"/>
      <c r="N140" s="5"/>
      <c r="O140" s="5"/>
    </row>
    <row r="141" spans="11:15" x14ac:dyDescent="0.2">
      <c r="K141" s="5"/>
      <c r="L141" s="5"/>
      <c r="M141" s="5"/>
      <c r="N141" s="5"/>
      <c r="O141" s="5"/>
    </row>
    <row r="142" spans="11:15" x14ac:dyDescent="0.2">
      <c r="K142" s="5"/>
      <c r="L142" s="5"/>
      <c r="M142" s="5"/>
      <c r="N142" s="5"/>
      <c r="O142" s="5"/>
    </row>
    <row r="143" spans="11:15" x14ac:dyDescent="0.2">
      <c r="K143" s="5"/>
      <c r="L143" s="5"/>
      <c r="M143" s="5"/>
      <c r="N143" s="5"/>
      <c r="O143" s="5"/>
    </row>
    <row r="144" spans="11:15" x14ac:dyDescent="0.2">
      <c r="K144" s="5"/>
      <c r="L144" s="5"/>
      <c r="M144" s="5"/>
      <c r="N144" s="5"/>
      <c r="O144" s="5"/>
    </row>
    <row r="145" spans="11:15" x14ac:dyDescent="0.2">
      <c r="K145" s="5"/>
      <c r="L145" s="5"/>
      <c r="M145" s="5"/>
      <c r="N145" s="5"/>
      <c r="O145" s="5"/>
    </row>
    <row r="146" spans="11:15" x14ac:dyDescent="0.2">
      <c r="K146" s="5"/>
      <c r="L146" s="5"/>
      <c r="M146" s="5"/>
      <c r="N146" s="5"/>
      <c r="O146" s="5"/>
    </row>
    <row r="147" spans="11:15" x14ac:dyDescent="0.2">
      <c r="K147" s="5"/>
      <c r="L147" s="5"/>
      <c r="M147" s="5"/>
      <c r="N147" s="5"/>
      <c r="O147" s="5"/>
    </row>
    <row r="148" spans="11:15" x14ac:dyDescent="0.2">
      <c r="K148" s="5"/>
      <c r="L148" s="5"/>
      <c r="M148" s="5"/>
      <c r="N148" s="5"/>
      <c r="O148" s="5"/>
    </row>
    <row r="149" spans="11:15" x14ac:dyDescent="0.2">
      <c r="K149" s="5"/>
      <c r="L149" s="5"/>
      <c r="M149" s="5"/>
      <c r="N149" s="5"/>
      <c r="O149" s="5"/>
    </row>
    <row r="150" spans="11:15" x14ac:dyDescent="0.2">
      <c r="K150" s="5"/>
      <c r="L150" s="5"/>
      <c r="M150" s="5"/>
      <c r="N150" s="5"/>
      <c r="O150" s="5"/>
    </row>
    <row r="151" spans="11:15" x14ac:dyDescent="0.2">
      <c r="K151" s="5"/>
      <c r="L151" s="5"/>
      <c r="M151" s="5"/>
      <c r="N151" s="5"/>
      <c r="O151" s="5"/>
    </row>
    <row r="152" spans="11:15" x14ac:dyDescent="0.2">
      <c r="K152" s="5"/>
      <c r="L152" s="5"/>
      <c r="M152" s="5"/>
      <c r="N152" s="5"/>
      <c r="O152" s="5"/>
    </row>
    <row r="153" spans="11:15" x14ac:dyDescent="0.2">
      <c r="K153" s="5"/>
      <c r="L153" s="5"/>
      <c r="M153" s="5"/>
      <c r="N153" s="5"/>
      <c r="O153" s="5"/>
    </row>
    <row r="154" spans="11:15" x14ac:dyDescent="0.2">
      <c r="K154" s="5"/>
      <c r="L154" s="5"/>
      <c r="M154" s="5"/>
      <c r="N154" s="5"/>
      <c r="O154" s="5"/>
    </row>
    <row r="155" spans="11:15" x14ac:dyDescent="0.2">
      <c r="K155" s="5"/>
      <c r="L155" s="5"/>
      <c r="M155" s="5"/>
      <c r="N155" s="5"/>
      <c r="O155" s="5"/>
    </row>
    <row r="156" spans="11:15" x14ac:dyDescent="0.2">
      <c r="K156" s="5"/>
      <c r="L156" s="5"/>
      <c r="M156" s="5"/>
      <c r="N156" s="5"/>
      <c r="O156" s="5"/>
    </row>
    <row r="157" spans="11:15" x14ac:dyDescent="0.2">
      <c r="K157" s="5"/>
      <c r="L157" s="5"/>
      <c r="M157" s="5"/>
      <c r="N157" s="5"/>
      <c r="O157" s="5"/>
    </row>
    <row r="158" spans="11:15" x14ac:dyDescent="0.2">
      <c r="K158" s="5"/>
      <c r="L158" s="5"/>
      <c r="M158" s="5"/>
      <c r="N158" s="5"/>
      <c r="O158" s="5"/>
    </row>
    <row r="159" spans="11:15" x14ac:dyDescent="0.2">
      <c r="K159" s="5"/>
      <c r="L159" s="5"/>
      <c r="M159" s="5"/>
      <c r="N159" s="5"/>
      <c r="O159" s="5"/>
    </row>
    <row r="160" spans="11:15" x14ac:dyDescent="0.2">
      <c r="K160" s="5"/>
      <c r="L160" s="5"/>
      <c r="M160" s="5"/>
      <c r="N160" s="5"/>
      <c r="O160" s="5"/>
    </row>
    <row r="161" spans="11:15" x14ac:dyDescent="0.2">
      <c r="K161" s="5"/>
      <c r="L161" s="5"/>
      <c r="M161" s="5"/>
      <c r="N161" s="5"/>
      <c r="O161" s="5"/>
    </row>
  </sheetData>
  <sortState ref="K77:O116">
    <sortCondition ref="K77:K116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062920 Amanda 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Mitchem, David</dc:creator>
  <cp:lastModifiedBy>Amanda Pennino</cp:lastModifiedBy>
  <dcterms:created xsi:type="dcterms:W3CDTF">2020-07-02T15:10:48Z</dcterms:created>
  <dcterms:modified xsi:type="dcterms:W3CDTF">2021-03-26T17:26:44Z</dcterms:modified>
</cp:coreProperties>
</file>