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lab/Exchangeable/VT/Soil_Analyses/data/"/>
    </mc:Choice>
  </mc:AlternateContent>
  <xr:revisionPtr revIDLastSave="0" documentId="8_{248DBF08-F472-4341-A3F9-84DA2E11B4C6}" xr6:coauthVersionLast="47" xr6:coauthVersionMax="47" xr10:uidLastSave="{00000000-0000-0000-0000-000000000000}"/>
  <bookViews>
    <workbookView xWindow="900" yWindow="500" windowWidth="27760" windowHeight="15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L7" i="1"/>
  <c r="K7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K3" i="1"/>
  <c r="K4" i="1"/>
  <c r="K5" i="1"/>
  <c r="K6" i="1"/>
  <c r="K2" i="1"/>
  <c r="P14" i="1"/>
  <c r="P18" i="1" s="1"/>
  <c r="Q14" i="1"/>
  <c r="Q18" i="1" s="1"/>
  <c r="R14" i="1"/>
  <c r="R18" i="1" s="1"/>
  <c r="S14" i="1"/>
  <c r="S18" i="1" s="1"/>
  <c r="P15" i="1"/>
  <c r="P19" i="1" s="1"/>
  <c r="Q15" i="1"/>
  <c r="Q19" i="1" s="1"/>
  <c r="R15" i="1"/>
  <c r="R19" i="1" s="1"/>
  <c r="S15" i="1"/>
  <c r="S19" i="1" s="1"/>
  <c r="O15" i="1"/>
  <c r="O19" i="1" s="1"/>
  <c r="O14" i="1"/>
  <c r="O18" i="1" s="1"/>
  <c r="U2" i="1" l="1"/>
  <c r="V2" i="1"/>
  <c r="W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T7" i="1"/>
  <c r="T3" i="1"/>
  <c r="T4" i="1"/>
  <c r="T5" i="1"/>
  <c r="T6" i="1"/>
  <c r="T2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Bower</author>
  </authors>
  <commentList>
    <comment ref="C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Jenny Bower: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extracted by VT and run by VT ICP</t>
        </r>
      </text>
    </comment>
    <comment ref="G1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Jenny Bower: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extracted by VT and re-run by UVM ICP</t>
        </r>
      </text>
    </comment>
    <comment ref="O1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Jenny Bower: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re-extracted by UVM and analyzed by UVM ICP</t>
        </r>
      </text>
    </comment>
  </commentList>
</comments>
</file>

<file path=xl/sharedStrings.xml><?xml version="1.0" encoding="utf-8"?>
<sst xmlns="http://schemas.openxmlformats.org/spreadsheetml/2006/main" count="64" uniqueCount="44">
  <si>
    <t>42_4_V4.1</t>
  </si>
  <si>
    <t>Oa</t>
  </si>
  <si>
    <t>E</t>
  </si>
  <si>
    <t>Bhs1</t>
  </si>
  <si>
    <t>Bhs2.1</t>
  </si>
  <si>
    <t>Bhs2.2</t>
  </si>
  <si>
    <t>C.2</t>
  </si>
  <si>
    <t>pedon</t>
  </si>
  <si>
    <t>horizon</t>
  </si>
  <si>
    <t>QC Forest Reference Soil</t>
  </si>
  <si>
    <t>Bs</t>
  </si>
  <si>
    <t>86_3_W3.2</t>
  </si>
  <si>
    <t>Bhs1dup</t>
  </si>
  <si>
    <t>Bsdup</t>
  </si>
  <si>
    <t>Oadup</t>
  </si>
  <si>
    <t>Bs actual</t>
  </si>
  <si>
    <t>Oa actual</t>
  </si>
  <si>
    <t>Ca_cmolKg_UVMextract</t>
  </si>
  <si>
    <t>Na_cmolKg_UVMextract</t>
  </si>
  <si>
    <t>K_cmolKg_UVMextract</t>
  </si>
  <si>
    <t>Al_cmolKg_UVMextract</t>
  </si>
  <si>
    <t>Mg_cmolKg_UVMextract</t>
  </si>
  <si>
    <t>Bs %error UVM</t>
  </si>
  <si>
    <t>Oa %error UVM</t>
  </si>
  <si>
    <t>NA</t>
  </si>
  <si>
    <t>Ca_cmolKg_VTextract</t>
  </si>
  <si>
    <t>Na_cmolKg_VTextract</t>
  </si>
  <si>
    <t>Mg_cmolKg_VTextract</t>
  </si>
  <si>
    <t>K_cmolKg_VTextract</t>
  </si>
  <si>
    <t>Ca_cmolKg_UVMrerun</t>
  </si>
  <si>
    <t>Na_cmolKg_UVMrerun</t>
  </si>
  <si>
    <t>Mg_cmolKg_UVMrerun</t>
  </si>
  <si>
    <t>K_cmolKg_UVMrerun</t>
  </si>
  <si>
    <t>-</t>
  </si>
  <si>
    <t>%error Ca reextract</t>
  </si>
  <si>
    <t>%error Na reextract</t>
  </si>
  <si>
    <t>%error Mg reextract</t>
  </si>
  <si>
    <t>%error K reextract</t>
  </si>
  <si>
    <t>Bs avg</t>
  </si>
  <si>
    <t>Oa avg</t>
  </si>
  <si>
    <t>error Mg</t>
  </si>
  <si>
    <t>error K</t>
  </si>
  <si>
    <t>error Ca</t>
  </si>
  <si>
    <t>error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</si>
</sst>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1" applyFont="1"/>
    <xf numFmtId="0" fontId="0" fillId="2" borderId="0" xfId="0" applyFill="1"/>
    <xf numFmtId="164" fontId="2" fillId="2" borderId="0" xfId="0" applyNumberFormat="1" applyFon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164" fontId="0" fillId="4" borderId="0" xfId="0" applyNumberFormat="1" applyFill="1"/>
    <xf numFmtId="0" fontId="0" fillId="0" borderId="0" xfId="0" applyFill="1"/>
    <xf numFmtId="164" fontId="0" fillId="3" borderId="0" xfId="0" applyNumberFormat="1" applyFill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49" fontId="3" fillId="0" borderId="0" xfId="0" applyNumberFormat="1" applyFont="1" applyAlignment="1">
      <alignment horizontal="center" vertical="center" wrapText="1" shrinkToFit="1"/>
    </xf>
    <xf numFmtId="164" fontId="3" fillId="2" borderId="0" xfId="0" applyNumberFormat="1" applyFont="1" applyFill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3" fillId="4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tabSelected="1" zoomScale="113" workbookViewId="0">
      <pane xSplit="2" topLeftCell="C1" activePane="topRight" state="frozen"/>
      <selection pane="topRight" activeCell="P6" sqref="P6"/>
    </sheetView>
  </sheetViews>
  <sheetFormatPr baseColWidth="10" defaultColWidth="10.83203125" defaultRowHeight="16" x14ac:dyDescent="0.2"/>
  <cols>
    <col min="1" max="2" width="10.83203125" style="11"/>
    <col min="3" max="3" width="11.5" style="11" bestFit="1" customWidth="1"/>
    <col min="4" max="6" width="10.83203125" style="11"/>
    <col min="7" max="7" width="13.6640625" style="11" bestFit="1" customWidth="1"/>
    <col min="8" max="10" width="13" style="11" bestFit="1" customWidth="1"/>
    <col min="11" max="14" width="13" style="11" customWidth="1"/>
    <col min="15" max="15" width="22.1640625" style="11" bestFit="1" customWidth="1"/>
    <col min="16" max="17" width="22.1640625" style="11" customWidth="1"/>
    <col min="18" max="18" width="21.33203125" style="11" bestFit="1" customWidth="1"/>
    <col min="19" max="19" width="22" style="11" bestFit="1" customWidth="1"/>
    <col min="20" max="16384" width="10.83203125" style="11"/>
  </cols>
  <sheetData>
    <row r="1" spans="1:23" s="20" customFormat="1" ht="51" x14ac:dyDescent="0.2">
      <c r="A1" s="15" t="s">
        <v>7</v>
      </c>
      <c r="B1" s="15" t="s">
        <v>8</v>
      </c>
      <c r="C1" s="16" t="s">
        <v>25</v>
      </c>
      <c r="D1" s="16" t="s">
        <v>26</v>
      </c>
      <c r="E1" s="16" t="s">
        <v>27</v>
      </c>
      <c r="F1" s="16" t="s">
        <v>28</v>
      </c>
      <c r="G1" s="17" t="s">
        <v>29</v>
      </c>
      <c r="H1" s="17" t="s">
        <v>30</v>
      </c>
      <c r="I1" s="17" t="s">
        <v>31</v>
      </c>
      <c r="J1" s="17" t="s">
        <v>32</v>
      </c>
      <c r="K1" s="18" t="s">
        <v>42</v>
      </c>
      <c r="L1" s="18" t="s">
        <v>43</v>
      </c>
      <c r="M1" s="18" t="s">
        <v>40</v>
      </c>
      <c r="N1" s="18" t="s">
        <v>41</v>
      </c>
      <c r="O1" s="19" t="s">
        <v>17</v>
      </c>
      <c r="P1" s="19" t="s">
        <v>18</v>
      </c>
      <c r="Q1" s="19" t="s">
        <v>21</v>
      </c>
      <c r="R1" s="19" t="s">
        <v>19</v>
      </c>
      <c r="S1" s="19" t="s">
        <v>20</v>
      </c>
      <c r="T1" s="18" t="s">
        <v>34</v>
      </c>
      <c r="U1" s="18" t="s">
        <v>35</v>
      </c>
      <c r="V1" s="18" t="s">
        <v>36</v>
      </c>
      <c r="W1" s="18" t="s">
        <v>37</v>
      </c>
    </row>
    <row r="2" spans="1:23" customFormat="1" x14ac:dyDescent="0.2">
      <c r="A2" s="2" t="s">
        <v>0</v>
      </c>
      <c r="B2" s="2" t="s">
        <v>1</v>
      </c>
      <c r="C2" s="13">
        <v>2.49892714570858</v>
      </c>
      <c r="D2" s="13">
        <v>2.3183993040452301E-2</v>
      </c>
      <c r="E2" s="13">
        <v>1.1400823045267401</v>
      </c>
      <c r="F2" s="13">
        <v>0.44588235294117601</v>
      </c>
      <c r="G2" s="12">
        <v>2.4379610535155298</v>
      </c>
      <c r="H2" s="12">
        <v>2.4856373681121698E-2</v>
      </c>
      <c r="I2" s="12">
        <v>0.75446745802221304</v>
      </c>
      <c r="J2" s="12">
        <v>0.46753722881709903</v>
      </c>
      <c r="K2" s="5">
        <f>ABS(G2-C2)/2</f>
        <v>3.0483046096525079E-2</v>
      </c>
      <c r="L2" s="5">
        <f t="shared" ref="L2:N7" si="0">ABS(H2-D2)/2</f>
        <v>8.3619032033469855E-4</v>
      </c>
      <c r="M2" s="5">
        <f t="shared" si="0"/>
        <v>0.19280742325226352</v>
      </c>
      <c r="N2" s="5">
        <f t="shared" si="0"/>
        <v>1.0827437937961509E-2</v>
      </c>
      <c r="O2" s="10">
        <v>1.7008915807307201</v>
      </c>
      <c r="P2" s="10">
        <v>6.1417387402536001E-2</v>
      </c>
      <c r="Q2" s="10">
        <v>0.59748284441466903</v>
      </c>
      <c r="R2" s="10">
        <v>0.40501803709568102</v>
      </c>
      <c r="S2" s="10">
        <v>0.13107199716530199</v>
      </c>
      <c r="T2" s="5">
        <f>(O2+G2)/2</f>
        <v>2.0694263171231251</v>
      </c>
      <c r="U2" s="5">
        <f t="shared" ref="U2:W7" si="1">(P2+H2)/2</f>
        <v>4.3136880541828848E-2</v>
      </c>
      <c r="V2" s="5">
        <f t="shared" si="1"/>
        <v>0.67597515121844109</v>
      </c>
      <c r="W2" s="5">
        <f t="shared" si="1"/>
        <v>0.43627763295638999</v>
      </c>
    </row>
    <row r="3" spans="1:23" customFormat="1" x14ac:dyDescent="0.2">
      <c r="A3" s="2" t="s">
        <v>0</v>
      </c>
      <c r="B3" s="2" t="s">
        <v>2</v>
      </c>
      <c r="C3" s="13">
        <v>9.6981037924151595E-2</v>
      </c>
      <c r="D3" s="13">
        <v>7.4380165289256199E-3</v>
      </c>
      <c r="E3" s="13" t="s">
        <v>24</v>
      </c>
      <c r="F3" s="13">
        <v>3.4731457800511498E-2</v>
      </c>
      <c r="G3" s="12">
        <v>9.7858274107789106E-2</v>
      </c>
      <c r="H3" s="12">
        <v>9.3108099405816696E-3</v>
      </c>
      <c r="I3" s="12">
        <v>3.4392857737046201E-2</v>
      </c>
      <c r="J3" s="12">
        <v>5.8122623674146202E-2</v>
      </c>
      <c r="K3" s="5">
        <f t="shared" ref="K3:K6" si="2">ABS(G3-C3)/2</f>
        <v>4.3861809181875572E-4</v>
      </c>
      <c r="L3" s="5">
        <f t="shared" si="0"/>
        <v>9.3639670582802486E-4</v>
      </c>
      <c r="M3" s="5" t="e">
        <f t="shared" si="0"/>
        <v>#VALUE!</v>
      </c>
      <c r="N3" s="5">
        <f t="shared" si="0"/>
        <v>1.1695582936817352E-2</v>
      </c>
      <c r="O3" s="10">
        <v>0.14789726192648001</v>
      </c>
      <c r="P3" s="10">
        <v>2.41626022506987E-2</v>
      </c>
      <c r="Q3" s="10">
        <v>5.6419594393245599E-2</v>
      </c>
      <c r="R3" s="10">
        <v>4.9001058892277301E-2</v>
      </c>
      <c r="S3" s="10">
        <v>0.24433137888842599</v>
      </c>
      <c r="T3" s="5">
        <f t="shared" ref="T3:T6" si="3">(O3+G3)/2</f>
        <v>0.12287776801713456</v>
      </c>
      <c r="U3" s="5">
        <f t="shared" si="1"/>
        <v>1.6736706095640184E-2</v>
      </c>
      <c r="V3" s="5">
        <f t="shared" si="1"/>
        <v>4.5406226065145897E-2</v>
      </c>
      <c r="W3" s="5">
        <f t="shared" si="1"/>
        <v>5.3561841283211752E-2</v>
      </c>
    </row>
    <row r="4" spans="1:23" customFormat="1" x14ac:dyDescent="0.2">
      <c r="A4" s="2" t="s">
        <v>0</v>
      </c>
      <c r="B4" s="2" t="s">
        <v>3</v>
      </c>
      <c r="C4" s="13">
        <v>0.14453592814371199</v>
      </c>
      <c r="D4" s="13">
        <v>1.00913440626359E-2</v>
      </c>
      <c r="E4" s="13" t="s">
        <v>24</v>
      </c>
      <c r="F4" s="13">
        <v>6.4066496163682804E-2</v>
      </c>
      <c r="G4" s="12">
        <v>0.14219290205096399</v>
      </c>
      <c r="H4" s="12">
        <v>1.40130557695879E-2</v>
      </c>
      <c r="I4" s="12">
        <v>7.0027663273718399E-2</v>
      </c>
      <c r="J4" s="12">
        <v>8.5105401550541193E-2</v>
      </c>
      <c r="K4" s="5">
        <f t="shared" si="2"/>
        <v>1.1715130463740009E-3</v>
      </c>
      <c r="L4" s="5">
        <f t="shared" si="0"/>
        <v>1.960855853476E-3</v>
      </c>
      <c r="M4" s="5" t="e">
        <f t="shared" si="0"/>
        <v>#VALUE!</v>
      </c>
      <c r="N4" s="5">
        <f t="shared" si="0"/>
        <v>1.0519452693429195E-2</v>
      </c>
      <c r="O4" s="10">
        <v>0.15852288466091899</v>
      </c>
      <c r="P4" s="10">
        <v>2.2809879823994499E-2</v>
      </c>
      <c r="Q4" s="10">
        <v>7.50935328197882E-2</v>
      </c>
      <c r="R4" s="10">
        <v>5.87215460684581E-2</v>
      </c>
      <c r="S4" s="10">
        <v>1.08205096517701</v>
      </c>
      <c r="T4" s="5">
        <f t="shared" si="3"/>
        <v>0.15035789335594149</v>
      </c>
      <c r="U4" s="5">
        <f t="shared" si="1"/>
        <v>1.84114677967912E-2</v>
      </c>
      <c r="V4" s="5">
        <f t="shared" si="1"/>
        <v>7.25605980467533E-2</v>
      </c>
      <c r="W4" s="5">
        <f t="shared" si="1"/>
        <v>7.191347380949964E-2</v>
      </c>
    </row>
    <row r="5" spans="1:23" customFormat="1" x14ac:dyDescent="0.2">
      <c r="A5" s="2" t="s">
        <v>0</v>
      </c>
      <c r="B5" s="3" t="s">
        <v>4</v>
      </c>
      <c r="C5" s="13">
        <v>0.13849800399201601</v>
      </c>
      <c r="D5" s="13">
        <v>1.40060896041757E-2</v>
      </c>
      <c r="E5" s="13" t="s">
        <v>24</v>
      </c>
      <c r="F5" s="13">
        <v>6.8900255754475698E-2</v>
      </c>
      <c r="G5" s="12">
        <v>0.13281433645010601</v>
      </c>
      <c r="H5" s="12">
        <v>1.9628482972227301E-2</v>
      </c>
      <c r="I5" s="12">
        <v>8.6424220737638502E-2</v>
      </c>
      <c r="J5" s="12">
        <v>9.2006465960864897E-2</v>
      </c>
      <c r="K5" s="5">
        <f t="shared" si="2"/>
        <v>2.8418337709549962E-3</v>
      </c>
      <c r="L5" s="5">
        <f t="shared" si="0"/>
        <v>2.8111966840258006E-3</v>
      </c>
      <c r="M5" s="5" t="e">
        <f t="shared" si="0"/>
        <v>#VALUE!</v>
      </c>
      <c r="N5" s="5">
        <f t="shared" si="0"/>
        <v>1.15531051031946E-2</v>
      </c>
      <c r="O5" s="10">
        <v>0.167994552155283</v>
      </c>
      <c r="P5" s="10">
        <v>3.1468853319908598E-2</v>
      </c>
      <c r="Q5" s="10">
        <v>0.10837517597518</v>
      </c>
      <c r="R5" s="10">
        <v>8.2251923970255603E-2</v>
      </c>
      <c r="S5" s="10">
        <v>2.73120784479404</v>
      </c>
      <c r="T5" s="5">
        <f t="shared" si="3"/>
        <v>0.15040444430269451</v>
      </c>
      <c r="U5" s="5">
        <f t="shared" si="1"/>
        <v>2.5548668146067949E-2</v>
      </c>
      <c r="V5" s="5">
        <f t="shared" si="1"/>
        <v>9.7399698356409242E-2</v>
      </c>
      <c r="W5" s="5">
        <f t="shared" si="1"/>
        <v>8.712919496556025E-2</v>
      </c>
    </row>
    <row r="6" spans="1:23" customFormat="1" x14ac:dyDescent="0.2">
      <c r="A6" s="2" t="s">
        <v>0</v>
      </c>
      <c r="B6" s="3" t="s">
        <v>5</v>
      </c>
      <c r="C6" s="13">
        <v>0.125474051896207</v>
      </c>
      <c r="D6" s="13">
        <v>7.0900391474554101E-3</v>
      </c>
      <c r="E6" s="13" t="s">
        <v>24</v>
      </c>
      <c r="F6" s="13">
        <v>5.3836317135549802E-2</v>
      </c>
      <c r="G6" s="12">
        <v>0.121003375475635</v>
      </c>
      <c r="H6" s="12">
        <v>1.8525335566794199E-2</v>
      </c>
      <c r="I6" s="12">
        <v>6.0935664205134001E-2</v>
      </c>
      <c r="J6" s="12">
        <v>8.0567023973321203E-2</v>
      </c>
      <c r="K6" s="5">
        <f t="shared" si="2"/>
        <v>2.2353382102860003E-3</v>
      </c>
      <c r="L6" s="5">
        <f t="shared" si="0"/>
        <v>5.7176482096693943E-3</v>
      </c>
      <c r="M6" s="5" t="e">
        <f t="shared" si="0"/>
        <v>#VALUE!</v>
      </c>
      <c r="N6" s="5">
        <f t="shared" si="0"/>
        <v>1.33653534188857E-2</v>
      </c>
      <c r="O6" s="10">
        <v>0.142794662645926</v>
      </c>
      <c r="P6" s="10">
        <v>2.3585579107703199E-2</v>
      </c>
      <c r="Q6" s="10">
        <v>7.53223504968175E-2</v>
      </c>
      <c r="R6" s="10">
        <v>6.18929287472803E-2</v>
      </c>
      <c r="S6" s="10">
        <v>2.3667875816920598</v>
      </c>
      <c r="T6" s="5">
        <f t="shared" si="3"/>
        <v>0.1318990190607805</v>
      </c>
      <c r="U6" s="5">
        <f t="shared" si="1"/>
        <v>2.1055457337248701E-2</v>
      </c>
      <c r="V6" s="5">
        <f t="shared" si="1"/>
        <v>6.8129007350975754E-2</v>
      </c>
      <c r="W6" s="5">
        <f t="shared" si="1"/>
        <v>7.1229976360300748E-2</v>
      </c>
    </row>
    <row r="7" spans="1:23" customFormat="1" x14ac:dyDescent="0.2">
      <c r="A7" s="2" t="s">
        <v>0</v>
      </c>
      <c r="B7" s="3" t="s">
        <v>6</v>
      </c>
      <c r="C7" s="13">
        <v>1.37475049900199E-2</v>
      </c>
      <c r="D7" s="13">
        <v>5.5676381035232696E-3</v>
      </c>
      <c r="E7" s="13" t="s">
        <v>24</v>
      </c>
      <c r="F7" s="13">
        <v>9.0025575447570307E-3</v>
      </c>
      <c r="G7" s="12">
        <v>1.2560215964428001E-2</v>
      </c>
      <c r="H7" s="12">
        <v>1.1413132960416E-2</v>
      </c>
      <c r="I7" s="12">
        <v>3.5216581357704799E-3</v>
      </c>
      <c r="J7" s="12">
        <v>3.5333674882926297E-2</v>
      </c>
      <c r="K7" s="5">
        <f t="shared" ref="K7" si="4">ABS(G7-C7)/2</f>
        <v>5.9364451279594974E-4</v>
      </c>
      <c r="L7" s="5">
        <f t="shared" ref="L7" si="5">ABS(H7-D7)/2</f>
        <v>2.922747428446365E-3</v>
      </c>
      <c r="M7" s="5" t="e">
        <f t="shared" ref="L2:N7" si="6">(I7+E7)/2</f>
        <v>#VALUE!</v>
      </c>
      <c r="N7" s="5">
        <f t="shared" si="0"/>
        <v>1.3165558669084632E-2</v>
      </c>
      <c r="O7" s="10">
        <v>9.0366747939468903E-2</v>
      </c>
      <c r="P7" s="10">
        <v>2.1781284313398298E-2</v>
      </c>
      <c r="Q7" s="10">
        <v>3.27197839738365E-2</v>
      </c>
      <c r="R7" s="10">
        <v>2.95329942371917E-2</v>
      </c>
      <c r="S7" s="10">
        <v>1.0445601501731301</v>
      </c>
      <c r="T7" s="5">
        <f>(O7+G7)/2</f>
        <v>5.1463481951948449E-2</v>
      </c>
      <c r="U7" s="5">
        <f t="shared" si="1"/>
        <v>1.6597208636907147E-2</v>
      </c>
      <c r="V7" s="5">
        <f t="shared" si="1"/>
        <v>1.8120721054803491E-2</v>
      </c>
      <c r="W7" s="5">
        <f t="shared" si="1"/>
        <v>3.2433334560059E-2</v>
      </c>
    </row>
    <row r="8" spans="1:23" customFormat="1" x14ac:dyDescent="0.2">
      <c r="A8" s="4" t="s">
        <v>11</v>
      </c>
      <c r="B8" s="4" t="s">
        <v>3</v>
      </c>
      <c r="C8" s="13">
        <v>0.19563373253492999</v>
      </c>
      <c r="D8" s="13">
        <v>1.52240104393214E-2</v>
      </c>
      <c r="E8" s="13">
        <v>6.5843621399176905E-2</v>
      </c>
      <c r="F8" s="13">
        <v>0.14081841432225001</v>
      </c>
      <c r="G8" s="14" t="s">
        <v>33</v>
      </c>
      <c r="H8" s="14" t="s">
        <v>33</v>
      </c>
      <c r="I8" s="14" t="s">
        <v>33</v>
      </c>
      <c r="J8" s="14" t="s">
        <v>33</v>
      </c>
      <c r="K8" s="1"/>
      <c r="L8" s="1"/>
      <c r="M8" s="1"/>
      <c r="N8" s="1"/>
      <c r="O8" s="10">
        <v>0.22863964758951599</v>
      </c>
      <c r="P8" s="10">
        <v>3.5248496919986702E-2</v>
      </c>
      <c r="Q8" s="10">
        <v>0.187554998460563</v>
      </c>
      <c r="R8" s="10">
        <v>0.13954971654816201</v>
      </c>
      <c r="S8" s="10">
        <v>3.6735139725980401</v>
      </c>
    </row>
    <row r="9" spans="1:23" customFormat="1" x14ac:dyDescent="0.2">
      <c r="A9" s="4" t="s">
        <v>11</v>
      </c>
      <c r="B9" s="4" t="s">
        <v>12</v>
      </c>
      <c r="C9" s="7"/>
      <c r="D9" s="7"/>
      <c r="E9" s="7"/>
      <c r="F9" s="7"/>
      <c r="G9" s="9"/>
      <c r="H9" s="9"/>
      <c r="I9" s="9"/>
      <c r="J9" s="9"/>
      <c r="K9" s="1"/>
      <c r="L9" s="1"/>
      <c r="M9" s="1"/>
      <c r="N9" s="1"/>
      <c r="O9" s="10">
        <v>0.22371625282718099</v>
      </c>
      <c r="P9" s="10">
        <v>3.8869893072208499E-2</v>
      </c>
      <c r="Q9" s="10">
        <v>0.18194428233260501</v>
      </c>
      <c r="R9" s="10">
        <v>0.14230278627484799</v>
      </c>
      <c r="S9" s="10">
        <v>3.4233202111781602</v>
      </c>
    </row>
    <row r="10" spans="1:23" customFormat="1" x14ac:dyDescent="0.2">
      <c r="A10" t="s">
        <v>9</v>
      </c>
      <c r="B10" t="s">
        <v>10</v>
      </c>
      <c r="C10" s="7"/>
      <c r="D10" s="7"/>
      <c r="E10" s="7"/>
      <c r="F10" s="7"/>
      <c r="G10" s="9"/>
      <c r="H10" s="9"/>
      <c r="I10" s="9"/>
      <c r="J10" s="9"/>
      <c r="K10" s="1"/>
      <c r="L10" s="1"/>
      <c r="M10" s="1"/>
      <c r="N10" s="1"/>
      <c r="O10" s="10">
        <v>0.12949940690922301</v>
      </c>
      <c r="P10" s="10">
        <v>1.8920124371901999E-2</v>
      </c>
      <c r="Q10" s="10">
        <v>6.5165715557537904E-2</v>
      </c>
      <c r="R10" s="10">
        <v>2.7403916206227601E-2</v>
      </c>
      <c r="S10" s="10">
        <v>1.4073658343134801</v>
      </c>
    </row>
    <row r="11" spans="1:23" customFormat="1" x14ac:dyDescent="0.2">
      <c r="A11" t="s">
        <v>9</v>
      </c>
      <c r="B11" t="s">
        <v>1</v>
      </c>
      <c r="C11" s="7"/>
      <c r="D11" s="7"/>
      <c r="E11" s="7"/>
      <c r="F11" s="7"/>
      <c r="G11" s="9"/>
      <c r="H11" s="9"/>
      <c r="I11" s="9"/>
      <c r="J11" s="9"/>
      <c r="K11" s="1"/>
      <c r="L11" s="1"/>
      <c r="M11" s="1"/>
      <c r="N11" s="1"/>
      <c r="O11" s="10">
        <v>0.46871325260338798</v>
      </c>
      <c r="P11" s="10">
        <v>4.2445787699326797E-2</v>
      </c>
      <c r="Q11" s="10">
        <v>0.38053701098575099</v>
      </c>
      <c r="R11" s="10">
        <v>0.39487560197659399</v>
      </c>
      <c r="S11" s="10">
        <v>2.1936411849633601</v>
      </c>
    </row>
    <row r="12" spans="1:23" customFormat="1" x14ac:dyDescent="0.2">
      <c r="A12" t="s">
        <v>9</v>
      </c>
      <c r="B12" t="s">
        <v>13</v>
      </c>
      <c r="C12" s="6"/>
      <c r="D12" s="6"/>
      <c r="E12" s="6"/>
      <c r="F12" s="6"/>
      <c r="G12" s="8"/>
      <c r="H12" s="8"/>
      <c r="I12" s="8"/>
      <c r="J12" s="8"/>
      <c r="O12" s="10">
        <v>0.14100579716114001</v>
      </c>
      <c r="P12" s="10">
        <v>2.3124388611042698E-2</v>
      </c>
      <c r="Q12" s="10">
        <v>7.0228108488597105E-2</v>
      </c>
      <c r="R12" s="10">
        <v>2.9630028837469E-2</v>
      </c>
      <c r="S12" s="10">
        <v>1.2971935961515999</v>
      </c>
    </row>
    <row r="13" spans="1:23" customFormat="1" x14ac:dyDescent="0.2">
      <c r="A13" t="s">
        <v>9</v>
      </c>
      <c r="B13" t="s">
        <v>14</v>
      </c>
      <c r="C13" s="6"/>
      <c r="D13" s="6"/>
      <c r="E13" s="6"/>
      <c r="F13" s="6"/>
      <c r="G13" s="8"/>
      <c r="H13" s="8"/>
      <c r="I13" s="8"/>
      <c r="J13" s="8"/>
      <c r="O13" s="10">
        <v>0.47922224084369103</v>
      </c>
      <c r="P13" s="10">
        <v>4.9736258857174101E-2</v>
      </c>
      <c r="Q13" s="10">
        <v>0.38247722123545203</v>
      </c>
      <c r="R13" s="10">
        <v>0.39456498406859702</v>
      </c>
      <c r="S13" s="10">
        <v>2.1891184468948399</v>
      </c>
    </row>
    <row r="14" spans="1:23" customFormat="1" x14ac:dyDescent="0.2">
      <c r="B14" t="s">
        <v>38</v>
      </c>
      <c r="C14" s="6"/>
      <c r="D14" s="6"/>
      <c r="E14" s="6"/>
      <c r="F14" s="6"/>
      <c r="G14" s="8"/>
      <c r="H14" s="8"/>
      <c r="I14" s="8"/>
      <c r="J14" s="8"/>
      <c r="O14" s="10">
        <f>AVERAGE(O10,O12)</f>
        <v>0.13525260203518152</v>
      </c>
      <c r="P14" s="10">
        <f t="shared" ref="P14:S14" si="7">AVERAGE(P10,P12)</f>
        <v>2.1022256491472349E-2</v>
      </c>
      <c r="Q14" s="10">
        <f t="shared" si="7"/>
        <v>6.7696912023067504E-2</v>
      </c>
      <c r="R14" s="10">
        <f t="shared" si="7"/>
        <v>2.8516972521848302E-2</v>
      </c>
      <c r="S14" s="10">
        <f t="shared" si="7"/>
        <v>1.3522797152325401</v>
      </c>
    </row>
    <row r="15" spans="1:23" customFormat="1" x14ac:dyDescent="0.2">
      <c r="B15" t="s">
        <v>39</v>
      </c>
      <c r="C15" s="6"/>
      <c r="D15" s="6"/>
      <c r="E15" s="6"/>
      <c r="F15" s="6"/>
      <c r="G15" s="8"/>
      <c r="H15" s="8"/>
      <c r="I15" s="8"/>
      <c r="J15" s="8"/>
      <c r="O15" s="10">
        <f>AVERAGE(O11,O13)</f>
        <v>0.47396774672353947</v>
      </c>
      <c r="P15" s="10">
        <f t="shared" ref="P15:S15" si="8">AVERAGE(P11,P13)</f>
        <v>4.6091023278250445E-2</v>
      </c>
      <c r="Q15" s="10">
        <f t="shared" si="8"/>
        <v>0.38150711611060151</v>
      </c>
      <c r="R15" s="10">
        <f t="shared" si="8"/>
        <v>0.39472029302259548</v>
      </c>
      <c r="S15" s="10">
        <f t="shared" si="8"/>
        <v>2.1913798159290998</v>
      </c>
    </row>
    <row r="16" spans="1:23" customFormat="1" x14ac:dyDescent="0.2">
      <c r="A16" s="8" t="s">
        <v>9</v>
      </c>
      <c r="B16" s="8" t="s">
        <v>15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2">
        <v>0.13700000000000001</v>
      </c>
      <c r="P16" s="12">
        <v>1.7999999999999999E-2</v>
      </c>
      <c r="Q16" s="12">
        <v>6.5000000000000002E-2</v>
      </c>
      <c r="R16" s="12">
        <v>3.5999999999999997E-2</v>
      </c>
      <c r="S16" s="12">
        <v>5.31</v>
      </c>
    </row>
    <row r="17" spans="1:19" customFormat="1" x14ac:dyDescent="0.2">
      <c r="A17" s="8" t="s">
        <v>9</v>
      </c>
      <c r="B17" s="8" t="s">
        <v>16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2">
        <v>0.996</v>
      </c>
      <c r="P17" s="12">
        <v>5.7000000000000002E-2</v>
      </c>
      <c r="Q17" s="12">
        <v>0.48399999999999999</v>
      </c>
      <c r="R17" s="12">
        <v>0.52</v>
      </c>
      <c r="S17" s="12">
        <v>11.09</v>
      </c>
    </row>
    <row r="18" spans="1:19" customFormat="1" x14ac:dyDescent="0.2">
      <c r="A18" s="8"/>
      <c r="B18" s="8" t="s">
        <v>22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21">
        <f>ABS(O16-O14)/O16</f>
        <v>1.2754729670207932E-2</v>
      </c>
      <c r="P18" s="21">
        <f t="shared" ref="P18:S19" si="9">ABS(P16-P14)/P16</f>
        <v>0.16790313841513055</v>
      </c>
      <c r="Q18" s="21">
        <f t="shared" si="9"/>
        <v>4.1490954201038488E-2</v>
      </c>
      <c r="R18" s="21">
        <f t="shared" si="9"/>
        <v>0.20786187439310266</v>
      </c>
      <c r="S18" s="21">
        <f t="shared" si="9"/>
        <v>0.7453333869618568</v>
      </c>
    </row>
    <row r="19" spans="1:19" customFormat="1" x14ac:dyDescent="0.2">
      <c r="A19" s="8"/>
      <c r="B19" s="8" t="s">
        <v>23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21">
        <f>ABS(O17-O15)/O17</f>
        <v>0.52412876834986</v>
      </c>
      <c r="P19" s="21">
        <f t="shared" si="9"/>
        <v>0.19138555652192205</v>
      </c>
      <c r="Q19" s="21">
        <f t="shared" si="9"/>
        <v>0.21176215679627786</v>
      </c>
      <c r="R19" s="21">
        <f t="shared" si="9"/>
        <v>0.24092251341808563</v>
      </c>
      <c r="S19" s="21">
        <f t="shared" si="9"/>
        <v>0.80240037728321911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Bower</dc:creator>
  <cp:lastModifiedBy>Jenny Bower</cp:lastModifiedBy>
  <dcterms:created xsi:type="dcterms:W3CDTF">2021-06-10T19:34:46Z</dcterms:created>
  <dcterms:modified xsi:type="dcterms:W3CDTF">2021-06-25T15:35:46Z</dcterms:modified>
</cp:coreProperties>
</file>