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ninoa/Documents/VT/Data/MyData/Code/Water_Levels/"/>
    </mc:Choice>
  </mc:AlternateContent>
  <xr:revisionPtr revIDLastSave="0" documentId="13_ncr:1_{3596A63A-A468-0949-BC85-1C9D44A01B93}" xr6:coauthVersionLast="36" xr6:coauthVersionMax="36" xr10:uidLastSave="{00000000-0000-0000-0000-000000000000}"/>
  <bookViews>
    <workbookView xWindow="-36200" yWindow="880" windowWidth="31120" windowHeight="16500" xr2:uid="{0AC2DB9A-7DEF-5344-A109-C23F7FED11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8" i="1"/>
  <c r="F26" i="1"/>
  <c r="F24" i="1"/>
  <c r="F22" i="1"/>
  <c r="F19" i="1"/>
  <c r="F20" i="1"/>
  <c r="F18" i="1"/>
  <c r="F42" i="1"/>
  <c r="H43" i="1"/>
  <c r="H44" i="1"/>
  <c r="H42" i="1"/>
  <c r="H38" i="1"/>
  <c r="F38" i="1"/>
  <c r="H36" i="1"/>
  <c r="H34" i="1"/>
  <c r="F36" i="1"/>
  <c r="F34" i="1"/>
  <c r="F31" i="1"/>
  <c r="F32" i="1"/>
  <c r="F30" i="1"/>
  <c r="H31" i="1"/>
  <c r="H32" i="1"/>
  <c r="H30" i="1"/>
  <c r="F16" i="1"/>
  <c r="F14" i="1"/>
  <c r="H16" i="1"/>
  <c r="F11" i="1"/>
  <c r="F12" i="1"/>
  <c r="F10" i="1"/>
  <c r="H14" i="1"/>
  <c r="H7" i="1"/>
  <c r="H8" i="1"/>
  <c r="H6" i="1"/>
  <c r="H3" i="1"/>
  <c r="H4" i="1"/>
  <c r="H2" i="1"/>
  <c r="H11" i="1"/>
  <c r="H12" i="1"/>
  <c r="H10" i="1"/>
  <c r="F7" i="1"/>
  <c r="F8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Amanda Pennino</author>
  </authors>
  <commentList>
    <comment ref="L40" authorId="0" shapeId="0" xr:uid="{649C4D6F-4B76-2048-B733-C39633FD4F0C}">
      <text>
        <r>
          <rPr>
            <b/>
            <sz val="10"/>
            <color rgb="FF000000"/>
            <rFont val="Tahoma"/>
            <family val="2"/>
          </rPr>
          <t>Amanda Pennino: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 add this by adding the other logger date.</t>
        </r>
      </text>
    </comment>
  </commentList>
</comments>
</file>

<file path=xl/sharedStrings.xml><?xml version="1.0" encoding="utf-8"?>
<sst xmlns="http://schemas.openxmlformats.org/spreadsheetml/2006/main" count="88" uniqueCount="45">
  <si>
    <t>Well</t>
  </si>
  <si>
    <t>42_2_s1</t>
  </si>
  <si>
    <t>N</t>
  </si>
  <si>
    <t>Notes</t>
  </si>
  <si>
    <t>42_3_s1</t>
  </si>
  <si>
    <t>42_4_s1</t>
  </si>
  <si>
    <t>42_3_s3</t>
  </si>
  <si>
    <t>42_4_s2</t>
  </si>
  <si>
    <t>42_3_s2</t>
  </si>
  <si>
    <t>52_2_s1</t>
  </si>
  <si>
    <t>52_3_s1</t>
  </si>
  <si>
    <t>52_3_s3</t>
  </si>
  <si>
    <t>52_3_s2</t>
  </si>
  <si>
    <t>Aggregated_10min</t>
  </si>
  <si>
    <t>ManualLevel_forOffset</t>
  </si>
  <si>
    <t>ManualLevelDate</t>
  </si>
  <si>
    <t>Offset_m</t>
  </si>
  <si>
    <t>DownloadDates</t>
  </si>
  <si>
    <t>MissingDates</t>
  </si>
  <si>
    <t>4/5/20-5/20/20</t>
  </si>
  <si>
    <t>ArtifactCorrection_DeleteBelow_m</t>
  </si>
  <si>
    <t>WellDepth</t>
  </si>
  <si>
    <t>Look at last spring, were levels this high?</t>
  </si>
  <si>
    <t>No Data. Logger was never relaunched.</t>
  </si>
  <si>
    <t>10/2/19-1/28/20</t>
  </si>
  <si>
    <t>42_4_s3</t>
  </si>
  <si>
    <t>Bear affected; Dates deleted</t>
  </si>
  <si>
    <t>Looks a little shifted down?</t>
  </si>
  <si>
    <t>EndLog</t>
  </si>
  <si>
    <t>StartLog</t>
  </si>
  <si>
    <t>Dates deleted. Looked weird!</t>
  </si>
  <si>
    <t>Manual level = 1.120m</t>
  </si>
  <si>
    <t>SHOW KEVIN, they look systematically off. Dates deleted for now</t>
  </si>
  <si>
    <t>52_4_s1</t>
  </si>
  <si>
    <t>Dates Deleted: 1/28-05/20; Manual level = 1.50</t>
  </si>
  <si>
    <t>1/28/20-05/20/20</t>
  </si>
  <si>
    <t>No Data? For some reason hobo download only shows a few days in May 2020.</t>
  </si>
  <si>
    <t>"Well knocked over, logger not found"; No data. Another installed in 6/2</t>
  </si>
  <si>
    <t>Looks like there's no data.. But the water table never rose.</t>
  </si>
  <si>
    <t>Because of comment below, delete this for now. SHOW KEVIN. Does it need to be deleted??</t>
  </si>
  <si>
    <t>Well was yanked higher.</t>
  </si>
  <si>
    <t>1/28/20-5/20/20</t>
  </si>
  <si>
    <t>Intact!</t>
  </si>
  <si>
    <t>Manual level = 1.682</t>
  </si>
  <si>
    <t>Manual level 5/20/20 = 1.63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</si>
</sst>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2" tint="-0.249977111117893"/>
      <name val="Arial"/>
      <family val="2"/>
    </font>
    <font>
      <strike/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/>
    <xf numFmtId="14" fontId="1" fillId="0" borderId="0" xfId="0" applyNumberFormat="1" applyFont="1" applyFill="1" applyAlignment="1">
      <alignment horizontal="center"/>
    </xf>
    <xf numFmtId="166" fontId="1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166" fontId="5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15AFF-9E72-9A4B-8C63-41CA650AFDA3}">
  <dimension ref="A1:L50"/>
  <sheetViews>
    <sheetView tabSelected="1" workbookViewId="0">
      <pane ySplit="1" topLeftCell="A10" activePane="bottomLeft" state="frozen"/>
      <selection pane="bottomLeft" activeCell="L53" sqref="L53"/>
    </sheetView>
  </sheetViews>
  <sheetFormatPr baseColWidth="10" defaultRowHeight="16" x14ac:dyDescent="0.2"/>
  <cols>
    <col min="1" max="1" width="10.83203125" style="12"/>
    <col min="2" max="2" width="19.33203125" style="1" customWidth="1"/>
    <col min="3" max="3" width="25.1640625" style="1" customWidth="1"/>
    <col min="4" max="4" width="20.1640625" style="1" customWidth="1"/>
    <col min="5" max="5" width="21.5" style="1" customWidth="1"/>
    <col min="6" max="6" width="10.83203125" style="4"/>
    <col min="7" max="7" width="10.83203125" style="1"/>
    <col min="8" max="8" width="34.6640625" style="4" customWidth="1"/>
    <col min="9" max="9" width="14" style="1" customWidth="1"/>
    <col min="10" max="10" width="13.83203125" style="1" customWidth="1"/>
    <col min="11" max="11" width="19.1640625" style="1" customWidth="1"/>
    <col min="12" max="12" width="52.1640625" style="2" customWidth="1"/>
    <col min="13" max="16384" width="10.83203125" style="2"/>
  </cols>
  <sheetData>
    <row r="1" spans="1:12" s="13" customFormat="1" x14ac:dyDescent="0.2">
      <c r="A1" s="12" t="s">
        <v>0</v>
      </c>
      <c r="B1" s="12" t="s">
        <v>17</v>
      </c>
      <c r="C1" s="12" t="s">
        <v>14</v>
      </c>
      <c r="D1" s="12" t="s">
        <v>15</v>
      </c>
      <c r="E1" s="12" t="s">
        <v>13</v>
      </c>
      <c r="F1" s="14" t="s">
        <v>16</v>
      </c>
      <c r="G1" s="12" t="s">
        <v>21</v>
      </c>
      <c r="H1" s="14" t="s">
        <v>20</v>
      </c>
      <c r="I1" s="12" t="s">
        <v>29</v>
      </c>
      <c r="J1" s="12" t="s">
        <v>28</v>
      </c>
      <c r="K1" s="12" t="s">
        <v>18</v>
      </c>
      <c r="L1" s="12" t="s">
        <v>3</v>
      </c>
    </row>
    <row r="2" spans="1:12" x14ac:dyDescent="0.2">
      <c r="A2" s="12" t="s">
        <v>1</v>
      </c>
      <c r="B2" s="3">
        <v>43740</v>
      </c>
      <c r="C2" s="1">
        <v>0</v>
      </c>
      <c r="D2" s="3">
        <v>43740</v>
      </c>
      <c r="E2" s="1" t="s">
        <v>2</v>
      </c>
      <c r="F2" s="4">
        <v>-0.14180000000000001</v>
      </c>
      <c r="G2" s="1">
        <v>0.30299999999999999</v>
      </c>
      <c r="H2" s="4">
        <f>G2-0.013</f>
        <v>0.28999999999999998</v>
      </c>
      <c r="I2" s="3">
        <v>43665</v>
      </c>
      <c r="J2" s="3">
        <v>43740</v>
      </c>
    </row>
    <row r="3" spans="1:12" x14ac:dyDescent="0.2">
      <c r="B3" s="3">
        <v>43858</v>
      </c>
      <c r="C3" s="1">
        <v>0</v>
      </c>
      <c r="D3" s="3">
        <v>43740</v>
      </c>
      <c r="E3" s="1" t="s">
        <v>2</v>
      </c>
      <c r="F3" s="4">
        <v>-0.14180000000000001</v>
      </c>
      <c r="G3" s="1">
        <v>0.30299999999999999</v>
      </c>
      <c r="H3" s="4">
        <f t="shared" ref="H3:H4" si="0">G3-0.013</f>
        <v>0.28999999999999998</v>
      </c>
      <c r="I3" s="3">
        <v>43740</v>
      </c>
      <c r="J3" s="3">
        <v>43858</v>
      </c>
      <c r="L3" s="2" t="s">
        <v>27</v>
      </c>
    </row>
    <row r="4" spans="1:12" x14ac:dyDescent="0.2">
      <c r="B4" s="3">
        <v>44044</v>
      </c>
      <c r="C4" s="1">
        <v>0</v>
      </c>
      <c r="D4" s="3">
        <v>43740</v>
      </c>
      <c r="E4" s="1" t="s">
        <v>2</v>
      </c>
      <c r="F4" s="4">
        <v>-0.14180000000000001</v>
      </c>
      <c r="G4" s="1">
        <v>0.30299999999999999</v>
      </c>
      <c r="H4" s="4">
        <f t="shared" si="0"/>
        <v>0.28999999999999998</v>
      </c>
      <c r="I4" s="3">
        <v>43858</v>
      </c>
      <c r="J4" s="3">
        <v>44009</v>
      </c>
      <c r="K4" s="1" t="s">
        <v>19</v>
      </c>
      <c r="L4" s="2" t="s">
        <v>26</v>
      </c>
    </row>
    <row r="6" spans="1:12" x14ac:dyDescent="0.2">
      <c r="A6" s="12" t="s">
        <v>4</v>
      </c>
      <c r="B6" s="3">
        <v>43740</v>
      </c>
      <c r="C6" s="1">
        <v>0</v>
      </c>
      <c r="D6" s="3">
        <v>43740</v>
      </c>
      <c r="E6" s="1" t="s">
        <v>2</v>
      </c>
      <c r="F6" s="4">
        <f>-0.0884</f>
        <v>-8.8400000000000006E-2</v>
      </c>
      <c r="G6" s="1">
        <v>0.45300000000000001</v>
      </c>
      <c r="H6" s="4">
        <f>G6-0.009</f>
        <v>0.44400000000000001</v>
      </c>
      <c r="I6" s="3">
        <v>43665</v>
      </c>
      <c r="J6" s="3">
        <v>43740</v>
      </c>
    </row>
    <row r="7" spans="1:12" x14ac:dyDescent="0.2">
      <c r="B7" s="3">
        <v>43858</v>
      </c>
      <c r="C7" s="1">
        <v>0</v>
      </c>
      <c r="D7" s="3">
        <v>43740</v>
      </c>
      <c r="E7" s="1" t="s">
        <v>2</v>
      </c>
      <c r="F7" s="4">
        <f t="shared" ref="F7:F8" si="1">-0.0884</f>
        <v>-8.8400000000000006E-2</v>
      </c>
      <c r="G7" s="1">
        <v>0.45300000000000001</v>
      </c>
      <c r="H7" s="4">
        <f t="shared" ref="H7:H8" si="2">G7-0.009</f>
        <v>0.44400000000000001</v>
      </c>
      <c r="I7" s="3">
        <v>43740</v>
      </c>
      <c r="J7" s="3">
        <v>43858</v>
      </c>
    </row>
    <row r="8" spans="1:12" x14ac:dyDescent="0.2">
      <c r="B8" s="3">
        <v>44044</v>
      </c>
      <c r="C8" s="1">
        <v>0</v>
      </c>
      <c r="D8" s="3">
        <v>43740</v>
      </c>
      <c r="E8" s="1" t="s">
        <v>2</v>
      </c>
      <c r="F8" s="4">
        <f t="shared" si="1"/>
        <v>-8.8400000000000006E-2</v>
      </c>
      <c r="G8" s="1">
        <v>0.45300000000000001</v>
      </c>
      <c r="H8" s="4">
        <f t="shared" si="2"/>
        <v>0.44400000000000001</v>
      </c>
      <c r="I8" s="3">
        <v>43858</v>
      </c>
      <c r="J8" s="3">
        <v>44009</v>
      </c>
    </row>
    <row r="10" spans="1:12" x14ac:dyDescent="0.2">
      <c r="A10" s="12" t="s">
        <v>8</v>
      </c>
      <c r="B10" s="3">
        <v>43740</v>
      </c>
      <c r="C10" s="1">
        <v>0</v>
      </c>
      <c r="D10" s="3">
        <v>43740</v>
      </c>
      <c r="E10" s="1" t="s">
        <v>2</v>
      </c>
      <c r="F10" s="4">
        <f>-0.0865</f>
        <v>-8.6499999999999994E-2</v>
      </c>
      <c r="G10" s="1">
        <v>1.016</v>
      </c>
      <c r="H10" s="4">
        <f>G10-0.016</f>
        <v>1</v>
      </c>
      <c r="I10" s="3">
        <v>43665</v>
      </c>
      <c r="J10" s="3">
        <v>43740</v>
      </c>
    </row>
    <row r="11" spans="1:12" x14ac:dyDescent="0.2">
      <c r="B11" s="3">
        <v>43858</v>
      </c>
      <c r="C11" s="1">
        <v>0</v>
      </c>
      <c r="D11" s="3">
        <v>43740</v>
      </c>
      <c r="E11" s="1" t="s">
        <v>2</v>
      </c>
      <c r="F11" s="4">
        <f t="shared" ref="F11:F12" si="3">-0.0865</f>
        <v>-8.6499999999999994E-2</v>
      </c>
      <c r="G11" s="1">
        <v>1.016</v>
      </c>
      <c r="H11" s="4">
        <f t="shared" ref="H11:H12" si="4">G11-0.016</f>
        <v>1</v>
      </c>
      <c r="I11" s="3">
        <v>43740</v>
      </c>
      <c r="J11" s="3">
        <v>43858</v>
      </c>
      <c r="L11" s="2" t="s">
        <v>22</v>
      </c>
    </row>
    <row r="12" spans="1:12" x14ac:dyDescent="0.2">
      <c r="B12" s="3">
        <v>44044</v>
      </c>
      <c r="C12" s="1">
        <v>0</v>
      </c>
      <c r="D12" s="3">
        <v>43740</v>
      </c>
      <c r="E12" s="1" t="s">
        <v>2</v>
      </c>
      <c r="F12" s="4">
        <f t="shared" si="3"/>
        <v>-8.6499999999999994E-2</v>
      </c>
      <c r="G12" s="1">
        <v>1.016</v>
      </c>
      <c r="H12" s="4">
        <f t="shared" si="4"/>
        <v>1</v>
      </c>
      <c r="I12" s="3">
        <v>43858</v>
      </c>
      <c r="J12" s="3">
        <v>44009</v>
      </c>
      <c r="K12" s="1" t="s">
        <v>19</v>
      </c>
      <c r="L12" s="2" t="s">
        <v>26</v>
      </c>
    </row>
    <row r="14" spans="1:12" x14ac:dyDescent="0.2">
      <c r="A14" s="12" t="s">
        <v>6</v>
      </c>
      <c r="B14" s="3">
        <v>43740</v>
      </c>
      <c r="C14" s="1">
        <v>0</v>
      </c>
      <c r="D14" s="3">
        <v>43740</v>
      </c>
      <c r="E14" s="1" t="s">
        <v>2</v>
      </c>
      <c r="F14" s="4">
        <f>-0.0783</f>
        <v>-7.8299999999999995E-2</v>
      </c>
      <c r="G14" s="1">
        <v>0.54100000000000004</v>
      </c>
      <c r="H14" s="4">
        <f>G14-0.01</f>
        <v>0.53100000000000003</v>
      </c>
      <c r="I14" s="3">
        <v>43665</v>
      </c>
      <c r="J14" s="3">
        <v>43740</v>
      </c>
    </row>
    <row r="15" spans="1:12" x14ac:dyDescent="0.2">
      <c r="B15" s="3">
        <v>43858</v>
      </c>
      <c r="D15" s="3"/>
      <c r="E15" s="1" t="s">
        <v>2</v>
      </c>
      <c r="G15" s="1">
        <v>0.54100000000000004</v>
      </c>
      <c r="K15" s="1" t="s">
        <v>24</v>
      </c>
      <c r="L15" s="2" t="s">
        <v>23</v>
      </c>
    </row>
    <row r="16" spans="1:12" x14ac:dyDescent="0.2">
      <c r="B16" s="3">
        <v>44044</v>
      </c>
      <c r="C16" s="1">
        <v>0</v>
      </c>
      <c r="D16" s="3">
        <v>43740</v>
      </c>
      <c r="E16" s="1" t="s">
        <v>2</v>
      </c>
      <c r="F16" s="4">
        <f t="shared" ref="F16" si="5">-0.0783</f>
        <v>-7.8299999999999995E-2</v>
      </c>
      <c r="G16" s="1">
        <v>0.54100000000000004</v>
      </c>
      <c r="H16" s="4">
        <f t="shared" ref="H16" si="6">G16-0.01</f>
        <v>0.53100000000000003</v>
      </c>
      <c r="I16" s="3">
        <v>43858</v>
      </c>
      <c r="J16" s="3">
        <v>44009</v>
      </c>
    </row>
    <row r="18" spans="1:12" x14ac:dyDescent="0.2">
      <c r="A18" s="12" t="s">
        <v>5</v>
      </c>
      <c r="B18" s="3">
        <v>43740</v>
      </c>
      <c r="C18" s="1">
        <v>0</v>
      </c>
      <c r="D18" s="3">
        <v>43740</v>
      </c>
      <c r="E18" s="1" t="s">
        <v>2</v>
      </c>
      <c r="F18" s="4">
        <f>-0.0782</f>
        <v>-7.8200000000000006E-2</v>
      </c>
      <c r="G18" s="1">
        <v>0.89200000000000002</v>
      </c>
      <c r="H18" s="4">
        <v>0.88300000000000001</v>
      </c>
      <c r="I18" s="3">
        <v>43665</v>
      </c>
      <c r="J18" s="3">
        <v>43740</v>
      </c>
    </row>
    <row r="19" spans="1:12" x14ac:dyDescent="0.2">
      <c r="B19" s="3">
        <v>43858</v>
      </c>
      <c r="C19" s="1">
        <v>0</v>
      </c>
      <c r="D19" s="3">
        <v>43740</v>
      </c>
      <c r="E19" s="1" t="s">
        <v>2</v>
      </c>
      <c r="F19" s="4">
        <f t="shared" ref="F19:F20" si="7">-0.0782</f>
        <v>-7.8200000000000006E-2</v>
      </c>
      <c r="G19" s="1">
        <v>0.89200000000000002</v>
      </c>
      <c r="H19" s="4">
        <v>0.88300000000000001</v>
      </c>
      <c r="I19" s="3">
        <v>43740</v>
      </c>
      <c r="J19" s="3">
        <v>43858</v>
      </c>
    </row>
    <row r="20" spans="1:12" x14ac:dyDescent="0.2">
      <c r="B20" s="3">
        <v>44044</v>
      </c>
      <c r="C20" s="1">
        <v>0</v>
      </c>
      <c r="D20" s="3">
        <v>43740</v>
      </c>
      <c r="E20" s="1" t="s">
        <v>2</v>
      </c>
      <c r="F20" s="4">
        <f t="shared" si="7"/>
        <v>-7.8200000000000006E-2</v>
      </c>
      <c r="G20" s="1">
        <v>0.89200000000000002</v>
      </c>
      <c r="H20" s="4">
        <v>0.88300000000000001</v>
      </c>
      <c r="I20" s="3">
        <v>43858</v>
      </c>
      <c r="J20" s="3">
        <v>44009</v>
      </c>
    </row>
    <row r="22" spans="1:12" x14ac:dyDescent="0.2">
      <c r="A22" s="12" t="s">
        <v>7</v>
      </c>
      <c r="B22" s="3">
        <v>43740</v>
      </c>
      <c r="C22" s="1">
        <v>0</v>
      </c>
      <c r="D22" s="3">
        <v>43740</v>
      </c>
      <c r="E22" s="1" t="s">
        <v>2</v>
      </c>
      <c r="F22" s="4">
        <f>-0.084</f>
        <v>-8.4000000000000005E-2</v>
      </c>
      <c r="G22" s="1">
        <v>0.88800000000000001</v>
      </c>
      <c r="H22" s="4">
        <v>0.88200000000000001</v>
      </c>
      <c r="I22" s="3">
        <v>43665</v>
      </c>
      <c r="J22" s="3">
        <v>43740</v>
      </c>
      <c r="L22" s="2" t="s">
        <v>38</v>
      </c>
    </row>
    <row r="23" spans="1:12" x14ac:dyDescent="0.2">
      <c r="B23" s="3">
        <v>43858</v>
      </c>
      <c r="D23" s="3"/>
      <c r="E23" s="1" t="s">
        <v>2</v>
      </c>
      <c r="G23" s="1">
        <v>0.88800000000000001</v>
      </c>
      <c r="K23" s="5" t="s">
        <v>24</v>
      </c>
      <c r="L23" s="2" t="s">
        <v>39</v>
      </c>
    </row>
    <row r="24" spans="1:12" x14ac:dyDescent="0.2">
      <c r="B24" s="3">
        <v>44044</v>
      </c>
      <c r="C24" s="1">
        <v>0</v>
      </c>
      <c r="D24" s="3">
        <v>43740</v>
      </c>
      <c r="E24" s="1" t="s">
        <v>2</v>
      </c>
      <c r="F24" s="4">
        <f>-0.084</f>
        <v>-8.4000000000000005E-2</v>
      </c>
      <c r="G24" s="1">
        <v>0.88800000000000001</v>
      </c>
      <c r="H24" s="4">
        <v>0.88200000000000001</v>
      </c>
      <c r="I24" s="3">
        <v>43971</v>
      </c>
      <c r="J24" s="3">
        <v>44009</v>
      </c>
      <c r="K24" s="1" t="s">
        <v>41</v>
      </c>
      <c r="L24" s="2" t="s">
        <v>40</v>
      </c>
    </row>
    <row r="26" spans="1:12" x14ac:dyDescent="0.2">
      <c r="A26" s="12" t="s">
        <v>25</v>
      </c>
      <c r="B26" s="3">
        <v>43740</v>
      </c>
      <c r="C26" s="1">
        <v>0</v>
      </c>
      <c r="D26" s="3">
        <v>43740</v>
      </c>
      <c r="E26" s="1" t="s">
        <v>2</v>
      </c>
      <c r="F26" s="4">
        <f>-0.0616</f>
        <v>-6.1600000000000002E-2</v>
      </c>
      <c r="G26" s="1">
        <v>0.875</v>
      </c>
      <c r="H26" s="4">
        <v>0.86799999999999999</v>
      </c>
      <c r="I26" s="3">
        <v>43665</v>
      </c>
      <c r="J26" s="3">
        <v>43740</v>
      </c>
    </row>
    <row r="27" spans="1:12" x14ac:dyDescent="0.2">
      <c r="B27" s="3">
        <v>43858</v>
      </c>
      <c r="C27" s="1">
        <v>0</v>
      </c>
      <c r="D27" s="3">
        <v>43740</v>
      </c>
      <c r="E27" s="1" t="s">
        <v>2</v>
      </c>
      <c r="F27" s="4">
        <f t="shared" ref="F27:F28" si="8">-0.0616</f>
        <v>-6.1600000000000002E-2</v>
      </c>
      <c r="G27" s="1">
        <v>0.875</v>
      </c>
      <c r="H27" s="4">
        <v>0.86799999999999999</v>
      </c>
      <c r="I27" s="3">
        <v>43740</v>
      </c>
      <c r="J27" s="3">
        <v>43858</v>
      </c>
    </row>
    <row r="28" spans="1:12" x14ac:dyDescent="0.2">
      <c r="B28" s="3">
        <v>44044</v>
      </c>
      <c r="C28" s="1">
        <v>0</v>
      </c>
      <c r="D28" s="3">
        <v>43740</v>
      </c>
      <c r="E28" s="1" t="s">
        <v>2</v>
      </c>
      <c r="F28" s="4">
        <f t="shared" si="8"/>
        <v>-6.1600000000000002E-2</v>
      </c>
      <c r="G28" s="1">
        <v>0.875</v>
      </c>
      <c r="H28" s="4">
        <v>0.86799999999999999</v>
      </c>
      <c r="I28" s="3">
        <v>43858</v>
      </c>
      <c r="J28" s="3">
        <v>44009</v>
      </c>
      <c r="L28" s="2" t="s">
        <v>42</v>
      </c>
    </row>
    <row r="30" spans="1:12" x14ac:dyDescent="0.2">
      <c r="A30" s="15" t="s">
        <v>9</v>
      </c>
      <c r="B30" s="6">
        <v>43740</v>
      </c>
      <c r="C30" s="5">
        <v>0</v>
      </c>
      <c r="D30" s="3">
        <v>43740</v>
      </c>
      <c r="E30" s="5" t="s">
        <v>2</v>
      </c>
      <c r="F30" s="7">
        <f>-0.1242</f>
        <v>-0.1242</v>
      </c>
      <c r="G30" s="5">
        <v>0.375</v>
      </c>
      <c r="H30" s="7">
        <f>G30-0.01</f>
        <v>0.36499999999999999</v>
      </c>
      <c r="I30" s="3">
        <v>43665</v>
      </c>
      <c r="J30" s="3">
        <v>43740</v>
      </c>
      <c r="K30" s="5"/>
      <c r="L30" s="8"/>
    </row>
    <row r="31" spans="1:12" x14ac:dyDescent="0.2">
      <c r="A31" s="15"/>
      <c r="B31" s="6">
        <v>43858</v>
      </c>
      <c r="C31" s="5">
        <v>0</v>
      </c>
      <c r="D31" s="3">
        <v>43740</v>
      </c>
      <c r="E31" s="5" t="s">
        <v>2</v>
      </c>
      <c r="F31" s="7">
        <f t="shared" ref="F31:F32" si="9">-0.1242</f>
        <v>-0.1242</v>
      </c>
      <c r="G31" s="5">
        <v>0.375</v>
      </c>
      <c r="H31" s="7">
        <f t="shared" ref="H31:H32" si="10">G31-0.01</f>
        <v>0.36499999999999999</v>
      </c>
      <c r="I31" s="3">
        <v>43740</v>
      </c>
      <c r="J31" s="3">
        <v>43858</v>
      </c>
      <c r="K31" s="5" t="s">
        <v>24</v>
      </c>
      <c r="L31" s="8" t="s">
        <v>30</v>
      </c>
    </row>
    <row r="32" spans="1:12" x14ac:dyDescent="0.2">
      <c r="A32" s="15"/>
      <c r="B32" s="6">
        <v>44044</v>
      </c>
      <c r="C32" s="5">
        <v>0</v>
      </c>
      <c r="D32" s="3">
        <v>43740</v>
      </c>
      <c r="E32" s="5" t="s">
        <v>2</v>
      </c>
      <c r="F32" s="7">
        <f t="shared" si="9"/>
        <v>-0.1242</v>
      </c>
      <c r="G32" s="5">
        <v>0.375</v>
      </c>
      <c r="H32" s="7">
        <f t="shared" si="10"/>
        <v>0.36499999999999999</v>
      </c>
      <c r="I32" s="3">
        <v>43858</v>
      </c>
      <c r="J32" s="3">
        <v>44009</v>
      </c>
      <c r="K32" s="5"/>
      <c r="L32" s="8" t="s">
        <v>31</v>
      </c>
    </row>
    <row r="33" spans="1:12" x14ac:dyDescent="0.2">
      <c r="A33" s="15"/>
      <c r="B33" s="5"/>
      <c r="C33" s="5"/>
      <c r="D33" s="5"/>
      <c r="E33" s="5"/>
      <c r="F33" s="7"/>
      <c r="G33" s="5"/>
      <c r="H33" s="7"/>
      <c r="I33" s="5"/>
      <c r="J33" s="5"/>
      <c r="K33" s="5"/>
      <c r="L33" s="8"/>
    </row>
    <row r="34" spans="1:12" x14ac:dyDescent="0.2">
      <c r="A34" s="15" t="s">
        <v>10</v>
      </c>
      <c r="B34" s="6">
        <v>43740</v>
      </c>
      <c r="C34" s="5">
        <v>0</v>
      </c>
      <c r="D34" s="3">
        <v>43740</v>
      </c>
      <c r="E34" s="5" t="s">
        <v>2</v>
      </c>
      <c r="F34" s="7">
        <f>-0.0756</f>
        <v>-7.5600000000000001E-2</v>
      </c>
      <c r="G34" s="5">
        <v>0.56200000000000006</v>
      </c>
      <c r="H34" s="7">
        <f>G34-0.1</f>
        <v>0.46200000000000008</v>
      </c>
      <c r="I34" s="3">
        <v>43665</v>
      </c>
      <c r="J34" s="3">
        <v>43740</v>
      </c>
      <c r="K34" s="5"/>
      <c r="L34" s="8"/>
    </row>
    <row r="35" spans="1:12" x14ac:dyDescent="0.2">
      <c r="A35" s="15"/>
      <c r="B35" s="6">
        <v>43858</v>
      </c>
      <c r="C35" s="5"/>
      <c r="D35" s="3"/>
      <c r="E35" s="5" t="s">
        <v>2</v>
      </c>
      <c r="F35" s="7"/>
      <c r="G35" s="5">
        <v>0.56200000000000006</v>
      </c>
      <c r="H35" s="7"/>
      <c r="I35" s="3">
        <v>43740</v>
      </c>
      <c r="J35" s="3">
        <v>43858</v>
      </c>
      <c r="K35" s="5" t="s">
        <v>24</v>
      </c>
      <c r="L35" s="8" t="s">
        <v>32</v>
      </c>
    </row>
    <row r="36" spans="1:12" x14ac:dyDescent="0.2">
      <c r="A36" s="15"/>
      <c r="B36" s="6">
        <v>44044</v>
      </c>
      <c r="C36" s="5">
        <v>0</v>
      </c>
      <c r="D36" s="3">
        <v>43740</v>
      </c>
      <c r="E36" s="5" t="s">
        <v>2</v>
      </c>
      <c r="F36" s="7">
        <f>-0.0756</f>
        <v>-7.5600000000000001E-2</v>
      </c>
      <c r="G36" s="5">
        <v>0.56200000000000006</v>
      </c>
      <c r="H36" s="7">
        <f t="shared" ref="H35:H36" si="11">G36-0.1</f>
        <v>0.46200000000000008</v>
      </c>
      <c r="I36" s="3">
        <v>43858</v>
      </c>
      <c r="J36" s="3">
        <v>44009</v>
      </c>
      <c r="K36" s="5" t="s">
        <v>35</v>
      </c>
      <c r="L36" s="8" t="s">
        <v>34</v>
      </c>
    </row>
    <row r="37" spans="1:12" x14ac:dyDescent="0.2">
      <c r="B37" s="9"/>
    </row>
    <row r="38" spans="1:12" x14ac:dyDescent="0.2">
      <c r="A38" s="16" t="s">
        <v>12</v>
      </c>
      <c r="B38" s="17">
        <v>43740</v>
      </c>
      <c r="C38" s="18">
        <v>0</v>
      </c>
      <c r="D38" s="3">
        <v>43740</v>
      </c>
      <c r="E38" s="18" t="s">
        <v>2</v>
      </c>
      <c r="F38" s="19">
        <f>-0.0664</f>
        <v>-6.6400000000000001E-2</v>
      </c>
      <c r="G38" s="18">
        <v>0.60599999999999998</v>
      </c>
      <c r="H38" s="19">
        <f>G38-0.008</f>
        <v>0.59799999999999998</v>
      </c>
      <c r="I38" s="3">
        <v>43665</v>
      </c>
      <c r="J38" s="3">
        <v>43740</v>
      </c>
      <c r="K38" s="18"/>
      <c r="L38" s="20"/>
    </row>
    <row r="39" spans="1:12" x14ac:dyDescent="0.2">
      <c r="A39" s="16"/>
      <c r="B39" s="17">
        <v>43858</v>
      </c>
      <c r="C39" s="18"/>
      <c r="D39" s="3"/>
      <c r="E39" s="18" t="s">
        <v>2</v>
      </c>
      <c r="F39" s="19"/>
      <c r="G39" s="18">
        <v>0.60599999999999998</v>
      </c>
      <c r="H39" s="19"/>
      <c r="I39" s="3"/>
      <c r="J39" s="3"/>
      <c r="K39" s="5" t="s">
        <v>24</v>
      </c>
      <c r="L39" s="20" t="s">
        <v>36</v>
      </c>
    </row>
    <row r="40" spans="1:12" x14ac:dyDescent="0.2">
      <c r="A40" s="16"/>
      <c r="B40" s="17">
        <v>44044</v>
      </c>
      <c r="C40" s="18"/>
      <c r="D40" s="3"/>
      <c r="E40" s="18" t="s">
        <v>2</v>
      </c>
      <c r="F40" s="19"/>
      <c r="G40" s="18">
        <v>0.60599999999999998</v>
      </c>
      <c r="H40" s="19"/>
      <c r="I40" s="3"/>
      <c r="J40" s="3"/>
      <c r="K40" s="5" t="s">
        <v>35</v>
      </c>
      <c r="L40" s="20" t="s">
        <v>37</v>
      </c>
    </row>
    <row r="42" spans="1:12" x14ac:dyDescent="0.2">
      <c r="A42" s="16" t="s">
        <v>11</v>
      </c>
      <c r="B42" s="17">
        <v>43740</v>
      </c>
      <c r="C42" s="1">
        <v>0</v>
      </c>
      <c r="D42" s="3">
        <v>43740</v>
      </c>
      <c r="E42" s="1" t="s">
        <v>2</v>
      </c>
      <c r="F42" s="4">
        <f>0.0508</f>
        <v>5.0799999999999998E-2</v>
      </c>
      <c r="G42" s="1">
        <v>0.53300000000000003</v>
      </c>
      <c r="H42" s="4">
        <f>G42-0</f>
        <v>0.53300000000000003</v>
      </c>
      <c r="I42" s="3">
        <v>43665</v>
      </c>
      <c r="J42" s="3">
        <v>43740</v>
      </c>
    </row>
    <row r="43" spans="1:12" x14ac:dyDescent="0.2">
      <c r="A43" s="16"/>
      <c r="B43" s="17">
        <v>43858</v>
      </c>
      <c r="C43" s="1">
        <v>0</v>
      </c>
      <c r="D43" s="3">
        <v>43740</v>
      </c>
      <c r="E43" s="1" t="s">
        <v>2</v>
      </c>
      <c r="G43" s="1">
        <v>0.53300000000000003</v>
      </c>
      <c r="H43" s="4">
        <f t="shared" ref="H43:H44" si="12">G43-0</f>
        <v>0.53300000000000003</v>
      </c>
      <c r="I43" s="3">
        <v>43740</v>
      </c>
      <c r="J43" s="3">
        <v>43858</v>
      </c>
      <c r="K43" s="5" t="s">
        <v>24</v>
      </c>
      <c r="L43" s="8" t="s">
        <v>32</v>
      </c>
    </row>
    <row r="44" spans="1:12" x14ac:dyDescent="0.2">
      <c r="A44" s="16"/>
      <c r="B44" s="17">
        <v>44044</v>
      </c>
      <c r="C44" s="1">
        <v>0</v>
      </c>
      <c r="D44" s="3">
        <v>43740</v>
      </c>
      <c r="E44" s="1" t="s">
        <v>2</v>
      </c>
      <c r="G44" s="1">
        <v>0.53300000000000003</v>
      </c>
      <c r="H44" s="4">
        <f t="shared" si="12"/>
        <v>0.53300000000000003</v>
      </c>
      <c r="I44" s="3">
        <v>43858</v>
      </c>
      <c r="J44" s="3">
        <v>44009</v>
      </c>
      <c r="K44" s="5" t="s">
        <v>35</v>
      </c>
      <c r="L44" s="8" t="s">
        <v>32</v>
      </c>
    </row>
    <row r="46" spans="1:12" x14ac:dyDescent="0.2">
      <c r="E46" s="10"/>
    </row>
    <row r="47" spans="1:12" x14ac:dyDescent="0.2">
      <c r="A47" s="16" t="s">
        <v>33</v>
      </c>
      <c r="B47" s="17">
        <v>43740</v>
      </c>
      <c r="C47" s="11"/>
      <c r="D47" s="11"/>
      <c r="E47" s="11"/>
      <c r="L47" s="2" t="s">
        <v>43</v>
      </c>
    </row>
    <row r="48" spans="1:12" x14ac:dyDescent="0.2">
      <c r="A48" s="16"/>
      <c r="B48" s="17">
        <v>43858</v>
      </c>
      <c r="C48" s="11"/>
      <c r="D48" s="11"/>
      <c r="E48" s="11"/>
    </row>
    <row r="49" spans="1:12" x14ac:dyDescent="0.2">
      <c r="A49" s="16"/>
      <c r="B49" s="17">
        <v>44044</v>
      </c>
      <c r="E49" s="10"/>
      <c r="L49" s="2" t="s">
        <v>44</v>
      </c>
    </row>
    <row r="50" spans="1:12" x14ac:dyDescent="0.2">
      <c r="B50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Pennino</dc:creator>
  <cp:lastModifiedBy>Amanda Pennino</cp:lastModifiedBy>
  <dcterms:created xsi:type="dcterms:W3CDTF">2021-03-19T19:35:27Z</dcterms:created>
  <dcterms:modified xsi:type="dcterms:W3CDTF">2021-03-31T00:21:02Z</dcterms:modified>
</cp:coreProperties>
</file>