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man\Desktop\"/>
    </mc:Choice>
  </mc:AlternateContent>
  <xr:revisionPtr revIDLastSave="0" documentId="13_ncr:1_{E5E9BA71-31B6-4AAE-8675-BCBBB3A306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ment-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7" i="1" l="1"/>
  <c r="I269" i="1"/>
  <c r="I268" i="1"/>
  <c r="G349" i="1"/>
  <c r="G348" i="1"/>
  <c r="G347" i="1"/>
  <c r="G346" i="1"/>
  <c r="G345" i="1"/>
  <c r="G344" i="1"/>
  <c r="G343" i="1"/>
  <c r="D331" i="1"/>
  <c r="G329" i="1"/>
  <c r="G328" i="1"/>
  <c r="G327" i="1"/>
  <c r="G326" i="1"/>
  <c r="G325" i="1"/>
  <c r="G324" i="1"/>
  <c r="G323" i="1"/>
  <c r="G308" i="1"/>
  <c r="G307" i="1"/>
  <c r="G306" i="1"/>
  <c r="G305" i="1"/>
  <c r="G304" i="1"/>
  <c r="G303" i="1"/>
  <c r="G302" i="1"/>
  <c r="G296" i="1"/>
  <c r="G295" i="1"/>
  <c r="G294" i="1"/>
  <c r="G293" i="1"/>
  <c r="G292" i="1"/>
  <c r="G291" i="1"/>
  <c r="G290" i="1"/>
  <c r="G285" i="1"/>
  <c r="G284" i="1"/>
  <c r="G283" i="1"/>
  <c r="G282" i="1"/>
  <c r="G281" i="1"/>
  <c r="G280" i="1"/>
  <c r="G279" i="1"/>
  <c r="G272" i="1"/>
  <c r="G271" i="1"/>
  <c r="G270" i="1"/>
  <c r="G269" i="1"/>
  <c r="G268" i="1"/>
  <c r="G267" i="1"/>
  <c r="G266" i="1"/>
  <c r="G260" i="1"/>
  <c r="G259" i="1"/>
  <c r="G258" i="1"/>
  <c r="G257" i="1"/>
  <c r="G256" i="1"/>
  <c r="G255" i="1"/>
  <c r="G254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48" i="1"/>
  <c r="G32" i="1"/>
  <c r="H29" i="1"/>
  <c r="E40" i="1" s="1"/>
  <c r="H30" i="1"/>
  <c r="H31" i="1"/>
  <c r="H28" i="1"/>
  <c r="G15" i="1"/>
  <c r="H9" i="1"/>
  <c r="H10" i="1"/>
  <c r="H11" i="1"/>
  <c r="H12" i="1"/>
  <c r="H13" i="1"/>
  <c r="H14" i="1"/>
  <c r="H8" i="1"/>
  <c r="E21" i="1" l="1"/>
  <c r="D311" i="1"/>
  <c r="D312" i="1" s="1"/>
  <c r="E17" i="1"/>
  <c r="D262" i="1"/>
  <c r="D264" i="1" s="1"/>
  <c r="D298" i="1"/>
  <c r="D299" i="1" s="1"/>
  <c r="D243" i="1"/>
  <c r="D245" i="1" s="1"/>
  <c r="H32" i="1"/>
  <c r="E36" i="1" s="1"/>
  <c r="D274" i="1"/>
  <c r="D276" i="1" s="1"/>
  <c r="D287" i="1"/>
  <c r="D288" i="1" s="1"/>
  <c r="E38" i="1"/>
  <c r="H15" i="1"/>
  <c r="E19" i="1" s="1"/>
</calcChain>
</file>

<file path=xl/sharedStrings.xml><?xml version="1.0" encoding="utf-8"?>
<sst xmlns="http://schemas.openxmlformats.org/spreadsheetml/2006/main" count="355" uniqueCount="247">
  <si>
    <t>CLASS</t>
  </si>
  <si>
    <t>50-100</t>
  </si>
  <si>
    <t>100-200</t>
  </si>
  <si>
    <t>200-300</t>
  </si>
  <si>
    <t>300-400</t>
  </si>
  <si>
    <t>400-500</t>
  </si>
  <si>
    <t>500-600</t>
  </si>
  <si>
    <t>600-700</t>
  </si>
  <si>
    <t>FREQUENCY</t>
  </si>
  <si>
    <t>CLASS MARK(mi)</t>
  </si>
  <si>
    <t>FREQUENCY(fi)</t>
  </si>
  <si>
    <t>(mi,fi)</t>
  </si>
  <si>
    <t>Standerd deavation</t>
  </si>
  <si>
    <t>Mean</t>
  </si>
  <si>
    <t>Variance</t>
  </si>
  <si>
    <t>Q-1</t>
  </si>
  <si>
    <t>Q-2</t>
  </si>
  <si>
    <t>class</t>
  </si>
  <si>
    <t>class mark(mi)</t>
  </si>
  <si>
    <t>frequancy</t>
  </si>
  <si>
    <t>(mi, fi)</t>
  </si>
  <si>
    <t>Q-3</t>
  </si>
  <si>
    <t>country</t>
  </si>
  <si>
    <t>beer_servings</t>
  </si>
  <si>
    <t>spirit_servings</t>
  </si>
  <si>
    <t>Afghanistan</t>
  </si>
  <si>
    <t>Albania</t>
  </si>
  <si>
    <t>Algeria</t>
  </si>
  <si>
    <t>Andorra</t>
  </si>
  <si>
    <t>Angola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</si>
  <si>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</si>
  <si>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</si>
  <si>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</si>
  <si>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</si>
  <si>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</si>
  <si>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</si>
  <si>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</si>
  <si>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</si>
  <si>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</si>
  <si>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</si>
  <si>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</si>
  <si>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</si>
  <si>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</si>
  <si>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</si>
  <si>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</si>
  <si>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</si>
  <si>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</si>
  <si>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</si>
  <si>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</si>
  <si>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Brunei</t>
  </si>
  <si>
    <t>Bulgaria</t>
  </si>
  <si>
    <t>Burkina Faso</t>
  </si>
  <si>
    <t>Burundi</t>
  </si>
  <si>
    <t>Cote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</si>
  <si>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</si>
  <si>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</si>
  <si>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</si>
  <si>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</si>
  <si>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</si>
  <si>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</si>
  <si>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</si>
  <si>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</si>
  <si>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</si>
  <si>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</si>
  <si>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</si>
  <si>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</si>
  <si>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</si>
  <si>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</si>
  <si>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</si>
  <si>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</si>
  <si>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</si>
  <si>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North Korea</t>
  </si>
  <si>
    <t>DR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</si>
  <si>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</si>
  <si>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</si>
  <si>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</si>
  <si>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</si>
  <si>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</si>
  <si>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</si>
  <si>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</si>
  <si>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</si>
  <si>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</si>
  <si>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</si>
  <si>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</si>
  <si>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</si>
  <si>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</si>
  <si>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</si>
  <si>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</si>
  <si>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</si>
  <si>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</si>
  <si>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</si>
  <si>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</si>
  <si>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</si>
  <si>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</si>
  <si>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</si>
  <si>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</si>
  <si>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</si>
  <si>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</si>
  <si>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</si>
  <si>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</si>
  <si>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</si>
  <si>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</si>
  <si>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</si>
  <si>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</si>
  <si>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</si>
  <si>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</si>
  <si>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</si>
  <si>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</si>
  <si>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</si>
  <si>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</si>
  <si>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</si>
  <si>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</si>
  <si>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</si>
  <si>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</si>
  <si>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</si>
  <si>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</si>
  <si>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</si>
  <si>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</si>
  <si>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</si>
  <si>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</si>
  <si>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</si>
  <si>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</si>
  <si>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</si>
  <si>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</si>
  <si>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</si>
  <si>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</si>
  <si>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</si>
  <si>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</si>
  <si>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</si>
  <si>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</si>
  <si>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</si>
  <si>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</si>
  <si>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</si>
  <si>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</si>
  <si>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</si>
  <si>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</si>
  <si>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</si>
  <si>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</si>
  <si>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</si>
  <si>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</si>
  <si>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</si>
  <si>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</si>
  <si>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</si>
  <si>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</si>
  <si>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</si>
  <si>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</si>
  <si>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</si>
  <si>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</si>
  <si>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</si>
  <si>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</si>
  <si>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</si>
  <si>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</si>
  <si>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</si>
  <si>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</si>
  <si>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</si>
  <si>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</si>
  <si>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</si>
  <si>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</si>
  <si>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</si>
  <si>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</si>
  <si>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</si>
  <si>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</si>
  <si>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</si>
  <si>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South Korea</t>
  </si>
  <si>
    <t>Moldova</t>
  </si>
  <si>
    <t>Romania</t>
  </si>
  <si>
    <t>Russian Federation</t>
  </si>
  <si>
    <t>Rwanda</t>
  </si>
  <si>
    <t>St. Kitts &amp; Nevis</t>
  </si>
  <si>
    <t>St. Lucia</t>
  </si>
  <si>
    <t>St. Vincent &amp; the Grenadines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</si>
  <si>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</si>
  <si>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</si>
  <si>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</si>
  <si>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</si>
  <si>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</si>
  <si>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</si>
  <si>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</si>
  <si>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</si>
  <si>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</si>
  <si>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</si>
  <si>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</si>
  <si>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</si>
  <si>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</si>
  <si>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</si>
  <si>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</si>
  <si>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</si>
  <si>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</si>
  <si>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</si>
  <si>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</si>
  <si>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</si>
  <si>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</si>
  <si>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</si>
  <si>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</si>
  <si>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</si>
  <si>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</t>
  </si>
  <si>
    <t>Timor-Leste</t>
  </si>
  <si>
    <t>Togo</t>
  </si>
  <si>
    <t>Tonga</t>
  </si>
  <si>
    <t>Trinidad &amp;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</si>
  <si>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</si>
  <si>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</si>
  <si>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</si>
  <si>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</si>
  <si>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</si>
  <si>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</si>
  <si>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</si>
  <si>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</si>
  <si>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</si>
  <si>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USA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</si>
  <si>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</si>
  <si>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</si>
  <si>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</si>
  <si>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</si>
  <si>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</si>
  <si>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</si>
  <si>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</si>
  <si>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</si>
  <si>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Stad daveation</t>
  </si>
  <si>
    <t>Q-6</t>
  </si>
  <si>
    <t>T.Test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</si>
  <si>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</si>
  <si>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</si>
  <si>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</si>
  <si>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</si>
  <si>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</si>
  <si>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</si>
  <si>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</si>
  <si>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</si>
  <si>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</si>
  <si>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</si>
  <si>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</si>
  <si>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</si>
  <si>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</si>
  <si>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</si>
  <si>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</si>
  <si>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</si>
  <si>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</si>
  <si>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Anova: Two-Factor With Replication</t>
  </si>
  <si>
    <t>Sample</t>
  </si>
  <si>
    <t>Columns</t>
  </si>
  <si>
    <t>Interaction</t>
  </si>
  <si>
    <t>Within</t>
  </si>
  <si>
    <t>Q-5</t>
  </si>
  <si>
    <t>TWO WAY ANOVA TEST</t>
  </si>
  <si>
    <t>ONE WAY ANOVA TEST</t>
  </si>
  <si>
    <t>standerd deavation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</si>
</sst>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2" fillId="0" borderId="0" xfId="0" applyFont="1"/>
    <xf numFmtId="0" fontId="0" fillId="0" borderId="3" xfId="0" applyBorder="1"/>
    <xf numFmtId="0" fontId="3" fillId="0" borderId="4" xfId="0" applyFont="1" applyBorder="1" applyAlignment="1">
      <alignment horizontal="center"/>
    </xf>
    <xf numFmtId="0" fontId="6" fillId="0" borderId="0" xfId="0" applyFont="1"/>
    <xf numFmtId="0" fontId="3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4" fillId="0" borderId="15" xfId="0" applyFont="1" applyBorder="1" applyAlignment="1">
      <alignment horizontal="right"/>
    </xf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20" xfId="0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7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404"/>
  <sheetViews>
    <sheetView tabSelected="1" topLeftCell="A257" workbookViewId="0">
      <selection activeCell="L275" sqref="L275"/>
    </sheetView>
  </sheetViews>
  <sheetFormatPr defaultRowHeight="14.4" x14ac:dyDescent="0.3"/>
  <cols>
    <col min="3" max="3" width="19.21875" customWidth="1"/>
    <col min="4" max="4" width="21.33203125" customWidth="1"/>
    <col min="5" max="5" width="31.88671875" customWidth="1"/>
    <col min="6" max="6" width="14.44140625" customWidth="1"/>
    <col min="7" max="7" width="14.109375" customWidth="1"/>
    <col min="10" max="10" width="11.6640625" customWidth="1"/>
    <col min="11" max="11" width="12.88671875" customWidth="1"/>
  </cols>
  <sheetData>
    <row r="4" spans="2:11" x14ac:dyDescent="0.3">
      <c r="D4" s="1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</row>
    <row r="5" spans="2:11" x14ac:dyDescent="0.3">
      <c r="D5" s="1" t="s">
        <v>8</v>
      </c>
      <c r="E5" s="2">
        <v>5</v>
      </c>
      <c r="F5" s="2">
        <v>11</v>
      </c>
      <c r="G5" s="2">
        <v>25</v>
      </c>
      <c r="H5" s="2">
        <v>30</v>
      </c>
      <c r="I5" s="2">
        <v>45</v>
      </c>
      <c r="J5" s="2">
        <v>55</v>
      </c>
      <c r="K5" s="2">
        <v>80</v>
      </c>
    </row>
    <row r="7" spans="2:11" ht="18" x14ac:dyDescent="0.35">
      <c r="B7" s="5" t="s">
        <v>15</v>
      </c>
      <c r="E7" s="1" t="s">
        <v>0</v>
      </c>
      <c r="F7" s="1" t="s">
        <v>9</v>
      </c>
      <c r="G7" s="1" t="s">
        <v>10</v>
      </c>
      <c r="H7" s="1" t="s">
        <v>11</v>
      </c>
    </row>
    <row r="8" spans="2:11" x14ac:dyDescent="0.3">
      <c r="E8" s="1" t="s">
        <v>1</v>
      </c>
      <c r="F8" s="1">
        <v>75</v>
      </c>
      <c r="G8" s="1">
        <v>5</v>
      </c>
      <c r="H8" s="1">
        <f>F8*G8</f>
        <v>375</v>
      </c>
    </row>
    <row r="9" spans="2:11" x14ac:dyDescent="0.3">
      <c r="E9" s="1" t="s">
        <v>2</v>
      </c>
      <c r="F9" s="1">
        <v>150</v>
      </c>
      <c r="G9" s="1">
        <v>11</v>
      </c>
      <c r="H9" s="1">
        <f t="shared" ref="H9:H14" si="0">F9*G9</f>
        <v>1650</v>
      </c>
    </row>
    <row r="10" spans="2:11" x14ac:dyDescent="0.3">
      <c r="E10" s="1" t="s">
        <v>3</v>
      </c>
      <c r="F10" s="1">
        <v>250</v>
      </c>
      <c r="G10" s="1">
        <v>25</v>
      </c>
      <c r="H10" s="1">
        <f t="shared" si="0"/>
        <v>6250</v>
      </c>
    </row>
    <row r="11" spans="2:11" x14ac:dyDescent="0.3">
      <c r="E11" s="1" t="s">
        <v>4</v>
      </c>
      <c r="F11" s="1">
        <v>350</v>
      </c>
      <c r="G11" s="1">
        <v>30</v>
      </c>
      <c r="H11" s="1">
        <f t="shared" si="0"/>
        <v>10500</v>
      </c>
    </row>
    <row r="12" spans="2:11" x14ac:dyDescent="0.3">
      <c r="E12" s="1" t="s">
        <v>5</v>
      </c>
      <c r="F12" s="1">
        <v>450</v>
      </c>
      <c r="G12" s="1">
        <v>45</v>
      </c>
      <c r="H12" s="1">
        <f t="shared" si="0"/>
        <v>20250</v>
      </c>
    </row>
    <row r="13" spans="2:11" x14ac:dyDescent="0.3">
      <c r="E13" s="1" t="s">
        <v>6</v>
      </c>
      <c r="F13" s="1">
        <v>550</v>
      </c>
      <c r="G13" s="1">
        <v>55</v>
      </c>
      <c r="H13" s="1">
        <f t="shared" si="0"/>
        <v>30250</v>
      </c>
    </row>
    <row r="14" spans="2:11" x14ac:dyDescent="0.3">
      <c r="E14" s="1" t="s">
        <v>7</v>
      </c>
      <c r="F14" s="1">
        <v>650</v>
      </c>
      <c r="G14" s="1">
        <v>80</v>
      </c>
      <c r="H14" s="1">
        <f t="shared" si="0"/>
        <v>52000</v>
      </c>
    </row>
    <row r="15" spans="2:11" x14ac:dyDescent="0.3">
      <c r="G15" s="1">
        <f>SUM(G8:G14)</f>
        <v>251</v>
      </c>
      <c r="H15" s="1">
        <f>SUM(H8:H14)</f>
        <v>121275</v>
      </c>
    </row>
    <row r="17" spans="2:8" ht="15.6" x14ac:dyDescent="0.3">
      <c r="D17" s="3" t="s">
        <v>13</v>
      </c>
      <c r="E17">
        <f>AVERAGE(H8:H14)</f>
        <v>17325</v>
      </c>
    </row>
    <row r="19" spans="2:8" ht="15.6" x14ac:dyDescent="0.3">
      <c r="D19" s="3" t="s">
        <v>12</v>
      </c>
      <c r="E19">
        <f>STDEV(F8:F14,H15)</f>
        <v>42752.624710570191</v>
      </c>
    </row>
    <row r="21" spans="2:8" ht="15.6" x14ac:dyDescent="0.3">
      <c r="D21" s="3" t="s">
        <v>14</v>
      </c>
      <c r="E21">
        <f>_xlfn.VAR.P(H8:H14)</f>
        <v>297173035.71428573</v>
      </c>
    </row>
    <row r="27" spans="2:8" ht="18" x14ac:dyDescent="0.35">
      <c r="B27" s="5" t="s">
        <v>16</v>
      </c>
      <c r="E27" s="1" t="s">
        <v>17</v>
      </c>
      <c r="F27" s="4" t="s">
        <v>18</v>
      </c>
      <c r="G27" s="1" t="s">
        <v>19</v>
      </c>
      <c r="H27" s="1" t="s">
        <v>20</v>
      </c>
    </row>
    <row r="28" spans="2:8" x14ac:dyDescent="0.3">
      <c r="E28" s="1" t="s">
        <v>2</v>
      </c>
      <c r="F28" s="4">
        <v>150</v>
      </c>
      <c r="G28" s="1">
        <v>11</v>
      </c>
      <c r="H28" s="1">
        <f>F28*G28</f>
        <v>1650</v>
      </c>
    </row>
    <row r="29" spans="2:8" x14ac:dyDescent="0.3">
      <c r="E29" s="1" t="s">
        <v>3</v>
      </c>
      <c r="F29" s="4">
        <v>250</v>
      </c>
      <c r="G29" s="1">
        <v>25</v>
      </c>
      <c r="H29" s="1">
        <f t="shared" ref="H29:H31" si="1">F29*G29</f>
        <v>6250</v>
      </c>
    </row>
    <row r="30" spans="2:8" x14ac:dyDescent="0.3">
      <c r="E30" s="1" t="s">
        <v>4</v>
      </c>
      <c r="F30" s="4">
        <v>350</v>
      </c>
      <c r="G30" s="1">
        <v>30</v>
      </c>
      <c r="H30" s="1">
        <f t="shared" si="1"/>
        <v>10500</v>
      </c>
    </row>
    <row r="31" spans="2:8" x14ac:dyDescent="0.3">
      <c r="E31" s="1" t="s">
        <v>5</v>
      </c>
      <c r="F31" s="4">
        <v>450</v>
      </c>
      <c r="G31" s="1">
        <v>45</v>
      </c>
      <c r="H31" s="1">
        <f t="shared" si="1"/>
        <v>20250</v>
      </c>
    </row>
    <row r="32" spans="2:8" x14ac:dyDescent="0.3">
      <c r="G32" s="1">
        <f>SUM(G28:G31)</f>
        <v>111</v>
      </c>
      <c r="H32" s="1">
        <f>SUM(H28:H31)</f>
        <v>38650</v>
      </c>
    </row>
    <row r="36" spans="2:7" ht="15.6" x14ac:dyDescent="0.3">
      <c r="D36" s="3" t="s">
        <v>13</v>
      </c>
      <c r="E36">
        <f>H32/G32</f>
        <v>348.19819819819821</v>
      </c>
    </row>
    <row r="38" spans="2:7" ht="15.6" x14ac:dyDescent="0.3">
      <c r="D38" s="3" t="s">
        <v>12</v>
      </c>
      <c r="E38">
        <f>STDEV(G28:G31,H32)</f>
        <v>17272.399564044365</v>
      </c>
    </row>
    <row r="40" spans="2:7" ht="15.6" x14ac:dyDescent="0.3">
      <c r="D40" s="3" t="s">
        <v>14</v>
      </c>
      <c r="E40">
        <f>_xlfn.VAR.S(H28:H31)</f>
        <v>62880625</v>
      </c>
    </row>
    <row r="46" spans="2:7" ht="18" x14ac:dyDescent="0.35">
      <c r="B46" s="5" t="s">
        <v>21</v>
      </c>
    </row>
    <row r="47" spans="2:7" x14ac:dyDescent="0.3">
      <c r="D47" s="1" t="s">
        <v>22</v>
      </c>
      <c r="E47" s="1" t="s">
        <v>23</v>
      </c>
      <c r="F47" s="1" t="s">
        <v>24</v>
      </c>
      <c r="G47" s="1" t="s">
        <v>11</v>
      </c>
    </row>
    <row r="48" spans="2:7" x14ac:dyDescent="0.3">
      <c r="D48" s="1" t="s">
        <v>25</v>
      </c>
      <c r="E48" s="1">
        <v>0</v>
      </c>
      <c r="F48" s="1">
        <v>0</v>
      </c>
      <c r="G48" s="1">
        <f>E48*F48</f>
        <v>0</v>
      </c>
    </row>
    <row r="49" spans="4:7" x14ac:dyDescent="0.3">
      <c r="D49" s="1" t="s">
        <v>26</v>
      </c>
      <c r="E49" s="1">
        <v>89</v>
      </c>
      <c r="F49" s="1">
        <v>132</v>
      </c>
      <c r="G49" s="1">
        <f t="shared" ref="G49:G112" si="2">E49*F49</f>
        <v>11748</v>
      </c>
    </row>
    <row r="50" spans="4:7" x14ac:dyDescent="0.3">
      <c r="D50" s="1" t="s">
        <v>27</v>
      </c>
      <c r="E50" s="1">
        <v>25</v>
      </c>
      <c r="F50" s="1">
        <v>0</v>
      </c>
      <c r="G50" s="1">
        <f t="shared" si="2"/>
        <v>0</v>
      </c>
    </row>
    <row r="51" spans="4:7" x14ac:dyDescent="0.3">
      <c r="D51" s="1" t="s">
        <v>28</v>
      </c>
      <c r="E51" s="1">
        <v>245</v>
      </c>
      <c r="F51" s="1">
        <v>138</v>
      </c>
      <c r="G51" s="1">
        <f t="shared" si="2"/>
        <v>33810</v>
      </c>
    </row>
    <row r="52" spans="4:7" x14ac:dyDescent="0.3">
      <c r="D52" s="1" t="s">
        <v>29</v>
      </c>
      <c r="E52" s="1">
        <v>217</v>
      </c>
      <c r="F52" s="1">
        <v>57</v>
      </c>
      <c r="G52" s="1">
        <f t="shared" si="2"/>
        <v>12369</v>
      </c>
    </row>
    <row r="53" spans="4:7" x14ac:dyDescent="0.3">
      <c r="D53" s="1" t="s">
        <v>30</v>
      </c>
      <c r="E53" s="1">
        <v>102</v>
      </c>
      <c r="F53" s="1">
        <v>128</v>
      </c>
      <c r="G53" s="1">
        <f t="shared" si="2"/>
        <v>13056</v>
      </c>
    </row>
    <row r="54" spans="4:7" x14ac:dyDescent="0.3">
      <c r="D54" s="1" t="s">
        <v>31</v>
      </c>
      <c r="E54" s="1">
        <v>193</v>
      </c>
      <c r="F54" s="1">
        <v>25</v>
      </c>
      <c r="G54" s="1">
        <f t="shared" si="2"/>
        <v>4825</v>
      </c>
    </row>
    <row r="55" spans="4:7" x14ac:dyDescent="0.3">
      <c r="D55" s="1" t="s">
        <v>32</v>
      </c>
      <c r="E55" s="1">
        <v>21</v>
      </c>
      <c r="F55" s="1">
        <v>179</v>
      </c>
      <c r="G55" s="1">
        <f t="shared" si="2"/>
        <v>3759</v>
      </c>
    </row>
    <row r="56" spans="4:7" x14ac:dyDescent="0.3">
      <c r="D56" s="1" t="s">
        <v>33</v>
      </c>
      <c r="E56" s="1">
        <v>261</v>
      </c>
      <c r="F56" s="1">
        <v>72</v>
      </c>
      <c r="G56" s="1">
        <f t="shared" si="2"/>
        <v>18792</v>
      </c>
    </row>
    <row r="57" spans="4:7" x14ac:dyDescent="0.3">
      <c r="D57" s="1" t="s">
        <v>34</v>
      </c>
      <c r="E57" s="1">
        <v>279</v>
      </c>
      <c r="F57" s="1">
        <v>75</v>
      </c>
      <c r="G57" s="1">
        <f t="shared" si="2"/>
        <v>20925</v>
      </c>
    </row>
    <row r="58" spans="4:7" x14ac:dyDescent="0.3">
      <c r="D58" s="1" t="s">
        <v>35</v>
      </c>
      <c r="E58" s="1">
        <v>21</v>
      </c>
      <c r="F58" s="1">
        <v>46</v>
      </c>
      <c r="G58" s="1">
        <f t="shared" si="2"/>
        <v>966</v>
      </c>
    </row>
    <row r="59" spans="4:7" x14ac:dyDescent="0.3">
      <c r="D59" s="1" t="s">
        <v>36</v>
      </c>
      <c r="E59" s="1">
        <v>122</v>
      </c>
      <c r="F59" s="1">
        <v>176</v>
      </c>
      <c r="G59" s="1">
        <f t="shared" si="2"/>
        <v>21472</v>
      </c>
    </row>
    <row r="60" spans="4:7" x14ac:dyDescent="0.3">
      <c r="D60" s="1" t="s">
        <v>37</v>
      </c>
      <c r="E60" s="1">
        <v>42</v>
      </c>
      <c r="F60" s="1">
        <v>63</v>
      </c>
      <c r="G60" s="1">
        <f t="shared" si="2"/>
        <v>2646</v>
      </c>
    </row>
    <row r="61" spans="4:7" x14ac:dyDescent="0.3">
      <c r="D61" s="1" t="s">
        <v>38</v>
      </c>
      <c r="E61" s="1">
        <v>0</v>
      </c>
      <c r="F61" s="1">
        <v>0</v>
      </c>
      <c r="G61" s="1">
        <f t="shared" si="2"/>
        <v>0</v>
      </c>
    </row>
    <row r="62" spans="4:7" x14ac:dyDescent="0.3">
      <c r="D62" s="1" t="s">
        <v>39</v>
      </c>
      <c r="E62" s="1">
        <v>143</v>
      </c>
      <c r="F62" s="1">
        <v>173</v>
      </c>
      <c r="G62" s="1">
        <f t="shared" si="2"/>
        <v>24739</v>
      </c>
    </row>
    <row r="63" spans="4:7" x14ac:dyDescent="0.3">
      <c r="D63" s="1" t="s">
        <v>40</v>
      </c>
      <c r="E63" s="1">
        <v>142</v>
      </c>
      <c r="F63" s="1">
        <v>373</v>
      </c>
      <c r="G63" s="1">
        <f t="shared" si="2"/>
        <v>52966</v>
      </c>
    </row>
    <row r="64" spans="4:7" x14ac:dyDescent="0.3">
      <c r="D64" s="1" t="s">
        <v>41</v>
      </c>
      <c r="E64" s="1">
        <v>295</v>
      </c>
      <c r="F64" s="1">
        <v>84</v>
      </c>
      <c r="G64" s="1">
        <f t="shared" si="2"/>
        <v>24780</v>
      </c>
    </row>
    <row r="65" spans="4:7" x14ac:dyDescent="0.3">
      <c r="D65" s="1" t="s">
        <v>42</v>
      </c>
      <c r="E65" s="1">
        <v>263</v>
      </c>
      <c r="F65" s="1">
        <v>114</v>
      </c>
      <c r="G65" s="1">
        <f t="shared" si="2"/>
        <v>29982</v>
      </c>
    </row>
    <row r="66" spans="4:7" x14ac:dyDescent="0.3">
      <c r="D66" s="1" t="s">
        <v>43</v>
      </c>
      <c r="E66" s="1">
        <v>34</v>
      </c>
      <c r="F66" s="1">
        <v>4</v>
      </c>
      <c r="G66" s="1">
        <f t="shared" si="2"/>
        <v>136</v>
      </c>
    </row>
    <row r="67" spans="4:7" x14ac:dyDescent="0.3">
      <c r="D67" s="1" t="s">
        <v>44</v>
      </c>
      <c r="E67" s="1">
        <v>23</v>
      </c>
      <c r="F67" s="1">
        <v>0</v>
      </c>
      <c r="G67" s="1">
        <f t="shared" si="2"/>
        <v>0</v>
      </c>
    </row>
    <row r="68" spans="4:7" x14ac:dyDescent="0.3">
      <c r="D68" s="1" t="s">
        <v>45</v>
      </c>
      <c r="E68" s="1">
        <v>167</v>
      </c>
      <c r="F68" s="1">
        <v>41</v>
      </c>
      <c r="G68" s="1">
        <f t="shared" si="2"/>
        <v>6847</v>
      </c>
    </row>
    <row r="69" spans="4:7" x14ac:dyDescent="0.3">
      <c r="D69" s="1" t="s">
        <v>46</v>
      </c>
      <c r="E69" s="1">
        <v>76</v>
      </c>
      <c r="F69" s="1">
        <v>173</v>
      </c>
      <c r="G69" s="1">
        <f t="shared" si="2"/>
        <v>13148</v>
      </c>
    </row>
    <row r="70" spans="4:7" x14ac:dyDescent="0.3">
      <c r="D70" s="1" t="s">
        <v>47</v>
      </c>
      <c r="E70" s="1">
        <v>173</v>
      </c>
      <c r="F70" s="1">
        <v>35</v>
      </c>
      <c r="G70" s="1">
        <f t="shared" si="2"/>
        <v>6055</v>
      </c>
    </row>
    <row r="71" spans="4:7" x14ac:dyDescent="0.3">
      <c r="D71" s="1" t="s">
        <v>48</v>
      </c>
      <c r="E71" s="1">
        <v>245</v>
      </c>
      <c r="F71" s="1">
        <v>145</v>
      </c>
      <c r="G71" s="1">
        <f t="shared" si="2"/>
        <v>35525</v>
      </c>
    </row>
    <row r="72" spans="4:7" x14ac:dyDescent="0.3">
      <c r="D72" s="1" t="s">
        <v>49</v>
      </c>
      <c r="E72" s="1">
        <v>31</v>
      </c>
      <c r="F72" s="1">
        <v>2</v>
      </c>
      <c r="G72" s="1">
        <f t="shared" si="2"/>
        <v>62</v>
      </c>
    </row>
    <row r="73" spans="4:7" x14ac:dyDescent="0.3">
      <c r="D73" s="1" t="s">
        <v>50</v>
      </c>
      <c r="E73" s="1">
        <v>231</v>
      </c>
      <c r="F73" s="1">
        <v>252</v>
      </c>
      <c r="G73" s="1">
        <f t="shared" si="2"/>
        <v>58212</v>
      </c>
    </row>
    <row r="74" spans="4:7" x14ac:dyDescent="0.3">
      <c r="D74" s="1" t="s">
        <v>51</v>
      </c>
      <c r="E74" s="1">
        <v>25</v>
      </c>
      <c r="F74" s="1">
        <v>7</v>
      </c>
      <c r="G74" s="1">
        <f t="shared" si="2"/>
        <v>175</v>
      </c>
    </row>
    <row r="75" spans="4:7" x14ac:dyDescent="0.3">
      <c r="D75" s="1" t="s">
        <v>52</v>
      </c>
      <c r="E75" s="1">
        <v>88</v>
      </c>
      <c r="F75" s="1">
        <v>0</v>
      </c>
      <c r="G75" s="1">
        <f t="shared" si="2"/>
        <v>0</v>
      </c>
    </row>
    <row r="76" spans="4:7" x14ac:dyDescent="0.3">
      <c r="D76" s="1" t="s">
        <v>53</v>
      </c>
      <c r="E76" s="1">
        <v>37</v>
      </c>
      <c r="F76" s="1">
        <v>1</v>
      </c>
      <c r="G76" s="1">
        <f t="shared" si="2"/>
        <v>37</v>
      </c>
    </row>
    <row r="77" spans="4:7" x14ac:dyDescent="0.3">
      <c r="D77" s="1" t="s">
        <v>54</v>
      </c>
      <c r="E77" s="1">
        <v>144</v>
      </c>
      <c r="F77" s="1">
        <v>56</v>
      </c>
      <c r="G77" s="1">
        <f t="shared" si="2"/>
        <v>8064</v>
      </c>
    </row>
    <row r="78" spans="4:7" x14ac:dyDescent="0.3">
      <c r="D78" s="1" t="s">
        <v>55</v>
      </c>
      <c r="E78" s="1">
        <v>57</v>
      </c>
      <c r="F78" s="1">
        <v>65</v>
      </c>
      <c r="G78" s="1">
        <f t="shared" si="2"/>
        <v>3705</v>
      </c>
    </row>
    <row r="79" spans="4:7" x14ac:dyDescent="0.3">
      <c r="D79" s="1" t="s">
        <v>56</v>
      </c>
      <c r="E79" s="1">
        <v>147</v>
      </c>
      <c r="F79" s="1">
        <v>1</v>
      </c>
      <c r="G79" s="1">
        <f t="shared" si="2"/>
        <v>147</v>
      </c>
    </row>
    <row r="80" spans="4:7" x14ac:dyDescent="0.3">
      <c r="D80" s="1" t="s">
        <v>57</v>
      </c>
      <c r="E80" s="1">
        <v>240</v>
      </c>
      <c r="F80" s="1">
        <v>122</v>
      </c>
      <c r="G80" s="1">
        <f t="shared" si="2"/>
        <v>29280</v>
      </c>
    </row>
    <row r="81" spans="4:7" x14ac:dyDescent="0.3">
      <c r="D81" s="1" t="s">
        <v>58</v>
      </c>
      <c r="E81" s="1">
        <v>17</v>
      </c>
      <c r="F81" s="1">
        <v>2</v>
      </c>
      <c r="G81" s="1">
        <f t="shared" si="2"/>
        <v>34</v>
      </c>
    </row>
    <row r="82" spans="4:7" x14ac:dyDescent="0.3">
      <c r="D82" s="1" t="s">
        <v>59</v>
      </c>
      <c r="E82" s="1">
        <v>15</v>
      </c>
      <c r="F82" s="1">
        <v>1</v>
      </c>
      <c r="G82" s="1">
        <f t="shared" si="2"/>
        <v>15</v>
      </c>
    </row>
    <row r="83" spans="4:7" x14ac:dyDescent="0.3">
      <c r="D83" s="1" t="s">
        <v>60</v>
      </c>
      <c r="E83" s="1">
        <v>130</v>
      </c>
      <c r="F83" s="1">
        <v>124</v>
      </c>
      <c r="G83" s="1">
        <f t="shared" si="2"/>
        <v>16120</v>
      </c>
    </row>
    <row r="84" spans="4:7" x14ac:dyDescent="0.3">
      <c r="D84" s="1" t="s">
        <v>61</v>
      </c>
      <c r="E84" s="1">
        <v>79</v>
      </c>
      <c r="F84" s="1">
        <v>192</v>
      </c>
      <c r="G84" s="1">
        <f t="shared" si="2"/>
        <v>15168</v>
      </c>
    </row>
    <row r="85" spans="4:7" x14ac:dyDescent="0.3">
      <c r="D85" s="1" t="s">
        <v>62</v>
      </c>
      <c r="E85" s="1">
        <v>159</v>
      </c>
      <c r="F85" s="1">
        <v>76</v>
      </c>
      <c r="G85" s="1">
        <f t="shared" si="2"/>
        <v>12084</v>
      </c>
    </row>
    <row r="86" spans="4:7" x14ac:dyDescent="0.3">
      <c r="D86" s="1" t="s">
        <v>63</v>
      </c>
      <c r="E86" s="1">
        <v>1</v>
      </c>
      <c r="F86" s="1">
        <v>3</v>
      </c>
      <c r="G86" s="1">
        <f t="shared" si="2"/>
        <v>3</v>
      </c>
    </row>
    <row r="87" spans="4:7" x14ac:dyDescent="0.3">
      <c r="D87" s="1" t="s">
        <v>64</v>
      </c>
      <c r="E87" s="1">
        <v>76</v>
      </c>
      <c r="F87" s="1">
        <v>1</v>
      </c>
      <c r="G87" s="1">
        <f t="shared" si="2"/>
        <v>76</v>
      </c>
    </row>
    <row r="88" spans="4:7" x14ac:dyDescent="0.3">
      <c r="D88" s="1" t="s">
        <v>65</v>
      </c>
      <c r="E88" s="1">
        <v>0</v>
      </c>
      <c r="F88" s="1">
        <v>254</v>
      </c>
      <c r="G88" s="1">
        <f t="shared" si="2"/>
        <v>0</v>
      </c>
    </row>
    <row r="89" spans="4:7" x14ac:dyDescent="0.3">
      <c r="D89" s="1" t="s">
        <v>66</v>
      </c>
      <c r="E89" s="1">
        <v>149</v>
      </c>
      <c r="F89" s="1">
        <v>87</v>
      </c>
      <c r="G89" s="1">
        <f t="shared" si="2"/>
        <v>12963</v>
      </c>
    </row>
    <row r="90" spans="4:7" x14ac:dyDescent="0.3">
      <c r="D90" s="1" t="s">
        <v>67</v>
      </c>
      <c r="E90" s="1">
        <v>230</v>
      </c>
      <c r="F90" s="1">
        <v>87</v>
      </c>
      <c r="G90" s="1">
        <f t="shared" si="2"/>
        <v>20010</v>
      </c>
    </row>
    <row r="91" spans="4:7" x14ac:dyDescent="0.3">
      <c r="D91" s="1" t="s">
        <v>68</v>
      </c>
      <c r="E91" s="1">
        <v>93</v>
      </c>
      <c r="F91" s="1">
        <v>137</v>
      </c>
      <c r="G91" s="1">
        <f t="shared" si="2"/>
        <v>12741</v>
      </c>
    </row>
    <row r="92" spans="4:7" x14ac:dyDescent="0.3">
      <c r="D92" s="1" t="s">
        <v>69</v>
      </c>
      <c r="E92" s="1">
        <v>192</v>
      </c>
      <c r="F92" s="1">
        <v>154</v>
      </c>
      <c r="G92" s="1">
        <f t="shared" si="2"/>
        <v>29568</v>
      </c>
    </row>
    <row r="93" spans="4:7" x14ac:dyDescent="0.3">
      <c r="D93" s="1" t="s">
        <v>70</v>
      </c>
      <c r="E93" s="1">
        <v>361</v>
      </c>
      <c r="F93" s="1">
        <v>170</v>
      </c>
      <c r="G93" s="1">
        <f t="shared" si="2"/>
        <v>61370</v>
      </c>
    </row>
    <row r="94" spans="4:7" x14ac:dyDescent="0.3">
      <c r="D94" s="1" t="s">
        <v>71</v>
      </c>
      <c r="E94" s="1">
        <v>0</v>
      </c>
      <c r="F94" s="1">
        <v>0</v>
      </c>
      <c r="G94" s="1">
        <f t="shared" si="2"/>
        <v>0</v>
      </c>
    </row>
    <row r="95" spans="4:7" x14ac:dyDescent="0.3">
      <c r="D95" s="1" t="s">
        <v>72</v>
      </c>
      <c r="E95" s="1">
        <v>32</v>
      </c>
      <c r="F95" s="1">
        <v>3</v>
      </c>
      <c r="G95" s="1">
        <f t="shared" si="2"/>
        <v>96</v>
      </c>
    </row>
    <row r="96" spans="4:7" x14ac:dyDescent="0.3">
      <c r="D96" s="1" t="s">
        <v>73</v>
      </c>
      <c r="E96" s="1">
        <v>224</v>
      </c>
      <c r="F96" s="1">
        <v>81</v>
      </c>
      <c r="G96" s="1">
        <f t="shared" si="2"/>
        <v>18144</v>
      </c>
    </row>
    <row r="97" spans="4:7" x14ac:dyDescent="0.3">
      <c r="D97" s="1" t="s">
        <v>74</v>
      </c>
      <c r="E97" s="1">
        <v>15</v>
      </c>
      <c r="F97" s="1">
        <v>44</v>
      </c>
      <c r="G97" s="1">
        <f t="shared" si="2"/>
        <v>660</v>
      </c>
    </row>
    <row r="98" spans="4:7" x14ac:dyDescent="0.3">
      <c r="D98" s="1" t="s">
        <v>75</v>
      </c>
      <c r="E98" s="1">
        <v>52</v>
      </c>
      <c r="F98" s="1">
        <v>286</v>
      </c>
      <c r="G98" s="1">
        <f t="shared" si="2"/>
        <v>14872</v>
      </c>
    </row>
    <row r="99" spans="4:7" x14ac:dyDescent="0.3">
      <c r="D99" s="1" t="s">
        <v>76</v>
      </c>
      <c r="E99" s="1">
        <v>193</v>
      </c>
      <c r="F99" s="1">
        <v>147</v>
      </c>
      <c r="G99" s="1">
        <f t="shared" si="2"/>
        <v>28371</v>
      </c>
    </row>
    <row r="100" spans="4:7" x14ac:dyDescent="0.3">
      <c r="D100" s="1" t="s">
        <v>77</v>
      </c>
      <c r="E100" s="1">
        <v>162</v>
      </c>
      <c r="F100" s="1">
        <v>74</v>
      </c>
      <c r="G100" s="1">
        <f t="shared" si="2"/>
        <v>11988</v>
      </c>
    </row>
    <row r="101" spans="4:7" x14ac:dyDescent="0.3">
      <c r="D101" s="1" t="s">
        <v>78</v>
      </c>
      <c r="E101" s="1">
        <v>6</v>
      </c>
      <c r="F101" s="1">
        <v>4</v>
      </c>
      <c r="G101" s="1">
        <f t="shared" si="2"/>
        <v>24</v>
      </c>
    </row>
    <row r="102" spans="4:7" x14ac:dyDescent="0.3">
      <c r="D102" s="1" t="s">
        <v>79</v>
      </c>
      <c r="E102" s="1">
        <v>52</v>
      </c>
      <c r="F102" s="1">
        <v>69</v>
      </c>
      <c r="G102" s="1">
        <f t="shared" si="2"/>
        <v>3588</v>
      </c>
    </row>
    <row r="103" spans="4:7" x14ac:dyDescent="0.3">
      <c r="D103" s="1" t="s">
        <v>80</v>
      </c>
      <c r="E103" s="1">
        <v>92</v>
      </c>
      <c r="F103" s="1">
        <v>0</v>
      </c>
      <c r="G103" s="1">
        <f t="shared" si="2"/>
        <v>0</v>
      </c>
    </row>
    <row r="104" spans="4:7" x14ac:dyDescent="0.3">
      <c r="D104" s="1" t="s">
        <v>81</v>
      </c>
      <c r="E104" s="1">
        <v>18</v>
      </c>
      <c r="F104" s="1">
        <v>0</v>
      </c>
      <c r="G104" s="1">
        <f t="shared" si="2"/>
        <v>0</v>
      </c>
    </row>
    <row r="105" spans="4:7" x14ac:dyDescent="0.3">
      <c r="D105" s="1" t="s">
        <v>82</v>
      </c>
      <c r="E105" s="1">
        <v>224</v>
      </c>
      <c r="F105" s="1">
        <v>194</v>
      </c>
      <c r="G105" s="1">
        <f t="shared" si="2"/>
        <v>43456</v>
      </c>
    </row>
    <row r="106" spans="4:7" x14ac:dyDescent="0.3">
      <c r="D106" s="1" t="s">
        <v>83</v>
      </c>
      <c r="E106" s="1">
        <v>20</v>
      </c>
      <c r="F106" s="1">
        <v>3</v>
      </c>
      <c r="G106" s="1">
        <f t="shared" si="2"/>
        <v>60</v>
      </c>
    </row>
    <row r="107" spans="4:7" x14ac:dyDescent="0.3">
      <c r="D107" s="1" t="s">
        <v>84</v>
      </c>
      <c r="E107" s="1">
        <v>77</v>
      </c>
      <c r="F107" s="1">
        <v>35</v>
      </c>
      <c r="G107" s="1">
        <f t="shared" si="2"/>
        <v>2695</v>
      </c>
    </row>
    <row r="108" spans="4:7" x14ac:dyDescent="0.3">
      <c r="D108" s="1" t="s">
        <v>85</v>
      </c>
      <c r="E108" s="1">
        <v>263</v>
      </c>
      <c r="F108" s="1">
        <v>133</v>
      </c>
      <c r="G108" s="1">
        <f t="shared" si="2"/>
        <v>34979</v>
      </c>
    </row>
    <row r="109" spans="4:7" x14ac:dyDescent="0.3">
      <c r="D109" s="1" t="s">
        <v>86</v>
      </c>
      <c r="E109" s="1">
        <v>127</v>
      </c>
      <c r="F109" s="1">
        <v>151</v>
      </c>
      <c r="G109" s="1">
        <f t="shared" si="2"/>
        <v>19177</v>
      </c>
    </row>
    <row r="110" spans="4:7" x14ac:dyDescent="0.3">
      <c r="D110" s="1" t="s">
        <v>87</v>
      </c>
      <c r="E110" s="1">
        <v>347</v>
      </c>
      <c r="F110" s="1">
        <v>98</v>
      </c>
      <c r="G110" s="1">
        <f t="shared" si="2"/>
        <v>34006</v>
      </c>
    </row>
    <row r="111" spans="4:7" x14ac:dyDescent="0.3">
      <c r="D111" s="1" t="s">
        <v>88</v>
      </c>
      <c r="E111" s="1">
        <v>8</v>
      </c>
      <c r="F111" s="1">
        <v>0</v>
      </c>
      <c r="G111" s="1">
        <f t="shared" si="2"/>
        <v>0</v>
      </c>
    </row>
    <row r="112" spans="4:7" x14ac:dyDescent="0.3">
      <c r="D112" s="1" t="s">
        <v>89</v>
      </c>
      <c r="E112" s="1">
        <v>52</v>
      </c>
      <c r="F112" s="1">
        <v>100</v>
      </c>
      <c r="G112" s="1">
        <f t="shared" si="2"/>
        <v>5200</v>
      </c>
    </row>
    <row r="113" spans="4:7" x14ac:dyDescent="0.3">
      <c r="D113" s="1" t="s">
        <v>90</v>
      </c>
      <c r="E113" s="1">
        <v>346</v>
      </c>
      <c r="F113" s="1">
        <v>117</v>
      </c>
      <c r="G113" s="1">
        <f t="shared" ref="G113:G176" si="3">E113*F113</f>
        <v>40482</v>
      </c>
    </row>
    <row r="114" spans="4:7" x14ac:dyDescent="0.3">
      <c r="D114" s="1" t="s">
        <v>91</v>
      </c>
      <c r="E114" s="1">
        <v>31</v>
      </c>
      <c r="F114" s="1">
        <v>3</v>
      </c>
      <c r="G114" s="1">
        <f t="shared" si="3"/>
        <v>93</v>
      </c>
    </row>
    <row r="115" spans="4:7" x14ac:dyDescent="0.3">
      <c r="D115" s="1" t="s">
        <v>92</v>
      </c>
      <c r="E115" s="1">
        <v>133</v>
      </c>
      <c r="F115" s="1">
        <v>112</v>
      </c>
      <c r="G115" s="1">
        <f t="shared" si="3"/>
        <v>14896</v>
      </c>
    </row>
    <row r="116" spans="4:7" x14ac:dyDescent="0.3">
      <c r="D116" s="1" t="s">
        <v>93</v>
      </c>
      <c r="E116" s="1">
        <v>199</v>
      </c>
      <c r="F116" s="1">
        <v>438</v>
      </c>
      <c r="G116" s="1">
        <f t="shared" si="3"/>
        <v>87162</v>
      </c>
    </row>
    <row r="117" spans="4:7" x14ac:dyDescent="0.3">
      <c r="D117" s="1" t="s">
        <v>94</v>
      </c>
      <c r="E117" s="1">
        <v>53</v>
      </c>
      <c r="F117" s="1">
        <v>69</v>
      </c>
      <c r="G117" s="1">
        <f t="shared" si="3"/>
        <v>3657</v>
      </c>
    </row>
    <row r="118" spans="4:7" x14ac:dyDescent="0.3">
      <c r="D118" s="1" t="s">
        <v>95</v>
      </c>
      <c r="E118" s="1">
        <v>9</v>
      </c>
      <c r="F118" s="1">
        <v>0</v>
      </c>
      <c r="G118" s="1">
        <f t="shared" si="3"/>
        <v>0</v>
      </c>
    </row>
    <row r="119" spans="4:7" x14ac:dyDescent="0.3">
      <c r="D119" s="1" t="s">
        <v>96</v>
      </c>
      <c r="E119" s="1">
        <v>28</v>
      </c>
      <c r="F119" s="1">
        <v>31</v>
      </c>
      <c r="G119" s="1">
        <f t="shared" si="3"/>
        <v>868</v>
      </c>
    </row>
    <row r="120" spans="4:7" x14ac:dyDescent="0.3">
      <c r="D120" s="1" t="s">
        <v>97</v>
      </c>
      <c r="E120" s="1">
        <v>93</v>
      </c>
      <c r="F120" s="1">
        <v>302</v>
      </c>
      <c r="G120" s="1">
        <f t="shared" si="3"/>
        <v>28086</v>
      </c>
    </row>
    <row r="121" spans="4:7" x14ac:dyDescent="0.3">
      <c r="D121" s="1" t="s">
        <v>98</v>
      </c>
      <c r="E121" s="1">
        <v>1</v>
      </c>
      <c r="F121" s="1">
        <v>326</v>
      </c>
      <c r="G121" s="1">
        <f t="shared" si="3"/>
        <v>326</v>
      </c>
    </row>
    <row r="122" spans="4:7" x14ac:dyDescent="0.3">
      <c r="D122" s="1" t="s">
        <v>99</v>
      </c>
      <c r="E122" s="1">
        <v>69</v>
      </c>
      <c r="F122" s="1">
        <v>98</v>
      </c>
      <c r="G122" s="1">
        <f t="shared" si="3"/>
        <v>6762</v>
      </c>
    </row>
    <row r="123" spans="4:7" x14ac:dyDescent="0.3">
      <c r="D123" s="1" t="s">
        <v>100</v>
      </c>
      <c r="E123" s="1">
        <v>234</v>
      </c>
      <c r="F123" s="1">
        <v>215</v>
      </c>
      <c r="G123" s="1">
        <f t="shared" si="3"/>
        <v>50310</v>
      </c>
    </row>
    <row r="124" spans="4:7" x14ac:dyDescent="0.3">
      <c r="D124" s="1" t="s">
        <v>101</v>
      </c>
      <c r="E124" s="1">
        <v>233</v>
      </c>
      <c r="F124" s="1">
        <v>61</v>
      </c>
      <c r="G124" s="1">
        <f t="shared" si="3"/>
        <v>14213</v>
      </c>
    </row>
    <row r="125" spans="4:7" x14ac:dyDescent="0.3">
      <c r="D125" s="1" t="s">
        <v>102</v>
      </c>
      <c r="E125" s="1">
        <v>9</v>
      </c>
      <c r="F125" s="1">
        <v>114</v>
      </c>
      <c r="G125" s="1">
        <f t="shared" si="3"/>
        <v>1026</v>
      </c>
    </row>
    <row r="126" spans="4:7" x14ac:dyDescent="0.3">
      <c r="D126" s="1" t="s">
        <v>103</v>
      </c>
      <c r="E126" s="1">
        <v>5</v>
      </c>
      <c r="F126" s="1">
        <v>1</v>
      </c>
      <c r="G126" s="1">
        <f t="shared" si="3"/>
        <v>5</v>
      </c>
    </row>
    <row r="127" spans="4:7" x14ac:dyDescent="0.3">
      <c r="D127" s="1" t="s">
        <v>104</v>
      </c>
      <c r="E127" s="1">
        <v>0</v>
      </c>
      <c r="F127" s="1">
        <v>0</v>
      </c>
      <c r="G127" s="1">
        <f t="shared" si="3"/>
        <v>0</v>
      </c>
    </row>
    <row r="128" spans="4:7" x14ac:dyDescent="0.3">
      <c r="D128" s="1" t="s">
        <v>105</v>
      </c>
      <c r="E128" s="1">
        <v>9</v>
      </c>
      <c r="F128" s="1">
        <v>3</v>
      </c>
      <c r="G128" s="1">
        <f t="shared" si="3"/>
        <v>27</v>
      </c>
    </row>
    <row r="129" spans="4:7" x14ac:dyDescent="0.3">
      <c r="D129" s="1" t="s">
        <v>106</v>
      </c>
      <c r="E129" s="1">
        <v>313</v>
      </c>
      <c r="F129" s="1">
        <v>118</v>
      </c>
      <c r="G129" s="1">
        <f t="shared" si="3"/>
        <v>36934</v>
      </c>
    </row>
    <row r="130" spans="4:7" x14ac:dyDescent="0.3">
      <c r="D130" s="1" t="s">
        <v>107</v>
      </c>
      <c r="E130" s="1">
        <v>63</v>
      </c>
      <c r="F130" s="1">
        <v>69</v>
      </c>
      <c r="G130" s="1">
        <f t="shared" si="3"/>
        <v>4347</v>
      </c>
    </row>
    <row r="131" spans="4:7" x14ac:dyDescent="0.3">
      <c r="D131" s="1" t="s">
        <v>108</v>
      </c>
      <c r="E131" s="1">
        <v>85</v>
      </c>
      <c r="F131" s="1">
        <v>42</v>
      </c>
      <c r="G131" s="1">
        <f t="shared" si="3"/>
        <v>3570</v>
      </c>
    </row>
    <row r="132" spans="4:7" x14ac:dyDescent="0.3">
      <c r="D132" s="1" t="s">
        <v>109</v>
      </c>
      <c r="E132" s="1">
        <v>82</v>
      </c>
      <c r="F132" s="1">
        <v>97</v>
      </c>
      <c r="G132" s="1">
        <f t="shared" si="3"/>
        <v>7954</v>
      </c>
    </row>
    <row r="133" spans="4:7" x14ac:dyDescent="0.3">
      <c r="D133" s="1" t="s">
        <v>110</v>
      </c>
      <c r="E133" s="1">
        <v>77</v>
      </c>
      <c r="F133" s="1">
        <v>202</v>
      </c>
      <c r="G133" s="1">
        <f t="shared" si="3"/>
        <v>15554</v>
      </c>
    </row>
    <row r="134" spans="4:7" x14ac:dyDescent="0.3">
      <c r="D134" s="1" t="s">
        <v>111</v>
      </c>
      <c r="E134" s="1">
        <v>6</v>
      </c>
      <c r="F134" s="1">
        <v>21</v>
      </c>
      <c r="G134" s="1">
        <f t="shared" si="3"/>
        <v>126</v>
      </c>
    </row>
    <row r="135" spans="4:7" x14ac:dyDescent="0.3">
      <c r="D135" s="1" t="s">
        <v>112</v>
      </c>
      <c r="E135" s="1">
        <v>124</v>
      </c>
      <c r="F135" s="1">
        <v>246</v>
      </c>
      <c r="G135" s="1">
        <f t="shared" si="3"/>
        <v>30504</v>
      </c>
    </row>
    <row r="136" spans="4:7" x14ac:dyDescent="0.3">
      <c r="D136" s="1" t="s">
        <v>113</v>
      </c>
      <c r="E136" s="1">
        <v>58</v>
      </c>
      <c r="F136" s="1">
        <v>22</v>
      </c>
      <c r="G136" s="1">
        <f t="shared" si="3"/>
        <v>1276</v>
      </c>
    </row>
    <row r="137" spans="4:7" x14ac:dyDescent="0.3">
      <c r="D137" s="1" t="s">
        <v>114</v>
      </c>
      <c r="E137" s="1">
        <v>21</v>
      </c>
      <c r="F137" s="1">
        <v>34</v>
      </c>
      <c r="G137" s="1">
        <f t="shared" si="3"/>
        <v>714</v>
      </c>
    </row>
    <row r="138" spans="4:7" x14ac:dyDescent="0.3">
      <c r="D138" s="1" t="s">
        <v>115</v>
      </c>
      <c r="E138" s="1">
        <v>0</v>
      </c>
      <c r="F138" s="1">
        <v>0</v>
      </c>
      <c r="G138" s="1">
        <f t="shared" si="3"/>
        <v>0</v>
      </c>
    </row>
    <row r="139" spans="4:7" x14ac:dyDescent="0.3">
      <c r="D139" s="1" t="s">
        <v>116</v>
      </c>
      <c r="E139" s="1">
        <v>31</v>
      </c>
      <c r="F139" s="1">
        <v>97</v>
      </c>
      <c r="G139" s="1">
        <f t="shared" si="3"/>
        <v>3007</v>
      </c>
    </row>
    <row r="140" spans="4:7" x14ac:dyDescent="0.3">
      <c r="D140" s="1" t="s">
        <v>117</v>
      </c>
      <c r="E140" s="1">
        <v>62</v>
      </c>
      <c r="F140" s="1">
        <v>0</v>
      </c>
      <c r="G140" s="1">
        <f t="shared" si="3"/>
        <v>0</v>
      </c>
    </row>
    <row r="141" spans="4:7" x14ac:dyDescent="0.3">
      <c r="D141" s="1" t="s">
        <v>118</v>
      </c>
      <c r="E141" s="1">
        <v>281</v>
      </c>
      <c r="F141" s="1">
        <v>216</v>
      </c>
      <c r="G141" s="1">
        <f t="shared" si="3"/>
        <v>60696</v>
      </c>
    </row>
    <row r="142" spans="4:7" x14ac:dyDescent="0.3">
      <c r="D142" s="1" t="s">
        <v>119</v>
      </c>
      <c r="E142" s="1">
        <v>20</v>
      </c>
      <c r="F142" s="1">
        <v>55</v>
      </c>
      <c r="G142" s="1">
        <f t="shared" si="3"/>
        <v>1100</v>
      </c>
    </row>
    <row r="143" spans="4:7" x14ac:dyDescent="0.3">
      <c r="D143" s="1" t="s">
        <v>120</v>
      </c>
      <c r="E143" s="1">
        <v>82</v>
      </c>
      <c r="F143" s="1">
        <v>29</v>
      </c>
      <c r="G143" s="1">
        <f t="shared" si="3"/>
        <v>2378</v>
      </c>
    </row>
    <row r="144" spans="4:7" x14ac:dyDescent="0.3">
      <c r="D144" s="1" t="s">
        <v>121</v>
      </c>
      <c r="E144" s="1">
        <v>19</v>
      </c>
      <c r="F144" s="1">
        <v>152</v>
      </c>
      <c r="G144" s="1">
        <f t="shared" si="3"/>
        <v>2888</v>
      </c>
    </row>
    <row r="145" spans="4:7" x14ac:dyDescent="0.3">
      <c r="D145" s="1" t="s">
        <v>122</v>
      </c>
      <c r="E145" s="1">
        <v>0</v>
      </c>
      <c r="F145" s="1">
        <v>0</v>
      </c>
      <c r="G145" s="1">
        <f t="shared" si="3"/>
        <v>0</v>
      </c>
    </row>
    <row r="146" spans="4:7" x14ac:dyDescent="0.3">
      <c r="D146" s="1" t="s">
        <v>123</v>
      </c>
      <c r="E146" s="1">
        <v>343</v>
      </c>
      <c r="F146" s="1">
        <v>244</v>
      </c>
      <c r="G146" s="1">
        <f t="shared" si="3"/>
        <v>83692</v>
      </c>
    </row>
    <row r="147" spans="4:7" x14ac:dyDescent="0.3">
      <c r="D147" s="1" t="s">
        <v>124</v>
      </c>
      <c r="E147" s="1">
        <v>236</v>
      </c>
      <c r="F147" s="1">
        <v>133</v>
      </c>
      <c r="G147" s="1">
        <f t="shared" si="3"/>
        <v>31388</v>
      </c>
    </row>
    <row r="148" spans="4:7" x14ac:dyDescent="0.3">
      <c r="D148" s="1" t="s">
        <v>125</v>
      </c>
      <c r="E148" s="1">
        <v>26</v>
      </c>
      <c r="F148" s="1">
        <v>15</v>
      </c>
      <c r="G148" s="1">
        <f t="shared" si="3"/>
        <v>390</v>
      </c>
    </row>
    <row r="149" spans="4:7" x14ac:dyDescent="0.3">
      <c r="D149" s="1" t="s">
        <v>126</v>
      </c>
      <c r="E149" s="1">
        <v>8</v>
      </c>
      <c r="F149" s="1">
        <v>11</v>
      </c>
      <c r="G149" s="1">
        <f t="shared" si="3"/>
        <v>88</v>
      </c>
    </row>
    <row r="150" spans="4:7" x14ac:dyDescent="0.3">
      <c r="D150" s="1" t="s">
        <v>127</v>
      </c>
      <c r="E150" s="1">
        <v>13</v>
      </c>
      <c r="F150" s="1">
        <v>4</v>
      </c>
      <c r="G150" s="1">
        <f t="shared" si="3"/>
        <v>52</v>
      </c>
    </row>
    <row r="151" spans="4:7" x14ac:dyDescent="0.3">
      <c r="D151" s="1" t="s">
        <v>128</v>
      </c>
      <c r="E151" s="1">
        <v>0</v>
      </c>
      <c r="F151" s="1">
        <v>0</v>
      </c>
      <c r="G151" s="1">
        <f t="shared" si="3"/>
        <v>0</v>
      </c>
    </row>
    <row r="152" spans="4:7" x14ac:dyDescent="0.3">
      <c r="D152" s="1" t="s">
        <v>129</v>
      </c>
      <c r="E152" s="1">
        <v>5</v>
      </c>
      <c r="F152" s="1">
        <v>1</v>
      </c>
      <c r="G152" s="1">
        <f t="shared" si="3"/>
        <v>5</v>
      </c>
    </row>
    <row r="153" spans="4:7" x14ac:dyDescent="0.3">
      <c r="D153" s="1" t="s">
        <v>130</v>
      </c>
      <c r="E153" s="1">
        <v>149</v>
      </c>
      <c r="F153" s="1">
        <v>100</v>
      </c>
      <c r="G153" s="1">
        <f t="shared" si="3"/>
        <v>14900</v>
      </c>
    </row>
    <row r="154" spans="4:7" x14ac:dyDescent="0.3">
      <c r="D154" s="1" t="s">
        <v>131</v>
      </c>
      <c r="E154" s="1">
        <v>0</v>
      </c>
      <c r="F154" s="1">
        <v>0</v>
      </c>
      <c r="G154" s="1">
        <f t="shared" si="3"/>
        <v>0</v>
      </c>
    </row>
    <row r="155" spans="4:7" x14ac:dyDescent="0.3">
      <c r="D155" s="1" t="s">
        <v>132</v>
      </c>
      <c r="E155" s="1">
        <v>0</v>
      </c>
      <c r="F155" s="1">
        <v>0</v>
      </c>
      <c r="G155" s="1">
        <f t="shared" si="3"/>
        <v>0</v>
      </c>
    </row>
    <row r="156" spans="4:7" x14ac:dyDescent="0.3">
      <c r="D156" s="1" t="s">
        <v>133</v>
      </c>
      <c r="E156" s="1">
        <v>98</v>
      </c>
      <c r="F156" s="1">
        <v>31</v>
      </c>
      <c r="G156" s="1">
        <f t="shared" si="3"/>
        <v>3038</v>
      </c>
    </row>
    <row r="157" spans="4:7" x14ac:dyDescent="0.3">
      <c r="D157" s="1" t="s">
        <v>134</v>
      </c>
      <c r="E157" s="1">
        <v>238</v>
      </c>
      <c r="F157" s="1">
        <v>68</v>
      </c>
      <c r="G157" s="1">
        <f t="shared" si="3"/>
        <v>16184</v>
      </c>
    </row>
    <row r="158" spans="4:7" x14ac:dyDescent="0.3">
      <c r="D158" s="1" t="s">
        <v>135</v>
      </c>
      <c r="E158" s="1">
        <v>62</v>
      </c>
      <c r="F158" s="1">
        <v>50</v>
      </c>
      <c r="G158" s="1">
        <f t="shared" si="3"/>
        <v>3100</v>
      </c>
    </row>
    <row r="159" spans="4:7" x14ac:dyDescent="0.3">
      <c r="D159" s="1" t="s">
        <v>136</v>
      </c>
      <c r="E159" s="1">
        <v>0</v>
      </c>
      <c r="F159" s="1">
        <v>0</v>
      </c>
      <c r="G159" s="1">
        <f t="shared" si="3"/>
        <v>0</v>
      </c>
    </row>
    <row r="160" spans="4:7" x14ac:dyDescent="0.3">
      <c r="D160" s="1" t="s">
        <v>137</v>
      </c>
      <c r="E160" s="1">
        <v>77</v>
      </c>
      <c r="F160" s="1">
        <v>189</v>
      </c>
      <c r="G160" s="1">
        <f t="shared" si="3"/>
        <v>14553</v>
      </c>
    </row>
    <row r="161" spans="4:7" x14ac:dyDescent="0.3">
      <c r="D161" s="1" t="s">
        <v>138</v>
      </c>
      <c r="E161" s="1">
        <v>31</v>
      </c>
      <c r="F161" s="1">
        <v>114</v>
      </c>
      <c r="G161" s="1">
        <f t="shared" si="3"/>
        <v>3534</v>
      </c>
    </row>
    <row r="162" spans="4:7" x14ac:dyDescent="0.3">
      <c r="D162" s="1" t="s">
        <v>139</v>
      </c>
      <c r="E162" s="1">
        <v>12</v>
      </c>
      <c r="F162" s="1">
        <v>6</v>
      </c>
      <c r="G162" s="1">
        <f t="shared" si="3"/>
        <v>72</v>
      </c>
    </row>
    <row r="163" spans="4:7" x14ac:dyDescent="0.3">
      <c r="D163" s="1" t="s">
        <v>140</v>
      </c>
      <c r="E163" s="1">
        <v>47</v>
      </c>
      <c r="F163" s="1">
        <v>18</v>
      </c>
      <c r="G163" s="1">
        <f t="shared" si="3"/>
        <v>846</v>
      </c>
    </row>
    <row r="164" spans="4:7" x14ac:dyDescent="0.3">
      <c r="D164" s="1" t="s">
        <v>141</v>
      </c>
      <c r="E164" s="1">
        <v>5</v>
      </c>
      <c r="F164" s="1">
        <v>1</v>
      </c>
      <c r="G164" s="1">
        <f t="shared" si="3"/>
        <v>5</v>
      </c>
    </row>
    <row r="165" spans="4:7" x14ac:dyDescent="0.3">
      <c r="D165" s="1" t="s">
        <v>142</v>
      </c>
      <c r="E165" s="1">
        <v>376</v>
      </c>
      <c r="F165" s="1">
        <v>3</v>
      </c>
      <c r="G165" s="1">
        <f t="shared" si="3"/>
        <v>1128</v>
      </c>
    </row>
    <row r="166" spans="4:7" x14ac:dyDescent="0.3">
      <c r="D166" s="1" t="s">
        <v>143</v>
      </c>
      <c r="E166" s="1">
        <v>49</v>
      </c>
      <c r="F166" s="1">
        <v>0</v>
      </c>
      <c r="G166" s="1">
        <f t="shared" si="3"/>
        <v>0</v>
      </c>
    </row>
    <row r="167" spans="4:7" x14ac:dyDescent="0.3">
      <c r="D167" s="1" t="s">
        <v>144</v>
      </c>
      <c r="E167" s="1">
        <v>5</v>
      </c>
      <c r="F167" s="1">
        <v>6</v>
      </c>
      <c r="G167" s="1">
        <f t="shared" si="3"/>
        <v>30</v>
      </c>
    </row>
    <row r="168" spans="4:7" x14ac:dyDescent="0.3">
      <c r="D168" s="1" t="s">
        <v>145</v>
      </c>
      <c r="E168" s="1">
        <v>251</v>
      </c>
      <c r="F168" s="1">
        <v>88</v>
      </c>
      <c r="G168" s="1">
        <f t="shared" si="3"/>
        <v>22088</v>
      </c>
    </row>
    <row r="169" spans="4:7" x14ac:dyDescent="0.3">
      <c r="D169" s="1" t="s">
        <v>146</v>
      </c>
      <c r="E169" s="1">
        <v>203</v>
      </c>
      <c r="F169" s="1">
        <v>79</v>
      </c>
      <c r="G169" s="1">
        <f t="shared" si="3"/>
        <v>16037</v>
      </c>
    </row>
    <row r="170" spans="4:7" x14ac:dyDescent="0.3">
      <c r="D170" s="1" t="s">
        <v>147</v>
      </c>
      <c r="E170" s="1">
        <v>78</v>
      </c>
      <c r="F170" s="1">
        <v>118</v>
      </c>
      <c r="G170" s="1">
        <f t="shared" si="3"/>
        <v>9204</v>
      </c>
    </row>
    <row r="171" spans="4:7" x14ac:dyDescent="0.3">
      <c r="D171" s="1" t="s">
        <v>148</v>
      </c>
      <c r="E171" s="1">
        <v>3</v>
      </c>
      <c r="F171" s="1">
        <v>2</v>
      </c>
      <c r="G171" s="1">
        <f t="shared" si="3"/>
        <v>6</v>
      </c>
    </row>
    <row r="172" spans="4:7" x14ac:dyDescent="0.3">
      <c r="D172" s="1" t="s">
        <v>149</v>
      </c>
      <c r="E172" s="1">
        <v>42</v>
      </c>
      <c r="F172" s="1">
        <v>5</v>
      </c>
      <c r="G172" s="1">
        <f t="shared" si="3"/>
        <v>210</v>
      </c>
    </row>
    <row r="173" spans="4:7" x14ac:dyDescent="0.3">
      <c r="D173" s="1" t="s">
        <v>150</v>
      </c>
      <c r="E173" s="1">
        <v>188</v>
      </c>
      <c r="F173" s="1">
        <v>200</v>
      </c>
      <c r="G173" s="1">
        <f t="shared" si="3"/>
        <v>37600</v>
      </c>
    </row>
    <row r="174" spans="4:7" x14ac:dyDescent="0.3">
      <c r="D174" s="1" t="s">
        <v>151</v>
      </c>
      <c r="E174" s="1">
        <v>169</v>
      </c>
      <c r="F174" s="1">
        <v>71</v>
      </c>
      <c r="G174" s="1">
        <f t="shared" si="3"/>
        <v>11999</v>
      </c>
    </row>
    <row r="175" spans="4:7" x14ac:dyDescent="0.3">
      <c r="D175" s="1" t="s">
        <v>152</v>
      </c>
      <c r="E175" s="1">
        <v>22</v>
      </c>
      <c r="F175" s="1">
        <v>16</v>
      </c>
      <c r="G175" s="1">
        <f t="shared" si="3"/>
        <v>352</v>
      </c>
    </row>
    <row r="176" spans="4:7" x14ac:dyDescent="0.3">
      <c r="D176" s="1" t="s">
        <v>153</v>
      </c>
      <c r="E176" s="1">
        <v>0</v>
      </c>
      <c r="F176" s="1">
        <v>0</v>
      </c>
      <c r="G176" s="1">
        <f t="shared" si="3"/>
        <v>0</v>
      </c>
    </row>
    <row r="177" spans="4:7" x14ac:dyDescent="0.3">
      <c r="D177" s="1" t="s">
        <v>154</v>
      </c>
      <c r="E177" s="1">
        <v>306</v>
      </c>
      <c r="F177" s="1">
        <v>63</v>
      </c>
      <c r="G177" s="1">
        <f t="shared" ref="G177:G240" si="4">E177*F177</f>
        <v>19278</v>
      </c>
    </row>
    <row r="178" spans="4:7" x14ac:dyDescent="0.3">
      <c r="D178" s="1" t="s">
        <v>155</v>
      </c>
      <c r="E178" s="1">
        <v>285</v>
      </c>
      <c r="F178" s="1">
        <v>104</v>
      </c>
      <c r="G178" s="1">
        <f t="shared" si="4"/>
        <v>29640</v>
      </c>
    </row>
    <row r="179" spans="4:7" x14ac:dyDescent="0.3">
      <c r="D179" s="1" t="s">
        <v>156</v>
      </c>
      <c r="E179" s="1">
        <v>44</v>
      </c>
      <c r="F179" s="1">
        <v>39</v>
      </c>
      <c r="G179" s="1">
        <f t="shared" si="4"/>
        <v>1716</v>
      </c>
    </row>
    <row r="180" spans="4:7" x14ac:dyDescent="0.3">
      <c r="D180" s="1" t="s">
        <v>157</v>
      </c>
      <c r="E180" s="1">
        <v>213</v>
      </c>
      <c r="F180" s="1">
        <v>117</v>
      </c>
      <c r="G180" s="1">
        <f t="shared" si="4"/>
        <v>24921</v>
      </c>
    </row>
    <row r="181" spans="4:7" x14ac:dyDescent="0.3">
      <c r="D181" s="1" t="s">
        <v>158</v>
      </c>
      <c r="E181" s="1">
        <v>163</v>
      </c>
      <c r="F181" s="1">
        <v>160</v>
      </c>
      <c r="G181" s="1">
        <f t="shared" si="4"/>
        <v>26080</v>
      </c>
    </row>
    <row r="182" spans="4:7" x14ac:dyDescent="0.3">
      <c r="D182" s="1" t="s">
        <v>159</v>
      </c>
      <c r="E182" s="1">
        <v>71</v>
      </c>
      <c r="F182" s="1">
        <v>186</v>
      </c>
      <c r="G182" s="1">
        <f t="shared" si="4"/>
        <v>13206</v>
      </c>
    </row>
    <row r="183" spans="4:7" x14ac:dyDescent="0.3">
      <c r="D183" s="1" t="s">
        <v>160</v>
      </c>
      <c r="E183" s="1">
        <v>343</v>
      </c>
      <c r="F183" s="1">
        <v>215</v>
      </c>
      <c r="G183" s="1">
        <f t="shared" si="4"/>
        <v>73745</v>
      </c>
    </row>
    <row r="184" spans="4:7" x14ac:dyDescent="0.3">
      <c r="D184" s="1" t="s">
        <v>161</v>
      </c>
      <c r="E184" s="1">
        <v>194</v>
      </c>
      <c r="F184" s="1">
        <v>67</v>
      </c>
      <c r="G184" s="1">
        <f t="shared" si="4"/>
        <v>12998</v>
      </c>
    </row>
    <row r="185" spans="4:7" x14ac:dyDescent="0.3">
      <c r="D185" s="1" t="s">
        <v>162</v>
      </c>
      <c r="E185" s="1">
        <v>1</v>
      </c>
      <c r="F185" s="1">
        <v>42</v>
      </c>
      <c r="G185" s="1">
        <f t="shared" si="4"/>
        <v>42</v>
      </c>
    </row>
    <row r="186" spans="4:7" x14ac:dyDescent="0.3">
      <c r="D186" s="1" t="s">
        <v>163</v>
      </c>
      <c r="E186" s="1">
        <v>140</v>
      </c>
      <c r="F186" s="1">
        <v>16</v>
      </c>
      <c r="G186" s="1">
        <f t="shared" si="4"/>
        <v>2240</v>
      </c>
    </row>
    <row r="187" spans="4:7" x14ac:dyDescent="0.3">
      <c r="D187" s="1" t="s">
        <v>164</v>
      </c>
      <c r="E187" s="1">
        <v>109</v>
      </c>
      <c r="F187" s="1">
        <v>226</v>
      </c>
      <c r="G187" s="1">
        <f t="shared" si="4"/>
        <v>24634</v>
      </c>
    </row>
    <row r="188" spans="4:7" x14ac:dyDescent="0.3">
      <c r="D188" s="1" t="s">
        <v>165</v>
      </c>
      <c r="E188" s="1">
        <v>297</v>
      </c>
      <c r="F188" s="1">
        <v>122</v>
      </c>
      <c r="G188" s="1">
        <f t="shared" si="4"/>
        <v>36234</v>
      </c>
    </row>
    <row r="189" spans="4:7" x14ac:dyDescent="0.3">
      <c r="D189" s="1" t="s">
        <v>166</v>
      </c>
      <c r="E189" s="1">
        <v>247</v>
      </c>
      <c r="F189" s="1">
        <v>326</v>
      </c>
      <c r="G189" s="1">
        <f t="shared" si="4"/>
        <v>80522</v>
      </c>
    </row>
    <row r="190" spans="4:7" x14ac:dyDescent="0.3">
      <c r="D190" s="1" t="s">
        <v>167</v>
      </c>
      <c r="E190" s="1">
        <v>43</v>
      </c>
      <c r="F190" s="1">
        <v>2</v>
      </c>
      <c r="G190" s="1">
        <f t="shared" si="4"/>
        <v>86</v>
      </c>
    </row>
    <row r="191" spans="4:7" x14ac:dyDescent="0.3">
      <c r="D191" s="1" t="s">
        <v>168</v>
      </c>
      <c r="E191" s="1">
        <v>194</v>
      </c>
      <c r="F191" s="1">
        <v>205</v>
      </c>
      <c r="G191" s="1">
        <f t="shared" si="4"/>
        <v>39770</v>
      </c>
    </row>
    <row r="192" spans="4:7" x14ac:dyDescent="0.3">
      <c r="D192" s="1" t="s">
        <v>169</v>
      </c>
      <c r="E192" s="1">
        <v>171</v>
      </c>
      <c r="F192" s="1">
        <v>315</v>
      </c>
      <c r="G192" s="1">
        <f t="shared" si="4"/>
        <v>53865</v>
      </c>
    </row>
    <row r="193" spans="4:7" x14ac:dyDescent="0.3">
      <c r="D193" s="1" t="s">
        <v>170</v>
      </c>
      <c r="E193" s="1">
        <v>120</v>
      </c>
      <c r="F193" s="1">
        <v>221</v>
      </c>
      <c r="G193" s="1">
        <f t="shared" si="4"/>
        <v>26520</v>
      </c>
    </row>
    <row r="194" spans="4:7" x14ac:dyDescent="0.3">
      <c r="D194" s="1" t="s">
        <v>171</v>
      </c>
      <c r="E194" s="1">
        <v>105</v>
      </c>
      <c r="F194" s="1">
        <v>18</v>
      </c>
      <c r="G194" s="1">
        <f t="shared" si="4"/>
        <v>1890</v>
      </c>
    </row>
    <row r="195" spans="4:7" x14ac:dyDescent="0.3">
      <c r="D195" s="1" t="s">
        <v>172</v>
      </c>
      <c r="E195" s="1">
        <v>0</v>
      </c>
      <c r="F195" s="1">
        <v>0</v>
      </c>
      <c r="G195" s="1">
        <f t="shared" si="4"/>
        <v>0</v>
      </c>
    </row>
    <row r="196" spans="4:7" x14ac:dyDescent="0.3">
      <c r="D196" s="1" t="s">
        <v>173</v>
      </c>
      <c r="E196" s="1">
        <v>56</v>
      </c>
      <c r="F196" s="1">
        <v>38</v>
      </c>
      <c r="G196" s="1">
        <f t="shared" si="4"/>
        <v>2128</v>
      </c>
    </row>
    <row r="197" spans="4:7" x14ac:dyDescent="0.3">
      <c r="D197" s="1" t="s">
        <v>174</v>
      </c>
      <c r="E197" s="1">
        <v>0</v>
      </c>
      <c r="F197" s="1">
        <v>5</v>
      </c>
      <c r="G197" s="1">
        <f t="shared" si="4"/>
        <v>0</v>
      </c>
    </row>
    <row r="198" spans="4:7" x14ac:dyDescent="0.3">
      <c r="D198" s="1" t="s">
        <v>175</v>
      </c>
      <c r="E198" s="1">
        <v>9</v>
      </c>
      <c r="F198" s="1">
        <v>1</v>
      </c>
      <c r="G198" s="1">
        <f t="shared" si="4"/>
        <v>9</v>
      </c>
    </row>
    <row r="199" spans="4:7" x14ac:dyDescent="0.3">
      <c r="D199" s="1" t="s">
        <v>176</v>
      </c>
      <c r="E199" s="1">
        <v>283</v>
      </c>
      <c r="F199" s="1">
        <v>131</v>
      </c>
      <c r="G199" s="1">
        <f t="shared" si="4"/>
        <v>37073</v>
      </c>
    </row>
    <row r="200" spans="4:7" x14ac:dyDescent="0.3">
      <c r="D200" s="1" t="s">
        <v>177</v>
      </c>
      <c r="E200" s="1">
        <v>157</v>
      </c>
      <c r="F200" s="1">
        <v>25</v>
      </c>
      <c r="G200" s="1">
        <f t="shared" si="4"/>
        <v>3925</v>
      </c>
    </row>
    <row r="201" spans="4:7" x14ac:dyDescent="0.3">
      <c r="D201" s="1" t="s">
        <v>178</v>
      </c>
      <c r="E201" s="1">
        <v>25</v>
      </c>
      <c r="F201" s="1">
        <v>3</v>
      </c>
      <c r="G201" s="1">
        <f t="shared" si="4"/>
        <v>75</v>
      </c>
    </row>
    <row r="202" spans="4:7" x14ac:dyDescent="0.3">
      <c r="D202" s="1" t="s">
        <v>179</v>
      </c>
      <c r="E202" s="1">
        <v>60</v>
      </c>
      <c r="F202" s="1">
        <v>12</v>
      </c>
      <c r="G202" s="1">
        <f t="shared" si="4"/>
        <v>720</v>
      </c>
    </row>
    <row r="203" spans="4:7" x14ac:dyDescent="0.3">
      <c r="D203" s="1" t="s">
        <v>180</v>
      </c>
      <c r="E203" s="1">
        <v>196</v>
      </c>
      <c r="F203" s="1">
        <v>293</v>
      </c>
      <c r="G203" s="1">
        <f t="shared" si="4"/>
        <v>57428</v>
      </c>
    </row>
    <row r="204" spans="4:7" x14ac:dyDescent="0.3">
      <c r="D204" s="1" t="s">
        <v>181</v>
      </c>
      <c r="E204" s="1">
        <v>270</v>
      </c>
      <c r="F204" s="1">
        <v>51</v>
      </c>
      <c r="G204" s="1">
        <f t="shared" si="4"/>
        <v>13770</v>
      </c>
    </row>
    <row r="205" spans="4:7" x14ac:dyDescent="0.3">
      <c r="D205" s="1" t="s">
        <v>182</v>
      </c>
      <c r="E205" s="1">
        <v>56</v>
      </c>
      <c r="F205" s="1">
        <v>11</v>
      </c>
      <c r="G205" s="1">
        <f t="shared" si="4"/>
        <v>616</v>
      </c>
    </row>
    <row r="206" spans="4:7" x14ac:dyDescent="0.3">
      <c r="D206" s="1" t="s">
        <v>183</v>
      </c>
      <c r="E206" s="1">
        <v>0</v>
      </c>
      <c r="F206" s="1">
        <v>0</v>
      </c>
      <c r="G206" s="1">
        <f t="shared" si="4"/>
        <v>0</v>
      </c>
    </row>
    <row r="207" spans="4:7" x14ac:dyDescent="0.3">
      <c r="D207" s="1" t="s">
        <v>184</v>
      </c>
      <c r="E207" s="1">
        <v>225</v>
      </c>
      <c r="F207" s="1">
        <v>76</v>
      </c>
      <c r="G207" s="1">
        <f t="shared" si="4"/>
        <v>17100</v>
      </c>
    </row>
    <row r="208" spans="4:7" x14ac:dyDescent="0.3">
      <c r="D208" s="1" t="s">
        <v>185</v>
      </c>
      <c r="E208" s="1">
        <v>284</v>
      </c>
      <c r="F208" s="1">
        <v>157</v>
      </c>
      <c r="G208" s="1">
        <f t="shared" si="4"/>
        <v>44588</v>
      </c>
    </row>
    <row r="209" spans="4:7" x14ac:dyDescent="0.3">
      <c r="D209" s="1" t="s">
        <v>186</v>
      </c>
      <c r="E209" s="1">
        <v>16</v>
      </c>
      <c r="F209" s="1">
        <v>104</v>
      </c>
      <c r="G209" s="1">
        <f t="shared" si="4"/>
        <v>1664</v>
      </c>
    </row>
    <row r="210" spans="4:7" x14ac:dyDescent="0.3">
      <c r="D210" s="1" t="s">
        <v>187</v>
      </c>
      <c r="E210" s="1">
        <v>8</v>
      </c>
      <c r="F210" s="1">
        <v>13</v>
      </c>
      <c r="G210" s="1">
        <f t="shared" si="4"/>
        <v>104</v>
      </c>
    </row>
    <row r="211" spans="4:7" x14ac:dyDescent="0.3">
      <c r="D211" s="1" t="s">
        <v>188</v>
      </c>
      <c r="E211" s="1">
        <v>128</v>
      </c>
      <c r="F211" s="1">
        <v>178</v>
      </c>
      <c r="G211" s="1">
        <f t="shared" si="4"/>
        <v>22784</v>
      </c>
    </row>
    <row r="212" spans="4:7" x14ac:dyDescent="0.3">
      <c r="D212" s="1" t="s">
        <v>189</v>
      </c>
      <c r="E212" s="1">
        <v>90</v>
      </c>
      <c r="F212" s="1">
        <v>2</v>
      </c>
      <c r="G212" s="1">
        <f t="shared" si="4"/>
        <v>180</v>
      </c>
    </row>
    <row r="213" spans="4:7" x14ac:dyDescent="0.3">
      <c r="D213" s="1" t="s">
        <v>190</v>
      </c>
      <c r="E213" s="1">
        <v>152</v>
      </c>
      <c r="F213" s="1">
        <v>60</v>
      </c>
      <c r="G213" s="1">
        <f t="shared" si="4"/>
        <v>9120</v>
      </c>
    </row>
    <row r="214" spans="4:7" x14ac:dyDescent="0.3">
      <c r="D214" s="1" t="s">
        <v>191</v>
      </c>
      <c r="E214" s="1">
        <v>185</v>
      </c>
      <c r="F214" s="1">
        <v>100</v>
      </c>
      <c r="G214" s="1">
        <f t="shared" si="4"/>
        <v>18500</v>
      </c>
    </row>
    <row r="215" spans="4:7" x14ac:dyDescent="0.3">
      <c r="D215" s="1" t="s">
        <v>192</v>
      </c>
      <c r="E215" s="1">
        <v>5</v>
      </c>
      <c r="F215" s="1">
        <v>35</v>
      </c>
      <c r="G215" s="1">
        <f t="shared" si="4"/>
        <v>175</v>
      </c>
    </row>
    <row r="216" spans="4:7" x14ac:dyDescent="0.3">
      <c r="D216" s="1" t="s">
        <v>193</v>
      </c>
      <c r="E216" s="1">
        <v>2</v>
      </c>
      <c r="F216" s="1">
        <v>15</v>
      </c>
      <c r="G216" s="1">
        <f t="shared" si="4"/>
        <v>30</v>
      </c>
    </row>
    <row r="217" spans="4:7" x14ac:dyDescent="0.3">
      <c r="D217" s="1" t="s">
        <v>194</v>
      </c>
      <c r="E217" s="1">
        <v>99</v>
      </c>
      <c r="F217" s="1">
        <v>258</v>
      </c>
      <c r="G217" s="1">
        <f t="shared" si="4"/>
        <v>25542</v>
      </c>
    </row>
    <row r="218" spans="4:7" x14ac:dyDescent="0.3">
      <c r="D218" s="1" t="s">
        <v>195</v>
      </c>
      <c r="E218" s="1">
        <v>106</v>
      </c>
      <c r="F218" s="1">
        <v>27</v>
      </c>
      <c r="G218" s="1">
        <f t="shared" si="4"/>
        <v>2862</v>
      </c>
    </row>
    <row r="219" spans="4:7" x14ac:dyDescent="0.3">
      <c r="D219" s="1" t="s">
        <v>196</v>
      </c>
      <c r="E219" s="1">
        <v>1</v>
      </c>
      <c r="F219" s="1">
        <v>1</v>
      </c>
      <c r="G219" s="1">
        <f t="shared" si="4"/>
        <v>1</v>
      </c>
    </row>
    <row r="220" spans="4:7" x14ac:dyDescent="0.3">
      <c r="D220" s="1" t="s">
        <v>197</v>
      </c>
      <c r="E220" s="1">
        <v>36</v>
      </c>
      <c r="F220" s="1">
        <v>2</v>
      </c>
      <c r="G220" s="1">
        <f t="shared" si="4"/>
        <v>72</v>
      </c>
    </row>
    <row r="221" spans="4:7" x14ac:dyDescent="0.3">
      <c r="D221" s="1" t="s">
        <v>198</v>
      </c>
      <c r="E221" s="1">
        <v>36</v>
      </c>
      <c r="F221" s="1">
        <v>21</v>
      </c>
      <c r="G221" s="1">
        <f t="shared" si="4"/>
        <v>756</v>
      </c>
    </row>
    <row r="222" spans="4:7" x14ac:dyDescent="0.3">
      <c r="D222" s="1" t="s">
        <v>199</v>
      </c>
      <c r="E222" s="1">
        <v>197</v>
      </c>
      <c r="F222" s="1">
        <v>156</v>
      </c>
      <c r="G222" s="1">
        <f t="shared" si="4"/>
        <v>30732</v>
      </c>
    </row>
    <row r="223" spans="4:7" x14ac:dyDescent="0.3">
      <c r="D223" s="1" t="s">
        <v>200</v>
      </c>
      <c r="E223" s="1">
        <v>51</v>
      </c>
      <c r="F223" s="1">
        <v>3</v>
      </c>
      <c r="G223" s="1">
        <f t="shared" si="4"/>
        <v>153</v>
      </c>
    </row>
    <row r="224" spans="4:7" x14ac:dyDescent="0.3">
      <c r="D224" s="1" t="s">
        <v>201</v>
      </c>
      <c r="E224" s="1">
        <v>51</v>
      </c>
      <c r="F224" s="1">
        <v>22</v>
      </c>
      <c r="G224" s="1">
        <f t="shared" si="4"/>
        <v>1122</v>
      </c>
    </row>
    <row r="225" spans="4:7" x14ac:dyDescent="0.3">
      <c r="D225" s="1" t="s">
        <v>202</v>
      </c>
      <c r="E225" s="1">
        <v>19</v>
      </c>
      <c r="F225" s="1">
        <v>71</v>
      </c>
      <c r="G225" s="1">
        <f t="shared" si="4"/>
        <v>1349</v>
      </c>
    </row>
    <row r="226" spans="4:7" x14ac:dyDescent="0.3">
      <c r="D226" s="1" t="s">
        <v>203</v>
      </c>
      <c r="E226" s="1">
        <v>6</v>
      </c>
      <c r="F226" s="1">
        <v>41</v>
      </c>
      <c r="G226" s="1">
        <f t="shared" si="4"/>
        <v>246</v>
      </c>
    </row>
    <row r="227" spans="4:7" x14ac:dyDescent="0.3">
      <c r="D227" s="1" t="s">
        <v>204</v>
      </c>
      <c r="E227" s="1">
        <v>45</v>
      </c>
      <c r="F227" s="1">
        <v>9</v>
      </c>
      <c r="G227" s="1">
        <f t="shared" si="4"/>
        <v>405</v>
      </c>
    </row>
    <row r="228" spans="4:7" x14ac:dyDescent="0.3">
      <c r="D228" s="1" t="s">
        <v>205</v>
      </c>
      <c r="E228" s="1">
        <v>206</v>
      </c>
      <c r="F228" s="1">
        <v>237</v>
      </c>
      <c r="G228" s="1">
        <f t="shared" si="4"/>
        <v>48822</v>
      </c>
    </row>
    <row r="229" spans="4:7" x14ac:dyDescent="0.3">
      <c r="D229" s="1" t="s">
        <v>206</v>
      </c>
      <c r="E229" s="1">
        <v>16</v>
      </c>
      <c r="F229" s="1">
        <v>135</v>
      </c>
      <c r="G229" s="1">
        <f t="shared" si="4"/>
        <v>2160</v>
      </c>
    </row>
    <row r="230" spans="4:7" x14ac:dyDescent="0.3">
      <c r="D230" s="1" t="s">
        <v>207</v>
      </c>
      <c r="E230" s="1">
        <v>219</v>
      </c>
      <c r="F230" s="1">
        <v>126</v>
      </c>
      <c r="G230" s="1">
        <f t="shared" si="4"/>
        <v>27594</v>
      </c>
    </row>
    <row r="231" spans="4:7" x14ac:dyDescent="0.3">
      <c r="D231" s="1" t="s">
        <v>208</v>
      </c>
      <c r="E231" s="1">
        <v>36</v>
      </c>
      <c r="F231" s="1">
        <v>6</v>
      </c>
      <c r="G231" s="1">
        <f t="shared" si="4"/>
        <v>216</v>
      </c>
    </row>
    <row r="232" spans="4:7" x14ac:dyDescent="0.3">
      <c r="D232" s="1" t="s">
        <v>209</v>
      </c>
      <c r="E232" s="1">
        <v>249</v>
      </c>
      <c r="F232" s="1">
        <v>158</v>
      </c>
      <c r="G232" s="1">
        <f t="shared" si="4"/>
        <v>39342</v>
      </c>
    </row>
    <row r="233" spans="4:7" x14ac:dyDescent="0.3">
      <c r="D233" s="1" t="s">
        <v>210</v>
      </c>
      <c r="E233" s="1">
        <v>115</v>
      </c>
      <c r="F233" s="1">
        <v>35</v>
      </c>
      <c r="G233" s="1">
        <f t="shared" si="4"/>
        <v>4025</v>
      </c>
    </row>
    <row r="234" spans="4:7" x14ac:dyDescent="0.3">
      <c r="D234" s="1" t="s">
        <v>211</v>
      </c>
      <c r="E234" s="1">
        <v>25</v>
      </c>
      <c r="F234" s="1">
        <v>101</v>
      </c>
      <c r="G234" s="1">
        <f t="shared" si="4"/>
        <v>2525</v>
      </c>
    </row>
    <row r="235" spans="4:7" x14ac:dyDescent="0.3">
      <c r="D235" s="1" t="s">
        <v>212</v>
      </c>
      <c r="E235" s="1">
        <v>21</v>
      </c>
      <c r="F235" s="1">
        <v>18</v>
      </c>
      <c r="G235" s="1">
        <f t="shared" si="4"/>
        <v>378</v>
      </c>
    </row>
    <row r="236" spans="4:7" x14ac:dyDescent="0.3">
      <c r="D236" s="1" t="s">
        <v>213</v>
      </c>
      <c r="E236" s="1">
        <v>333</v>
      </c>
      <c r="F236" s="1">
        <v>100</v>
      </c>
      <c r="G236" s="1">
        <f t="shared" si="4"/>
        <v>33300</v>
      </c>
    </row>
    <row r="237" spans="4:7" x14ac:dyDescent="0.3">
      <c r="D237" s="1" t="s">
        <v>214</v>
      </c>
      <c r="E237" s="1">
        <v>111</v>
      </c>
      <c r="F237" s="1">
        <v>2</v>
      </c>
      <c r="G237" s="1">
        <f t="shared" si="4"/>
        <v>222</v>
      </c>
    </row>
    <row r="238" spans="4:7" x14ac:dyDescent="0.3">
      <c r="D238" s="1" t="s">
        <v>215</v>
      </c>
      <c r="E238" s="1">
        <v>6</v>
      </c>
      <c r="F238" s="1">
        <v>0</v>
      </c>
      <c r="G238" s="1">
        <f t="shared" si="4"/>
        <v>0</v>
      </c>
    </row>
    <row r="239" spans="4:7" x14ac:dyDescent="0.3">
      <c r="D239" s="1" t="s">
        <v>216</v>
      </c>
      <c r="E239" s="1">
        <v>32</v>
      </c>
      <c r="F239" s="1">
        <v>19</v>
      </c>
      <c r="G239" s="1">
        <f t="shared" si="4"/>
        <v>608</v>
      </c>
    </row>
    <row r="240" spans="4:7" x14ac:dyDescent="0.3">
      <c r="D240" s="1" t="s">
        <v>217</v>
      </c>
      <c r="E240" s="1">
        <v>64</v>
      </c>
      <c r="F240" s="1">
        <v>18</v>
      </c>
      <c r="G240" s="1">
        <f t="shared" si="4"/>
        <v>1152</v>
      </c>
    </row>
    <row r="243" spans="3:7" ht="18" x14ac:dyDescent="0.35">
      <c r="C243" s="5" t="s">
        <v>13</v>
      </c>
      <c r="D243">
        <f>AVERAGE(G44:G236)</f>
        <v>12931.936507936507</v>
      </c>
    </row>
    <row r="245" spans="3:7" x14ac:dyDescent="0.3">
      <c r="C245" t="s">
        <v>246</v>
      </c>
      <c r="D245">
        <f>_xlfn.STDEV.P(E49:E240,D243)</f>
        <v>926.26303778980127</v>
      </c>
    </row>
    <row r="247" spans="3:7" ht="18" x14ac:dyDescent="0.35">
      <c r="C247" s="5"/>
      <c r="E247">
        <f>926.2630378/SQRT(7)</f>
        <v>350.0945209500029</v>
      </c>
    </row>
    <row r="254" spans="3:7" x14ac:dyDescent="0.3">
      <c r="D254" s="1" t="s">
        <v>26</v>
      </c>
      <c r="E254" s="1">
        <v>89</v>
      </c>
      <c r="F254" s="1">
        <v>132</v>
      </c>
      <c r="G254" s="1">
        <f t="shared" ref="G254:G260" si="5">E254*F254</f>
        <v>11748</v>
      </c>
    </row>
    <row r="255" spans="3:7" x14ac:dyDescent="0.3">
      <c r="D255" s="1" t="s">
        <v>27</v>
      </c>
      <c r="E255" s="1">
        <v>25</v>
      </c>
      <c r="F255" s="1">
        <v>0</v>
      </c>
      <c r="G255" s="1">
        <f t="shared" si="5"/>
        <v>0</v>
      </c>
    </row>
    <row r="256" spans="3:7" x14ac:dyDescent="0.3">
      <c r="D256" s="1" t="s">
        <v>28</v>
      </c>
      <c r="E256" s="1">
        <v>245</v>
      </c>
      <c r="F256" s="1">
        <v>138</v>
      </c>
      <c r="G256" s="1">
        <f t="shared" si="5"/>
        <v>33810</v>
      </c>
    </row>
    <row r="257" spans="3:13" x14ac:dyDescent="0.3">
      <c r="D257" s="1" t="s">
        <v>29</v>
      </c>
      <c r="E257" s="1">
        <v>217</v>
      </c>
      <c r="F257" s="1">
        <v>57</v>
      </c>
      <c r="G257" s="1">
        <f t="shared" si="5"/>
        <v>12369</v>
      </c>
    </row>
    <row r="258" spans="3:13" x14ac:dyDescent="0.3">
      <c r="D258" s="1" t="s">
        <v>30</v>
      </c>
      <c r="E258" s="1">
        <v>102</v>
      </c>
      <c r="F258" s="1">
        <v>128</v>
      </c>
      <c r="G258" s="1">
        <f t="shared" si="5"/>
        <v>13056</v>
      </c>
    </row>
    <row r="259" spans="3:13" x14ac:dyDescent="0.3">
      <c r="D259" s="1" t="s">
        <v>31</v>
      </c>
      <c r="E259" s="1">
        <v>193</v>
      </c>
      <c r="F259" s="1">
        <v>25</v>
      </c>
      <c r="G259" s="1">
        <f t="shared" si="5"/>
        <v>4825</v>
      </c>
    </row>
    <row r="260" spans="3:13" x14ac:dyDescent="0.3">
      <c r="D260" s="1" t="s">
        <v>32</v>
      </c>
      <c r="E260" s="1">
        <v>21</v>
      </c>
      <c r="F260" s="1">
        <v>179</v>
      </c>
      <c r="G260" s="1">
        <f t="shared" si="5"/>
        <v>3759</v>
      </c>
    </row>
    <row r="261" spans="3:13" x14ac:dyDescent="0.3">
      <c r="J261">
        <v>11366.71429</v>
      </c>
      <c r="K261" s="34"/>
      <c r="L261" s="34"/>
      <c r="M261" s="34"/>
    </row>
    <row r="262" spans="3:13" x14ac:dyDescent="0.3">
      <c r="C262" t="s">
        <v>13</v>
      </c>
      <c r="D262">
        <f>AVERAGE(G254:G260)</f>
        <v>11366.714285714286</v>
      </c>
      <c r="J262">
        <v>19321.28571</v>
      </c>
      <c r="K262" s="34"/>
      <c r="L262" s="34"/>
      <c r="M262" s="34"/>
    </row>
    <row r="263" spans="3:13" x14ac:dyDescent="0.3">
      <c r="J263">
        <v>19921.42857</v>
      </c>
      <c r="K263" s="34"/>
      <c r="L263" s="34"/>
      <c r="M263" s="34"/>
    </row>
    <row r="264" spans="3:13" x14ac:dyDescent="0.3">
      <c r="C264" t="s">
        <v>218</v>
      </c>
      <c r="D264">
        <f>_xlfn.STDEV.S(F254:F260,D262)</f>
        <v>3985.9348274877243</v>
      </c>
      <c r="J264">
        <v>14295.14286</v>
      </c>
      <c r="K264" s="34"/>
      <c r="L264" s="34"/>
      <c r="M264" s="34"/>
    </row>
    <row r="265" spans="3:13" x14ac:dyDescent="0.3">
      <c r="J265">
        <v>8195</v>
      </c>
      <c r="K265" s="34"/>
      <c r="L265" s="34"/>
      <c r="M265" s="34"/>
    </row>
    <row r="266" spans="3:13" x14ac:dyDescent="0.3">
      <c r="D266" s="1" t="s">
        <v>37</v>
      </c>
      <c r="E266" s="1">
        <v>42</v>
      </c>
      <c r="F266" s="1">
        <v>63</v>
      </c>
      <c r="G266" s="1">
        <f t="shared" ref="G266:G272" si="6">E266*F266</f>
        <v>2646</v>
      </c>
      <c r="K266" s="34"/>
      <c r="L266" s="34"/>
      <c r="M266" s="34"/>
    </row>
    <row r="267" spans="3:13" x14ac:dyDescent="0.3">
      <c r="D267" s="1" t="s">
        <v>38</v>
      </c>
      <c r="E267" s="1">
        <v>0</v>
      </c>
      <c r="F267" s="1">
        <v>0</v>
      </c>
      <c r="G267" s="1">
        <f t="shared" si="6"/>
        <v>0</v>
      </c>
      <c r="K267" s="34"/>
      <c r="L267" s="34"/>
      <c r="M267" s="34"/>
    </row>
    <row r="268" spans="3:13" x14ac:dyDescent="0.3">
      <c r="D268" s="1" t="s">
        <v>39</v>
      </c>
      <c r="E268" s="1">
        <v>143</v>
      </c>
      <c r="F268" s="1">
        <v>173</v>
      </c>
      <c r="G268" s="1">
        <f t="shared" si="6"/>
        <v>24739</v>
      </c>
      <c r="I268">
        <f>AVERAGE(J261:J265)</f>
        <v>14619.914286000003</v>
      </c>
      <c r="K268" s="34"/>
      <c r="L268" s="34"/>
      <c r="M268" s="34"/>
    </row>
    <row r="269" spans="3:13" x14ac:dyDescent="0.3">
      <c r="D269" s="1" t="s">
        <v>40</v>
      </c>
      <c r="E269" s="1">
        <v>142</v>
      </c>
      <c r="F269" s="1">
        <v>373</v>
      </c>
      <c r="G269" s="1">
        <f t="shared" si="6"/>
        <v>52966</v>
      </c>
      <c r="I269">
        <f>_xlfn.STDEV.S(J261:J265,I268)</f>
        <v>4520.5587540795641</v>
      </c>
      <c r="K269" s="34"/>
      <c r="L269" s="34"/>
      <c r="M269" s="34"/>
    </row>
    <row r="270" spans="3:13" x14ac:dyDescent="0.3">
      <c r="D270" s="1" t="s">
        <v>41</v>
      </c>
      <c r="E270" s="1">
        <v>295</v>
      </c>
      <c r="F270" s="1">
        <v>84</v>
      </c>
      <c r="G270" s="1">
        <f t="shared" si="6"/>
        <v>24780</v>
      </c>
      <c r="K270" s="34"/>
      <c r="L270" s="34"/>
      <c r="M270" s="34"/>
    </row>
    <row r="271" spans="3:13" x14ac:dyDescent="0.3">
      <c r="D271" s="1" t="s">
        <v>42</v>
      </c>
      <c r="E271" s="1">
        <v>263</v>
      </c>
      <c r="F271" s="1">
        <v>114</v>
      </c>
      <c r="G271" s="1">
        <f t="shared" si="6"/>
        <v>29982</v>
      </c>
    </row>
    <row r="272" spans="3:13" x14ac:dyDescent="0.3">
      <c r="D272" s="1" t="s">
        <v>43</v>
      </c>
      <c r="E272" s="1">
        <v>34</v>
      </c>
      <c r="F272" s="1">
        <v>4</v>
      </c>
      <c r="G272" s="1">
        <f t="shared" si="6"/>
        <v>136</v>
      </c>
      <c r="L272" s="34"/>
    </row>
    <row r="274" spans="3:10" x14ac:dyDescent="0.3">
      <c r="C274" t="s">
        <v>13</v>
      </c>
      <c r="D274">
        <f>AVERAGE(G266:G272)</f>
        <v>19321.285714285714</v>
      </c>
    </row>
    <row r="276" spans="3:10" x14ac:dyDescent="0.3">
      <c r="C276" t="s">
        <v>218</v>
      </c>
      <c r="D276">
        <f>_xlfn.STDEV.S(F266:F272,D274)</f>
        <v>6791.1871531404286</v>
      </c>
    </row>
    <row r="279" spans="3:10" x14ac:dyDescent="0.3">
      <c r="D279" s="1" t="s">
        <v>39</v>
      </c>
      <c r="E279" s="1">
        <v>143</v>
      </c>
      <c r="F279" s="1">
        <v>173</v>
      </c>
      <c r="G279" s="1">
        <f t="shared" ref="G279:G285" si="7">E279*F279</f>
        <v>24739</v>
      </c>
    </row>
    <row r="280" spans="3:10" x14ac:dyDescent="0.3">
      <c r="D280" s="1" t="s">
        <v>40</v>
      </c>
      <c r="E280" s="1">
        <v>142</v>
      </c>
      <c r="F280" s="1">
        <v>373</v>
      </c>
      <c r="G280" s="1">
        <f t="shared" si="7"/>
        <v>52966</v>
      </c>
    </row>
    <row r="281" spans="3:10" x14ac:dyDescent="0.3">
      <c r="D281" s="1" t="s">
        <v>41</v>
      </c>
      <c r="E281" s="1">
        <v>295</v>
      </c>
      <c r="F281" s="1">
        <v>84</v>
      </c>
      <c r="G281" s="1">
        <f t="shared" si="7"/>
        <v>24780</v>
      </c>
      <c r="J281">
        <v>14295.14286</v>
      </c>
    </row>
    <row r="282" spans="3:10" x14ac:dyDescent="0.3">
      <c r="D282" s="1" t="s">
        <v>42</v>
      </c>
      <c r="E282" s="1">
        <v>263</v>
      </c>
      <c r="F282" s="1">
        <v>114</v>
      </c>
      <c r="G282" s="1">
        <f t="shared" si="7"/>
        <v>29982</v>
      </c>
    </row>
    <row r="283" spans="3:10" x14ac:dyDescent="0.3">
      <c r="D283" s="1" t="s">
        <v>43</v>
      </c>
      <c r="E283" s="1">
        <v>34</v>
      </c>
      <c r="F283" s="1">
        <v>4</v>
      </c>
      <c r="G283" s="1">
        <f t="shared" si="7"/>
        <v>136</v>
      </c>
    </row>
    <row r="284" spans="3:10" x14ac:dyDescent="0.3">
      <c r="D284" s="1" t="s">
        <v>44</v>
      </c>
      <c r="E284" s="1">
        <v>23</v>
      </c>
      <c r="F284" s="1">
        <v>0</v>
      </c>
      <c r="G284" s="1">
        <f t="shared" si="7"/>
        <v>0</v>
      </c>
    </row>
    <row r="285" spans="3:10" x14ac:dyDescent="0.3">
      <c r="D285" s="1" t="s">
        <v>45</v>
      </c>
      <c r="E285" s="1">
        <v>167</v>
      </c>
      <c r="F285" s="1">
        <v>41</v>
      </c>
      <c r="G285" s="1">
        <f t="shared" si="7"/>
        <v>6847</v>
      </c>
    </row>
    <row r="287" spans="3:10" x14ac:dyDescent="0.3">
      <c r="C287" t="s">
        <v>13</v>
      </c>
      <c r="D287">
        <f>AVERAGE(G279:G285)</f>
        <v>19921.428571428572</v>
      </c>
    </row>
    <row r="288" spans="3:10" x14ac:dyDescent="0.3">
      <c r="C288" t="s">
        <v>218</v>
      </c>
      <c r="D288">
        <f>_xlfn.STDEV.S(F279:F285,D287)</f>
        <v>7004.4770568034355</v>
      </c>
    </row>
    <row r="290" spans="3:10" x14ac:dyDescent="0.3">
      <c r="D290" s="1" t="s">
        <v>47</v>
      </c>
      <c r="E290" s="1">
        <v>173</v>
      </c>
      <c r="F290" s="1">
        <v>35</v>
      </c>
      <c r="G290" s="1">
        <f t="shared" ref="G290:G296" si="8">E290*F290</f>
        <v>6055</v>
      </c>
    </row>
    <row r="291" spans="3:10" x14ac:dyDescent="0.3">
      <c r="D291" s="1" t="s">
        <v>48</v>
      </c>
      <c r="E291" s="1">
        <v>245</v>
      </c>
      <c r="F291" s="1">
        <v>145</v>
      </c>
      <c r="G291" s="1">
        <f t="shared" si="8"/>
        <v>35525</v>
      </c>
    </row>
    <row r="292" spans="3:10" x14ac:dyDescent="0.3">
      <c r="D292" s="1" t="s">
        <v>49</v>
      </c>
      <c r="E292" s="1">
        <v>31</v>
      </c>
      <c r="F292" s="1">
        <v>2</v>
      </c>
      <c r="G292" s="1">
        <f t="shared" si="8"/>
        <v>62</v>
      </c>
    </row>
    <row r="293" spans="3:10" x14ac:dyDescent="0.3">
      <c r="D293" s="1" t="s">
        <v>50</v>
      </c>
      <c r="E293" s="1">
        <v>231</v>
      </c>
      <c r="F293" s="1">
        <v>252</v>
      </c>
      <c r="G293" s="1">
        <f t="shared" si="8"/>
        <v>58212</v>
      </c>
    </row>
    <row r="294" spans="3:10" x14ac:dyDescent="0.3">
      <c r="D294" s="1" t="s">
        <v>51</v>
      </c>
      <c r="E294" s="1">
        <v>25</v>
      </c>
      <c r="F294" s="1">
        <v>7</v>
      </c>
      <c r="G294" s="1">
        <f t="shared" si="8"/>
        <v>175</v>
      </c>
    </row>
    <row r="295" spans="3:10" x14ac:dyDescent="0.3">
      <c r="D295" s="1" t="s">
        <v>52</v>
      </c>
      <c r="E295" s="1">
        <v>88</v>
      </c>
      <c r="F295" s="1">
        <v>0</v>
      </c>
      <c r="G295" s="1">
        <f t="shared" si="8"/>
        <v>0</v>
      </c>
    </row>
    <row r="296" spans="3:10" x14ac:dyDescent="0.3">
      <c r="D296" s="1" t="s">
        <v>53</v>
      </c>
      <c r="E296" s="1">
        <v>37</v>
      </c>
      <c r="F296" s="1">
        <v>1</v>
      </c>
      <c r="G296" s="1">
        <f t="shared" si="8"/>
        <v>37</v>
      </c>
    </row>
    <row r="298" spans="3:10" x14ac:dyDescent="0.3">
      <c r="C298" t="s">
        <v>13</v>
      </c>
      <c r="D298">
        <f>AVERAGE(G290:G296)</f>
        <v>14295.142857142857</v>
      </c>
      <c r="J298">
        <v>8195</v>
      </c>
    </row>
    <row r="299" spans="3:10" x14ac:dyDescent="0.3">
      <c r="C299" t="s">
        <v>218</v>
      </c>
      <c r="D299">
        <f>_xlfn.STDEV.S(F290:F296,D298)</f>
        <v>5032.593691657029</v>
      </c>
    </row>
    <row r="302" spans="3:10" x14ac:dyDescent="0.3">
      <c r="D302" s="1" t="s">
        <v>54</v>
      </c>
      <c r="E302" s="1">
        <v>144</v>
      </c>
      <c r="F302" s="1">
        <v>56</v>
      </c>
      <c r="G302" s="1">
        <f t="shared" ref="G302:G308" si="9">E302*F302</f>
        <v>8064</v>
      </c>
    </row>
    <row r="303" spans="3:10" x14ac:dyDescent="0.3">
      <c r="D303" s="1" t="s">
        <v>55</v>
      </c>
      <c r="E303" s="1">
        <v>57</v>
      </c>
      <c r="F303" s="1">
        <v>65</v>
      </c>
      <c r="G303" s="1">
        <f t="shared" si="9"/>
        <v>3705</v>
      </c>
    </row>
    <row r="304" spans="3:10" x14ac:dyDescent="0.3">
      <c r="D304" s="1" t="s">
        <v>56</v>
      </c>
      <c r="E304" s="1">
        <v>147</v>
      </c>
      <c r="F304" s="1">
        <v>1</v>
      </c>
      <c r="G304" s="1">
        <f t="shared" si="9"/>
        <v>147</v>
      </c>
    </row>
    <row r="305" spans="2:12" x14ac:dyDescent="0.3">
      <c r="D305" s="1" t="s">
        <v>57</v>
      </c>
      <c r="E305" s="1">
        <v>240</v>
      </c>
      <c r="F305" s="1">
        <v>122</v>
      </c>
      <c r="G305" s="1">
        <f t="shared" si="9"/>
        <v>29280</v>
      </c>
    </row>
    <row r="306" spans="2:12" x14ac:dyDescent="0.3">
      <c r="D306" s="1" t="s">
        <v>58</v>
      </c>
      <c r="E306" s="1">
        <v>17</v>
      </c>
      <c r="F306" s="1">
        <v>2</v>
      </c>
      <c r="G306" s="1">
        <f t="shared" si="9"/>
        <v>34</v>
      </c>
    </row>
    <row r="307" spans="2:12" x14ac:dyDescent="0.3">
      <c r="D307" s="1" t="s">
        <v>59</v>
      </c>
      <c r="E307" s="1">
        <v>15</v>
      </c>
      <c r="F307" s="1">
        <v>1</v>
      </c>
      <c r="G307" s="1">
        <f t="shared" si="9"/>
        <v>15</v>
      </c>
    </row>
    <row r="308" spans="2:12" x14ac:dyDescent="0.3">
      <c r="D308" s="1" t="s">
        <v>60</v>
      </c>
      <c r="E308" s="1">
        <v>130</v>
      </c>
      <c r="F308" s="1">
        <v>124</v>
      </c>
      <c r="G308" s="1">
        <f t="shared" si="9"/>
        <v>16120</v>
      </c>
    </row>
    <row r="311" spans="2:12" x14ac:dyDescent="0.3">
      <c r="C311" t="s">
        <v>13</v>
      </c>
      <c r="D311">
        <f>AVERAGE(G302:G308)</f>
        <v>8195</v>
      </c>
    </row>
    <row r="312" spans="2:12" x14ac:dyDescent="0.3">
      <c r="C312" t="s">
        <v>218</v>
      </c>
      <c r="D312">
        <f>_xlfn.STDEV.S(F302:F308,D311)</f>
        <v>2879.077419194261</v>
      </c>
    </row>
    <row r="314" spans="2:12" x14ac:dyDescent="0.3">
      <c r="L314">
        <v>9066.625</v>
      </c>
    </row>
    <row r="320" spans="2:12" ht="18" x14ac:dyDescent="0.35">
      <c r="B320" s="5" t="s">
        <v>219</v>
      </c>
    </row>
    <row r="322" spans="3:13" x14ac:dyDescent="0.3">
      <c r="D322" s="1" t="s">
        <v>0</v>
      </c>
      <c r="E322" s="1" t="s">
        <v>9</v>
      </c>
      <c r="F322" s="1" t="s">
        <v>10</v>
      </c>
      <c r="G322" s="1" t="s">
        <v>11</v>
      </c>
    </row>
    <row r="323" spans="3:13" x14ac:dyDescent="0.3">
      <c r="D323" s="1" t="s">
        <v>1</v>
      </c>
      <c r="E323" s="1">
        <v>75</v>
      </c>
      <c r="F323" s="1">
        <v>5</v>
      </c>
      <c r="G323" s="1">
        <f>E323*F323</f>
        <v>375</v>
      </c>
    </row>
    <row r="324" spans="3:13" x14ac:dyDescent="0.3">
      <c r="D324" s="1" t="s">
        <v>2</v>
      </c>
      <c r="E324" s="1">
        <v>150</v>
      </c>
      <c r="F324" s="1">
        <v>11</v>
      </c>
      <c r="G324" s="1">
        <f t="shared" ref="G324:G329" si="10">E324*F324</f>
        <v>1650</v>
      </c>
    </row>
    <row r="325" spans="3:13" x14ac:dyDescent="0.3">
      <c r="D325" s="1" t="s">
        <v>3</v>
      </c>
      <c r="E325" s="1">
        <v>250</v>
      </c>
      <c r="F325" s="1">
        <v>25</v>
      </c>
      <c r="G325" s="1">
        <f t="shared" si="10"/>
        <v>6250</v>
      </c>
    </row>
    <row r="326" spans="3:13" x14ac:dyDescent="0.3">
      <c r="D326" s="1" t="s">
        <v>4</v>
      </c>
      <c r="E326" s="1">
        <v>350</v>
      </c>
      <c r="F326" s="1">
        <v>30</v>
      </c>
      <c r="G326" s="1">
        <f t="shared" si="10"/>
        <v>10500</v>
      </c>
      <c r="J326" s="27"/>
      <c r="K326" s="27"/>
      <c r="L326" s="27"/>
      <c r="M326" s="27"/>
    </row>
    <row r="327" spans="3:13" x14ac:dyDescent="0.3">
      <c r="D327" s="1" t="s">
        <v>5</v>
      </c>
      <c r="E327" s="1">
        <v>450</v>
      </c>
      <c r="F327" s="1">
        <v>45</v>
      </c>
      <c r="G327" s="1">
        <f t="shared" si="10"/>
        <v>20250</v>
      </c>
    </row>
    <row r="328" spans="3:13" x14ac:dyDescent="0.3">
      <c r="D328" s="1" t="s">
        <v>6</v>
      </c>
      <c r="E328" s="1">
        <v>550</v>
      </c>
      <c r="F328" s="1">
        <v>55</v>
      </c>
      <c r="G328" s="1">
        <f t="shared" si="10"/>
        <v>30250</v>
      </c>
    </row>
    <row r="329" spans="3:13" x14ac:dyDescent="0.3">
      <c r="D329" s="1" t="s">
        <v>7</v>
      </c>
      <c r="E329" s="1">
        <v>650</v>
      </c>
      <c r="F329" s="1">
        <v>80</v>
      </c>
      <c r="G329" s="1">
        <f t="shared" si="10"/>
        <v>52000</v>
      </c>
    </row>
    <row r="331" spans="3:13" ht="18" x14ac:dyDescent="0.35">
      <c r="C331" s="33" t="s">
        <v>220</v>
      </c>
      <c r="D331">
        <f>_xlfn.T.TEST(E323:E329,F323:F329,1,1)</f>
        <v>1.9416577427447022E-3</v>
      </c>
    </row>
    <row r="332" spans="3:13" x14ac:dyDescent="0.3">
      <c r="J332" s="27"/>
      <c r="K332" s="27"/>
      <c r="L332" s="27"/>
      <c r="M332" s="27"/>
    </row>
    <row r="340" spans="2:16" x14ac:dyDescent="0.3">
      <c r="J340" s="28"/>
      <c r="K340" s="28"/>
      <c r="L340" s="28"/>
      <c r="M340" s="28"/>
      <c r="N340" s="28"/>
      <c r="O340" s="28"/>
      <c r="P340" s="28"/>
    </row>
    <row r="342" spans="2:16" ht="18" x14ac:dyDescent="0.35">
      <c r="B342" s="5" t="s">
        <v>243</v>
      </c>
      <c r="D342" s="1" t="s">
        <v>0</v>
      </c>
      <c r="E342" s="1" t="s">
        <v>9</v>
      </c>
      <c r="F342" s="1" t="s">
        <v>10</v>
      </c>
      <c r="G342" s="1" t="s">
        <v>11</v>
      </c>
    </row>
    <row r="343" spans="2:16" x14ac:dyDescent="0.3">
      <c r="D343" s="1" t="s">
        <v>1</v>
      </c>
      <c r="E343" s="1">
        <v>75</v>
      </c>
      <c r="F343" s="1">
        <v>5</v>
      </c>
      <c r="G343" s="1">
        <f>E343*F343</f>
        <v>375</v>
      </c>
    </row>
    <row r="344" spans="2:16" x14ac:dyDescent="0.3">
      <c r="D344" s="1" t="s">
        <v>2</v>
      </c>
      <c r="E344" s="1">
        <v>150</v>
      </c>
      <c r="F344" s="1">
        <v>11</v>
      </c>
      <c r="G344" s="1">
        <f t="shared" ref="G344:G349" si="11">E344*F344</f>
        <v>1650</v>
      </c>
    </row>
    <row r="345" spans="2:16" x14ac:dyDescent="0.3">
      <c r="D345" s="1" t="s">
        <v>3</v>
      </c>
      <c r="E345" s="1">
        <v>250</v>
      </c>
      <c r="F345" s="1">
        <v>25</v>
      </c>
      <c r="G345" s="1">
        <f t="shared" si="11"/>
        <v>6250</v>
      </c>
    </row>
    <row r="346" spans="2:16" x14ac:dyDescent="0.3">
      <c r="D346" s="1" t="s">
        <v>4</v>
      </c>
      <c r="E346" s="1">
        <v>350</v>
      </c>
      <c r="F346" s="1">
        <v>30</v>
      </c>
      <c r="G346" s="1">
        <f t="shared" si="11"/>
        <v>10500</v>
      </c>
    </row>
    <row r="347" spans="2:16" x14ac:dyDescent="0.3">
      <c r="D347" s="1" t="s">
        <v>5</v>
      </c>
      <c r="E347" s="1">
        <v>450</v>
      </c>
      <c r="F347" s="1">
        <v>45</v>
      </c>
      <c r="G347" s="1">
        <f t="shared" si="11"/>
        <v>20250</v>
      </c>
    </row>
    <row r="348" spans="2:16" x14ac:dyDescent="0.3">
      <c r="D348" s="1" t="s">
        <v>6</v>
      </c>
      <c r="E348" s="1">
        <v>550</v>
      </c>
      <c r="F348" s="1">
        <v>55</v>
      </c>
      <c r="G348" s="1">
        <f t="shared" si="11"/>
        <v>30250</v>
      </c>
    </row>
    <row r="349" spans="2:16" x14ac:dyDescent="0.3">
      <c r="D349" s="1" t="s">
        <v>7</v>
      </c>
      <c r="E349" s="1">
        <v>650</v>
      </c>
      <c r="F349" s="1">
        <v>80</v>
      </c>
      <c r="G349" s="1">
        <f t="shared" si="11"/>
        <v>52000</v>
      </c>
    </row>
    <row r="352" spans="2:16" x14ac:dyDescent="0.3">
      <c r="D352" s="8" t="s">
        <v>245</v>
      </c>
      <c r="E352" s="8"/>
    </row>
    <row r="354" spans="5:11" x14ac:dyDescent="0.3">
      <c r="E354" s="26" t="s">
        <v>221</v>
      </c>
    </row>
    <row r="355" spans="5:11" ht="15" thickBot="1" x14ac:dyDescent="0.35"/>
    <row r="356" spans="5:11" ht="15" thickBot="1" x14ac:dyDescent="0.35">
      <c r="E356" s="29" t="s">
        <v>222</v>
      </c>
    </row>
    <row r="357" spans="5:11" x14ac:dyDescent="0.3">
      <c r="E357" s="30" t="s">
        <v>223</v>
      </c>
      <c r="F357" s="31" t="s">
        <v>224</v>
      </c>
      <c r="G357" s="31" t="s">
        <v>225</v>
      </c>
      <c r="H357" s="31" t="s">
        <v>226</v>
      </c>
      <c r="I357" s="32" t="s">
        <v>14</v>
      </c>
    </row>
    <row r="358" spans="5:11" x14ac:dyDescent="0.3">
      <c r="E358" s="22">
        <v>75</v>
      </c>
      <c r="F358" s="1">
        <v>6</v>
      </c>
      <c r="G358" s="1">
        <v>2400</v>
      </c>
      <c r="H358" s="1">
        <v>400</v>
      </c>
      <c r="I358" s="21">
        <v>35000</v>
      </c>
    </row>
    <row r="359" spans="5:11" x14ac:dyDescent="0.3">
      <c r="E359" s="22">
        <v>5</v>
      </c>
      <c r="F359" s="1">
        <v>6</v>
      </c>
      <c r="G359" s="1">
        <v>246</v>
      </c>
      <c r="H359" s="1">
        <v>41</v>
      </c>
      <c r="I359" s="21">
        <v>602</v>
      </c>
    </row>
    <row r="360" spans="5:11" ht="15" thickBot="1" x14ac:dyDescent="0.35">
      <c r="E360" s="23">
        <v>375</v>
      </c>
      <c r="F360" s="24">
        <v>6</v>
      </c>
      <c r="G360" s="24">
        <v>120900</v>
      </c>
      <c r="H360" s="24">
        <v>20150</v>
      </c>
      <c r="I360" s="25">
        <v>349005000</v>
      </c>
    </row>
    <row r="362" spans="5:11" ht="15" thickBot="1" x14ac:dyDescent="0.35"/>
    <row r="363" spans="5:11" ht="15" thickBot="1" x14ac:dyDescent="0.35">
      <c r="E363" s="29" t="s">
        <v>227</v>
      </c>
    </row>
    <row r="364" spans="5:11" x14ac:dyDescent="0.3">
      <c r="E364" s="30" t="s">
        <v>228</v>
      </c>
      <c r="F364" s="31" t="s">
        <v>229</v>
      </c>
      <c r="G364" s="31" t="s">
        <v>230</v>
      </c>
      <c r="H364" s="31" t="s">
        <v>231</v>
      </c>
      <c r="I364" s="31" t="s">
        <v>232</v>
      </c>
      <c r="J364" s="31" t="s">
        <v>233</v>
      </c>
      <c r="K364" s="32" t="s">
        <v>234</v>
      </c>
    </row>
    <row r="365" spans="5:11" x14ac:dyDescent="0.3">
      <c r="E365" s="22" t="s">
        <v>235</v>
      </c>
      <c r="F365" s="1">
        <v>1589126524</v>
      </c>
      <c r="G365" s="1">
        <v>2</v>
      </c>
      <c r="H365" s="1">
        <v>794563262</v>
      </c>
      <c r="I365" s="1">
        <v>6.8292621899614998</v>
      </c>
      <c r="J365" s="1">
        <v>7.7853968668324166E-3</v>
      </c>
      <c r="K365" s="21">
        <v>3.6823203436732408</v>
      </c>
    </row>
    <row r="366" spans="5:11" x14ac:dyDescent="0.3">
      <c r="E366" s="22" t="s">
        <v>236</v>
      </c>
      <c r="F366" s="1">
        <v>1745203010</v>
      </c>
      <c r="G366" s="1">
        <v>15</v>
      </c>
      <c r="H366" s="1">
        <v>116346867.33333333</v>
      </c>
      <c r="I366" s="1"/>
      <c r="J366" s="1"/>
      <c r="K366" s="21"/>
    </row>
    <row r="367" spans="5:11" x14ac:dyDescent="0.3">
      <c r="E367" s="22"/>
      <c r="F367" s="1"/>
      <c r="G367" s="1"/>
      <c r="H367" s="1"/>
      <c r="I367" s="1"/>
      <c r="J367" s="1"/>
      <c r="K367" s="21"/>
    </row>
    <row r="368" spans="5:11" ht="15" thickBot="1" x14ac:dyDescent="0.35">
      <c r="E368" s="23" t="s">
        <v>237</v>
      </c>
      <c r="F368" s="24">
        <v>3334329534</v>
      </c>
      <c r="G368" s="24">
        <v>17</v>
      </c>
      <c r="H368" s="24"/>
      <c r="I368" s="24"/>
      <c r="J368" s="24"/>
      <c r="K368" s="25"/>
    </row>
    <row r="373" spans="4:9" x14ac:dyDescent="0.3">
      <c r="D373" s="8" t="s">
        <v>244</v>
      </c>
    </row>
    <row r="375" spans="4:9" x14ac:dyDescent="0.3">
      <c r="E375" s="26" t="s">
        <v>238</v>
      </c>
    </row>
    <row r="376" spans="4:9" ht="15" thickBot="1" x14ac:dyDescent="0.35"/>
    <row r="377" spans="4:9" x14ac:dyDescent="0.3">
      <c r="E377" s="17" t="s">
        <v>222</v>
      </c>
      <c r="F377" s="18">
        <v>5</v>
      </c>
      <c r="G377" s="18">
        <v>375</v>
      </c>
      <c r="H377" s="18" t="s">
        <v>237</v>
      </c>
      <c r="I377" s="19"/>
    </row>
    <row r="378" spans="4:9" x14ac:dyDescent="0.3">
      <c r="E378" s="20">
        <v>150</v>
      </c>
      <c r="F378" s="16"/>
      <c r="G378" s="16"/>
      <c r="H378" s="16"/>
      <c r="I378" s="21"/>
    </row>
    <row r="379" spans="4:9" x14ac:dyDescent="0.3">
      <c r="E379" s="22" t="s">
        <v>224</v>
      </c>
      <c r="F379" s="1">
        <v>3</v>
      </c>
      <c r="G379" s="1">
        <v>3</v>
      </c>
      <c r="H379" s="1">
        <v>6</v>
      </c>
      <c r="I379" s="21"/>
    </row>
    <row r="380" spans="4:9" x14ac:dyDescent="0.3">
      <c r="E380" s="22" t="s">
        <v>225</v>
      </c>
      <c r="F380" s="1">
        <v>66</v>
      </c>
      <c r="G380" s="1">
        <v>18400</v>
      </c>
      <c r="H380" s="1">
        <v>18466</v>
      </c>
      <c r="I380" s="21"/>
    </row>
    <row r="381" spans="4:9" x14ac:dyDescent="0.3">
      <c r="E381" s="22" t="s">
        <v>226</v>
      </c>
      <c r="F381" s="1">
        <v>22</v>
      </c>
      <c r="G381" s="1">
        <v>6133.333333333333</v>
      </c>
      <c r="H381" s="1">
        <v>3077.6666666666665</v>
      </c>
      <c r="I381" s="21"/>
    </row>
    <row r="382" spans="4:9" x14ac:dyDescent="0.3">
      <c r="E382" s="22" t="s">
        <v>14</v>
      </c>
      <c r="F382" s="1">
        <v>97</v>
      </c>
      <c r="G382" s="1">
        <v>19590833.333333336</v>
      </c>
      <c r="H382" s="1">
        <v>19040890.666666668</v>
      </c>
      <c r="I382" s="21"/>
    </row>
    <row r="383" spans="4:9" x14ac:dyDescent="0.3">
      <c r="E383" s="22"/>
      <c r="F383" s="1"/>
      <c r="G383" s="1"/>
      <c r="H383" s="1"/>
      <c r="I383" s="21"/>
    </row>
    <row r="384" spans="4:9" x14ac:dyDescent="0.3">
      <c r="E384" s="20">
        <v>450</v>
      </c>
      <c r="F384" s="16"/>
      <c r="G384" s="16"/>
      <c r="H384" s="16"/>
      <c r="I384" s="21"/>
    </row>
    <row r="385" spans="5:11" x14ac:dyDescent="0.3">
      <c r="E385" s="22" t="s">
        <v>224</v>
      </c>
      <c r="F385" s="1">
        <v>3</v>
      </c>
      <c r="G385" s="1">
        <v>3</v>
      </c>
      <c r="H385" s="1">
        <v>6</v>
      </c>
      <c r="I385" s="21"/>
    </row>
    <row r="386" spans="5:11" x14ac:dyDescent="0.3">
      <c r="E386" s="22" t="s">
        <v>225</v>
      </c>
      <c r="F386" s="1">
        <v>180</v>
      </c>
      <c r="G386" s="1">
        <v>102500</v>
      </c>
      <c r="H386" s="1">
        <v>102680</v>
      </c>
      <c r="I386" s="21"/>
    </row>
    <row r="387" spans="5:11" x14ac:dyDescent="0.3">
      <c r="E387" s="22" t="s">
        <v>226</v>
      </c>
      <c r="F387" s="1">
        <v>60</v>
      </c>
      <c r="G387" s="1">
        <v>34166.666666666664</v>
      </c>
      <c r="H387" s="1">
        <v>17113.333333333332</v>
      </c>
      <c r="I387" s="21"/>
    </row>
    <row r="388" spans="5:11" x14ac:dyDescent="0.3">
      <c r="E388" s="22" t="s">
        <v>14</v>
      </c>
      <c r="F388" s="1">
        <v>325</v>
      </c>
      <c r="G388" s="1">
        <v>263520833.33333325</v>
      </c>
      <c r="H388" s="1">
        <v>454387876.66666663</v>
      </c>
      <c r="I388" s="21"/>
    </row>
    <row r="389" spans="5:11" x14ac:dyDescent="0.3">
      <c r="E389" s="22"/>
      <c r="F389" s="1"/>
      <c r="G389" s="1"/>
      <c r="H389" s="1"/>
      <c r="I389" s="21"/>
    </row>
    <row r="390" spans="5:11" x14ac:dyDescent="0.3">
      <c r="E390" s="20" t="s">
        <v>237</v>
      </c>
      <c r="F390" s="16"/>
      <c r="G390" s="16"/>
      <c r="H390" s="16"/>
      <c r="I390" s="21"/>
    </row>
    <row r="391" spans="5:11" x14ac:dyDescent="0.3">
      <c r="E391" s="22" t="s">
        <v>224</v>
      </c>
      <c r="F391" s="1">
        <v>6</v>
      </c>
      <c r="G391" s="1">
        <v>6</v>
      </c>
      <c r="H391" s="1"/>
      <c r="I391" s="21"/>
    </row>
    <row r="392" spans="5:11" x14ac:dyDescent="0.3">
      <c r="E392" s="22" t="s">
        <v>225</v>
      </c>
      <c r="F392" s="1">
        <v>246</v>
      </c>
      <c r="G392" s="1">
        <v>120900</v>
      </c>
      <c r="H392" s="1"/>
      <c r="I392" s="21"/>
    </row>
    <row r="393" spans="5:11" x14ac:dyDescent="0.3">
      <c r="E393" s="22" t="s">
        <v>226</v>
      </c>
      <c r="F393" s="1">
        <v>41</v>
      </c>
      <c r="G393" s="1">
        <v>20150</v>
      </c>
      <c r="H393" s="1"/>
      <c r="I393" s="21"/>
    </row>
    <row r="394" spans="5:11" x14ac:dyDescent="0.3">
      <c r="E394" s="22" t="s">
        <v>14</v>
      </c>
      <c r="F394" s="1">
        <v>602</v>
      </c>
      <c r="G394" s="1">
        <v>349005000</v>
      </c>
      <c r="H394" s="1"/>
      <c r="I394" s="21"/>
    </row>
    <row r="395" spans="5:11" x14ac:dyDescent="0.3">
      <c r="E395" s="22"/>
      <c r="F395" s="1"/>
      <c r="G395" s="1"/>
      <c r="H395" s="1"/>
      <c r="I395" s="21"/>
    </row>
    <row r="396" spans="5:11" x14ac:dyDescent="0.3">
      <c r="E396" s="22"/>
      <c r="F396" s="1"/>
      <c r="G396" s="1"/>
      <c r="H396" s="1"/>
      <c r="I396" s="21"/>
    </row>
    <row r="397" spans="5:11" ht="15" thickBot="1" x14ac:dyDescent="0.35">
      <c r="E397" s="23" t="s">
        <v>227</v>
      </c>
      <c r="F397" s="24"/>
      <c r="G397" s="24"/>
      <c r="H397" s="24"/>
      <c r="I397" s="25"/>
    </row>
    <row r="398" spans="5:11" x14ac:dyDescent="0.3">
      <c r="E398" s="14" t="s">
        <v>228</v>
      </c>
      <c r="F398" s="15" t="s">
        <v>229</v>
      </c>
      <c r="G398" s="15" t="s">
        <v>230</v>
      </c>
      <c r="H398" s="15" t="s">
        <v>231</v>
      </c>
      <c r="I398" s="15" t="s">
        <v>232</v>
      </c>
      <c r="J398" s="7" t="s">
        <v>233</v>
      </c>
      <c r="K398" s="9" t="s">
        <v>234</v>
      </c>
    </row>
    <row r="399" spans="5:11" x14ac:dyDescent="0.3">
      <c r="E399" s="10" t="s">
        <v>239</v>
      </c>
      <c r="F399">
        <v>590999816.33333302</v>
      </c>
      <c r="G399">
        <v>1</v>
      </c>
      <c r="H399">
        <v>590999816.33333302</v>
      </c>
      <c r="I399">
        <v>8.3500470660462742</v>
      </c>
      <c r="J399">
        <v>2.0210166900644564E-2</v>
      </c>
      <c r="K399" s="11">
        <v>5.3176550715787174</v>
      </c>
    </row>
    <row r="400" spans="5:11" x14ac:dyDescent="0.3">
      <c r="E400" s="10" t="s">
        <v>240</v>
      </c>
      <c r="F400">
        <v>1213115643</v>
      </c>
      <c r="G400">
        <v>1</v>
      </c>
      <c r="H400">
        <v>1213115643</v>
      </c>
      <c r="I400">
        <v>17.139722273439343</v>
      </c>
      <c r="J400">
        <v>3.2533172010044075E-3</v>
      </c>
      <c r="K400" s="11">
        <v>5.3176550715787174</v>
      </c>
    </row>
    <row r="401" spans="5:11" x14ac:dyDescent="0.3">
      <c r="E401" s="10" t="s">
        <v>241</v>
      </c>
      <c r="F401">
        <v>587804016.33333373</v>
      </c>
      <c r="G401">
        <v>1</v>
      </c>
      <c r="H401">
        <v>587804016.33333373</v>
      </c>
      <c r="I401">
        <v>8.3048946316864392</v>
      </c>
      <c r="J401">
        <v>2.0454269577416802E-2</v>
      </c>
      <c r="K401" s="11">
        <v>5.3176550715787174</v>
      </c>
    </row>
    <row r="402" spans="5:11" x14ac:dyDescent="0.3">
      <c r="E402" s="10" t="s">
        <v>242</v>
      </c>
      <c r="F402">
        <v>566224177.33333325</v>
      </c>
      <c r="G402">
        <v>8</v>
      </c>
      <c r="H402">
        <v>70778022.166666657</v>
      </c>
      <c r="K402" s="11"/>
    </row>
    <row r="403" spans="5:11" x14ac:dyDescent="0.3">
      <c r="E403" s="10"/>
      <c r="K403" s="11"/>
    </row>
    <row r="404" spans="5:11" ht="15" thickBot="1" x14ac:dyDescent="0.35">
      <c r="E404" s="12" t="s">
        <v>237</v>
      </c>
      <c r="F404" s="6">
        <v>2958143653</v>
      </c>
      <c r="G404" s="6">
        <v>11</v>
      </c>
      <c r="H404" s="6"/>
      <c r="I404" s="6"/>
      <c r="J404" s="6"/>
      <c r="K404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</dc:creator>
  <cp:lastModifiedBy>Aman</cp:lastModifiedBy>
  <dcterms:created xsi:type="dcterms:W3CDTF">2015-06-05T18:17:20Z</dcterms:created>
  <dcterms:modified xsi:type="dcterms:W3CDTF">2023-05-25T12:12:17Z</dcterms:modified>
</cp:coreProperties>
</file>