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rit\OpenBB\openbb_terminal\miscellaneous\portfolio\"/>
    </mc:Choice>
  </mc:AlternateContent>
  <xr:revisionPtr revIDLastSave="0" documentId="13_ncr:1_{B70AA920-1209-4ABA-A4C5-B0DB9DF42BF3}" xr6:coauthVersionLast="47" xr6:coauthVersionMax="47" xr10:uidLastSave="{00000000-0000-0000-0000-000000000000}"/>
  <bookViews>
    <workbookView xWindow="14888" yWindow="1335" windowWidth="9112" windowHeight="12945" activeTab="1" xr2:uid="{09AD307C-AFDD-734B-8A1F-F9F0177E6514}"/>
  </bookViews>
  <sheets>
    <sheet name="Allocation" sheetId="1" r:id="rId1"/>
    <sheet name="Holding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0" i="2" l="1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J6" i="1"/>
  <c r="J3" i="1"/>
  <c r="J4" i="1"/>
  <c r="J5" i="1"/>
  <c r="J7" i="1"/>
  <c r="K6" i="1"/>
  <c r="K5" i="1"/>
  <c r="K4" i="1"/>
  <c r="K3" i="1"/>
  <c r="K7" i="1"/>
  <c r="J16" i="1"/>
  <c r="J10" i="1"/>
  <c r="J11" i="1"/>
  <c r="J12" i="1"/>
  <c r="J13" i="1"/>
  <c r="J14" i="1"/>
  <c r="J15" i="1"/>
  <c r="J17" i="1"/>
  <c r="K16" i="1"/>
  <c r="K15" i="1"/>
  <c r="K14" i="1"/>
  <c r="K13" i="1"/>
  <c r="K12" i="1"/>
  <c r="K11" i="1"/>
  <c r="K10" i="1"/>
  <c r="K17" i="1"/>
  <c r="J29" i="1"/>
  <c r="J20" i="1"/>
  <c r="J21" i="1"/>
  <c r="J22" i="1"/>
  <c r="J23" i="1"/>
  <c r="J24" i="1"/>
  <c r="J25" i="1"/>
  <c r="J26" i="1"/>
  <c r="J27" i="1"/>
  <c r="J28" i="1"/>
  <c r="J30" i="1"/>
  <c r="K29" i="1"/>
  <c r="K28" i="1"/>
  <c r="K27" i="1"/>
  <c r="K26" i="1"/>
  <c r="K25" i="1"/>
  <c r="K24" i="1"/>
  <c r="K23" i="1"/>
  <c r="K22" i="1"/>
  <c r="K21" i="1"/>
  <c r="K20" i="1"/>
  <c r="K30" i="1"/>
  <c r="J33" i="1"/>
  <c r="J34" i="1"/>
  <c r="J35" i="1"/>
  <c r="J36" i="1"/>
  <c r="K36" i="1"/>
  <c r="K35" i="1"/>
  <c r="K34" i="1"/>
  <c r="K3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63992D-51C9-1343-8DB8-5BE20C190F10}" keepAlive="1" name="Query - constituents" description="Connection to the 'constituents' query in the workbook." type="5" refreshedVersion="0" background="1">
    <dbPr connection="Provider=Microsoft.Mashup.OleDb.1;Data Source=$Workbook$;Location=constituents;Extended Properties=&quot;&quot;" command="SELECT * FROM [constituents]"/>
  </connection>
</connections>
</file>

<file path=xl/sharedStrings.xml><?xml version="1.0" encoding="utf-8"?>
<sst xmlns="http://schemas.openxmlformats.org/spreadsheetml/2006/main" count="463" uniqueCount="80">
  <si>
    <t>Asset Class</t>
  </si>
  <si>
    <t>Country</t>
  </si>
  <si>
    <t>Ticker</t>
  </si>
  <si>
    <t>Sector</t>
  </si>
  <si>
    <t>Currency</t>
  </si>
  <si>
    <t>Current Invested Amount</t>
  </si>
  <si>
    <t>United States</t>
  </si>
  <si>
    <t>USD</t>
  </si>
  <si>
    <t>Communication Services</t>
  </si>
  <si>
    <t>Information Technology</t>
  </si>
  <si>
    <t>Consumer Discretionary</t>
  </si>
  <si>
    <t>GOOGL</t>
  </si>
  <si>
    <t>AMZN</t>
  </si>
  <si>
    <t>AAPL</t>
  </si>
  <si>
    <t>APTV</t>
  </si>
  <si>
    <t>NKE</t>
  </si>
  <si>
    <t>Industry</t>
  </si>
  <si>
    <t>Interactive Media &amp; Services</t>
  </si>
  <si>
    <t>Internet &amp; Direct Marketing Retail</t>
  </si>
  <si>
    <t>Semiconductors</t>
  </si>
  <si>
    <t>Technology Hardware, Storage &amp; Peripherals</t>
  </si>
  <si>
    <t>Auto Parts &amp; Equipment</t>
  </si>
  <si>
    <t>Europe</t>
  </si>
  <si>
    <t>ASML</t>
  </si>
  <si>
    <t>Consumer Cyclical</t>
  </si>
  <si>
    <t>Footwear &amp; Accesories</t>
  </si>
  <si>
    <t>BABA</t>
  </si>
  <si>
    <t>Asia</t>
  </si>
  <si>
    <t>TSM</t>
  </si>
  <si>
    <t>TLT</t>
  </si>
  <si>
    <t>Fixed Income</t>
  </si>
  <si>
    <t>Long Government</t>
  </si>
  <si>
    <t>HYG</t>
  </si>
  <si>
    <t>High Yield Bond</t>
  </si>
  <si>
    <t>TIP</t>
  </si>
  <si>
    <t>Inflation-Protected Bond</t>
  </si>
  <si>
    <t>Government Bond</t>
  </si>
  <si>
    <t>Corporate Bond</t>
  </si>
  <si>
    <t>Real Estate</t>
  </si>
  <si>
    <t>Public Equity</t>
  </si>
  <si>
    <t>Private Equity</t>
  </si>
  <si>
    <t>PSP</t>
  </si>
  <si>
    <t>Financials</t>
  </si>
  <si>
    <t>Financial Services</t>
  </si>
  <si>
    <t>PEX</t>
  </si>
  <si>
    <t>Total</t>
  </si>
  <si>
    <t>%</t>
  </si>
  <si>
    <t>Amount</t>
  </si>
  <si>
    <t>REZ</t>
  </si>
  <si>
    <t>Residential</t>
  </si>
  <si>
    <t>IYR</t>
  </si>
  <si>
    <t>Total Market</t>
  </si>
  <si>
    <t>Date</t>
  </si>
  <si>
    <t>Type</t>
  </si>
  <si>
    <t>Region</t>
  </si>
  <si>
    <t>Price</t>
  </si>
  <si>
    <t>Quantity</t>
  </si>
  <si>
    <t>Fees</t>
  </si>
  <si>
    <t>Premium</t>
  </si>
  <si>
    <t>Investment</t>
  </si>
  <si>
    <t>Side</t>
  </si>
  <si>
    <t>Stock</t>
  </si>
  <si>
    <t>Internet Content &amp; Information</t>
  </si>
  <si>
    <t>North America</t>
  </si>
  <si>
    <t>Buy</t>
  </si>
  <si>
    <t>Technology</t>
  </si>
  <si>
    <t>Internet Retail</t>
  </si>
  <si>
    <t>Consumer Electronics</t>
  </si>
  <si>
    <t>Auto Parts</t>
  </si>
  <si>
    <t>Semiconductor Equipment &amp; Materials</t>
  </si>
  <si>
    <t>Netherlands</t>
  </si>
  <si>
    <t>Footwear &amp; Accessories</t>
  </si>
  <si>
    <t>Germany</t>
  </si>
  <si>
    <t>Taiwan</t>
  </si>
  <si>
    <t>DGX</t>
  </si>
  <si>
    <t>Healthcare</t>
  </si>
  <si>
    <t>Diagnostics &amp; Research</t>
  </si>
  <si>
    <t>YUM</t>
  </si>
  <si>
    <t>Restaurants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</si>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</sst>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€&quot;\ * #,##0.00_ ;_ &quot;€&quot;\ * \-#,##0.00_ ;_ &quot;€&quot;\ * &quot;-&quot;??_ ;_ @_ "/>
    <numFmt numFmtId="165" formatCode="0.0%"/>
    <numFmt numFmtId="166" formatCode="[$$-409]#,##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2" applyFont="1"/>
    <xf numFmtId="165" fontId="0" fillId="0" borderId="0" xfId="2" applyNumberFormat="1" applyFont="1"/>
    <xf numFmtId="166" fontId="0" fillId="0" borderId="0" xfId="0" applyNumberFormat="1"/>
    <xf numFmtId="166" fontId="0" fillId="0" borderId="0" xfId="1" applyNumberFormat="1" applyFont="1"/>
    <xf numFmtId="0" fontId="2" fillId="0" borderId="0" xfId="0" applyFont="1"/>
    <xf numFmtId="14" fontId="3" fillId="0" borderId="0" xfId="0" applyNumberFormat="1" applyFont="1"/>
    <xf numFmtId="0" fontId="3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D6F62-AF81-9E4D-96B0-03BD76BF955E}">
  <dimension ref="A1:P36"/>
  <sheetViews>
    <sheetView zoomScaleNormal="100" workbookViewId="0">
      <selection activeCell="P4" sqref="P4"/>
    </sheetView>
  </sheetViews>
  <sheetFormatPr defaultColWidth="11" defaultRowHeight="15.75" x14ac:dyDescent="0.5"/>
  <cols>
    <col min="2" max="2" width="12" bestFit="1" customWidth="1"/>
    <col min="3" max="3" width="21.5" bestFit="1" customWidth="1"/>
    <col min="4" max="4" width="38.5" bestFit="1" customWidth="1"/>
    <col min="5" max="5" width="12.3125" bestFit="1" customWidth="1"/>
    <col min="6" max="6" width="21.1875" style="3" customWidth="1"/>
    <col min="9" max="9" width="38.5" bestFit="1" customWidth="1"/>
    <col min="10" max="10" width="13.8125" customWidth="1"/>
  </cols>
  <sheetData>
    <row r="1" spans="1:16" x14ac:dyDescent="0.5">
      <c r="A1" t="s">
        <v>2</v>
      </c>
      <c r="B1" t="s">
        <v>0</v>
      </c>
      <c r="C1" t="s">
        <v>3</v>
      </c>
      <c r="D1" t="s">
        <v>16</v>
      </c>
      <c r="E1" t="s">
        <v>1</v>
      </c>
      <c r="F1" t="s">
        <v>5</v>
      </c>
      <c r="G1" t="s">
        <v>4</v>
      </c>
    </row>
    <row r="2" spans="1:16" x14ac:dyDescent="0.5">
      <c r="A2" t="s">
        <v>11</v>
      </c>
      <c r="B2" t="s">
        <v>39</v>
      </c>
      <c r="C2" t="s">
        <v>8</v>
      </c>
      <c r="D2" t="s">
        <v>17</v>
      </c>
      <c r="E2" t="s">
        <v>6</v>
      </c>
      <c r="F2" s="4">
        <v>636000</v>
      </c>
      <c r="G2" t="s">
        <v>7</v>
      </c>
      <c r="I2" t="s">
        <v>0</v>
      </c>
      <c r="J2" t="s">
        <v>47</v>
      </c>
      <c r="K2" t="s">
        <v>46</v>
      </c>
      <c r="L2" s="2"/>
    </row>
    <row r="3" spans="1:16" x14ac:dyDescent="0.5">
      <c r="A3" t="s">
        <v>12</v>
      </c>
      <c r="B3" t="s">
        <v>39</v>
      </c>
      <c r="C3" t="s">
        <v>10</v>
      </c>
      <c r="D3" t="s">
        <v>18</v>
      </c>
      <c r="E3" t="s">
        <v>6</v>
      </c>
      <c r="F3" s="4">
        <v>746000</v>
      </c>
      <c r="G3" t="s">
        <v>7</v>
      </c>
      <c r="I3" t="s">
        <v>39</v>
      </c>
      <c r="J3" s="3">
        <f>SUMIF(B:B,I3,F:F)</f>
        <v>4242000</v>
      </c>
      <c r="K3" s="2">
        <f t="shared" ref="K3:K6" si="0">J3/$J$7</f>
        <v>0.49952896844088551</v>
      </c>
      <c r="L3" s="2"/>
    </row>
    <row r="4" spans="1:16" x14ac:dyDescent="0.5">
      <c r="A4" t="s">
        <v>13</v>
      </c>
      <c r="B4" t="s">
        <v>39</v>
      </c>
      <c r="C4" t="s">
        <v>9</v>
      </c>
      <c r="D4" t="s">
        <v>20</v>
      </c>
      <c r="E4" t="s">
        <v>6</v>
      </c>
      <c r="F4" s="4">
        <v>380000</v>
      </c>
      <c r="G4" t="s">
        <v>7</v>
      </c>
      <c r="I4" t="s">
        <v>40</v>
      </c>
      <c r="J4" s="3">
        <f t="shared" ref="J4:J6" si="1">SUMIF(B:B,I4,F:F)</f>
        <v>850000</v>
      </c>
      <c r="K4" s="2">
        <f t="shared" si="0"/>
        <v>0.10009420631182289</v>
      </c>
      <c r="L4" s="2"/>
    </row>
    <row r="5" spans="1:16" x14ac:dyDescent="0.5">
      <c r="A5" t="s">
        <v>14</v>
      </c>
      <c r="B5" t="s">
        <v>39</v>
      </c>
      <c r="C5" t="s">
        <v>10</v>
      </c>
      <c r="D5" t="s">
        <v>21</v>
      </c>
      <c r="E5" t="s">
        <v>6</v>
      </c>
      <c r="F5" s="4">
        <v>429000</v>
      </c>
      <c r="G5" t="s">
        <v>7</v>
      </c>
      <c r="I5" t="s">
        <v>38</v>
      </c>
      <c r="J5" s="3">
        <f t="shared" si="1"/>
        <v>850000</v>
      </c>
      <c r="K5" s="2">
        <f t="shared" si="0"/>
        <v>0.10009420631182289</v>
      </c>
      <c r="P5" s="1"/>
    </row>
    <row r="6" spans="1:16" x14ac:dyDescent="0.5">
      <c r="A6" t="s">
        <v>23</v>
      </c>
      <c r="B6" t="s">
        <v>39</v>
      </c>
      <c r="C6" t="s">
        <v>9</v>
      </c>
      <c r="D6" t="s">
        <v>19</v>
      </c>
      <c r="E6" t="s">
        <v>22</v>
      </c>
      <c r="F6" s="4">
        <v>920000</v>
      </c>
      <c r="G6" t="s">
        <v>7</v>
      </c>
      <c r="I6" t="s">
        <v>30</v>
      </c>
      <c r="J6" s="3">
        <f t="shared" si="1"/>
        <v>2550000</v>
      </c>
      <c r="K6" s="2">
        <f t="shared" si="0"/>
        <v>0.3002826189354687</v>
      </c>
      <c r="P6" s="1"/>
    </row>
    <row r="7" spans="1:16" x14ac:dyDescent="0.5">
      <c r="A7" t="s">
        <v>15</v>
      </c>
      <c r="B7" t="s">
        <v>39</v>
      </c>
      <c r="C7" t="s">
        <v>24</v>
      </c>
      <c r="D7" t="s">
        <v>25</v>
      </c>
      <c r="E7" t="s">
        <v>22</v>
      </c>
      <c r="F7" s="4">
        <v>505000</v>
      </c>
      <c r="G7" t="s">
        <v>7</v>
      </c>
      <c r="I7" t="s">
        <v>45</v>
      </c>
      <c r="J7" s="3">
        <f>SUM(J3:J6)</f>
        <v>8492000</v>
      </c>
      <c r="K7" s="2">
        <f>J7/$J$7</f>
        <v>1</v>
      </c>
    </row>
    <row r="8" spans="1:16" x14ac:dyDescent="0.5">
      <c r="A8" t="s">
        <v>26</v>
      </c>
      <c r="B8" t="s">
        <v>39</v>
      </c>
      <c r="C8" t="s">
        <v>24</v>
      </c>
      <c r="D8" t="s">
        <v>18</v>
      </c>
      <c r="E8" t="s">
        <v>27</v>
      </c>
      <c r="F8" s="4">
        <v>246000</v>
      </c>
      <c r="G8" t="s">
        <v>7</v>
      </c>
    </row>
    <row r="9" spans="1:16" x14ac:dyDescent="0.5">
      <c r="A9" t="s">
        <v>28</v>
      </c>
      <c r="B9" t="s">
        <v>39</v>
      </c>
      <c r="C9" t="s">
        <v>9</v>
      </c>
      <c r="D9" t="s">
        <v>19</v>
      </c>
      <c r="E9" t="s">
        <v>27</v>
      </c>
      <c r="F9" s="4">
        <v>380000</v>
      </c>
      <c r="G9" t="s">
        <v>7</v>
      </c>
      <c r="I9" t="s">
        <v>3</v>
      </c>
      <c r="J9" t="s">
        <v>47</v>
      </c>
      <c r="K9" t="s">
        <v>46</v>
      </c>
    </row>
    <row r="10" spans="1:16" x14ac:dyDescent="0.5">
      <c r="A10" t="s">
        <v>29</v>
      </c>
      <c r="B10" t="s">
        <v>30</v>
      </c>
      <c r="C10" t="s">
        <v>36</v>
      </c>
      <c r="D10" t="s">
        <v>31</v>
      </c>
      <c r="E10" t="s">
        <v>6</v>
      </c>
      <c r="F10" s="4">
        <v>850000</v>
      </c>
      <c r="G10" t="s">
        <v>7</v>
      </c>
      <c r="I10" t="s">
        <v>8</v>
      </c>
      <c r="J10" s="3">
        <f t="shared" ref="J10:J16" si="2">SUMIF(C:C,I10,F:F)</f>
        <v>636000</v>
      </c>
      <c r="K10" s="2">
        <f t="shared" ref="K10:K16" si="3">J10/$J$17</f>
        <v>8.3224286835906824E-2</v>
      </c>
    </row>
    <row r="11" spans="1:16" x14ac:dyDescent="0.5">
      <c r="A11" t="s">
        <v>32</v>
      </c>
      <c r="B11" t="s">
        <v>30</v>
      </c>
      <c r="C11" t="s">
        <v>37</v>
      </c>
      <c r="D11" t="s">
        <v>33</v>
      </c>
      <c r="E11" t="s">
        <v>6</v>
      </c>
      <c r="F11" s="4">
        <v>810000</v>
      </c>
      <c r="G11" t="s">
        <v>7</v>
      </c>
      <c r="I11" t="s">
        <v>10</v>
      </c>
      <c r="J11" s="3">
        <f t="shared" si="2"/>
        <v>1175000</v>
      </c>
      <c r="K11" s="2">
        <f t="shared" si="3"/>
        <v>0.15375556137136875</v>
      </c>
    </row>
    <row r="12" spans="1:16" x14ac:dyDescent="0.5">
      <c r="A12" t="s">
        <v>34</v>
      </c>
      <c r="B12" t="s">
        <v>30</v>
      </c>
      <c r="C12" t="s">
        <v>36</v>
      </c>
      <c r="D12" t="s">
        <v>35</v>
      </c>
      <c r="E12" t="s">
        <v>6</v>
      </c>
      <c r="F12" s="4">
        <v>890000</v>
      </c>
      <c r="G12" t="s">
        <v>7</v>
      </c>
      <c r="I12" t="s">
        <v>9</v>
      </c>
      <c r="J12" s="3">
        <f t="shared" si="2"/>
        <v>1680000</v>
      </c>
      <c r="K12" s="2">
        <f t="shared" si="3"/>
        <v>0.21983773881182936</v>
      </c>
    </row>
    <row r="13" spans="1:16" x14ac:dyDescent="0.5">
      <c r="A13" t="s">
        <v>41</v>
      </c>
      <c r="B13" t="s">
        <v>40</v>
      </c>
      <c r="C13" t="s">
        <v>42</v>
      </c>
      <c r="D13" t="s">
        <v>43</v>
      </c>
      <c r="E13" t="s">
        <v>6</v>
      </c>
      <c r="F13" s="4">
        <v>630000</v>
      </c>
      <c r="G13" t="s">
        <v>7</v>
      </c>
      <c r="I13" t="s">
        <v>24</v>
      </c>
      <c r="J13" s="3">
        <f t="shared" si="2"/>
        <v>751000</v>
      </c>
      <c r="K13" s="2">
        <f t="shared" si="3"/>
        <v>9.8272703480764195E-2</v>
      </c>
    </row>
    <row r="14" spans="1:16" x14ac:dyDescent="0.5">
      <c r="A14" t="s">
        <v>44</v>
      </c>
      <c r="B14" t="s">
        <v>40</v>
      </c>
      <c r="C14" t="s">
        <v>42</v>
      </c>
      <c r="D14" t="s">
        <v>43</v>
      </c>
      <c r="E14" t="s">
        <v>6</v>
      </c>
      <c r="F14" s="4">
        <v>220000</v>
      </c>
      <c r="G14" t="s">
        <v>7</v>
      </c>
      <c r="I14" t="s">
        <v>36</v>
      </c>
      <c r="J14" s="3">
        <f t="shared" si="2"/>
        <v>1740000</v>
      </c>
      <c r="K14" s="2">
        <f t="shared" si="3"/>
        <v>0.22768908662653756</v>
      </c>
    </row>
    <row r="15" spans="1:16" x14ac:dyDescent="0.5">
      <c r="A15" t="s">
        <v>50</v>
      </c>
      <c r="B15" t="s">
        <v>38</v>
      </c>
      <c r="C15" t="s">
        <v>38</v>
      </c>
      <c r="D15" t="s">
        <v>51</v>
      </c>
      <c r="E15" t="s">
        <v>6</v>
      </c>
      <c r="F15" s="3">
        <v>570000</v>
      </c>
      <c r="G15" t="s">
        <v>7</v>
      </c>
      <c r="I15" t="s">
        <v>37</v>
      </c>
      <c r="J15" s="3">
        <f t="shared" si="2"/>
        <v>810000</v>
      </c>
      <c r="K15" s="2">
        <f t="shared" si="3"/>
        <v>0.10599319549856058</v>
      </c>
    </row>
    <row r="16" spans="1:16" x14ac:dyDescent="0.5">
      <c r="A16" t="s">
        <v>48</v>
      </c>
      <c r="B16" t="s">
        <v>38</v>
      </c>
      <c r="C16" t="s">
        <v>38</v>
      </c>
      <c r="D16" t="s">
        <v>49</v>
      </c>
      <c r="E16" t="s">
        <v>6</v>
      </c>
      <c r="F16" s="3">
        <v>280000</v>
      </c>
      <c r="G16" t="s">
        <v>7</v>
      </c>
      <c r="I16" t="s">
        <v>42</v>
      </c>
      <c r="J16" s="3">
        <f t="shared" si="2"/>
        <v>850000</v>
      </c>
      <c r="K16" s="2">
        <f t="shared" si="3"/>
        <v>0.11122742737503272</v>
      </c>
    </row>
    <row r="17" spans="9:11" x14ac:dyDescent="0.5">
      <c r="I17" t="s">
        <v>45</v>
      </c>
      <c r="J17" s="3">
        <f>SUM(J10:J16)</f>
        <v>7642000</v>
      </c>
      <c r="K17" s="2">
        <f>J17/$J$17</f>
        <v>1</v>
      </c>
    </row>
    <row r="19" spans="9:11" x14ac:dyDescent="0.5">
      <c r="I19" t="s">
        <v>16</v>
      </c>
      <c r="J19" t="s">
        <v>47</v>
      </c>
      <c r="K19" t="s">
        <v>46</v>
      </c>
    </row>
    <row r="20" spans="9:11" x14ac:dyDescent="0.5">
      <c r="I20" t="s">
        <v>17</v>
      </c>
      <c r="J20" s="3">
        <f t="shared" ref="J20:J29" si="4">SUMIF(D:D,I20,F:F)</f>
        <v>636000</v>
      </c>
      <c r="K20" s="2">
        <f t="shared" ref="K20:K29" si="5">J20/$J$30</f>
        <v>8.3224286835906824E-2</v>
      </c>
    </row>
    <row r="21" spans="9:11" x14ac:dyDescent="0.5">
      <c r="I21" t="s">
        <v>18</v>
      </c>
      <c r="J21" s="3">
        <f t="shared" si="4"/>
        <v>992000</v>
      </c>
      <c r="K21" s="2">
        <f t="shared" si="5"/>
        <v>0.12980895053650876</v>
      </c>
    </row>
    <row r="22" spans="9:11" x14ac:dyDescent="0.5">
      <c r="I22" t="s">
        <v>20</v>
      </c>
      <c r="J22" s="3">
        <f t="shared" si="4"/>
        <v>380000</v>
      </c>
      <c r="K22" s="2">
        <f t="shared" si="5"/>
        <v>4.9725202826485217E-2</v>
      </c>
    </row>
    <row r="23" spans="9:11" x14ac:dyDescent="0.5">
      <c r="I23" t="s">
        <v>21</v>
      </c>
      <c r="J23" s="3">
        <f t="shared" si="4"/>
        <v>429000</v>
      </c>
      <c r="K23" s="2">
        <f t="shared" si="5"/>
        <v>5.6137136875163571E-2</v>
      </c>
    </row>
    <row r="24" spans="9:11" x14ac:dyDescent="0.5">
      <c r="I24" t="s">
        <v>19</v>
      </c>
      <c r="J24" s="3">
        <f t="shared" si="4"/>
        <v>1300000</v>
      </c>
      <c r="K24" s="2">
        <f t="shared" si="5"/>
        <v>0.17011253598534415</v>
      </c>
    </row>
    <row r="25" spans="9:11" x14ac:dyDescent="0.5">
      <c r="I25" t="s">
        <v>25</v>
      </c>
      <c r="J25" s="3">
        <f t="shared" si="4"/>
        <v>505000</v>
      </c>
      <c r="K25" s="2">
        <f t="shared" si="5"/>
        <v>6.6082177440460618E-2</v>
      </c>
    </row>
    <row r="26" spans="9:11" x14ac:dyDescent="0.5">
      <c r="I26" t="s">
        <v>31</v>
      </c>
      <c r="J26" s="3">
        <f t="shared" si="4"/>
        <v>850000</v>
      </c>
      <c r="K26" s="2">
        <f t="shared" si="5"/>
        <v>0.11122742737503272</v>
      </c>
    </row>
    <row r="27" spans="9:11" x14ac:dyDescent="0.5">
      <c r="I27" t="s">
        <v>33</v>
      </c>
      <c r="J27" s="3">
        <f t="shared" si="4"/>
        <v>810000</v>
      </c>
      <c r="K27" s="2">
        <f t="shared" si="5"/>
        <v>0.10599319549856058</v>
      </c>
    </row>
    <row r="28" spans="9:11" x14ac:dyDescent="0.5">
      <c r="I28" t="s">
        <v>35</v>
      </c>
      <c r="J28" s="3">
        <f t="shared" si="4"/>
        <v>890000</v>
      </c>
      <c r="K28" s="2">
        <f t="shared" si="5"/>
        <v>0.11646165925150484</v>
      </c>
    </row>
    <row r="29" spans="9:11" x14ac:dyDescent="0.5">
      <c r="I29" t="s">
        <v>43</v>
      </c>
      <c r="J29" s="3">
        <f t="shared" si="4"/>
        <v>850000</v>
      </c>
      <c r="K29" s="2">
        <f t="shared" si="5"/>
        <v>0.11122742737503272</v>
      </c>
    </row>
    <row r="30" spans="9:11" x14ac:dyDescent="0.5">
      <c r="I30" t="s">
        <v>45</v>
      </c>
      <c r="J30" s="3">
        <f>SUM(J20:J29)</f>
        <v>7642000</v>
      </c>
      <c r="K30" s="2">
        <f>J30/$J$30</f>
        <v>1</v>
      </c>
    </row>
    <row r="32" spans="9:11" x14ac:dyDescent="0.5">
      <c r="I32" t="s">
        <v>1</v>
      </c>
      <c r="J32" t="s">
        <v>47</v>
      </c>
      <c r="K32" t="s">
        <v>46</v>
      </c>
    </row>
    <row r="33" spans="9:11" x14ac:dyDescent="0.5">
      <c r="I33" t="s">
        <v>6</v>
      </c>
      <c r="J33" s="3">
        <f>SUMIF(E:E,I33,F:F)</f>
        <v>6441000</v>
      </c>
      <c r="K33" s="2">
        <f>J33/$J$36</f>
        <v>0.75847856806406033</v>
      </c>
    </row>
    <row r="34" spans="9:11" x14ac:dyDescent="0.5">
      <c r="I34" t="s">
        <v>22</v>
      </c>
      <c r="J34" s="3">
        <f>SUMIF(E:E,I34,F:F)</f>
        <v>1425000</v>
      </c>
      <c r="K34" s="2">
        <f t="shared" ref="K34:K36" si="6">J34/$J$36</f>
        <v>0.16780499293452661</v>
      </c>
    </row>
    <row r="35" spans="9:11" x14ac:dyDescent="0.5">
      <c r="I35" t="s">
        <v>27</v>
      </c>
      <c r="J35" s="3">
        <f>SUMIF(E:E,I35,F:F)</f>
        <v>626000</v>
      </c>
      <c r="K35" s="2">
        <f t="shared" si="6"/>
        <v>7.37164390014131E-2</v>
      </c>
    </row>
    <row r="36" spans="9:11" x14ac:dyDescent="0.5">
      <c r="I36" t="s">
        <v>45</v>
      </c>
      <c r="J36" s="3">
        <f>SUM(J33:J35)</f>
        <v>8492000</v>
      </c>
      <c r="K36" s="2">
        <f t="shared" si="6"/>
        <v>1</v>
      </c>
    </row>
  </sheetData>
  <conditionalFormatting sqref="K3:K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K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K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:K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DFE54-7196-4B6C-B5CE-7722BAAAB41A}">
  <dimension ref="A1:N40"/>
  <sheetViews>
    <sheetView tabSelected="1" workbookViewId="0">
      <selection activeCell="B12" sqref="B12"/>
    </sheetView>
  </sheetViews>
  <sheetFormatPr defaultRowHeight="15.75" x14ac:dyDescent="0.5"/>
  <sheetData>
    <row r="1" spans="1:14" x14ac:dyDescent="0.5">
      <c r="A1" s="5" t="s">
        <v>52</v>
      </c>
      <c r="B1" s="5" t="s">
        <v>2</v>
      </c>
      <c r="C1" s="5" t="s">
        <v>53</v>
      </c>
      <c r="D1" s="5" t="s">
        <v>3</v>
      </c>
      <c r="E1" s="5" t="s">
        <v>16</v>
      </c>
      <c r="F1" s="5" t="s">
        <v>1</v>
      </c>
      <c r="G1" s="5" t="s">
        <v>54</v>
      </c>
      <c r="H1" s="5" t="s">
        <v>55</v>
      </c>
      <c r="I1" s="5" t="s">
        <v>56</v>
      </c>
      <c r="J1" s="5" t="s">
        <v>57</v>
      </c>
      <c r="K1" s="5" t="s">
        <v>58</v>
      </c>
      <c r="L1" s="5" t="s">
        <v>59</v>
      </c>
      <c r="M1" s="5" t="s">
        <v>60</v>
      </c>
      <c r="N1" s="5" t="s">
        <v>4</v>
      </c>
    </row>
    <row r="2" spans="1:14" x14ac:dyDescent="0.5">
      <c r="A2" s="6">
        <v>40301</v>
      </c>
      <c r="B2" s="7" t="s">
        <v>11</v>
      </c>
      <c r="C2" s="7" t="s">
        <v>61</v>
      </c>
      <c r="D2" s="7" t="s">
        <v>8</v>
      </c>
      <c r="E2" s="7" t="s">
        <v>62</v>
      </c>
      <c r="F2" s="7" t="s">
        <v>6</v>
      </c>
      <c r="G2" s="7" t="s">
        <v>63</v>
      </c>
      <c r="H2" s="7">
        <v>13.27</v>
      </c>
      <c r="I2" s="7">
        <v>2</v>
      </c>
      <c r="J2" s="7">
        <v>5</v>
      </c>
      <c r="K2" s="7">
        <v>6</v>
      </c>
      <c r="L2" s="7">
        <f>H2*I2-J2</f>
        <v>21.54</v>
      </c>
      <c r="M2" s="7" t="s">
        <v>64</v>
      </c>
      <c r="N2" s="7" t="s">
        <v>7</v>
      </c>
    </row>
    <row r="3" spans="1:14" x14ac:dyDescent="0.5">
      <c r="A3" s="6">
        <v>40365</v>
      </c>
      <c r="B3" s="7" t="s">
        <v>12</v>
      </c>
      <c r="C3" s="7" t="s">
        <v>61</v>
      </c>
      <c r="D3" s="7" t="s">
        <v>65</v>
      </c>
      <c r="E3" s="7" t="s">
        <v>66</v>
      </c>
      <c r="F3" s="7" t="s">
        <v>6</v>
      </c>
      <c r="G3" s="7" t="s">
        <v>63</v>
      </c>
      <c r="H3" s="7">
        <v>5.5</v>
      </c>
      <c r="I3" s="7">
        <v>5</v>
      </c>
      <c r="J3" s="7">
        <v>3</v>
      </c>
      <c r="K3" s="7">
        <v>3</v>
      </c>
      <c r="L3" s="7">
        <f t="shared" ref="L3:L40" si="0">H3*I3-J3</f>
        <v>24.5</v>
      </c>
      <c r="M3" s="7" t="s">
        <v>64</v>
      </c>
      <c r="N3" s="7" t="s">
        <v>7</v>
      </c>
    </row>
    <row r="4" spans="1:14" x14ac:dyDescent="0.5">
      <c r="A4" s="6">
        <v>40761</v>
      </c>
      <c r="B4" s="7" t="s">
        <v>13</v>
      </c>
      <c r="C4" s="7" t="s">
        <v>61</v>
      </c>
      <c r="D4" s="7" t="s">
        <v>65</v>
      </c>
      <c r="E4" s="7" t="s">
        <v>67</v>
      </c>
      <c r="F4" s="7" t="s">
        <v>6</v>
      </c>
      <c r="G4" s="7" t="s">
        <v>63</v>
      </c>
      <c r="H4" s="7">
        <v>12.61</v>
      </c>
      <c r="I4" s="7">
        <v>3</v>
      </c>
      <c r="J4" s="7">
        <v>1</v>
      </c>
      <c r="K4" s="7">
        <v>0</v>
      </c>
      <c r="L4" s="7">
        <f t="shared" si="0"/>
        <v>36.83</v>
      </c>
      <c r="M4" s="7" t="s">
        <v>64</v>
      </c>
      <c r="N4" s="7" t="s">
        <v>7</v>
      </c>
    </row>
    <row r="5" spans="1:14" x14ac:dyDescent="0.5">
      <c r="A5" s="6">
        <v>40889</v>
      </c>
      <c r="B5" s="7" t="s">
        <v>14</v>
      </c>
      <c r="C5" s="7" t="s">
        <v>61</v>
      </c>
      <c r="D5" s="7" t="s">
        <v>24</v>
      </c>
      <c r="E5" s="7" t="s">
        <v>68</v>
      </c>
      <c r="F5" s="7" t="s">
        <v>6</v>
      </c>
      <c r="G5" s="7" t="s">
        <v>63</v>
      </c>
      <c r="H5" s="7">
        <v>18.02</v>
      </c>
      <c r="I5" s="7">
        <v>5</v>
      </c>
      <c r="J5" s="7">
        <v>0</v>
      </c>
      <c r="K5" s="7">
        <v>2</v>
      </c>
      <c r="L5" s="7">
        <f t="shared" si="0"/>
        <v>90.1</v>
      </c>
      <c r="M5" s="7" t="s">
        <v>64</v>
      </c>
      <c r="N5" s="7" t="s">
        <v>7</v>
      </c>
    </row>
    <row r="6" spans="1:14" x14ac:dyDescent="0.5">
      <c r="A6" s="6">
        <v>40942</v>
      </c>
      <c r="B6" s="7" t="s">
        <v>23</v>
      </c>
      <c r="C6" s="7" t="s">
        <v>61</v>
      </c>
      <c r="D6" s="7" t="s">
        <v>65</v>
      </c>
      <c r="E6" s="7" t="s">
        <v>69</v>
      </c>
      <c r="F6" s="7" t="s">
        <v>70</v>
      </c>
      <c r="G6" s="7" t="s">
        <v>22</v>
      </c>
      <c r="H6" s="7">
        <v>59.17</v>
      </c>
      <c r="I6" s="7">
        <v>7</v>
      </c>
      <c r="J6" s="7">
        <v>0</v>
      </c>
      <c r="K6" s="7">
        <v>4</v>
      </c>
      <c r="L6" s="7">
        <f t="shared" si="0"/>
        <v>414.19</v>
      </c>
      <c r="M6" s="7" t="s">
        <v>64</v>
      </c>
      <c r="N6" s="7" t="s">
        <v>7</v>
      </c>
    </row>
    <row r="7" spans="1:14" x14ac:dyDescent="0.5">
      <c r="A7" s="6">
        <v>41033</v>
      </c>
      <c r="B7" s="7" t="s">
        <v>15</v>
      </c>
      <c r="C7" s="7" t="s">
        <v>61</v>
      </c>
      <c r="D7" s="7" t="s">
        <v>24</v>
      </c>
      <c r="E7" s="7" t="s">
        <v>71</v>
      </c>
      <c r="F7" s="7" t="s">
        <v>72</v>
      </c>
      <c r="G7" s="7" t="s">
        <v>22</v>
      </c>
      <c r="H7" s="7">
        <v>27.95</v>
      </c>
      <c r="I7" s="7">
        <v>3</v>
      </c>
      <c r="J7" s="7">
        <v>0</v>
      </c>
      <c r="K7" s="7">
        <v>0</v>
      </c>
      <c r="L7" s="7">
        <f t="shared" si="0"/>
        <v>83.85</v>
      </c>
      <c r="M7" s="7" t="s">
        <v>64</v>
      </c>
      <c r="N7" s="7" t="s">
        <v>7</v>
      </c>
    </row>
    <row r="8" spans="1:14" x14ac:dyDescent="0.5">
      <c r="A8" s="6">
        <v>41125</v>
      </c>
      <c r="B8" s="7" t="s">
        <v>28</v>
      </c>
      <c r="C8" s="7" t="s">
        <v>61</v>
      </c>
      <c r="D8" s="7" t="s">
        <v>65</v>
      </c>
      <c r="E8" s="7" t="s">
        <v>19</v>
      </c>
      <c r="F8" s="7" t="s">
        <v>73</v>
      </c>
      <c r="G8" s="7" t="s">
        <v>27</v>
      </c>
      <c r="H8" s="7">
        <v>14.24</v>
      </c>
      <c r="I8" s="7">
        <v>50</v>
      </c>
      <c r="J8" s="7">
        <v>0</v>
      </c>
      <c r="K8" s="7">
        <v>0</v>
      </c>
      <c r="L8" s="7">
        <f t="shared" si="0"/>
        <v>712</v>
      </c>
      <c r="M8" s="7" t="s">
        <v>64</v>
      </c>
      <c r="N8" s="7" t="s">
        <v>7</v>
      </c>
    </row>
    <row r="9" spans="1:14" x14ac:dyDescent="0.5">
      <c r="A9" s="6">
        <v>41194</v>
      </c>
      <c r="B9" s="7" t="s">
        <v>74</v>
      </c>
      <c r="C9" s="7" t="s">
        <v>61</v>
      </c>
      <c r="D9" s="7" t="s">
        <v>75</v>
      </c>
      <c r="E9" s="7" t="s">
        <v>76</v>
      </c>
      <c r="F9" s="7" t="s">
        <v>6</v>
      </c>
      <c r="G9" s="7" t="s">
        <v>63</v>
      </c>
      <c r="H9" s="7">
        <v>63.39</v>
      </c>
      <c r="I9" s="7">
        <v>6</v>
      </c>
      <c r="J9" s="7">
        <v>10</v>
      </c>
      <c r="K9" s="7">
        <v>0</v>
      </c>
      <c r="L9" s="7">
        <f t="shared" si="0"/>
        <v>370.34000000000003</v>
      </c>
      <c r="M9" s="7" t="s">
        <v>64</v>
      </c>
      <c r="N9" s="7" t="s">
        <v>7</v>
      </c>
    </row>
    <row r="10" spans="1:14" x14ac:dyDescent="0.5">
      <c r="A10" s="6">
        <v>41308</v>
      </c>
      <c r="B10" s="7" t="s">
        <v>77</v>
      </c>
      <c r="C10" s="7" t="s">
        <v>61</v>
      </c>
      <c r="D10" s="7" t="s">
        <v>24</v>
      </c>
      <c r="E10" s="7" t="s">
        <v>78</v>
      </c>
      <c r="F10" s="7" t="s">
        <v>6</v>
      </c>
      <c r="G10" s="7" t="s">
        <v>63</v>
      </c>
      <c r="H10" s="7">
        <v>45.98</v>
      </c>
      <c r="I10" s="7">
        <v>4</v>
      </c>
      <c r="J10" s="7">
        <v>10</v>
      </c>
      <c r="K10" s="7">
        <v>0</v>
      </c>
      <c r="L10" s="7">
        <f t="shared" si="0"/>
        <v>173.92</v>
      </c>
      <c r="M10" s="7" t="s">
        <v>64</v>
      </c>
      <c r="N10" s="7" t="s">
        <v>7</v>
      </c>
    </row>
    <row r="11" spans="1:14" x14ac:dyDescent="0.5">
      <c r="A11" s="6">
        <v>41337</v>
      </c>
      <c r="B11" s="7" t="s">
        <v>11</v>
      </c>
      <c r="C11" s="7" t="s">
        <v>61</v>
      </c>
      <c r="D11" s="7" t="s">
        <v>8</v>
      </c>
      <c r="E11" s="7" t="s">
        <v>62</v>
      </c>
      <c r="F11" s="7" t="s">
        <v>6</v>
      </c>
      <c r="G11" s="7" t="s">
        <v>63</v>
      </c>
      <c r="H11" s="7">
        <v>20.54</v>
      </c>
      <c r="I11" s="7">
        <v>1</v>
      </c>
      <c r="J11" s="7">
        <v>100</v>
      </c>
      <c r="K11" s="7">
        <v>2</v>
      </c>
      <c r="L11" s="7">
        <f t="shared" si="0"/>
        <v>-79.460000000000008</v>
      </c>
      <c r="M11" s="7" t="s">
        <v>64</v>
      </c>
      <c r="N11" s="7" t="s">
        <v>7</v>
      </c>
    </row>
    <row r="12" spans="1:14" x14ac:dyDescent="0.5">
      <c r="A12" s="6">
        <v>41494</v>
      </c>
      <c r="B12" s="7" t="s">
        <v>12</v>
      </c>
      <c r="C12" s="7" t="s">
        <v>61</v>
      </c>
      <c r="D12" s="7" t="s">
        <v>65</v>
      </c>
      <c r="E12" s="7" t="s">
        <v>66</v>
      </c>
      <c r="F12" s="7" t="s">
        <v>6</v>
      </c>
      <c r="G12" s="7" t="s">
        <v>63</v>
      </c>
      <c r="H12" s="7">
        <v>14.79</v>
      </c>
      <c r="I12" s="7">
        <v>1</v>
      </c>
      <c r="J12" s="7">
        <v>2</v>
      </c>
      <c r="K12" s="7">
        <v>3</v>
      </c>
      <c r="L12" s="7">
        <f t="shared" si="0"/>
        <v>12.79</v>
      </c>
      <c r="M12" s="7" t="s">
        <v>64</v>
      </c>
      <c r="N12" s="7" t="s">
        <v>7</v>
      </c>
    </row>
    <row r="13" spans="1:14" x14ac:dyDescent="0.5">
      <c r="A13" s="6">
        <v>41556</v>
      </c>
      <c r="B13" s="7" t="s">
        <v>13</v>
      </c>
      <c r="C13" s="7" t="s">
        <v>61</v>
      </c>
      <c r="D13" s="7" t="s">
        <v>65</v>
      </c>
      <c r="E13" s="7" t="s">
        <v>67</v>
      </c>
      <c r="F13" s="7" t="s">
        <v>6</v>
      </c>
      <c r="G13" s="7" t="s">
        <v>63</v>
      </c>
      <c r="H13" s="7">
        <v>17.38</v>
      </c>
      <c r="I13" s="7">
        <v>5</v>
      </c>
      <c r="J13" s="7">
        <v>5</v>
      </c>
      <c r="K13" s="7">
        <v>5</v>
      </c>
      <c r="L13" s="7">
        <f t="shared" si="0"/>
        <v>81.899999999999991</v>
      </c>
      <c r="M13" s="7" t="s">
        <v>64</v>
      </c>
      <c r="N13" s="7" t="s">
        <v>7</v>
      </c>
    </row>
    <row r="14" spans="1:14" x14ac:dyDescent="0.5">
      <c r="A14" s="6">
        <v>41673</v>
      </c>
      <c r="B14" s="7" t="s">
        <v>14</v>
      </c>
      <c r="C14" s="7" t="s">
        <v>61</v>
      </c>
      <c r="D14" s="7" t="s">
        <v>24</v>
      </c>
      <c r="E14" s="7" t="s">
        <v>68</v>
      </c>
      <c r="F14" s="7" t="s">
        <v>6</v>
      </c>
      <c r="G14" s="7" t="s">
        <v>63</v>
      </c>
      <c r="H14" s="7">
        <v>49.53</v>
      </c>
      <c r="I14" s="7">
        <v>5</v>
      </c>
      <c r="J14" s="7">
        <v>4</v>
      </c>
      <c r="K14" s="7">
        <v>0</v>
      </c>
      <c r="L14" s="7">
        <f t="shared" si="0"/>
        <v>243.65</v>
      </c>
      <c r="M14" s="7" t="s">
        <v>64</v>
      </c>
      <c r="N14" s="7" t="s">
        <v>7</v>
      </c>
    </row>
    <row r="15" spans="1:14" x14ac:dyDescent="0.5">
      <c r="A15" s="6">
        <v>41675</v>
      </c>
      <c r="B15" s="7" t="s">
        <v>23</v>
      </c>
      <c r="C15" s="7" t="s">
        <v>61</v>
      </c>
      <c r="D15" s="7" t="s">
        <v>65</v>
      </c>
      <c r="E15" s="7" t="s">
        <v>69</v>
      </c>
      <c r="F15" s="7" t="s">
        <v>70</v>
      </c>
      <c r="G15" s="7" t="s">
        <v>22</v>
      </c>
      <c r="H15" s="7">
        <v>85.16</v>
      </c>
      <c r="I15" s="7">
        <v>3</v>
      </c>
      <c r="J15" s="7">
        <v>3</v>
      </c>
      <c r="K15" s="7">
        <v>0</v>
      </c>
      <c r="L15" s="7">
        <f t="shared" si="0"/>
        <v>252.48</v>
      </c>
      <c r="M15" s="7" t="s">
        <v>64</v>
      </c>
      <c r="N15" s="7" t="s">
        <v>7</v>
      </c>
    </row>
    <row r="16" spans="1:14" x14ac:dyDescent="0.5">
      <c r="A16" s="6">
        <v>41981</v>
      </c>
      <c r="B16" s="7" t="s">
        <v>15</v>
      </c>
      <c r="C16" s="7" t="s">
        <v>61</v>
      </c>
      <c r="D16" s="7" t="s">
        <v>24</v>
      </c>
      <c r="E16" s="7" t="s">
        <v>71</v>
      </c>
      <c r="F16" s="7" t="s">
        <v>72</v>
      </c>
      <c r="G16" s="7" t="s">
        <v>22</v>
      </c>
      <c r="H16" s="7">
        <v>48.86</v>
      </c>
      <c r="I16" s="7">
        <v>10</v>
      </c>
      <c r="J16" s="7">
        <v>2</v>
      </c>
      <c r="K16" s="7">
        <v>0</v>
      </c>
      <c r="L16" s="7">
        <f t="shared" si="0"/>
        <v>486.6</v>
      </c>
      <c r="M16" s="7" t="s">
        <v>64</v>
      </c>
      <c r="N16" s="7" t="s">
        <v>7</v>
      </c>
    </row>
    <row r="17" spans="1:14" x14ac:dyDescent="0.5">
      <c r="A17" s="6">
        <v>42037</v>
      </c>
      <c r="B17" s="7" t="s">
        <v>26</v>
      </c>
      <c r="C17" s="7" t="s">
        <v>61</v>
      </c>
      <c r="D17" s="7" t="s">
        <v>24</v>
      </c>
      <c r="E17" s="7" t="s">
        <v>66</v>
      </c>
      <c r="F17" s="7" t="s">
        <v>79</v>
      </c>
      <c r="G17" s="7" t="s">
        <v>27</v>
      </c>
      <c r="H17" s="7">
        <v>90.13</v>
      </c>
      <c r="I17" s="7">
        <v>30</v>
      </c>
      <c r="J17" s="7">
        <v>1</v>
      </c>
      <c r="K17" s="7">
        <v>0</v>
      </c>
      <c r="L17" s="7">
        <f t="shared" si="0"/>
        <v>2702.8999999999996</v>
      </c>
      <c r="M17" s="7" t="s">
        <v>64</v>
      </c>
      <c r="N17" s="7" t="s">
        <v>7</v>
      </c>
    </row>
    <row r="18" spans="1:14" x14ac:dyDescent="0.5">
      <c r="A18" s="6">
        <v>42071</v>
      </c>
      <c r="B18" s="7" t="s">
        <v>28</v>
      </c>
      <c r="C18" s="7" t="s">
        <v>61</v>
      </c>
      <c r="D18" s="7" t="s">
        <v>65</v>
      </c>
      <c r="E18" s="7" t="s">
        <v>19</v>
      </c>
      <c r="F18" s="7" t="s">
        <v>73</v>
      </c>
      <c r="G18" s="7" t="s">
        <v>27</v>
      </c>
      <c r="H18" s="7">
        <v>23.45</v>
      </c>
      <c r="I18" s="7">
        <v>20</v>
      </c>
      <c r="J18" s="7">
        <v>6</v>
      </c>
      <c r="K18" s="7">
        <v>0</v>
      </c>
      <c r="L18" s="7">
        <f t="shared" si="0"/>
        <v>463</v>
      </c>
      <c r="M18" s="7" t="s">
        <v>64</v>
      </c>
      <c r="N18" s="7" t="s">
        <v>7</v>
      </c>
    </row>
    <row r="19" spans="1:14" x14ac:dyDescent="0.5">
      <c r="A19" s="6">
        <v>42343</v>
      </c>
      <c r="B19" s="7" t="s">
        <v>74</v>
      </c>
      <c r="C19" s="7" t="s">
        <v>61</v>
      </c>
      <c r="D19" s="7" t="s">
        <v>75</v>
      </c>
      <c r="E19" s="7" t="s">
        <v>76</v>
      </c>
      <c r="F19" s="7" t="s">
        <v>6</v>
      </c>
      <c r="G19" s="7" t="s">
        <v>63</v>
      </c>
      <c r="H19" s="7">
        <v>68.83</v>
      </c>
      <c r="I19" s="7">
        <v>21</v>
      </c>
      <c r="J19" s="7">
        <v>2</v>
      </c>
      <c r="K19" s="7">
        <v>3</v>
      </c>
      <c r="L19" s="7">
        <f t="shared" si="0"/>
        <v>1443.43</v>
      </c>
      <c r="M19" s="7" t="s">
        <v>64</v>
      </c>
      <c r="N19" s="7" t="s">
        <v>7</v>
      </c>
    </row>
    <row r="20" spans="1:14" x14ac:dyDescent="0.5">
      <c r="A20" s="6">
        <v>42406</v>
      </c>
      <c r="B20" s="7" t="s">
        <v>77</v>
      </c>
      <c r="C20" s="7" t="s">
        <v>61</v>
      </c>
      <c r="D20" s="7" t="s">
        <v>24</v>
      </c>
      <c r="E20" s="7" t="s">
        <v>78</v>
      </c>
      <c r="F20" s="7" t="s">
        <v>6</v>
      </c>
      <c r="G20" s="7" t="s">
        <v>63</v>
      </c>
      <c r="H20" s="7">
        <v>48.49</v>
      </c>
      <c r="I20" s="7">
        <v>2</v>
      </c>
      <c r="J20" s="7">
        <v>4</v>
      </c>
      <c r="K20" s="7">
        <v>1</v>
      </c>
      <c r="L20" s="7">
        <f t="shared" si="0"/>
        <v>92.98</v>
      </c>
      <c r="M20" s="7" t="s">
        <v>64</v>
      </c>
      <c r="N20" s="7" t="s">
        <v>7</v>
      </c>
    </row>
    <row r="21" spans="1:14" x14ac:dyDescent="0.5">
      <c r="A21" s="6">
        <v>42620</v>
      </c>
      <c r="B21" s="7" t="s">
        <v>11</v>
      </c>
      <c r="C21" s="7" t="s">
        <v>61</v>
      </c>
      <c r="D21" s="7" t="s">
        <v>8</v>
      </c>
      <c r="E21" s="7" t="s">
        <v>62</v>
      </c>
      <c r="F21" s="7" t="s">
        <v>6</v>
      </c>
      <c r="G21" s="7" t="s">
        <v>63</v>
      </c>
      <c r="H21" s="7">
        <v>40.4</v>
      </c>
      <c r="I21" s="7">
        <v>2</v>
      </c>
      <c r="J21" s="7">
        <v>0</v>
      </c>
      <c r="K21" s="7">
        <v>2</v>
      </c>
      <c r="L21" s="7">
        <f t="shared" si="0"/>
        <v>80.8</v>
      </c>
      <c r="M21" s="7" t="s">
        <v>64</v>
      </c>
      <c r="N21" s="7" t="s">
        <v>7</v>
      </c>
    </row>
    <row r="22" spans="1:14" x14ac:dyDescent="0.5">
      <c r="A22" s="6">
        <v>42745</v>
      </c>
      <c r="B22" s="7" t="s">
        <v>12</v>
      </c>
      <c r="C22" s="7" t="s">
        <v>61</v>
      </c>
      <c r="D22" s="7" t="s">
        <v>65</v>
      </c>
      <c r="E22" s="7" t="s">
        <v>66</v>
      </c>
      <c r="F22" s="7" t="s">
        <v>6</v>
      </c>
      <c r="G22" s="7" t="s">
        <v>63</v>
      </c>
      <c r="H22" s="7">
        <v>39.799999999999997</v>
      </c>
      <c r="I22" s="7">
        <v>2</v>
      </c>
      <c r="J22" s="7">
        <v>0</v>
      </c>
      <c r="K22" s="7">
        <v>0</v>
      </c>
      <c r="L22" s="7">
        <f t="shared" si="0"/>
        <v>79.599999999999994</v>
      </c>
      <c r="M22" s="7" t="s">
        <v>64</v>
      </c>
      <c r="N22" s="7" t="s">
        <v>7</v>
      </c>
    </row>
    <row r="23" spans="1:14" x14ac:dyDescent="0.5">
      <c r="A23" s="6">
        <v>42865</v>
      </c>
      <c r="B23" s="7" t="s">
        <v>13</v>
      </c>
      <c r="C23" s="7" t="s">
        <v>61</v>
      </c>
      <c r="D23" s="7" t="s">
        <v>65</v>
      </c>
      <c r="E23" s="7" t="s">
        <v>67</v>
      </c>
      <c r="F23" s="7" t="s">
        <v>6</v>
      </c>
      <c r="G23" s="7" t="s">
        <v>63</v>
      </c>
      <c r="H23" s="7">
        <v>38.32</v>
      </c>
      <c r="I23" s="7">
        <v>10</v>
      </c>
      <c r="J23" s="7">
        <v>0</v>
      </c>
      <c r="K23" s="7">
        <v>0</v>
      </c>
      <c r="L23" s="7">
        <f t="shared" si="0"/>
        <v>383.2</v>
      </c>
      <c r="M23" s="7" t="s">
        <v>64</v>
      </c>
      <c r="N23" s="7" t="s">
        <v>7</v>
      </c>
    </row>
    <row r="24" spans="1:14" x14ac:dyDescent="0.5">
      <c r="A24" s="6">
        <v>43077</v>
      </c>
      <c r="B24" s="7" t="s">
        <v>14</v>
      </c>
      <c r="C24" s="7" t="s">
        <v>61</v>
      </c>
      <c r="D24" s="7" t="s">
        <v>24</v>
      </c>
      <c r="E24" s="7" t="s">
        <v>68</v>
      </c>
      <c r="F24" s="7" t="s">
        <v>6</v>
      </c>
      <c r="G24" s="7" t="s">
        <v>63</v>
      </c>
      <c r="H24" s="7">
        <v>85.22</v>
      </c>
      <c r="I24" s="7">
        <v>10</v>
      </c>
      <c r="J24" s="7">
        <v>4</v>
      </c>
      <c r="K24" s="7">
        <v>0</v>
      </c>
      <c r="L24" s="7">
        <f t="shared" si="0"/>
        <v>848.2</v>
      </c>
      <c r="M24" s="7" t="s">
        <v>64</v>
      </c>
      <c r="N24" s="7" t="s">
        <v>7</v>
      </c>
    </row>
    <row r="25" spans="1:14" x14ac:dyDescent="0.5">
      <c r="A25" s="6">
        <v>43286</v>
      </c>
      <c r="B25" s="7" t="s">
        <v>23</v>
      </c>
      <c r="C25" s="7" t="s">
        <v>61</v>
      </c>
      <c r="D25" s="7" t="s">
        <v>65</v>
      </c>
      <c r="E25" s="7" t="s">
        <v>69</v>
      </c>
      <c r="F25" s="7" t="s">
        <v>70</v>
      </c>
      <c r="G25" s="7" t="s">
        <v>22</v>
      </c>
      <c r="H25" s="7">
        <v>195.99</v>
      </c>
      <c r="I25" s="7">
        <v>5</v>
      </c>
      <c r="J25" s="7">
        <v>2</v>
      </c>
      <c r="K25" s="7">
        <v>5</v>
      </c>
      <c r="L25" s="7">
        <f t="shared" si="0"/>
        <v>977.95</v>
      </c>
      <c r="M25" s="7" t="s">
        <v>64</v>
      </c>
      <c r="N25" s="7" t="s">
        <v>7</v>
      </c>
    </row>
    <row r="26" spans="1:14" x14ac:dyDescent="0.5">
      <c r="A26" s="6">
        <v>43346</v>
      </c>
      <c r="B26" s="7" t="s">
        <v>15</v>
      </c>
      <c r="C26" s="7" t="s">
        <v>61</v>
      </c>
      <c r="D26" s="7" t="s">
        <v>24</v>
      </c>
      <c r="E26" s="7" t="s">
        <v>71</v>
      </c>
      <c r="F26" s="7" t="s">
        <v>72</v>
      </c>
      <c r="G26" s="7" t="s">
        <v>22</v>
      </c>
      <c r="H26" s="7">
        <v>79.599999999999994</v>
      </c>
      <c r="I26" s="7">
        <v>3</v>
      </c>
      <c r="J26" s="7">
        <v>2</v>
      </c>
      <c r="K26" s="7">
        <v>4</v>
      </c>
      <c r="L26" s="7">
        <f t="shared" si="0"/>
        <v>236.79999999999998</v>
      </c>
      <c r="M26" s="7" t="s">
        <v>64</v>
      </c>
      <c r="N26" s="7" t="s">
        <v>7</v>
      </c>
    </row>
    <row r="27" spans="1:14" x14ac:dyDescent="0.5">
      <c r="A27" s="6">
        <v>43589</v>
      </c>
      <c r="B27" s="7" t="s">
        <v>26</v>
      </c>
      <c r="C27" s="7" t="s">
        <v>61</v>
      </c>
      <c r="D27" s="7" t="s">
        <v>24</v>
      </c>
      <c r="E27" s="7" t="s">
        <v>66</v>
      </c>
      <c r="F27" s="7" t="s">
        <v>79</v>
      </c>
      <c r="G27" s="7" t="s">
        <v>27</v>
      </c>
      <c r="H27" s="7">
        <v>188.24</v>
      </c>
      <c r="I27" s="7">
        <v>5</v>
      </c>
      <c r="J27" s="7">
        <v>1</v>
      </c>
      <c r="K27" s="7">
        <v>2</v>
      </c>
      <c r="L27" s="7">
        <f t="shared" si="0"/>
        <v>940.2</v>
      </c>
      <c r="M27" s="7" t="s">
        <v>64</v>
      </c>
      <c r="N27" s="7" t="s">
        <v>7</v>
      </c>
    </row>
    <row r="28" spans="1:14" x14ac:dyDescent="0.5">
      <c r="A28" s="6">
        <v>43717</v>
      </c>
      <c r="B28" s="7" t="s">
        <v>28</v>
      </c>
      <c r="C28" s="7" t="s">
        <v>61</v>
      </c>
      <c r="D28" s="7" t="s">
        <v>65</v>
      </c>
      <c r="E28" s="7" t="s">
        <v>19</v>
      </c>
      <c r="F28" s="7" t="s">
        <v>73</v>
      </c>
      <c r="G28" s="7" t="s">
        <v>27</v>
      </c>
      <c r="H28" s="7">
        <v>43.85</v>
      </c>
      <c r="I28" s="7">
        <v>3</v>
      </c>
      <c r="J28" s="7">
        <v>6</v>
      </c>
      <c r="K28" s="7">
        <v>7</v>
      </c>
      <c r="L28" s="7">
        <f t="shared" si="0"/>
        <v>125.55000000000001</v>
      </c>
      <c r="M28" s="7" t="s">
        <v>64</v>
      </c>
      <c r="N28" s="7" t="s">
        <v>7</v>
      </c>
    </row>
    <row r="29" spans="1:14" x14ac:dyDescent="0.5">
      <c r="A29" s="6">
        <v>43809</v>
      </c>
      <c r="B29" s="7" t="s">
        <v>74</v>
      </c>
      <c r="C29" s="7" t="s">
        <v>61</v>
      </c>
      <c r="D29" s="7" t="s">
        <v>75</v>
      </c>
      <c r="E29" s="7" t="s">
        <v>76</v>
      </c>
      <c r="F29" s="7" t="s">
        <v>6</v>
      </c>
      <c r="G29" s="7" t="s">
        <v>63</v>
      </c>
      <c r="H29" s="7">
        <v>104.94</v>
      </c>
      <c r="I29" s="7">
        <v>8</v>
      </c>
      <c r="J29" s="7">
        <v>1</v>
      </c>
      <c r="K29" s="7">
        <v>4</v>
      </c>
      <c r="L29" s="7">
        <f t="shared" si="0"/>
        <v>838.52</v>
      </c>
      <c r="M29" s="7" t="s">
        <v>64</v>
      </c>
      <c r="N29" s="7" t="s">
        <v>7</v>
      </c>
    </row>
    <row r="30" spans="1:14" x14ac:dyDescent="0.5">
      <c r="A30" s="6">
        <v>43864</v>
      </c>
      <c r="B30" s="7" t="s">
        <v>77</v>
      </c>
      <c r="C30" s="7" t="s">
        <v>61</v>
      </c>
      <c r="D30" s="7" t="s">
        <v>24</v>
      </c>
      <c r="E30" s="7" t="s">
        <v>78</v>
      </c>
      <c r="F30" s="7" t="s">
        <v>6</v>
      </c>
      <c r="G30" s="7" t="s">
        <v>63</v>
      </c>
      <c r="H30" s="7">
        <v>106.41</v>
      </c>
      <c r="I30" s="7">
        <v>10</v>
      </c>
      <c r="J30" s="7">
        <v>10</v>
      </c>
      <c r="K30" s="7">
        <v>2</v>
      </c>
      <c r="L30" s="7">
        <f t="shared" si="0"/>
        <v>1054.0999999999999</v>
      </c>
      <c r="M30" s="7" t="s">
        <v>64</v>
      </c>
      <c r="N30" s="7" t="s">
        <v>7</v>
      </c>
    </row>
    <row r="31" spans="1:14" x14ac:dyDescent="0.5">
      <c r="A31" s="6">
        <v>43898</v>
      </c>
      <c r="B31" s="7" t="s">
        <v>11</v>
      </c>
      <c r="C31" s="7" t="s">
        <v>61</v>
      </c>
      <c r="D31" s="7" t="s">
        <v>8</v>
      </c>
      <c r="E31" s="7" t="s">
        <v>62</v>
      </c>
      <c r="F31" s="7" t="s">
        <v>6</v>
      </c>
      <c r="G31" s="7" t="s">
        <v>63</v>
      </c>
      <c r="H31" s="7">
        <v>60.79</v>
      </c>
      <c r="I31" s="7">
        <v>3</v>
      </c>
      <c r="J31" s="7">
        <v>10</v>
      </c>
      <c r="K31" s="7">
        <v>2</v>
      </c>
      <c r="L31" s="7">
        <f t="shared" si="0"/>
        <v>172.37</v>
      </c>
      <c r="M31" s="7" t="s">
        <v>64</v>
      </c>
      <c r="N31" s="7" t="s">
        <v>7</v>
      </c>
    </row>
    <row r="32" spans="1:14" x14ac:dyDescent="0.5">
      <c r="A32" s="6">
        <v>43991</v>
      </c>
      <c r="B32" s="7" t="s">
        <v>12</v>
      </c>
      <c r="C32" s="7" t="s">
        <v>61</v>
      </c>
      <c r="D32" s="7" t="s">
        <v>65</v>
      </c>
      <c r="E32" s="7" t="s">
        <v>66</v>
      </c>
      <c r="F32" s="7" t="s">
        <v>6</v>
      </c>
      <c r="G32" s="7" t="s">
        <v>63</v>
      </c>
      <c r="H32" s="7">
        <v>130.04</v>
      </c>
      <c r="I32" s="7">
        <v>2</v>
      </c>
      <c r="J32" s="7">
        <v>200</v>
      </c>
      <c r="K32" s="7">
        <v>20</v>
      </c>
      <c r="L32" s="7">
        <f t="shared" si="0"/>
        <v>60.079999999999984</v>
      </c>
      <c r="M32" s="7" t="s">
        <v>64</v>
      </c>
      <c r="N32" s="7" t="s">
        <v>7</v>
      </c>
    </row>
    <row r="33" spans="1:14" x14ac:dyDescent="0.5">
      <c r="A33" s="6">
        <v>44177</v>
      </c>
      <c r="B33" s="7" t="s">
        <v>13</v>
      </c>
      <c r="C33" s="7" t="s">
        <v>61</v>
      </c>
      <c r="D33" s="7" t="s">
        <v>65</v>
      </c>
      <c r="E33" s="7" t="s">
        <v>67</v>
      </c>
      <c r="F33" s="7" t="s">
        <v>6</v>
      </c>
      <c r="G33" s="7" t="s">
        <v>63</v>
      </c>
      <c r="H33" s="7">
        <v>121.78</v>
      </c>
      <c r="I33" s="7">
        <v>4</v>
      </c>
      <c r="J33" s="7">
        <v>10</v>
      </c>
      <c r="K33" s="7">
        <v>0</v>
      </c>
      <c r="L33" s="7">
        <f t="shared" si="0"/>
        <v>477.12</v>
      </c>
      <c r="M33" s="7" t="s">
        <v>64</v>
      </c>
      <c r="N33" s="7" t="s">
        <v>7</v>
      </c>
    </row>
    <row r="34" spans="1:14" x14ac:dyDescent="0.5">
      <c r="A34" s="6">
        <v>44203</v>
      </c>
      <c r="B34" s="7" t="s">
        <v>14</v>
      </c>
      <c r="C34" s="7" t="s">
        <v>61</v>
      </c>
      <c r="D34" s="7" t="s">
        <v>24</v>
      </c>
      <c r="E34" s="7" t="s">
        <v>68</v>
      </c>
      <c r="F34" s="7" t="s">
        <v>6</v>
      </c>
      <c r="G34" s="7" t="s">
        <v>63</v>
      </c>
      <c r="H34" s="7">
        <v>144.80000000000001</v>
      </c>
      <c r="I34" s="7">
        <v>20</v>
      </c>
      <c r="J34" s="7">
        <v>10</v>
      </c>
      <c r="K34" s="7">
        <v>6</v>
      </c>
      <c r="L34" s="7">
        <f t="shared" si="0"/>
        <v>2886</v>
      </c>
      <c r="M34" s="7" t="s">
        <v>64</v>
      </c>
      <c r="N34" s="7" t="s">
        <v>7</v>
      </c>
    </row>
    <row r="35" spans="1:14" x14ac:dyDescent="0.5">
      <c r="A35" s="6">
        <v>44322</v>
      </c>
      <c r="B35" s="7" t="s">
        <v>23</v>
      </c>
      <c r="C35" s="7" t="s">
        <v>61</v>
      </c>
      <c r="D35" s="7" t="s">
        <v>65</v>
      </c>
      <c r="E35" s="7" t="s">
        <v>69</v>
      </c>
      <c r="F35" s="7" t="s">
        <v>70</v>
      </c>
      <c r="G35" s="7" t="s">
        <v>22</v>
      </c>
      <c r="H35" s="7">
        <v>644.34</v>
      </c>
      <c r="I35" s="7">
        <v>30</v>
      </c>
      <c r="J35" s="7">
        <v>10</v>
      </c>
      <c r="K35" s="7">
        <v>3</v>
      </c>
      <c r="L35" s="7">
        <f t="shared" si="0"/>
        <v>19320.2</v>
      </c>
      <c r="M35" s="7" t="s">
        <v>64</v>
      </c>
      <c r="N35" s="7" t="s">
        <v>7</v>
      </c>
    </row>
    <row r="36" spans="1:14" x14ac:dyDescent="0.5">
      <c r="A36" s="6">
        <v>44558</v>
      </c>
      <c r="B36" s="7" t="s">
        <v>15</v>
      </c>
      <c r="C36" s="7" t="s">
        <v>61</v>
      </c>
      <c r="D36" s="7" t="s">
        <v>24</v>
      </c>
      <c r="E36" s="7" t="s">
        <v>71</v>
      </c>
      <c r="F36" s="7" t="s">
        <v>72</v>
      </c>
      <c r="G36" s="7" t="s">
        <v>22</v>
      </c>
      <c r="H36" s="7">
        <v>166.42</v>
      </c>
      <c r="I36" s="7">
        <v>13</v>
      </c>
      <c r="J36" s="7">
        <v>20</v>
      </c>
      <c r="K36" s="7">
        <v>3</v>
      </c>
      <c r="L36" s="7">
        <f t="shared" si="0"/>
        <v>2143.46</v>
      </c>
      <c r="M36" s="7" t="s">
        <v>64</v>
      </c>
      <c r="N36" s="7" t="s">
        <v>7</v>
      </c>
    </row>
    <row r="37" spans="1:14" x14ac:dyDescent="0.5">
      <c r="A37" s="6">
        <v>44594</v>
      </c>
      <c r="B37" s="7" t="s">
        <v>26</v>
      </c>
      <c r="C37" s="7" t="s">
        <v>61</v>
      </c>
      <c r="D37" s="7" t="s">
        <v>24</v>
      </c>
      <c r="E37" s="7" t="s">
        <v>66</v>
      </c>
      <c r="F37" s="7" t="s">
        <v>79</v>
      </c>
      <c r="G37" s="7" t="s">
        <v>27</v>
      </c>
      <c r="H37" s="7">
        <v>122.88</v>
      </c>
      <c r="I37" s="7">
        <v>30</v>
      </c>
      <c r="J37" s="7">
        <v>0</v>
      </c>
      <c r="K37" s="7">
        <v>1</v>
      </c>
      <c r="L37" s="7">
        <f t="shared" si="0"/>
        <v>3686.3999999999996</v>
      </c>
      <c r="M37" s="7" t="s">
        <v>64</v>
      </c>
      <c r="N37" s="7" t="s">
        <v>7</v>
      </c>
    </row>
    <row r="38" spans="1:14" x14ac:dyDescent="0.5">
      <c r="A38" s="6">
        <v>44624</v>
      </c>
      <c r="B38" s="7" t="s">
        <v>28</v>
      </c>
      <c r="C38" s="7" t="s">
        <v>61</v>
      </c>
      <c r="D38" s="7" t="s">
        <v>65</v>
      </c>
      <c r="E38" s="7" t="s">
        <v>19</v>
      </c>
      <c r="F38" s="7" t="s">
        <v>73</v>
      </c>
      <c r="G38" s="7" t="s">
        <v>27</v>
      </c>
      <c r="H38" s="7">
        <v>105.06</v>
      </c>
      <c r="I38" s="7">
        <v>30</v>
      </c>
      <c r="J38" s="7">
        <v>0</v>
      </c>
      <c r="K38" s="7">
        <v>2</v>
      </c>
      <c r="L38" s="7">
        <f t="shared" si="0"/>
        <v>3151.8</v>
      </c>
      <c r="M38" s="7" t="s">
        <v>64</v>
      </c>
      <c r="N38" s="7" t="s">
        <v>7</v>
      </c>
    </row>
    <row r="39" spans="1:14" x14ac:dyDescent="0.5">
      <c r="A39" s="6">
        <v>44663</v>
      </c>
      <c r="B39" s="7" t="s">
        <v>74</v>
      </c>
      <c r="C39" s="7" t="s">
        <v>61</v>
      </c>
      <c r="D39" s="7" t="s">
        <v>75</v>
      </c>
      <c r="E39" s="7" t="s">
        <v>76</v>
      </c>
      <c r="F39" s="7" t="s">
        <v>6</v>
      </c>
      <c r="G39" s="7" t="s">
        <v>63</v>
      </c>
      <c r="H39" s="7">
        <v>137.27000000000001</v>
      </c>
      <c r="I39" s="7">
        <v>10</v>
      </c>
      <c r="J39" s="7">
        <v>30</v>
      </c>
      <c r="K39" s="7">
        <v>1</v>
      </c>
      <c r="L39" s="7">
        <f t="shared" si="0"/>
        <v>1342.7</v>
      </c>
      <c r="M39" s="7" t="s">
        <v>64</v>
      </c>
      <c r="N39" s="7" t="s">
        <v>7</v>
      </c>
    </row>
    <row r="40" spans="1:14" x14ac:dyDescent="0.5">
      <c r="A40" s="6">
        <v>44683</v>
      </c>
      <c r="B40" s="7" t="s">
        <v>77</v>
      </c>
      <c r="C40" s="7" t="s">
        <v>61</v>
      </c>
      <c r="D40" s="7" t="s">
        <v>24</v>
      </c>
      <c r="E40" s="7" t="s">
        <v>78</v>
      </c>
      <c r="F40" s="7" t="s">
        <v>6</v>
      </c>
      <c r="G40" s="7" t="s">
        <v>63</v>
      </c>
      <c r="H40" s="7">
        <v>115.76</v>
      </c>
      <c r="I40" s="7">
        <v>11</v>
      </c>
      <c r="J40" s="7">
        <v>40</v>
      </c>
      <c r="K40" s="7">
        <v>0</v>
      </c>
      <c r="L40" s="7">
        <f t="shared" si="0"/>
        <v>1233.3600000000001</v>
      </c>
      <c r="M40" s="7" t="s">
        <v>64</v>
      </c>
      <c r="N40" s="7" t="s"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D A A B Q S w M E F A A A C A g A L W 2 Z V B 6 r Z P y o A A A A 9 w A A A B I A A A B D b 2 5 m a W c v U G F j a 2 F n Z S 5 4 b W y F j 8 E K g k A U R X 9 F Z u + 8 U T N C n i P U o k 1 C E E T b w S Y d 0 j G c s f H f W v R J / U J C W e 1 a 3 s u 5 c O 7 j d s d s a G r v K j u j W p 2 S g D L i S V 2 0 R 6 X L l P T 2 5 C 9 I x n E r i r M o p T f C 2 i S D U S m p r L 0 k A M 4 5 6 i L a d i W E j A V w y D e 7 o p K N 8 J U 2 V u h C k s / q + H 9 F O O 5 f M j y k A Z v R e R w z G i F M L e Z K f 4 l w F K Y M 4 a f E V V / b v p N c a n + 9 R J g i w v s E f w J Q S w M E F A A A C A g A L W 2 Z V L m i M 3 S U A A A A u A A A A B M A A A B G b 3 J t d W x h c y 9 T Z W N 0 a W 9 u M S 5 t T Y 3 B C s I w E E T v g f 7 D k l M L p W k P e i m e W v 2 B 4 k k 8 1 H T R S L o L 2 a T + v h F B P A 2 P G d 4 I 2 u i Y Y P p m 1 x e q U P K Y A y 5 g m S S 6 m J C i w A E 8 R g U w c Q o W M w 6 y N S P b t O a 6 P D m P z c A U P 9 t S m 7 N g E P P E w E g 3 T u t s R n 6 R 5 3 k R 8 6 9 t r G y 6 q u E y o n e r i x i y W d e 6 h i N Z X h z d M + 9 3 b d t d K + X o 9 9 + / A V B L A w Q U A A A I C A A t b Z l U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C 1 t m V Q e q 2 T 8 q A A A A P c A A A A S A A A A A A A A A A A A A A A A A A A A A A B D b 2 5 m a W c v U G F j a 2 F n Z S 5 4 b W x Q S w E C F A M U A A A I C A A t b Z l U u a I z d J Q A A A C 4 A A A A E w A A A A A A A A A A A A A A A A D Y A A A A R m 9 y b X V s Y X M v U 2 V j d G l v b j E u b V B L A Q I U A x Q A A A g I A C 1 t m V Q P y u m r p A A A A O k A A A A T A A A A A A A A A A A A A A A A A J 0 B A A B b Q 2 9 u d G V u d F 9 U e X B l c 1 0 u e G 1 s U E s F B g A A A A A D A A M A w g A A A H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w I A A A A A A A A K g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G l 0 d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V U M T E 6 M z Y 6 M D Q u M j k 5 M D k 4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N 0 a X R 1 Z W 5 0 c y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6 0 3 p w M 7 e 1 9 c w D Q Y J K o Z I h v c N A Q E B B Q A E g g I A s j W H Y Q f N I J n q 3 p Z g + L W Q j 4 m E d x G / x m E 8 k z N E v v X l C M 9 c E D h X V b B Y N n G b U 9 L M 9 U 2 U h l w S q e H r h b c F e p 9 K H G u a S y r 0 9 0 0 l t p T r g l x z R / d G S T 8 v n l l 3 R x A I O o p z w p X S q R u S h z z w M G Z r m 9 a V S T E 3 + P e 6 l F 6 W f C 7 8 5 o T v 7 + F b 1 7 I h 0 S l 2 G A U + J m O D C g x B U b K W 9 8 4 m l Q J d M o 8 Z z y b c T r f m B E 0 h J B J m S 4 p A E n D J / Z r M J i R L U q H Z W s B C A X w j 3 6 r g W / t W E f h q e 6 v v 6 1 Q f J 4 Q + t R z 4 b o Q o 4 P 4 k S 2 a 9 F H o 5 x u J u / j C D 8 5 0 y u E E f n X P k i m t F u i O N b o M 0 n x H L I + p w I / 5 r C b b W / x 7 X a b a k g k G z 9 p t i v d K 4 S l J m 5 z 2 v 9 R B W Q B w u R + g Z / V X 2 v F M 7 T O M A C B C J V 7 d m l R j v 9 N V v N 2 O 4 r n 8 H N Q v a j T A / K k 1 G 7 H 5 s m r 5 a b C f h 7 E i D a h s b z f x F G Y V 2 1 O Q I p V S 4 C A R V Y Z d D w T K t 3 w j d m 0 s 5 H C e n j H y K / g x w T h V + H 7 O V Q I U E f l W K c b Y c B x n 1 P G v 5 l B A K v u c H a + a k 2 C a 6 l m a L U r Q R y Y A x 5 z B Z f / i B l Z s g m O 2 Y D r 1 J a t k K V j x 8 l I K d S o Z a Q + Z l l k Y B j E p N c 4 w 4 9 5 P r C l E 4 l f q 2 X F i 1 9 1 T x S k M 3 9 C 2 6 6 8 G Z F g k 4 m 0 B y F c H 4 f M Q O r y b 9 6 S T / 3 O m L 5 I v 2 x U W x V t F 1 1 U l v + 3 + t P i A w f A Y J K o Z I h v c N A Q c B M B 0 G C W C G S A F l A w Q B K g Q Q c n f d e r 6 2 M M 4 W V 6 m y P L r b K Y B Q r 1 1 k q r g V a f z S 7 R Q w g i t g f 2 0 v N U H b 3 w r K c l 3 y h 5 i b b z m 4 h N Z / U p / 2 s w Q H M M h 5 U J E e h S W Q C H d z E 4 p 6 I + v w g N F + + h g N x L E s P h 5 E W L x G z s q L g L 4 = < / D a t a M a s h u p > 
</file>

<file path=customXml/itemProps1.xml><?xml version="1.0" encoding="utf-8"?>
<ds:datastoreItem xmlns:ds="http://schemas.openxmlformats.org/officeDocument/2006/customXml" ds:itemID="{765351E4-4216-BD47-B8D0-AA01258225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Allocation</vt:lpstr>
      <vt:lpstr>Holding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Gaurav Kumar</cp:lastModifiedBy>
  <dcterms:created xsi:type="dcterms:W3CDTF">2022-04-17T06:23:31Z</dcterms:created>
  <dcterms:modified xsi:type="dcterms:W3CDTF">2024-06-14T16:43:45Z</dcterms:modified>
</cp:coreProperties>
</file>