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ssignments" sheetId="1" state="visible" r:id="rId1"/>
    <sheet xmlns:r="http://schemas.openxmlformats.org/officeDocument/2006/relationships" name="chatbot_use" sheetId="2" state="visible" r:id="rId2"/>
    <sheet xmlns:r="http://schemas.openxmlformats.org/officeDocument/2006/relationships" name="meet_expectations" sheetId="3" state="visible" r:id="rId3"/>
    <sheet xmlns:r="http://schemas.openxmlformats.org/officeDocument/2006/relationships" name="ai_experience" sheetId="4" state="visible" r:id="rId4"/>
    <sheet xmlns:r="http://schemas.openxmlformats.org/officeDocument/2006/relationships" name="how_ai_integrate" sheetId="5" state="visible" r:id="rId5"/>
    <sheet xmlns:r="http://schemas.openxmlformats.org/officeDocument/2006/relationships" name="plan_chatbot_use" sheetId="6" state="visible" r:id="rId6"/>
    <sheet xmlns:r="http://schemas.openxmlformats.org/officeDocument/2006/relationships" name="how_plan_chatbot_use" sheetId="7" state="visible" r:id="rId7"/>
    <sheet xmlns:r="http://schemas.openxmlformats.org/officeDocument/2006/relationships" name="primary_reason" sheetId="8" state="visible" r:id="rId8"/>
    <sheet xmlns:r="http://schemas.openxmlformats.org/officeDocument/2006/relationships" name="chatbot_advantages" sheetId="9" state="visible" r:id="rId9"/>
    <sheet xmlns:r="http://schemas.openxmlformats.org/officeDocument/2006/relationships" name="chatbot_disadvantages" sheetId="10" state="visible" r:id="rId10"/>
    <sheet xmlns:r="http://schemas.openxmlformats.org/officeDocument/2006/relationships" name="ai_excitement" sheetId="11" state="visible" r:id="rId11"/>
    <sheet xmlns:r="http://schemas.openxmlformats.org/officeDocument/2006/relationships" name="interview_experience" sheetId="12" state="visible" r:id="rId12"/>
  </sheets>
  <definedNames>
    <definedName name="Z_929E4F3E_5608_46C2_9FA8_4A6F47962846_.wvu.FilterData" localSheetId="1" hidden="1">'DN chatbot_use'!$A$2:$Z$60</definedName>
    <definedName name="Z_929E4F3E_5608_46C2_9FA8_4A6F47962846_.wvu.FilterData" localSheetId="2" hidden="1">'DN meet_expectations'!$A$2:$Z$29</definedName>
    <definedName name="Z_929E4F3E_5608_46C2_9FA8_4A6F47962846_.wvu.FilterData" localSheetId="3" hidden="1">'DN ai_experience'!$A$2:$Z$74</definedName>
    <definedName name="Z_929E4F3E_5608_46C2_9FA8_4A6F47962846_.wvu.FilterData" localSheetId="4" hidden="1">'DN how_ai_integrate'!$A$2:$Z$33</definedName>
    <definedName name="Z_929E4F3E_5608_46C2_9FA8_4A6F47962846_.wvu.FilterData" localSheetId="5" hidden="1">'CN plan_chatbot_use'!$A$2:$Z$61</definedName>
    <definedName name="Z_929E4F3E_5608_46C2_9FA8_4A6F47962846_.wvu.FilterData" localSheetId="6" hidden="1">'CN how_plan_chatbot_use'!$A$2:$Z$46</definedName>
    <definedName name="Z_929E4F3E_5608_46C2_9FA8_4A6F47962846_.wvu.FilterData" localSheetId="7" hidden="1">'CN primary_reason'!$A$2:$Z$21</definedName>
    <definedName name="Z_929E4F3E_5608_46C2_9FA8_4A6F47962846_.wvu.FilterData" localSheetId="8" hidden="1">' NS chatbot_advantages'!$A$2:$Z$60</definedName>
    <definedName name="Z_929E4F3E_5608_46C2_9FA8_4A6F47962846_.wvu.FilterData" localSheetId="9" hidden="1">'NS chatbot_disadvantages'!$A$2:$Z$54</definedName>
    <definedName name="Z_929E4F3E_5608_46C2_9FA8_4A6F47962846_.wvu.FilterData" localSheetId="10" hidden="1">'SP ai_excitement'!$A$2:$Z$51</definedName>
    <definedName name="Z_929E4F3E_5608_46C2_9FA8_4A6F47962846_.wvu.FilterData" localSheetId="11" hidden="1">'SP interview_experience'!$A$2:$Z$50</definedName>
    <definedName name="Z_5D2BC7B7_4450_4226_AF3C_E58DEA9EE6E0_.wvu.FilterData" localSheetId="6" hidden="1">'CN how_plan_chatbot_use'!$A$2:$Z$46</definedName>
    <definedName name="Z_5D2BC7B7_4450_4226_AF3C_E58DEA9EE6E0_.wvu.FilterData" localSheetId="10" hidden="1">'SP ai_excitement'!$A$2:$Z$51</definedName>
    <definedName name="Z_5D2BC7B7_4450_4226_AF3C_E58DEA9EE6E0_.wvu.FilterData" localSheetId="11" hidden="1">'SP interview_experience'!$A$1:$Z$50</definedName>
    <definedName name="_xlnm._FilterDatabase" localSheetId="1" hidden="1">'chatbot_use'!$A$2:$Z$60</definedName>
    <definedName name="_xlnm._FilterDatabase" localSheetId="2" hidden="1">'meet_expectations'!$A$2:$Z$29</definedName>
    <definedName name="_xlnm._FilterDatabase" localSheetId="3" hidden="1">'ai_experience'!$A$2:$Z$74</definedName>
    <definedName name="_xlnm._FilterDatabase" localSheetId="4" hidden="1">'how_ai_integrate'!$A$2:$Z$33</definedName>
    <definedName name="_xlnm._FilterDatabase" localSheetId="5" hidden="1">'plan_chatbot_use'!$A$2:$Z$61</definedName>
    <definedName name="_xlnm._FilterDatabase" localSheetId="6" hidden="1">'how_plan_chatbot_use'!$A$2:$Z$46</definedName>
    <definedName name="_xlnm._FilterDatabase" localSheetId="7" hidden="1">'primary_reason'!$A$2:$Z$21</definedName>
    <definedName name="_xlnm._FilterDatabase" localSheetId="8" hidden="1">'chatbot_advantages'!$A$2:$Z$60</definedName>
    <definedName name="_xlnm._FilterDatabase" localSheetId="9" hidden="1">'chatbot_disadvantages'!$A$2:$Z$54</definedName>
    <definedName name="_xlnm._FilterDatabase" localSheetId="10" hidden="1">'ai_excitement'!$A$2:$Z$51</definedName>
    <definedName name="_xlnm._FilterDatabase" localSheetId="11" hidden="1">'interview_experience'!$A$2:$Z$50</definedName>
  </definedNames>
  <calcPr calcId="124519" fullCalcOnLoad="1"/>
</workbook>
</file>

<file path=xl/styles.xml><?xml version="1.0" encoding="utf-8"?>
<styleSheet xmlns="http://schemas.openxmlformats.org/spreadsheetml/2006/main">
  <numFmts count="0"/>
  <fonts count="30">
    <font>
      <name val="Arial"/>
      <color rgb="FF000000"/>
      <sz val="10"/>
      <scheme val="minor"/>
    </font>
    <font>
      <name val="Arial"/>
      <b val="1"/>
      <color theme="1"/>
      <sz val="11"/>
    </font>
    <font>
      <name val="Arial"/>
      <color rgb="FF1F1F1F"/>
      <sz val="10"/>
      <scheme val="minor"/>
    </font>
    <font>
      <name val="Arial"/>
      <color theme="1"/>
      <sz val="11"/>
    </font>
    <font>
      <name val="Calibri"/>
      <color theme="1"/>
      <sz val="11"/>
    </font>
    <font>
      <name val="Arial"/>
      <color theme="1"/>
      <sz val="10"/>
      <scheme val="minor"/>
    </font>
    <font>
      <name val="Arial"/>
      <color theme="1"/>
      <scheme val="minor"/>
    </font>
    <font>
      <name val="Arial"/>
      <b val="1"/>
      <color theme="1"/>
      <sz val="10"/>
      <scheme val="minor"/>
    </font>
    <font>
      <name val="Arial"/>
      <b val="1"/>
      <color theme="1"/>
      <scheme val="minor"/>
    </font>
    <font>
      <name val="Arial"/>
      <b val="1"/>
      <color theme="1"/>
    </font>
    <font>
      <name val="Arial"/>
      <color theme="1"/>
    </font>
    <font>
      <name val="Söhne"/>
      <color rgb="FF374151"/>
      <sz val="12"/>
    </font>
    <font/>
    <font>
      <name val="Arial"/>
      <color rgb="FF1F1F1F"/>
    </font>
    <font>
      <name val="Arial"/>
      <color rgb="FF000000"/>
    </font>
    <font>
      <name val="Söhne"/>
      <color rgb="FF374151"/>
      <sz val="10"/>
    </font>
    <font>
      <name val="Arial"/>
      <b val="1"/>
      <color theme="1"/>
      <sz val="11"/>
      <scheme val="minor"/>
    </font>
    <font>
      <name val="Arial"/>
      <color theme="1"/>
      <sz val="11"/>
      <scheme val="minor"/>
    </font>
    <font>
      <name val="Arial"/>
      <color rgb="FF1F1F1F"/>
      <sz val="11"/>
      <scheme val="minor"/>
    </font>
    <font>
      <name val="&quot;Google Sans Mono&quot;"/>
      <color rgb="FF000000"/>
      <sz val="9"/>
    </font>
    <font>
      <name val="Söhne"/>
      <color rgb="FF000000"/>
      <sz val="10"/>
    </font>
    <font>
      <name val="Söhne"/>
      <color theme="1"/>
      <sz val="10"/>
    </font>
    <font>
      <name val="Arial"/>
      <color rgb="FF1F1F1F"/>
      <sz val="10"/>
    </font>
    <font>
      <name val="Söhne"/>
      <color rgb="FF374151"/>
      <sz val="11"/>
    </font>
    <font>
      <name val="Arial"/>
      <color rgb="FF000000"/>
      <sz val="11"/>
    </font>
    <font>
      <name val="Arial"/>
      <color rgb="FF000000"/>
      <sz val="11"/>
      <scheme val="minor"/>
    </font>
    <font>
      <name val="Arial"/>
      <b val="1"/>
      <color rgb="FFFFFFFF"/>
      <scheme val="minor"/>
    </font>
    <font>
      <name val="Arial"/>
      <strike val="1"/>
      <color theme="1"/>
    </font>
    <font>
      <name val="&quot;Google Sans&quot;"/>
      <color rgb="FF1F1F1F"/>
      <sz val="9"/>
    </font>
    <font>
      <name val="Arial"/>
      <strike val="1"/>
      <color theme="1"/>
      <scheme val="minor"/>
    </font>
  </fonts>
  <fills count="24">
    <fill>
      <patternFill/>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D9EAD3"/>
        <bgColor rgb="FFD9EAD3"/>
      </patternFill>
    </fill>
    <fill>
      <patternFill patternType="solid">
        <fgColor rgb="FF38761D"/>
        <bgColor rgb="FF38761D"/>
      </patternFill>
    </fill>
    <fill>
      <patternFill patternType="solid">
        <fgColor rgb="FF93C47D"/>
        <bgColor rgb="FF93C47D"/>
      </patternFill>
    </fill>
    <fill>
      <patternFill patternType="solid">
        <fgColor rgb="FFFFE599"/>
        <bgColor rgb="FFFFE599"/>
      </patternFill>
    </fill>
    <fill>
      <patternFill patternType="solid">
        <fgColor rgb="FFFFF2CC"/>
        <bgColor rgb="FFFFF2CC"/>
      </patternFill>
    </fill>
    <fill>
      <patternFill patternType="solid">
        <fgColor rgb="FFFF0000"/>
        <bgColor rgb="FFFF0000"/>
      </patternFill>
    </fill>
    <fill>
      <patternFill patternType="solid">
        <fgColor theme="9"/>
        <bgColor theme="9"/>
      </patternFill>
    </fill>
    <fill>
      <patternFill patternType="solid">
        <fgColor theme="6"/>
        <bgColor theme="6"/>
      </patternFill>
    </fill>
    <fill>
      <patternFill patternType="solid">
        <fgColor rgb="FF00FFFF"/>
        <bgColor rgb="FF00FFFF"/>
      </patternFill>
    </fill>
    <fill>
      <patternFill patternType="solid">
        <fgColor theme="7"/>
        <bgColor theme="7"/>
      </patternFill>
    </fill>
    <fill>
      <patternFill patternType="solid">
        <fgColor rgb="FFB6D7A8"/>
        <bgColor rgb="FFB6D7A8"/>
      </patternFill>
    </fill>
    <fill>
      <patternFill patternType="solid">
        <fgColor theme="0"/>
        <bgColor theme="0"/>
      </patternFill>
    </fill>
    <fill>
      <patternFill patternType="solid">
        <fgColor rgb="FFFF9900"/>
        <bgColor rgb="FFFF9900"/>
      </patternFill>
    </fill>
    <fill>
      <patternFill patternType="solid">
        <fgColor rgb="FFF4CCCC"/>
        <bgColor rgb="FFF4CCCC"/>
      </patternFill>
    </fill>
    <fill>
      <patternFill patternType="solid">
        <fgColor theme="4"/>
        <bgColor theme="4"/>
      </patternFill>
    </fill>
    <fill>
      <patternFill patternType="solid">
        <fgColor rgb="FFF1C232"/>
        <bgColor rgb="FFF1C232"/>
      </patternFill>
    </fill>
    <fill>
      <patternFill patternType="solid">
        <fgColor rgb="FF3C78D8"/>
        <bgColor rgb="FF3C78D8"/>
      </patternFill>
    </fill>
    <fill>
      <patternFill patternType="solid">
        <fgColor rgb="FFF9CB9C"/>
        <bgColor rgb="FFF9CB9C"/>
      </patternFill>
    </fill>
    <fill>
      <patternFill patternType="solid">
        <fgColor rgb="FFC9DAF8"/>
        <bgColor rgb="FFC9DAF8"/>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rder>
  </borders>
  <cellStyleXfs count="1">
    <xf numFmtId="0" fontId="0" fillId="0" borderId="0"/>
  </cellStyleXfs>
  <cellXfs count="188">
    <xf numFmtId="0" fontId="0" fillId="0" borderId="0" applyAlignment="1" pivotButton="0" quotePrefix="0" xfId="0">
      <alignment vertical="bottom"/>
    </xf>
    <xf numFmtId="0" fontId="1" fillId="2" borderId="1" applyAlignment="1" pivotButton="0" quotePrefix="0" xfId="0">
      <alignment vertical="top" wrapText="1"/>
    </xf>
    <xf numFmtId="0" fontId="1" fillId="0" borderId="2" applyAlignment="1" pivotButton="0" quotePrefix="0" xfId="0">
      <alignment vertical="top" wrapText="1"/>
    </xf>
    <xf numFmtId="0" fontId="1" fillId="0" borderId="2" applyAlignment="1" pivotButton="0" quotePrefix="0" xfId="0">
      <alignment horizontal="left" vertical="top" wrapText="1"/>
    </xf>
    <xf numFmtId="0" fontId="1" fillId="0" borderId="1" applyAlignment="1" pivotButton="0" quotePrefix="0" xfId="0">
      <alignment horizontal="left" vertical="top" wrapText="1"/>
    </xf>
    <xf numFmtId="0" fontId="1" fillId="0" borderId="2" applyAlignment="1" pivotButton="0" quotePrefix="0" xfId="0">
      <alignment vertical="top" wrapText="1"/>
    </xf>
    <xf numFmtId="0" fontId="2" fillId="3" borderId="1" applyAlignment="1" pivotButton="0" quotePrefix="0" xfId="0">
      <alignment wrapText="1"/>
    </xf>
    <xf numFmtId="0" fontId="3" fillId="0" borderId="3" applyAlignment="1" pivotButton="0" quotePrefix="0" xfId="0">
      <alignment vertical="top" wrapText="1"/>
    </xf>
    <xf numFmtId="0" fontId="3" fillId="2" borderId="3" applyAlignment="1" pivotButton="0" quotePrefix="0" xfId="0">
      <alignment vertical="top" wrapText="1"/>
    </xf>
    <xf numFmtId="0" fontId="3" fillId="0" borderId="3" applyAlignment="1" pivotButton="0" quotePrefix="0" xfId="0">
      <alignment vertical="top" wrapText="1"/>
    </xf>
    <xf numFmtId="0" fontId="4" fillId="0" borderId="3" applyAlignment="1" pivotButton="0" quotePrefix="0" xfId="0">
      <alignment vertical="top"/>
    </xf>
    <xf numFmtId="0" fontId="5" fillId="0" borderId="1" applyAlignment="1" pivotButton="0" quotePrefix="0" xfId="0">
      <alignment wrapText="1"/>
    </xf>
    <xf numFmtId="0" fontId="6" fillId="0" borderId="1" applyAlignment="1" pivotButton="0" quotePrefix="0" xfId="0">
      <alignment wrapText="1"/>
    </xf>
    <xf numFmtId="0" fontId="3" fillId="4" borderId="3" applyAlignment="1" pivotButton="0" quotePrefix="0" xfId="0">
      <alignment vertical="top" wrapText="1"/>
    </xf>
    <xf numFmtId="0" fontId="4" fillId="0" borderId="3" applyAlignment="1" pivotButton="0" quotePrefix="0" xfId="0">
      <alignment vertical="top" wrapText="1"/>
    </xf>
    <xf numFmtId="0" fontId="7" fillId="0" borderId="0" applyAlignment="1" pivotButton="0" quotePrefix="0" xfId="0">
      <alignment horizontal="left" vertical="top" wrapText="1"/>
    </xf>
    <xf numFmtId="0" fontId="6" fillId="0" borderId="0" applyAlignment="1" pivotButton="0" quotePrefix="0" xfId="0">
      <alignment horizontal="left" vertical="top"/>
    </xf>
    <xf numFmtId="0" fontId="7" fillId="2" borderId="1" applyAlignment="1" pivotButton="0" quotePrefix="0" xfId="0">
      <alignment horizontal="left" vertical="top" wrapText="1"/>
    </xf>
    <xf numFmtId="0" fontId="8" fillId="2" borderId="1" applyAlignment="1" pivotButton="0" quotePrefix="0" xfId="0">
      <alignment horizontal="left" vertical="top" wrapText="1"/>
    </xf>
    <xf numFmtId="0" fontId="9" fillId="0" borderId="1" applyAlignment="1" pivotButton="0" quotePrefix="0" xfId="0">
      <alignment horizontal="left" vertical="top" wrapText="1"/>
    </xf>
    <xf numFmtId="0" fontId="9" fillId="0" borderId="1" applyAlignment="1" pivotButton="0" quotePrefix="0" xfId="0">
      <alignment horizontal="left" vertical="top" wrapText="1"/>
    </xf>
    <xf numFmtId="0" fontId="6" fillId="0" borderId="0" applyAlignment="1" pivotButton="0" quotePrefix="0" xfId="0">
      <alignment horizontal="left" wrapText="1"/>
    </xf>
    <xf numFmtId="0" fontId="10" fillId="0" borderId="0" applyAlignment="1" pivotButton="0" quotePrefix="0" xfId="0">
      <alignment horizontal="center" vertical="bottom" wrapText="1"/>
    </xf>
    <xf numFmtId="0" fontId="10" fillId="0" borderId="1" applyAlignment="1" pivotButton="0" quotePrefix="0" xfId="0">
      <alignment horizontal="left" vertical="top" wrapText="1"/>
    </xf>
    <xf numFmtId="0" fontId="6" fillId="0" borderId="1" applyAlignment="1" pivotButton="0" quotePrefix="0" xfId="0">
      <alignment horizontal="left" vertical="top" wrapText="1"/>
    </xf>
    <xf numFmtId="0" fontId="6" fillId="0" borderId="1" applyAlignment="1" pivotButton="0" quotePrefix="0" xfId="0">
      <alignment horizontal="left" vertical="top" wrapText="1"/>
    </xf>
    <xf numFmtId="0" fontId="11" fillId="0" borderId="0" applyAlignment="1" pivotButton="0" quotePrefix="0" xfId="0">
      <alignment horizontal="left" wrapText="1"/>
    </xf>
    <xf numFmtId="0" fontId="10" fillId="0" borderId="1" applyAlignment="1" pivotButton="0" quotePrefix="0" xfId="0">
      <alignment horizontal="left" vertical="top" wrapText="1"/>
    </xf>
    <xf numFmtId="0" fontId="10" fillId="0" borderId="0" applyAlignment="1" pivotButton="0" quotePrefix="0" xfId="0">
      <alignment vertical="bottom"/>
    </xf>
    <xf numFmtId="0" fontId="6" fillId="0" borderId="0" applyAlignment="1" pivotButton="0" quotePrefix="0" xfId="0">
      <alignment horizontal="left"/>
    </xf>
    <xf numFmtId="0" fontId="6" fillId="0" borderId="0" applyAlignment="1" pivotButton="0" quotePrefix="0" xfId="0">
      <alignment horizontal="left" vertical="top" wrapText="1"/>
    </xf>
    <xf numFmtId="0" fontId="6" fillId="0" borderId="0" applyAlignment="1" pivotButton="0" quotePrefix="0" xfId="0">
      <alignment horizontal="left" vertical="top" wrapText="1"/>
    </xf>
    <xf numFmtId="0" fontId="6" fillId="0" borderId="0" applyAlignment="1" pivotButton="0" quotePrefix="0" xfId="0">
      <alignment horizontal="left" wrapText="1"/>
    </xf>
    <xf numFmtId="0" fontId="6" fillId="0" borderId="0" applyAlignment="1" pivotButton="0" quotePrefix="0" xfId="0">
      <alignment horizontal="left" vertical="top"/>
    </xf>
    <xf numFmtId="0" fontId="7" fillId="5" borderId="4" applyAlignment="1" pivotButton="0" quotePrefix="0" xfId="0">
      <alignment horizontal="left" vertical="top" wrapText="1"/>
    </xf>
    <xf numFmtId="0" fontId="12" fillId="0" borderId="5" pivotButton="0" quotePrefix="0" xfId="0"/>
    <xf numFmtId="0" fontId="12" fillId="0" borderId="2" pivotButton="0" quotePrefix="0" xfId="0"/>
    <xf numFmtId="0" fontId="6" fillId="0" borderId="0" applyAlignment="1" pivotButton="0" quotePrefix="0" xfId="0">
      <alignment vertical="top" wrapText="1"/>
    </xf>
    <xf numFmtId="0" fontId="6" fillId="0" borderId="0" applyAlignment="1" pivotButton="0" quotePrefix="0" xfId="0">
      <alignment vertical="top"/>
    </xf>
    <xf numFmtId="0" fontId="6" fillId="0" borderId="0" applyAlignment="1" pivotButton="0" quotePrefix="0" xfId="0">
      <alignment vertical="top" wrapText="1"/>
    </xf>
    <xf numFmtId="0" fontId="9" fillId="0" borderId="1" applyAlignment="1" pivotButton="0" quotePrefix="0" xfId="0">
      <alignment vertical="top" wrapText="1"/>
    </xf>
    <xf numFmtId="0" fontId="10" fillId="0" borderId="0" applyAlignment="1" pivotButton="0" quotePrefix="0" xfId="0">
      <alignment horizontal="center" vertical="top" wrapText="1"/>
    </xf>
    <xf numFmtId="0" fontId="10" fillId="6" borderId="1" applyAlignment="1" pivotButton="0" quotePrefix="0" xfId="0">
      <alignment horizontal="left" vertical="top" wrapText="1"/>
    </xf>
    <xf numFmtId="0" fontId="11" fillId="0" borderId="0" applyAlignment="1" pivotButton="0" quotePrefix="0" xfId="0">
      <alignment vertical="top" wrapText="1"/>
    </xf>
    <xf numFmtId="0" fontId="6" fillId="0" borderId="1" applyAlignment="1" pivotButton="0" quotePrefix="0" xfId="0">
      <alignment vertical="top" wrapText="1"/>
    </xf>
    <xf numFmtId="0" fontId="10" fillId="0" borderId="0" applyAlignment="1" pivotButton="0" quotePrefix="0" xfId="0">
      <alignment vertical="top" wrapText="1"/>
    </xf>
    <xf numFmtId="0" fontId="13" fillId="0" borderId="1" applyAlignment="1" pivotButton="0" quotePrefix="0" xfId="0">
      <alignment horizontal="left" vertical="top" wrapText="1"/>
    </xf>
    <xf numFmtId="0" fontId="10" fillId="0" borderId="0" applyAlignment="1" pivotButton="0" quotePrefix="0" xfId="0">
      <alignment vertical="bottom"/>
    </xf>
    <xf numFmtId="0" fontId="10" fillId="7" borderId="1" applyAlignment="1" pivotButton="0" quotePrefix="0" xfId="0">
      <alignment horizontal="left" vertical="top" wrapText="1"/>
    </xf>
    <xf numFmtId="0" fontId="10" fillId="0" borderId="4" applyAlignment="1" pivotButton="0" quotePrefix="0" xfId="0">
      <alignment vertical="top" wrapText="1"/>
    </xf>
    <xf numFmtId="0" fontId="10" fillId="2" borderId="1" applyAlignment="1" pivotButton="0" quotePrefix="0" xfId="0">
      <alignment vertical="top" wrapText="1"/>
    </xf>
    <xf numFmtId="0" fontId="9" fillId="0" borderId="1" applyAlignment="1" pivotButton="0" quotePrefix="0" xfId="0">
      <alignment vertical="top" wrapText="1"/>
    </xf>
    <xf numFmtId="0" fontId="6" fillId="0" borderId="0" applyAlignment="1" pivotButton="0" quotePrefix="0" xfId="0">
      <alignment wrapText="1"/>
    </xf>
    <xf numFmtId="0" fontId="10" fillId="0" borderId="1" applyAlignment="1" pivotButton="0" quotePrefix="0" xfId="0">
      <alignment vertical="top" wrapText="1"/>
    </xf>
    <xf numFmtId="0" fontId="10" fillId="0" borderId="1" applyAlignment="1" pivotButton="0" quotePrefix="0" xfId="0">
      <alignment vertical="top" wrapText="1"/>
    </xf>
    <xf numFmtId="0" fontId="6" fillId="0" borderId="1" applyAlignment="1" pivotButton="0" quotePrefix="0" xfId="0">
      <alignment vertical="top" wrapText="1"/>
    </xf>
    <xf numFmtId="0" fontId="11" fillId="0" borderId="0" applyAlignment="1" pivotButton="0" quotePrefix="0" xfId="0">
      <alignment wrapText="1"/>
    </xf>
    <xf numFmtId="0" fontId="14" fillId="3" borderId="1" applyAlignment="1" pivotButton="0" quotePrefix="0" xfId="0">
      <alignment horizontal="left" vertical="top"/>
    </xf>
    <xf numFmtId="0" fontId="15" fillId="0" borderId="0" applyAlignment="1" pivotButton="0" quotePrefix="0" xfId="0">
      <alignment wrapText="1"/>
    </xf>
    <xf numFmtId="0" fontId="6" fillId="0" borderId="0" applyAlignment="1" pivotButton="0" quotePrefix="0" xfId="0">
      <alignment wrapText="1"/>
    </xf>
    <xf numFmtId="0" fontId="10" fillId="8" borderId="1" applyAlignment="1" pivotButton="0" quotePrefix="0" xfId="0">
      <alignment vertical="top" wrapText="1"/>
    </xf>
    <xf numFmtId="0" fontId="10" fillId="9" borderId="1" applyAlignment="1" pivotButton="0" quotePrefix="0" xfId="0">
      <alignment vertical="top" wrapText="1"/>
    </xf>
    <xf numFmtId="0" fontId="6" fillId="0" borderId="0" applyAlignment="1" pivotButton="0" quotePrefix="0" xfId="0">
      <alignment vertical="top"/>
    </xf>
    <xf numFmtId="0" fontId="16" fillId="5" borderId="0" applyAlignment="1" pivotButton="0" quotePrefix="0" xfId="0">
      <alignment horizontal="left" vertical="top" wrapText="1"/>
    </xf>
    <xf numFmtId="0" fontId="16" fillId="2" borderId="1" applyAlignment="1" pivotButton="0" quotePrefix="0" xfId="0">
      <alignment horizontal="left" vertical="top" wrapText="1"/>
    </xf>
    <xf numFmtId="0" fontId="17" fillId="0" borderId="1" applyAlignment="1" pivotButton="0" quotePrefix="0" xfId="0">
      <alignment horizontal="left" vertical="top" wrapText="1"/>
    </xf>
    <xf numFmtId="0" fontId="11" fillId="0" borderId="0" applyAlignment="1" pivotButton="0" quotePrefix="0" xfId="0">
      <alignment horizontal="left" vertical="top" wrapText="1"/>
    </xf>
    <xf numFmtId="0" fontId="18" fillId="3" borderId="1" applyAlignment="1" pivotButton="0" quotePrefix="0" xfId="0">
      <alignment horizontal="left" vertical="top" wrapText="1"/>
    </xf>
    <xf numFmtId="0" fontId="6" fillId="0" borderId="1" pivotButton="0" quotePrefix="0" xfId="0"/>
    <xf numFmtId="0" fontId="6" fillId="0" borderId="1" applyAlignment="1" pivotButton="0" quotePrefix="0" xfId="0">
      <alignment horizontal="left" vertical="top"/>
    </xf>
    <xf numFmtId="0" fontId="6" fillId="0" borderId="0" pivotButton="0" quotePrefix="0" xfId="0"/>
    <xf numFmtId="0" fontId="19" fillId="3" borderId="0" pivotButton="0" quotePrefix="0" xfId="0"/>
    <xf numFmtId="0" fontId="17" fillId="2" borderId="1" applyAlignment="1" pivotButton="0" quotePrefix="0" xfId="0">
      <alignment horizontal="left" vertical="top" wrapText="1"/>
    </xf>
    <xf numFmtId="0" fontId="8" fillId="0" borderId="4" applyAlignment="1" pivotButton="0" quotePrefix="0" xfId="0">
      <alignment vertical="top" wrapText="1"/>
    </xf>
    <xf numFmtId="0" fontId="10" fillId="0" borderId="0" applyAlignment="1" pivotButton="0" quotePrefix="0" xfId="0">
      <alignment horizontal="left" vertical="top" wrapText="1"/>
    </xf>
    <xf numFmtId="0" fontId="6" fillId="2" borderId="1" applyAlignment="1" pivotButton="0" quotePrefix="0" xfId="0">
      <alignment horizontal="left" vertical="top" wrapText="1"/>
    </xf>
    <xf numFmtId="0" fontId="14" fillId="3" borderId="1" applyAlignment="1" pivotButton="0" quotePrefix="0" xfId="0">
      <alignment horizontal="left" vertical="top" wrapText="1"/>
    </xf>
    <xf numFmtId="0" fontId="10" fillId="0" borderId="0" applyAlignment="1" pivotButton="0" quotePrefix="0" xfId="0">
      <alignment horizontal="left" vertical="top"/>
    </xf>
    <xf numFmtId="0" fontId="20" fillId="0" borderId="1" applyAlignment="1" pivotButton="0" quotePrefix="0" xfId="0">
      <alignment horizontal="left" vertical="top" wrapText="1"/>
    </xf>
    <xf numFmtId="0" fontId="21" fillId="0" borderId="1" applyAlignment="1" pivotButton="0" quotePrefix="0" xfId="0">
      <alignment horizontal="left" vertical="top" wrapText="1"/>
    </xf>
    <xf numFmtId="0" fontId="22" fillId="3" borderId="1" applyAlignment="1" pivotButton="0" quotePrefix="0" xfId="0">
      <alignment horizontal="left" vertical="top" wrapText="1"/>
    </xf>
    <xf numFmtId="0" fontId="10" fillId="10" borderId="1" applyAlignment="1" pivotButton="0" quotePrefix="0" xfId="0">
      <alignment horizontal="left" vertical="top" wrapText="1"/>
    </xf>
    <xf numFmtId="0" fontId="8" fillId="2" borderId="1" applyAlignment="1" pivotButton="0" quotePrefix="0" xfId="0">
      <alignment vertical="top" wrapText="1"/>
    </xf>
    <xf numFmtId="0" fontId="3" fillId="0" borderId="1" applyAlignment="1" pivotButton="0" quotePrefix="0" xfId="0">
      <alignment horizontal="left" vertical="top" wrapText="1"/>
    </xf>
    <xf numFmtId="0" fontId="17" fillId="0" borderId="0" applyAlignment="1" pivotButton="0" quotePrefix="0" xfId="0">
      <alignment horizontal="left" vertical="top" wrapText="1"/>
    </xf>
    <xf numFmtId="0" fontId="23" fillId="0" borderId="0" applyAlignment="1" pivotButton="0" quotePrefix="0" xfId="0">
      <alignment horizontal="left" vertical="top" wrapText="1"/>
    </xf>
    <xf numFmtId="0" fontId="24" fillId="3" borderId="0" applyAlignment="1" pivotButton="0" quotePrefix="0" xfId="0">
      <alignment horizontal="left" vertical="top" wrapText="1"/>
    </xf>
    <xf numFmtId="0" fontId="17" fillId="0" borderId="1" applyAlignment="1" pivotButton="0" quotePrefix="0" xfId="0">
      <alignment horizontal="left" vertical="top" wrapText="1"/>
    </xf>
    <xf numFmtId="0" fontId="17" fillId="0" borderId="0" applyAlignment="1" pivotButton="0" quotePrefix="0" xfId="0">
      <alignment horizontal="left" vertical="top"/>
    </xf>
    <xf numFmtId="0" fontId="24" fillId="3" borderId="1" applyAlignment="1" pivotButton="0" quotePrefix="0" xfId="0">
      <alignment horizontal="left" vertical="top"/>
    </xf>
    <xf numFmtId="0" fontId="24" fillId="3" borderId="1" applyAlignment="1" pivotButton="0" quotePrefix="0" xfId="0">
      <alignment horizontal="left" vertical="top" wrapText="1"/>
    </xf>
    <xf numFmtId="0" fontId="3" fillId="9" borderId="1" applyAlignment="1" pivotButton="0" quotePrefix="0" xfId="0">
      <alignment horizontal="left" vertical="top" wrapText="1"/>
    </xf>
    <xf numFmtId="0" fontId="17" fillId="0" borderId="0" applyAlignment="1" pivotButton="0" quotePrefix="0" xfId="0">
      <alignment horizontal="left" vertical="top"/>
    </xf>
    <xf numFmtId="0" fontId="6" fillId="2" borderId="1" applyAlignment="1" pivotButton="0" quotePrefix="0" xfId="0">
      <alignment horizontal="left" vertical="top" wrapText="1"/>
    </xf>
    <xf numFmtId="0" fontId="25" fillId="0" borderId="1" applyAlignment="1" pivotButton="0" quotePrefix="0" xfId="0">
      <alignment horizontal="left" vertical="top" wrapText="1"/>
    </xf>
    <xf numFmtId="0" fontId="23" fillId="0" borderId="1" applyAlignment="1" pivotButton="0" quotePrefix="0" xfId="0">
      <alignment horizontal="left" vertical="top" wrapText="1"/>
    </xf>
    <xf numFmtId="0" fontId="17" fillId="0" borderId="0" applyAlignment="1" pivotButton="0" quotePrefix="0" xfId="0">
      <alignment horizontal="left" vertical="top" wrapText="1"/>
    </xf>
    <xf numFmtId="0" fontId="3" fillId="2" borderId="1" applyAlignment="1" pivotButton="0" quotePrefix="0" xfId="0">
      <alignment horizontal="left" vertical="top" wrapText="1"/>
    </xf>
    <xf numFmtId="0" fontId="6" fillId="11" borderId="1" applyAlignment="1" pivotButton="0" quotePrefix="0" xfId="0">
      <alignment horizontal="left" vertical="top" wrapText="1"/>
    </xf>
    <xf numFmtId="0" fontId="6" fillId="11" borderId="1" applyAlignment="1" pivotButton="0" quotePrefix="0" xfId="0">
      <alignment horizontal="left" vertical="top" wrapText="1"/>
    </xf>
    <xf numFmtId="0" fontId="14" fillId="0" borderId="1" applyAlignment="1" pivotButton="0" quotePrefix="0" xfId="0">
      <alignment horizontal="left" vertical="top"/>
    </xf>
    <xf numFmtId="0" fontId="14" fillId="3" borderId="0" applyAlignment="1" pivotButton="0" quotePrefix="0" xfId="0">
      <alignment horizontal="left" vertical="top" wrapText="1"/>
    </xf>
    <xf numFmtId="0" fontId="6" fillId="12" borderId="1" applyAlignment="1" pivotButton="0" quotePrefix="0" xfId="0">
      <alignment horizontal="left" vertical="top" wrapText="1"/>
    </xf>
    <xf numFmtId="0" fontId="6" fillId="12" borderId="1" applyAlignment="1" pivotButton="0" quotePrefix="0" xfId="0">
      <alignment horizontal="left" vertical="top" wrapText="1"/>
    </xf>
    <xf numFmtId="0" fontId="22" fillId="3" borderId="1" applyAlignment="1" pivotButton="0" quotePrefix="0" xfId="0">
      <alignment vertical="top" wrapText="1"/>
    </xf>
    <xf numFmtId="0" fontId="5" fillId="0" borderId="1" applyAlignment="1" pivotButton="0" quotePrefix="0" xfId="0">
      <alignment horizontal="left" vertical="top" wrapText="1"/>
    </xf>
    <xf numFmtId="0" fontId="6" fillId="13" borderId="1" applyAlignment="1" pivotButton="0" quotePrefix="0" xfId="0">
      <alignment horizontal="left" vertical="top" wrapText="1"/>
    </xf>
    <xf numFmtId="0" fontId="6" fillId="13" borderId="1" applyAlignment="1" pivotButton="0" quotePrefix="0" xfId="0">
      <alignment horizontal="left" vertical="top" wrapText="1"/>
    </xf>
    <xf numFmtId="0" fontId="14" fillId="0" borderId="1" applyAlignment="1" pivotButton="0" quotePrefix="0" xfId="0">
      <alignment horizontal="left" vertical="top" wrapText="1"/>
    </xf>
    <xf numFmtId="0" fontId="15" fillId="2" borderId="1" applyAlignment="1" pivotButton="0" quotePrefix="0" xfId="0">
      <alignment horizontal="left" vertical="top" wrapText="1"/>
    </xf>
    <xf numFmtId="0" fontId="6" fillId="14" borderId="1" applyAlignment="1" pivotButton="0" quotePrefix="0" xfId="0">
      <alignment horizontal="left" vertical="top" wrapText="1"/>
    </xf>
    <xf numFmtId="0" fontId="6" fillId="14" borderId="1" applyAlignment="1" pivotButton="0" quotePrefix="0" xfId="0">
      <alignment horizontal="left" vertical="top" wrapText="1"/>
    </xf>
    <xf numFmtId="0" fontId="7" fillId="15" borderId="4" applyAlignment="1" pivotButton="0" quotePrefix="0" xfId="0">
      <alignment horizontal="left" vertical="top" wrapText="1"/>
    </xf>
    <xf numFmtId="0" fontId="8" fillId="16" borderId="0" applyAlignment="1" pivotButton="0" quotePrefix="0" xfId="0">
      <alignment horizontal="center" vertical="top"/>
    </xf>
    <xf numFmtId="0" fontId="9" fillId="16" borderId="0" applyAlignment="1" pivotButton="0" quotePrefix="0" xfId="0">
      <alignment horizontal="left" vertical="top" wrapText="1"/>
    </xf>
    <xf numFmtId="0" fontId="9" fillId="16" borderId="0" applyAlignment="1" pivotButton="0" quotePrefix="0" xfId="0">
      <alignment horizontal="left" vertical="top" wrapText="1"/>
    </xf>
    <xf numFmtId="0" fontId="6" fillId="16" borderId="0" applyAlignment="1" pivotButton="0" quotePrefix="0" xfId="0">
      <alignment horizontal="left" vertical="top" wrapText="1"/>
    </xf>
    <xf numFmtId="0" fontId="6" fillId="16" borderId="0" applyAlignment="1" pivotButton="0" quotePrefix="0" xfId="0">
      <alignment horizontal="left" vertical="top"/>
    </xf>
    <xf numFmtId="0" fontId="10" fillId="16" borderId="0" applyAlignment="1" pivotButton="0" quotePrefix="0" xfId="0">
      <alignment horizontal="left" vertical="top" wrapText="1"/>
    </xf>
    <xf numFmtId="0" fontId="8" fillId="0" borderId="0" applyAlignment="1" pivotButton="0" quotePrefix="0" xfId="0">
      <alignment horizontal="center" vertical="top"/>
    </xf>
    <xf numFmtId="0" fontId="6" fillId="17" borderId="1" applyAlignment="1" pivotButton="0" quotePrefix="0" xfId="0">
      <alignment horizontal="left" vertical="top" wrapText="1"/>
    </xf>
    <xf numFmtId="0" fontId="10" fillId="11" borderId="1" applyAlignment="1" pivotButton="0" quotePrefix="0" xfId="0">
      <alignment horizontal="left" vertical="top" wrapText="1"/>
    </xf>
    <xf numFmtId="0" fontId="10" fillId="16" borderId="1" applyAlignment="1" pivotButton="0" quotePrefix="0" xfId="0">
      <alignment horizontal="left" vertical="top" wrapText="1"/>
    </xf>
    <xf numFmtId="0" fontId="7" fillId="5" borderId="6" applyAlignment="1" pivotButton="0" quotePrefix="0" xfId="0">
      <alignment horizontal="left" vertical="top" wrapText="1"/>
    </xf>
    <xf numFmtId="0" fontId="12" fillId="0" borderId="7" pivotButton="0" quotePrefix="0" xfId="0"/>
    <xf numFmtId="0" fontId="12" fillId="0" borderId="3" pivotButton="0" quotePrefix="0" xfId="0"/>
    <xf numFmtId="0" fontId="26" fillId="16" borderId="0" applyAlignment="1" pivotButton="0" quotePrefix="0" xfId="0">
      <alignment horizontal="center" vertical="top"/>
    </xf>
    <xf numFmtId="0" fontId="6" fillId="16" borderId="0" applyAlignment="1" pivotButton="0" quotePrefix="0" xfId="0">
      <alignment vertical="top"/>
    </xf>
    <xf numFmtId="0" fontId="6" fillId="16" borderId="0" pivotButton="0" quotePrefix="0" xfId="0"/>
    <xf numFmtId="0" fontId="10" fillId="16" borderId="0" applyAlignment="1" pivotButton="0" quotePrefix="0" xfId="0">
      <alignment horizontal="center" vertical="bottom" wrapText="1"/>
    </xf>
    <xf numFmtId="0" fontId="26" fillId="0" borderId="0" applyAlignment="1" pivotButton="0" quotePrefix="0" xfId="0">
      <alignment horizontal="center" vertical="top"/>
    </xf>
    <xf numFmtId="0" fontId="10" fillId="18" borderId="1" applyAlignment="1" pivotButton="0" quotePrefix="0" xfId="0">
      <alignment horizontal="left" vertical="top" wrapText="1"/>
    </xf>
    <xf numFmtId="0" fontId="10" fillId="9" borderId="1" applyAlignment="1" pivotButton="0" quotePrefix="0" xfId="0">
      <alignment horizontal="left" vertical="top" wrapText="1"/>
    </xf>
    <xf numFmtId="0" fontId="10" fillId="9" borderId="1" applyAlignment="1" pivotButton="0" quotePrefix="0" xfId="0">
      <alignment horizontal="left" vertical="top" wrapText="1"/>
    </xf>
    <xf numFmtId="0" fontId="20" fillId="0" borderId="1" applyAlignment="1" pivotButton="0" quotePrefix="0" xfId="0">
      <alignment vertical="top" wrapText="1"/>
    </xf>
    <xf numFmtId="0" fontId="10" fillId="16" borderId="0" applyAlignment="1" pivotButton="0" quotePrefix="0" xfId="0">
      <alignment horizontal="left" vertical="top" wrapText="1"/>
    </xf>
    <xf numFmtId="0" fontId="27" fillId="16" borderId="0" applyAlignment="1" pivotButton="0" quotePrefix="0" xfId="0">
      <alignment horizontal="left" vertical="top" wrapText="1"/>
    </xf>
    <xf numFmtId="0" fontId="7" fillId="15" borderId="0" applyAlignment="1" pivotButton="0" quotePrefix="0" xfId="0">
      <alignment horizontal="left" vertical="top" wrapText="1"/>
    </xf>
    <xf numFmtId="0" fontId="6" fillId="0" borderId="0" applyAlignment="1" pivotButton="0" quotePrefix="0" xfId="0">
      <alignment horizontal="center" vertical="top"/>
    </xf>
    <xf numFmtId="0" fontId="10" fillId="15" borderId="1" applyAlignment="1" pivotButton="0" quotePrefix="0" xfId="0">
      <alignment horizontal="left" vertical="top" wrapText="1"/>
    </xf>
    <xf numFmtId="0" fontId="28" fillId="15" borderId="1" applyAlignment="1" pivotButton="0" quotePrefix="0" xfId="0">
      <alignment vertical="top"/>
    </xf>
    <xf numFmtId="0" fontId="6" fillId="15" borderId="1" applyAlignment="1" pivotButton="0" quotePrefix="0" xfId="0">
      <alignment horizontal="left" vertical="top" wrapText="1"/>
    </xf>
    <xf numFmtId="0" fontId="6" fillId="0" borderId="1" applyAlignment="1" pivotButton="0" quotePrefix="0" xfId="0">
      <alignment horizontal="left" vertical="top" wrapText="1"/>
    </xf>
    <xf numFmtId="0" fontId="10" fillId="19" borderId="1" applyAlignment="1" pivotButton="0" quotePrefix="0" xfId="0">
      <alignment horizontal="left" vertical="top" wrapText="1"/>
    </xf>
    <xf numFmtId="0" fontId="10" fillId="15" borderId="1" applyAlignment="1" pivotButton="0" quotePrefix="0" xfId="0">
      <alignment horizontal="left" vertical="top" wrapText="1"/>
    </xf>
    <xf numFmtId="0" fontId="10" fillId="2" borderId="1" applyAlignment="1" pivotButton="0" quotePrefix="0" xfId="0">
      <alignment vertical="top" wrapText="1"/>
    </xf>
    <xf numFmtId="0" fontId="10" fillId="2" borderId="1" applyAlignment="1" pivotButton="0" quotePrefix="0" xfId="0">
      <alignment horizontal="left" vertical="top" wrapText="1"/>
    </xf>
    <xf numFmtId="0" fontId="6" fillId="20" borderId="1" applyAlignment="1" pivotButton="0" quotePrefix="0" xfId="0">
      <alignment horizontal="left" vertical="top" wrapText="1"/>
    </xf>
    <xf numFmtId="0" fontId="6" fillId="20" borderId="1" applyAlignment="1" pivotButton="0" quotePrefix="0" xfId="0">
      <alignment horizontal="left" vertical="top" wrapText="1"/>
    </xf>
    <xf numFmtId="0" fontId="10" fillId="21" borderId="1" applyAlignment="1" pivotButton="0" quotePrefix="0" xfId="0">
      <alignment horizontal="left" vertical="top" wrapText="1"/>
    </xf>
    <xf numFmtId="0" fontId="6" fillId="21" borderId="1" applyAlignment="1" pivotButton="0" quotePrefix="0" xfId="0">
      <alignment horizontal="left" vertical="top" wrapText="1"/>
    </xf>
    <xf numFmtId="0" fontId="6" fillId="21" borderId="1" applyAlignment="1" pivotButton="0" quotePrefix="0" xfId="0">
      <alignment horizontal="left" vertical="top" wrapText="1"/>
    </xf>
    <xf numFmtId="0" fontId="6" fillId="18" borderId="1" applyAlignment="1" pivotButton="0" quotePrefix="0" xfId="0">
      <alignment horizontal="left" vertical="top" wrapText="1"/>
    </xf>
    <xf numFmtId="0" fontId="10" fillId="18" borderId="1" applyAlignment="1" pivotButton="0" quotePrefix="0" xfId="0">
      <alignment vertical="top" wrapText="1"/>
    </xf>
    <xf numFmtId="0" fontId="10" fillId="0" borderId="0" applyAlignment="1" pivotButton="0" quotePrefix="0" xfId="0">
      <alignment horizontal="left" vertical="top" wrapText="1"/>
    </xf>
    <xf numFmtId="0" fontId="10" fillId="0" borderId="0" applyAlignment="1" pivotButton="0" quotePrefix="0" xfId="0">
      <alignment horizontal="left" vertical="top" wrapText="1"/>
    </xf>
    <xf numFmtId="0" fontId="28" fillId="3" borderId="0" applyAlignment="1" pivotButton="0" quotePrefix="0" xfId="0">
      <alignment vertical="top"/>
    </xf>
    <xf numFmtId="0" fontId="28" fillId="3" borderId="1" applyAlignment="1" pivotButton="0" quotePrefix="0" xfId="0">
      <alignment horizontal="left" vertical="top" wrapText="1"/>
    </xf>
    <xf numFmtId="0" fontId="10" fillId="0" borderId="0" applyAlignment="1" pivotButton="0" quotePrefix="0" xfId="0">
      <alignment vertical="bottom" wrapText="1"/>
    </xf>
    <xf numFmtId="0" fontId="6" fillId="0" borderId="0" pivotButton="0" quotePrefix="0" xfId="0"/>
    <xf numFmtId="0" fontId="14" fillId="9" borderId="1" applyAlignment="1" pivotButton="0" quotePrefix="0" xfId="0">
      <alignment horizontal="left" vertical="top" wrapText="1"/>
    </xf>
    <xf numFmtId="0" fontId="6" fillId="22" borderId="1" applyAlignment="1" pivotButton="0" quotePrefix="0" xfId="0">
      <alignment vertical="top" wrapText="1"/>
    </xf>
    <xf numFmtId="0" fontId="6" fillId="22" borderId="1" applyAlignment="1" pivotButton="0" quotePrefix="0" xfId="0">
      <alignment horizontal="left" vertical="top" wrapText="1"/>
    </xf>
    <xf numFmtId="0" fontId="14" fillId="22" borderId="1" applyAlignment="1" pivotButton="0" quotePrefix="0" xfId="0">
      <alignment horizontal="left" vertical="top" wrapText="1"/>
    </xf>
    <xf numFmtId="0" fontId="6" fillId="9" borderId="1" applyAlignment="1" pivotButton="0" quotePrefix="0" xfId="0">
      <alignment horizontal="left" vertical="top" wrapText="1"/>
    </xf>
    <xf numFmtId="0" fontId="6" fillId="23" borderId="1" applyAlignment="1" pivotButton="0" quotePrefix="0" xfId="0">
      <alignment horizontal="left" vertical="top" wrapText="1"/>
    </xf>
    <xf numFmtId="0" fontId="10" fillId="23" borderId="1" applyAlignment="1" pivotButton="0" quotePrefix="0" xfId="0">
      <alignment vertical="top" wrapText="1"/>
    </xf>
    <xf numFmtId="0" fontId="6" fillId="23" borderId="1" applyAlignment="1" pivotButton="0" quotePrefix="0" xfId="0">
      <alignment horizontal="left" vertical="top" wrapText="1"/>
    </xf>
    <xf numFmtId="0" fontId="6" fillId="23" borderId="1" applyAlignment="1" pivotButton="0" quotePrefix="0" xfId="0">
      <alignment vertical="top" wrapText="1"/>
    </xf>
    <xf numFmtId="0" fontId="14" fillId="3" borderId="0" applyAlignment="1" pivotButton="0" quotePrefix="0" xfId="0">
      <alignment horizontal="left"/>
    </xf>
    <xf numFmtId="0" fontId="22" fillId="3" borderId="1" applyAlignment="1" pivotButton="0" quotePrefix="0" xfId="0">
      <alignment horizontal="left" vertical="top" wrapText="1"/>
    </xf>
    <xf numFmtId="0" fontId="29" fillId="0" borderId="0" applyAlignment="1" pivotButton="0" quotePrefix="0" xfId="0">
      <alignment horizontal="left" vertical="top" wrapText="1"/>
    </xf>
    <xf numFmtId="0" fontId="27" fillId="0" borderId="0" applyAlignment="1" pivotButton="0" quotePrefix="0" xfId="0">
      <alignment vertical="bottom" wrapText="1"/>
    </xf>
    <xf numFmtId="0" fontId="29" fillId="0" borderId="0" applyAlignment="1" pivotButton="0" quotePrefix="0" xfId="0">
      <alignment horizontal="left" vertical="bottom" wrapText="1"/>
    </xf>
    <xf numFmtId="0" fontId="10" fillId="0" borderId="0" applyAlignment="1" pivotButton="0" quotePrefix="0" xfId="0">
      <alignment vertical="top" wrapText="1"/>
    </xf>
    <xf numFmtId="0" fontId="14" fillId="0" borderId="0" applyAlignment="1" pivotButton="0" quotePrefix="0" xfId="0">
      <alignment horizontal="left" vertical="top" wrapText="1"/>
    </xf>
    <xf numFmtId="0" fontId="22" fillId="0" borderId="1" applyAlignment="1" pivotButton="0" quotePrefix="0" xfId="0">
      <alignment horizontal="left" vertical="top" wrapText="1"/>
    </xf>
    <xf numFmtId="0" fontId="10" fillId="0" borderId="0" applyAlignment="1" pivotButton="0" quotePrefix="0" xfId="0">
      <alignment vertical="bottom" wrapText="1"/>
    </xf>
    <xf numFmtId="0" fontId="10" fillId="0" borderId="0" applyAlignment="1" pivotButton="0" quotePrefix="0" xfId="0">
      <alignment vertical="bottom"/>
    </xf>
    <xf numFmtId="0" fontId="0" fillId="0" borderId="0" pivotButton="0" quotePrefix="0" xfId="0"/>
    <xf numFmtId="0" fontId="7" fillId="5" borderId="1" applyAlignment="1" pivotButton="0" quotePrefix="0" xfId="0">
      <alignment horizontal="left" vertical="top" wrapText="1"/>
    </xf>
    <xf numFmtId="0" fontId="0" fillId="0" borderId="5" pivotButton="0" quotePrefix="0" xfId="0"/>
    <xf numFmtId="0" fontId="0" fillId="0" borderId="2" pivotButton="0" quotePrefix="0" xfId="0"/>
    <xf numFmtId="0" fontId="8" fillId="0" borderId="1" applyAlignment="1" pivotButton="0" quotePrefix="0" xfId="0">
      <alignment vertical="top" wrapText="1"/>
    </xf>
    <xf numFmtId="0" fontId="7" fillId="15" borderId="1" applyAlignment="1" pivotButton="0" quotePrefix="0" xfId="0">
      <alignment horizontal="left" vertical="top" wrapText="1"/>
    </xf>
    <xf numFmtId="0" fontId="7" fillId="5" borderId="10" applyAlignment="1" pivotButton="0" quotePrefix="0" xfId="0">
      <alignment horizontal="left" vertical="top" wrapText="1"/>
    </xf>
    <xf numFmtId="0" fontId="0" fillId="0" borderId="7" pivotButton="0" quotePrefix="0" xfId="0"/>
    <xf numFmtId="0" fontId="0" fillId="0" borderId="3"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0" summaryRight="0"/>
    <pageSetUpPr fitToPage="1"/>
  </sheetPr>
  <dimension ref="A1:H12"/>
  <sheetViews>
    <sheetView workbookViewId="0">
      <selection activeCell="A1" sqref="A1"/>
    </sheetView>
  </sheetViews>
  <sheetFormatPr baseColWidth="8" defaultColWidth="12.63" defaultRowHeight="15.75" customHeight="1"/>
  <cols>
    <col width="59.75" customWidth="1" style="179" min="1" max="1"/>
  </cols>
  <sheetData>
    <row r="1">
      <c r="A1" s="1" t="inlineStr">
        <is>
          <t xml:space="preserve">Question
</t>
        </is>
      </c>
      <c r="B1" s="5" t="inlineStr">
        <is>
          <t>Total Responses Count</t>
        </is>
      </c>
      <c r="C1" s="5" t="inlineStr">
        <is>
          <t>T/ST Analyst</t>
        </is>
      </c>
      <c r="D1" s="5" t="inlineStr">
        <is>
          <t>Response Analyst</t>
        </is>
      </c>
      <c r="E1" s="3" t="inlineStr">
        <is>
          <t>Insights Analyst</t>
        </is>
      </c>
      <c r="F1" s="4" t="inlineStr">
        <is>
          <t>QA/Final review</t>
        </is>
      </c>
      <c r="G1" s="5" t="n"/>
      <c r="H1" s="5" t="n"/>
    </row>
    <row r="2">
      <c r="A2" s="6" t="inlineStr">
        <is>
          <t>Have you had any experience integrating natural language chat? [Y/N] [chatbot_use]</t>
        </is>
      </c>
      <c r="B2" s="9" t="n">
        <v>87</v>
      </c>
      <c r="C2" s="9" t="inlineStr">
        <is>
          <t>Robert</t>
        </is>
      </c>
      <c r="D2" s="9" t="inlineStr">
        <is>
          <t>Daniel</t>
        </is>
      </c>
      <c r="E2" s="9" t="inlineStr">
        <is>
          <t>Daniel</t>
        </is>
      </c>
      <c r="F2" s="8" t="inlineStr">
        <is>
          <t>Bob</t>
        </is>
      </c>
      <c r="G2" s="9" t="n"/>
      <c r="H2" s="10" t="n"/>
    </row>
    <row r="3">
      <c r="A3" s="11" t="inlineStr">
        <is>
          <t>What did you do and what conclusions did you reach about using the technology? [meet_expectations]</t>
        </is>
      </c>
      <c r="B3" s="9" t="n">
        <v>27</v>
      </c>
      <c r="C3" s="9" t="inlineStr">
        <is>
          <t>Robert</t>
        </is>
      </c>
      <c r="D3" s="9" t="inlineStr">
        <is>
          <t>Daniel</t>
        </is>
      </c>
      <c r="E3" s="9" t="inlineStr">
        <is>
          <t>Daniel</t>
        </is>
      </c>
      <c r="F3" s="8" t="inlineStr">
        <is>
          <t xml:space="preserve">Bob </t>
        </is>
      </c>
      <c r="G3" s="9" t="n"/>
      <c r="H3" s="10" t="n"/>
    </row>
    <row r="4">
      <c r="A4" s="6" t="inlineStr">
        <is>
          <t>Have you had any experience integrating AI analysis into your surveys or qualitative interviews?  [Y/N] [ai_experience]</t>
        </is>
      </c>
      <c r="B4" s="9" t="n">
        <v>72</v>
      </c>
      <c r="C4" s="9" t="inlineStr">
        <is>
          <t>Robert</t>
        </is>
      </c>
      <c r="D4" s="9" t="inlineStr">
        <is>
          <t>Daniel</t>
        </is>
      </c>
      <c r="E4" s="9" t="inlineStr">
        <is>
          <t>Daniel</t>
        </is>
      </c>
      <c r="F4" s="8" t="inlineStr">
        <is>
          <t>Bob</t>
        </is>
      </c>
      <c r="G4" s="9" t="n"/>
      <c r="H4" s="10" t="n"/>
    </row>
    <row r="5">
      <c r="A5" s="12" t="inlineStr">
        <is>
          <t>How did you integrate AI and what if any conclusions did you reach about using AI in your interviews? [how_ai_integrate]</t>
        </is>
      </c>
      <c r="B5" s="9" t="n">
        <v>30</v>
      </c>
      <c r="C5" s="9" t="inlineStr">
        <is>
          <t>Robert</t>
        </is>
      </c>
      <c r="D5" s="9" t="inlineStr">
        <is>
          <t>Daniel</t>
        </is>
      </c>
      <c r="E5" s="9" t="inlineStr">
        <is>
          <t>Daniel</t>
        </is>
      </c>
      <c r="F5" s="8" t="inlineStr">
        <is>
          <t>Bob</t>
        </is>
      </c>
      <c r="G5" s="9" t="n"/>
      <c r="H5" s="10" t="n"/>
    </row>
    <row r="6">
      <c r="A6" s="12" t="inlineStr">
        <is>
          <t>Do you have any future plans to integrate natural language chat and/or AI analysis into your surveys or qualitative interviews? [Y/N] [plan_chatbot_use]</t>
        </is>
      </c>
      <c r="B6" s="9" t="n">
        <v>64</v>
      </c>
      <c r="C6" s="9" t="inlineStr">
        <is>
          <t>Robert</t>
        </is>
      </c>
      <c r="D6" s="9" t="inlineStr">
        <is>
          <t>Chandana</t>
        </is>
      </c>
      <c r="E6" s="9" t="inlineStr">
        <is>
          <t>Sid</t>
        </is>
      </c>
      <c r="F6" s="13" t="inlineStr">
        <is>
          <t>Zach</t>
        </is>
      </c>
      <c r="G6" s="9" t="n"/>
      <c r="H6" s="10" t="n"/>
    </row>
    <row r="7">
      <c r="A7" s="12" t="inlineStr">
        <is>
          <t>What will your integration of the technology look like? [how_plan_chatbot_use]</t>
        </is>
      </c>
      <c r="B7" s="9" t="n">
        <v>43</v>
      </c>
      <c r="C7" s="9" t="inlineStr">
        <is>
          <t>Robert</t>
        </is>
      </c>
      <c r="D7" s="9" t="inlineStr">
        <is>
          <t>Chandana</t>
        </is>
      </c>
      <c r="E7" s="9" t="inlineStr">
        <is>
          <t>Sid</t>
        </is>
      </c>
      <c r="F7" s="13" t="inlineStr">
        <is>
          <t>Zach</t>
        </is>
      </c>
      <c r="G7" s="9" t="n"/>
      <c r="H7" s="10" t="n"/>
    </row>
    <row r="8">
      <c r="A8" s="12" t="inlineStr">
        <is>
          <t>Can you tell me the primary reason for not integrating such? [primary_reason]</t>
        </is>
      </c>
      <c r="B8" s="9" t="n">
        <v>17</v>
      </c>
      <c r="C8" s="9" t="inlineStr">
        <is>
          <t>Robert</t>
        </is>
      </c>
      <c r="D8" s="9" t="inlineStr">
        <is>
          <t>Chandana</t>
        </is>
      </c>
      <c r="E8" s="9" t="inlineStr">
        <is>
          <t>Sid</t>
        </is>
      </c>
      <c r="F8" s="13" t="inlineStr">
        <is>
          <t>Zach</t>
        </is>
      </c>
      <c r="G8" s="9" t="n"/>
      <c r="H8" s="10" t="n"/>
    </row>
    <row r="9">
      <c r="A9" s="12" t="inlineStr">
        <is>
          <t>What do you think is the primary advantage of using natural language chat and/or AI analysis in market research and why?   [chatbot_advantages]</t>
        </is>
      </c>
      <c r="B9" s="9" t="n">
        <v>53</v>
      </c>
      <c r="C9" s="9" t="inlineStr">
        <is>
          <t>Robert</t>
        </is>
      </c>
      <c r="D9" s="9" t="inlineStr">
        <is>
          <t>Neelima</t>
        </is>
      </c>
      <c r="E9" s="9" t="inlineStr">
        <is>
          <t>Sid</t>
        </is>
      </c>
      <c r="F9" s="13" t="inlineStr">
        <is>
          <t>Zach</t>
        </is>
      </c>
      <c r="G9" s="9" t="n"/>
      <c r="H9" s="10" t="n"/>
    </row>
    <row r="10">
      <c r="A10" s="12" t="inlineStr">
        <is>
          <t>What do you see as the primary disadvantage of using natural language chat and/or AI analysis in market research and why? [chatbot_disadvantages]</t>
        </is>
      </c>
      <c r="B10" s="9" t="n">
        <v>52</v>
      </c>
      <c r="C10" s="9" t="inlineStr">
        <is>
          <t>Robert</t>
        </is>
      </c>
      <c r="D10" s="9" t="inlineStr">
        <is>
          <t>Neelima</t>
        </is>
      </c>
      <c r="E10" s="9" t="inlineStr">
        <is>
          <t>Sid</t>
        </is>
      </c>
      <c r="F10" s="13" t="inlineStr">
        <is>
          <t>Zach</t>
        </is>
      </c>
      <c r="G10" s="9" t="n"/>
      <c r="H10" s="10" t="n"/>
    </row>
    <row r="11">
      <c r="A11" s="12" t="inlineStr">
        <is>
          <t>Overall, are you excited or concerned about using chat and AI to supplement as market research tools and why do you feel that way? [ai_excitement]</t>
        </is>
      </c>
      <c r="B11" s="9" t="n">
        <v>49</v>
      </c>
      <c r="C11" s="9" t="inlineStr">
        <is>
          <t>Robert</t>
        </is>
      </c>
      <c r="D11" s="9" t="inlineStr">
        <is>
          <t>Sid</t>
        </is>
      </c>
      <c r="E11" s="9" t="inlineStr">
        <is>
          <t>Sid</t>
        </is>
      </c>
      <c r="F11" s="13" t="inlineStr">
        <is>
          <t>Matt</t>
        </is>
      </c>
      <c r="G11" s="9" t="n"/>
      <c r="H11" s="10" t="n"/>
    </row>
    <row r="12">
      <c r="A12" s="12" t="inlineStr">
        <is>
          <t>Thanks. Relative to taking a traditional survey, what are your thoughts on this particular experience you are having now with this chat bot? [interview_experience]</t>
        </is>
      </c>
      <c r="B12" s="14" t="n">
        <v>48</v>
      </c>
      <c r="C12" s="9" t="inlineStr">
        <is>
          <t>Robert</t>
        </is>
      </c>
      <c r="D12" s="9" t="inlineStr">
        <is>
          <t>Sid</t>
        </is>
      </c>
      <c r="E12" s="9" t="inlineStr">
        <is>
          <t>Sid</t>
        </is>
      </c>
      <c r="F12" s="13" t="inlineStr">
        <is>
          <t>Matt</t>
        </is>
      </c>
      <c r="G12" s="9" t="n"/>
      <c r="H12" s="10" t="n"/>
    </row>
  </sheetData>
  <printOptions horizontalCentered="1" gridLines="1"/>
  <pageMargins left="0.7" right="0.7" top="0.75" bottom="0.75" header="0" footer="0"/>
  <pageSetup orientation="landscape" fitToHeight="0" pageOrder="overThenDown" cellComments="atEnd"/>
</worksheet>
</file>

<file path=xl/worksheets/sheet10.xml><?xml version="1.0" encoding="utf-8"?>
<worksheet xmlns="http://schemas.openxmlformats.org/spreadsheetml/2006/main">
  <sheetPr>
    <outlinePr summaryBelow="0" summaryRight="0"/>
    <pageSetUpPr/>
  </sheetPr>
  <dimension ref="A1:Z54"/>
  <sheetViews>
    <sheetView workbookViewId="0">
      <pane ySplit="2" topLeftCell="A3" activePane="bottomLeft" state="frozen"/>
      <selection pane="bottomLeft" activeCell="B4" sqref="B4"/>
    </sheetView>
  </sheetViews>
  <sheetFormatPr baseColWidth="8" defaultColWidth="12.63" defaultRowHeight="15.75" customHeight="1"/>
  <cols>
    <col width="70.25" customWidth="1" style="179" min="1" max="1"/>
    <col width="20.63" customWidth="1" style="179" min="2" max="2"/>
    <col width="30.75" customWidth="1" style="179" min="3" max="3"/>
    <col width="22.25" customWidth="1" style="179" min="4" max="4"/>
    <col width="19.25" customWidth="1" style="179" min="5" max="5"/>
    <col width="21.88" customWidth="1" style="179" min="6" max="6"/>
    <col width="10.13" customWidth="1" style="179" min="7" max="7"/>
    <col width="4.13" customWidth="1" style="179" min="8" max="8"/>
    <col width="23.5" customWidth="1" style="179" min="9" max="9"/>
    <col width="43" customWidth="1" style="179" min="10" max="10"/>
    <col width="62.5" customWidth="1" style="179" min="11" max="11"/>
    <col width="58.75" customWidth="1" style="179" min="12" max="12"/>
  </cols>
  <sheetData>
    <row r="1">
      <c r="A1" s="185" t="inlineStr">
        <is>
          <t xml:space="preserve">What do you see as the primary disadvantage of using natural language chat and/or AI analysis in market research and why? </t>
        </is>
      </c>
      <c r="B1" s="186" t="n"/>
      <c r="C1" s="187" t="n"/>
      <c r="D1" s="126" t="n"/>
      <c r="E1" s="115" t="n"/>
      <c r="F1" s="115" t="n"/>
      <c r="G1" s="115" t="n"/>
      <c r="H1" s="116" t="n"/>
      <c r="I1" s="115" t="n"/>
      <c r="J1" s="115" t="n"/>
      <c r="K1" s="115" t="n"/>
      <c r="L1" s="115" t="n"/>
      <c r="M1" s="127" t="n"/>
      <c r="N1" s="127" t="n"/>
      <c r="O1" s="128" t="n"/>
      <c r="P1" s="129" t="n"/>
      <c r="Q1" s="128" t="n"/>
      <c r="R1" s="128" t="n"/>
      <c r="S1" s="128" t="n"/>
      <c r="T1" s="128" t="n"/>
      <c r="U1" s="128" t="n"/>
      <c r="V1" s="128" t="n"/>
      <c r="W1" s="128" t="n"/>
      <c r="X1" s="128" t="n"/>
      <c r="Y1" s="128" t="n"/>
      <c r="Z1" s="128" t="n"/>
    </row>
    <row r="2">
      <c r="A2" s="17" t="inlineStr">
        <is>
          <t>Responses</t>
        </is>
      </c>
      <c r="B2" s="18" t="inlineStr">
        <is>
          <t>Topic</t>
        </is>
      </c>
      <c r="C2" s="18" t="inlineStr">
        <is>
          <t>Subtopic</t>
        </is>
      </c>
      <c r="D2" s="130" t="n"/>
      <c r="E2" s="20" t="inlineStr">
        <is>
          <t>Topic</t>
        </is>
      </c>
      <c r="F2" s="20" t="inlineStr">
        <is>
          <t>Subtopic</t>
        </is>
      </c>
      <c r="G2" s="20" t="inlineStr">
        <is>
          <t>Count</t>
        </is>
      </c>
      <c r="H2" s="31" t="n"/>
      <c r="I2" s="20" t="inlineStr">
        <is>
          <t>Topic</t>
        </is>
      </c>
      <c r="J2" s="20" t="inlineStr">
        <is>
          <t>Insight</t>
        </is>
      </c>
      <c r="K2" s="20" t="inlineStr">
        <is>
          <t>Exemplar Response 1</t>
        </is>
      </c>
      <c r="L2" s="20" t="inlineStr">
        <is>
          <t>Exemplar Responses 2</t>
        </is>
      </c>
      <c r="M2" s="62" t="n"/>
      <c r="N2" s="62" t="n"/>
      <c r="P2" s="22" t="inlineStr">
        <is>
          <t>Prep data for dropdown</t>
        </is>
      </c>
    </row>
    <row r="3">
      <c r="A3" s="27" t="inlineStr">
        <is>
          <t>efficiency and time saving to free up humans to do more creative aspects of the work</t>
        </is>
      </c>
      <c r="B3" s="142" t="inlineStr">
        <is>
          <t>Low Content</t>
        </is>
      </c>
      <c r="C3" s="142" t="inlineStr">
        <is>
          <t>Low Content</t>
        </is>
      </c>
      <c r="D3" s="62" t="n"/>
      <c r="E3" s="131" t="inlineStr">
        <is>
          <t>Potential analysis inaccuracies</t>
        </is>
      </c>
      <c r="F3" s="131" t="inlineStr">
        <is>
          <t>Accuracy and reliability concerns</t>
        </is>
      </c>
      <c r="G3" s="142">
        <f>SUMPRODUCT((--EXACT(E3, B$3:B$8774)) *(--EXACT(F3, C$3:C$8774)))</f>
        <v/>
      </c>
      <c r="H3" s="66" t="n"/>
      <c r="I3" s="142" t="inlineStr">
        <is>
          <t>Potential analysis inaccuracies</t>
        </is>
      </c>
      <c r="J3" s="142" t="inlineStr">
        <is>
          <t>There is some initial mistrust in whether or not natural language chat and AI are as accurate as a traditional approach.  Rigor, validation and other means of proof will go along way to reassure that it offers significant improvements.</t>
        </is>
      </c>
      <c r="K3" s="105" t="inlineStr">
        <is>
          <t>We will need to ensure that it has a high level of rigor and doesn't inadvertently insert bias into our work</t>
        </is>
      </c>
      <c r="L3" s="142" t="inlineStr">
        <is>
          <t>those interesting nuggets of insights, those jumping off points that can sometimes be the most inspiring insights or lead to more interesting work were often lost.</t>
        </is>
      </c>
      <c r="M3" s="62" t="n"/>
      <c r="N3" s="62" t="n"/>
      <c r="P3" s="178">
        <f>IFERROR(__xludf.DUMMYFUNCTION("ifna(transpose(filter(F$3:F54,E$3:E54=B3)), """")"),"Low Content")</f>
        <v/>
      </c>
    </row>
    <row r="4">
      <c r="A4" s="27" t="inlineStr">
        <is>
          <t>who won the world series in 1929</t>
        </is>
      </c>
      <c r="B4" s="142" t="inlineStr">
        <is>
          <t>Low Content</t>
        </is>
      </c>
      <c r="C4" s="27" t="inlineStr">
        <is>
          <t>Low Content</t>
        </is>
      </c>
      <c r="D4" s="62" t="n"/>
      <c r="E4" s="131" t="inlineStr">
        <is>
          <t>Potential analysis inaccuracies</t>
        </is>
      </c>
      <c r="F4" s="131" t="inlineStr">
        <is>
          <t>Bias and lack of understanding</t>
        </is>
      </c>
      <c r="G4" s="142">
        <f>SUMPRODUCT((--EXACT(E4, B$3:B$8774)) *(--EXACT(F4, C$3:C$8774)))</f>
        <v/>
      </c>
      <c r="H4" s="66" t="n"/>
      <c r="I4" s="142" t="inlineStr">
        <is>
          <t>Respondents disinterest/mistrust with chatbots</t>
        </is>
      </c>
      <c r="J4" s="142" t="inlineStr">
        <is>
          <t>Some are still suspicious of technology in general and natural language chat and AI in particular.  Steps need to be taken to assure those that feel that way that their concerns are addressed.</t>
        </is>
      </c>
      <c r="K4" s="27" t="inlineStr">
        <is>
          <t>I see two potential disadvantages. The first is that if not given the proper training and business context, it can summarize incorrectly and/or draw the wrong conclusions. The second is it can remove the researcher from portions of the analysis. The closer you are to reading through the qualitative research feedback and summarizing all the findings, the more retain you the information and the better the final analysis.</t>
        </is>
      </c>
      <c r="L4" s="27" t="inlineStr">
        <is>
          <t>I think that there is a risk that people will use AI lazily, and the output it produces will be bland and yield uninteresting results from the research.</t>
        </is>
      </c>
      <c r="M4" s="62" t="n"/>
      <c r="N4" s="62" t="n"/>
      <c r="P4" s="178">
        <f>IFERROR(__xludf.DUMMYFUNCTION("ifna(transpose(filter(F$3:F54,E$3:E54=B4)), """")"),"Low Content")</f>
        <v/>
      </c>
    </row>
    <row r="5">
      <c r="A5" s="27" t="inlineStr">
        <is>
          <t>those interesting nuggets of insights, those jumping off points that can sometimes be the most inspiring insights or lead to more interesting work were often lost.</t>
        </is>
      </c>
      <c r="B5" s="142" t="inlineStr">
        <is>
          <t>Potential analysis inaccuracies</t>
        </is>
      </c>
      <c r="C5" s="142" t="inlineStr">
        <is>
          <t>Accuracy and reliability concerns</t>
        </is>
      </c>
      <c r="D5" s="62" t="n"/>
      <c r="E5" s="131" t="inlineStr">
        <is>
          <t>Potential analysis inaccuracies</t>
        </is>
      </c>
      <c r="F5" s="131" t="inlineStr">
        <is>
          <t>Concerns about data quality, complexity, and validation</t>
        </is>
      </c>
      <c r="G5" s="142">
        <f>SUMPRODUCT((--EXACT(E5, B$3:B$8774)) *(--EXACT(F5, C$3:C$8774)))</f>
        <v/>
      </c>
      <c r="H5" s="66" t="n"/>
      <c r="I5" s="66" t="n"/>
      <c r="J5" s="66" t="n"/>
      <c r="K5" s="66" t="n"/>
      <c r="L5" s="66" t="n"/>
      <c r="P5" s="178">
        <f>IFERROR(__xludf.DUMMYFUNCTION("ifna(transpose(filter(F$3:F54,E$3:E54=B5)), """")"),"Accuracy and reliability concerns")</f>
        <v/>
      </c>
      <c r="Q5" s="159">
        <f>IFERROR(__xludf.DUMMYFUNCTION("""COMPUTED_VALUE"""),"Bias and lack of understanding")</f>
        <v/>
      </c>
      <c r="R5" s="159">
        <f>IFERROR(__xludf.DUMMYFUNCTION("""COMPUTED_VALUE"""),"Concerns about data quality, complexity, and validation")</f>
        <v/>
      </c>
      <c r="S5" s="159">
        <f>IFERROR(__xludf.DUMMYFUNCTION("""COMPUTED_VALUE"""),"Limitations in human emotion recognition and contextual nuances")</f>
        <v/>
      </c>
    </row>
    <row r="6">
      <c r="A6" s="27" t="inlineStr">
        <is>
          <t>misinformation/disinformation</t>
        </is>
      </c>
      <c r="B6" s="142" t="inlineStr">
        <is>
          <t>Potential analysis inaccuracies</t>
        </is>
      </c>
      <c r="C6" s="142" t="inlineStr">
        <is>
          <t>Accuracy and reliability concerns</t>
        </is>
      </c>
      <c r="D6" s="62" t="n"/>
      <c r="E6" s="131" t="inlineStr">
        <is>
          <t>Potential analysis inaccuracies</t>
        </is>
      </c>
      <c r="F6" s="131" t="inlineStr">
        <is>
          <t>Limitations in human emotion recognition and contextual nuances</t>
        </is>
      </c>
      <c r="G6" s="142">
        <f>SUMPRODUCT((--EXACT(E6, B$3:B$8774)) *(--EXACT(F6, C$3:C$8774)))</f>
        <v/>
      </c>
      <c r="H6" s="66" t="n"/>
      <c r="I6" s="66" t="n"/>
      <c r="J6" s="66" t="n"/>
      <c r="K6" s="66" t="n"/>
      <c r="L6" s="66" t="n"/>
      <c r="P6" s="178">
        <f>IFERROR(__xludf.DUMMYFUNCTION("ifna(transpose(filter(F$3:F54,E$3:E54=B6)), """")"),"Accuracy and reliability concerns")</f>
        <v/>
      </c>
      <c r="Q6" s="159">
        <f>IFERROR(__xludf.DUMMYFUNCTION("""COMPUTED_VALUE"""),"Bias and lack of understanding")</f>
        <v/>
      </c>
      <c r="R6" s="159">
        <f>IFERROR(__xludf.DUMMYFUNCTION("""COMPUTED_VALUE"""),"Concerns about data quality, complexity, and validation")</f>
        <v/>
      </c>
      <c r="S6" s="159">
        <f>IFERROR(__xludf.DUMMYFUNCTION("""COMPUTED_VALUE"""),"Limitations in human emotion recognition and contextual nuances")</f>
        <v/>
      </c>
    </row>
    <row r="7">
      <c r="A7" s="27" t="inlineStr">
        <is>
          <t>It's not always right, our internal program has capacity limits</t>
        </is>
      </c>
      <c r="B7" s="142" t="inlineStr">
        <is>
          <t>Potential analysis inaccuracies</t>
        </is>
      </c>
      <c r="C7" s="142" t="inlineStr">
        <is>
          <t>Accuracy and reliability concerns</t>
        </is>
      </c>
      <c r="D7" s="62" t="n"/>
      <c r="E7" s="133" t="inlineStr">
        <is>
          <t>Respondents disinterest/mistrust with chatbots</t>
        </is>
      </c>
      <c r="F7" s="133" t="inlineStr">
        <is>
          <t>Challenges in training and reliability</t>
        </is>
      </c>
      <c r="G7" s="142">
        <f>SUMPRODUCT((--EXACT(E7, B$3:B$8774)) *(--EXACT(F7, C$3:C$8774)))</f>
        <v/>
      </c>
      <c r="H7" s="66" t="n"/>
      <c r="I7" s="31" t="n"/>
      <c r="J7" s="31" t="n"/>
      <c r="K7" s="31" t="n"/>
      <c r="L7" s="31" t="n"/>
      <c r="P7" s="178">
        <f>IFERROR(__xludf.DUMMYFUNCTION("ifna(transpose(filter(F$3:F54,E$3:E54=B7)), """")"),"Accuracy and reliability concerns")</f>
        <v/>
      </c>
      <c r="Q7" s="159">
        <f>IFERROR(__xludf.DUMMYFUNCTION("""COMPUTED_VALUE"""),"Bias and lack of understanding")</f>
        <v/>
      </c>
      <c r="R7" s="159">
        <f>IFERROR(__xludf.DUMMYFUNCTION("""COMPUTED_VALUE"""),"Concerns about data quality, complexity, and validation")</f>
        <v/>
      </c>
      <c r="S7" s="159">
        <f>IFERROR(__xludf.DUMMYFUNCTION("""COMPUTED_VALUE"""),"Limitations in human emotion recognition and contextual nuances")</f>
        <v/>
      </c>
    </row>
    <row r="8">
      <c r="A8" s="27" t="inlineStr">
        <is>
          <t>there are unpredictability in AI's ability</t>
        </is>
      </c>
      <c r="B8" s="142" t="inlineStr">
        <is>
          <t>Potential analysis inaccuracies</t>
        </is>
      </c>
      <c r="C8" s="142" t="inlineStr">
        <is>
          <t>Accuracy and reliability concerns</t>
        </is>
      </c>
      <c r="D8" s="62" t="n"/>
      <c r="E8" s="133" t="inlineStr">
        <is>
          <t>Respondents disinterest/mistrust with chatbots</t>
        </is>
      </c>
      <c r="F8" s="133" t="inlineStr">
        <is>
          <t>Concerns about data security and privacy</t>
        </is>
      </c>
      <c r="G8" s="142">
        <f>SUMPRODUCT((--EXACT(E8, B$3:B$8774)) *(--EXACT(F8, C$3:C$8774)))</f>
        <v/>
      </c>
      <c r="H8" s="66" t="n"/>
      <c r="I8" s="31" t="n"/>
      <c r="J8" s="31" t="n"/>
      <c r="K8" s="31" t="n"/>
      <c r="L8" s="31" t="n"/>
      <c r="P8" s="178">
        <f>IFERROR(__xludf.DUMMYFUNCTION("ifna(transpose(filter(F$3:F54,E$3:E54=B8)), """")"),"Accuracy and reliability concerns")</f>
        <v/>
      </c>
      <c r="Q8" s="159">
        <f>IFERROR(__xludf.DUMMYFUNCTION("""COMPUTED_VALUE"""),"Bias and lack of understanding")</f>
        <v/>
      </c>
      <c r="R8" s="159">
        <f>IFERROR(__xludf.DUMMYFUNCTION("""COMPUTED_VALUE"""),"Concerns about data quality, complexity, and validation")</f>
        <v/>
      </c>
      <c r="S8" s="159">
        <f>IFERROR(__xludf.DUMMYFUNCTION("""COMPUTED_VALUE"""),"Limitations in human emotion recognition and contextual nuances")</f>
        <v/>
      </c>
    </row>
    <row r="9">
      <c r="A9" s="27" t="inlineStr">
        <is>
          <t>they are only as good as the programmers and the learning algorithms. they are also easily fooled (at this point in time). and there's a huge risk of people "messing" with the chat just because they can</t>
        </is>
      </c>
      <c r="B9" s="142" t="inlineStr">
        <is>
          <t>Potential analysis inaccuracies</t>
        </is>
      </c>
      <c r="C9" s="27" t="inlineStr">
        <is>
          <t>Accuracy and reliability concerns</t>
        </is>
      </c>
      <c r="D9" s="62" t="n"/>
      <c r="E9" s="133" t="inlineStr">
        <is>
          <t>Respondents disinterest/mistrust with chatbots</t>
        </is>
      </c>
      <c r="F9" s="133" t="inlineStr">
        <is>
          <t>Perception of laziness and uninteresting results</t>
        </is>
      </c>
      <c r="G9" s="142">
        <f>SUMPRODUCT((--EXACT(E9, B$3:B$8774)) *(--EXACT(F9, C$3:C$8774)))</f>
        <v/>
      </c>
      <c r="H9" s="66" t="n"/>
      <c r="I9" s="31" t="n"/>
      <c r="J9" s="31" t="n"/>
      <c r="K9" s="31" t="n"/>
      <c r="L9" s="31" t="n"/>
      <c r="P9" s="178">
        <f>IFERROR(__xludf.DUMMYFUNCTION("ifna(transpose(filter(F$3:F54,E$3:E54=B9)), """")"),"Accuracy and reliability concerns")</f>
        <v/>
      </c>
      <c r="Q9" s="159">
        <f>IFERROR(__xludf.DUMMYFUNCTION("""COMPUTED_VALUE"""),"Bias and lack of understanding")</f>
        <v/>
      </c>
      <c r="R9" s="159">
        <f>IFERROR(__xludf.DUMMYFUNCTION("""COMPUTED_VALUE"""),"Concerns about data quality, complexity, and validation")</f>
        <v/>
      </c>
      <c r="S9" s="159">
        <f>IFERROR(__xludf.DUMMYFUNCTION("""COMPUTED_VALUE"""),"Limitations in human emotion recognition and contextual nuances")</f>
        <v/>
      </c>
    </row>
    <row r="10">
      <c r="A10" s="27" t="inlineStr">
        <is>
          <t>Potential for ideas or concepts leaking, as well as potential for group think. The aI is only as good as what is fed into it. If we are all thinking and writing the same thing then the AI will be limited to what it has harvested.</t>
        </is>
      </c>
      <c r="B10" s="142" t="inlineStr">
        <is>
          <t>Potential analysis inaccuracies</t>
        </is>
      </c>
      <c r="C10" s="142" t="inlineStr">
        <is>
          <t>Accuracy and reliability concerns</t>
        </is>
      </c>
      <c r="D10" s="62" t="n"/>
      <c r="E10" s="134" t="inlineStr">
        <is>
          <t>Low Content</t>
        </is>
      </c>
      <c r="F10" s="134" t="inlineStr">
        <is>
          <t>Low Content</t>
        </is>
      </c>
      <c r="G10" s="142">
        <f>SUMPRODUCT((--EXACT(E10, B$3:B$8774)) *(--EXACT(F10, C$3:C$8774)))</f>
        <v/>
      </c>
      <c r="H10" s="66" t="n"/>
      <c r="I10" s="31" t="n"/>
      <c r="J10" s="31" t="n"/>
      <c r="K10" s="31" t="n"/>
      <c r="L10" s="31" t="n"/>
      <c r="P10" s="178">
        <f>IFERROR(__xludf.DUMMYFUNCTION("ifna(transpose(filter(F$3:F54,E$3:E54=B10)), """")"),"Accuracy and reliability concerns")</f>
        <v/>
      </c>
      <c r="Q10" s="159">
        <f>IFERROR(__xludf.DUMMYFUNCTION("""COMPUTED_VALUE"""),"Bias and lack of understanding")</f>
        <v/>
      </c>
      <c r="R10" s="159">
        <f>IFERROR(__xludf.DUMMYFUNCTION("""COMPUTED_VALUE"""),"Concerns about data quality, complexity, and validation")</f>
        <v/>
      </c>
      <c r="S10" s="159">
        <f>IFERROR(__xludf.DUMMYFUNCTION("""COMPUTED_VALUE"""),"Limitations in human emotion recognition and contextual nuances")</f>
        <v/>
      </c>
    </row>
    <row r="11">
      <c r="A11" s="27" t="inlineStr">
        <is>
          <t>We will need to ensure that it has a high level of rigor and doesn't inadvertently insert bias into our work</t>
        </is>
      </c>
      <c r="B11" s="142" t="inlineStr">
        <is>
          <t>Potential analysis inaccuracies</t>
        </is>
      </c>
      <c r="C11" s="27" t="inlineStr">
        <is>
          <t>Bias and lack of understanding</t>
        </is>
      </c>
      <c r="D11" s="62" t="n"/>
      <c r="H11" s="56" t="n"/>
      <c r="I11" s="59" t="n"/>
      <c r="J11" s="59" t="n"/>
      <c r="K11" s="59" t="n"/>
      <c r="L11" s="59" t="n"/>
      <c r="P11" s="178">
        <f>IFERROR(__xludf.DUMMYFUNCTION("ifna(transpose(filter(F$3:F54,E$3:E54=B11)), """")"),"Accuracy and reliability concerns")</f>
        <v/>
      </c>
      <c r="Q11" s="159">
        <f>IFERROR(__xludf.DUMMYFUNCTION("""COMPUTED_VALUE"""),"Bias and lack of understanding")</f>
        <v/>
      </c>
      <c r="R11" s="159">
        <f>IFERROR(__xludf.DUMMYFUNCTION("""COMPUTED_VALUE"""),"Concerns about data quality, complexity, and validation")</f>
        <v/>
      </c>
      <c r="S11" s="159">
        <f>IFERROR(__xludf.DUMMYFUNCTION("""COMPUTED_VALUE"""),"Limitations in human emotion recognition and contextual nuances")</f>
        <v/>
      </c>
    </row>
    <row r="12">
      <c r="A12" s="27" t="inlineStr">
        <is>
          <t>it can be biased and come to the wrong conclusions</t>
        </is>
      </c>
      <c r="B12" s="142" t="inlineStr">
        <is>
          <t>Potential analysis inaccuracies</t>
        </is>
      </c>
      <c r="C12" s="27" t="inlineStr">
        <is>
          <t>Bias and lack of understanding</t>
        </is>
      </c>
      <c r="D12" s="62" t="n"/>
      <c r="G12" s="31">
        <f>SUM(G3:G10)</f>
        <v/>
      </c>
      <c r="H12" s="56" t="n"/>
      <c r="I12" s="59" t="n"/>
      <c r="J12" s="59" t="n"/>
      <c r="K12" s="59" t="n"/>
      <c r="L12" s="59" t="n"/>
      <c r="P12" s="178">
        <f>IFERROR(__xludf.DUMMYFUNCTION("ifna(transpose(filter(F$3:F54,E$3:E54=B12)), """")"),"Accuracy and reliability concerns")</f>
        <v/>
      </c>
      <c r="Q12" s="159">
        <f>IFERROR(__xludf.DUMMYFUNCTION("""COMPUTED_VALUE"""),"Bias and lack of understanding")</f>
        <v/>
      </c>
      <c r="R12" s="159">
        <f>IFERROR(__xludf.DUMMYFUNCTION("""COMPUTED_VALUE"""),"Concerns about data quality, complexity, and validation")</f>
        <v/>
      </c>
      <c r="S12" s="159">
        <f>IFERROR(__xludf.DUMMYFUNCTION("""COMPUTED_VALUE"""),"Limitations in human emotion recognition and contextual nuances")</f>
        <v/>
      </c>
    </row>
    <row r="13">
      <c r="A13" s="27" t="inlineStr">
        <is>
          <t>I learned that most AI is narrow AI as opposed to general AI and it is trained to recognize patterns and respond based on the input given, but it doesn't actually understand the responses it gives. If trained improperly it can add a lot of bias to the data analysis. actually</t>
        </is>
      </c>
      <c r="B13" s="142" t="inlineStr">
        <is>
          <t>Potential analysis inaccuracies</t>
        </is>
      </c>
      <c r="C13" s="27" t="inlineStr">
        <is>
          <t>Bias and lack of understanding</t>
        </is>
      </c>
      <c r="D13" s="62" t="n"/>
      <c r="G13" s="31" t="n"/>
      <c r="H13" s="56" t="n"/>
      <c r="I13" s="59" t="n"/>
      <c r="J13" s="59" t="n"/>
      <c r="K13" s="59" t="n"/>
      <c r="L13" s="59" t="n"/>
      <c r="P13" s="178">
        <f>IFERROR(__xludf.DUMMYFUNCTION("ifna(transpose(filter(F$3:F54,E$3:E54=B13)), """")"),"Accuracy and reliability concerns")</f>
        <v/>
      </c>
      <c r="Q13" s="159">
        <f>IFERROR(__xludf.DUMMYFUNCTION("""COMPUTED_VALUE"""),"Bias and lack of understanding")</f>
        <v/>
      </c>
      <c r="R13" s="159">
        <f>IFERROR(__xludf.DUMMYFUNCTION("""COMPUTED_VALUE"""),"Concerns about data quality, complexity, and validation")</f>
        <v/>
      </c>
      <c r="S13" s="159">
        <f>IFERROR(__xludf.DUMMYFUNCTION("""COMPUTED_VALUE"""),"Limitations in human emotion recognition and contextual nuances")</f>
        <v/>
      </c>
    </row>
    <row r="14">
      <c r="A14" s="27" t="inlineStr">
        <is>
          <t>risk of bias, data security</t>
        </is>
      </c>
      <c r="B14" s="142" t="inlineStr">
        <is>
          <t>Potential analysis inaccuracies</t>
        </is>
      </c>
      <c r="C14" s="142" t="inlineStr">
        <is>
          <t>Bias and lack of understanding</t>
        </is>
      </c>
      <c r="D14" s="62" t="n"/>
      <c r="H14" s="56" t="n"/>
      <c r="I14" s="59" t="n"/>
      <c r="J14" s="59" t="n"/>
      <c r="K14" s="59" t="n"/>
      <c r="L14" s="59" t="n"/>
      <c r="P14" s="178">
        <f>IFERROR(__xludf.DUMMYFUNCTION("ifna(transpose(filter(F$3:F54,E$3:E54=B14)), """")"),"Accuracy and reliability concerns")</f>
        <v/>
      </c>
      <c r="Q14" s="159">
        <f>IFERROR(__xludf.DUMMYFUNCTION("""COMPUTED_VALUE"""),"Bias and lack of understanding")</f>
        <v/>
      </c>
      <c r="R14" s="159">
        <f>IFERROR(__xludf.DUMMYFUNCTION("""COMPUTED_VALUE"""),"Concerns about data quality, complexity, and validation")</f>
        <v/>
      </c>
      <c r="S14" s="159">
        <f>IFERROR(__xludf.DUMMYFUNCTION("""COMPUTED_VALUE"""),"Limitations in human emotion recognition and contextual nuances")</f>
        <v/>
      </c>
    </row>
    <row r="15">
      <c r="A15" s="27" t="inlineStr">
        <is>
          <t>It might be complicated and expensive</t>
        </is>
      </c>
      <c r="B15" s="142" t="inlineStr">
        <is>
          <t>Potential analysis inaccuracies</t>
        </is>
      </c>
      <c r="C15" s="142" t="inlineStr">
        <is>
          <t>Concerns about data quality, complexity, and validation</t>
        </is>
      </c>
      <c r="D15" s="62" t="n"/>
      <c r="E15" s="135" t="n"/>
      <c r="F15" s="136" t="n"/>
      <c r="G15" s="31" t="n"/>
      <c r="H15" s="56" t="n"/>
      <c r="I15" s="59" t="n"/>
      <c r="J15" s="59" t="n"/>
      <c r="K15" s="59" t="n"/>
      <c r="L15" s="59" t="n"/>
      <c r="P15" s="178">
        <f>IFERROR(__xludf.DUMMYFUNCTION("ifna(transpose(filter(F$3:F54,E$3:E54=B15)), """")"),"Accuracy and reliability concerns")</f>
        <v/>
      </c>
      <c r="Q15" s="159">
        <f>IFERROR(__xludf.DUMMYFUNCTION("""COMPUTED_VALUE"""),"Bias and lack of understanding")</f>
        <v/>
      </c>
      <c r="R15" s="159">
        <f>IFERROR(__xludf.DUMMYFUNCTION("""COMPUTED_VALUE"""),"Concerns about data quality, complexity, and validation")</f>
        <v/>
      </c>
      <c r="S15" s="159">
        <f>IFERROR(__xludf.DUMMYFUNCTION("""COMPUTED_VALUE"""),"Limitations in human emotion recognition and contextual nuances")</f>
        <v/>
      </c>
    </row>
    <row r="16">
      <c r="A16" s="27" t="inlineStr">
        <is>
          <t>Advantage - time savings; Lack of human thought/perspective</t>
        </is>
      </c>
      <c r="B16" s="142" t="inlineStr">
        <is>
          <t>Potential analysis inaccuracies</t>
        </is>
      </c>
      <c r="C16" s="142" t="inlineStr">
        <is>
          <t>Limitations in human emotion recognition and contextual nuances</t>
        </is>
      </c>
      <c r="D16" s="62" t="n"/>
      <c r="G16" s="31" t="n"/>
      <c r="H16" s="56" t="n"/>
      <c r="I16" s="59" t="n"/>
      <c r="J16" s="59" t="n"/>
      <c r="K16" s="59" t="n"/>
      <c r="L16" s="59" t="n"/>
      <c r="P16" s="178">
        <f>IFERROR(__xludf.DUMMYFUNCTION("ifna(transpose(filter(F$3:F54,E$3:E54=B16)), """")"),"Accuracy and reliability concerns")</f>
        <v/>
      </c>
      <c r="Q16" s="159">
        <f>IFERROR(__xludf.DUMMYFUNCTION("""COMPUTED_VALUE"""),"Bias and lack of understanding")</f>
        <v/>
      </c>
      <c r="R16" s="159">
        <f>IFERROR(__xludf.DUMMYFUNCTION("""COMPUTED_VALUE"""),"Concerns about data quality, complexity, and validation")</f>
        <v/>
      </c>
      <c r="S16" s="159">
        <f>IFERROR(__xludf.DUMMYFUNCTION("""COMPUTED_VALUE"""),"Limitations in human emotion recognition and contextual nuances")</f>
        <v/>
      </c>
    </row>
    <row r="17">
      <c r="A17" s="27" t="inlineStr">
        <is>
          <t>The primary disadvantage is that this method highlights how most responses are exceptionally low quality.</t>
        </is>
      </c>
      <c r="B17" s="142" t="inlineStr">
        <is>
          <t>Potential analysis inaccuracies</t>
        </is>
      </c>
      <c r="C17" s="142" t="inlineStr">
        <is>
          <t>Concerns about data quality, complexity, and validation</t>
        </is>
      </c>
      <c r="D17" s="62" t="n"/>
      <c r="H17" s="56" t="n"/>
      <c r="I17" s="59" t="n"/>
      <c r="J17" s="59" t="n"/>
      <c r="K17" s="59" t="n"/>
      <c r="L17" s="59" t="n"/>
      <c r="P17" s="178">
        <f>IFERROR(__xludf.DUMMYFUNCTION("ifna(transpose(filter(F$3:F54,E$3:E54=B17)), """")"),"Accuracy and reliability concerns")</f>
        <v/>
      </c>
      <c r="Q17" s="159">
        <f>IFERROR(__xludf.DUMMYFUNCTION("""COMPUTED_VALUE"""),"Bias and lack of understanding")</f>
        <v/>
      </c>
      <c r="R17" s="159">
        <f>IFERROR(__xludf.DUMMYFUNCTION("""COMPUTED_VALUE"""),"Concerns about data quality, complexity, and validation")</f>
        <v/>
      </c>
      <c r="S17" s="159">
        <f>IFERROR(__xludf.DUMMYFUNCTION("""COMPUTED_VALUE"""),"Limitations in human emotion recognition and contextual nuances")</f>
        <v/>
      </c>
    </row>
    <row r="18">
      <c r="A18" s="27" t="inlineStr">
        <is>
          <t>If it is used alone, without a human analyst to support the research, then our fear is we continue to miss out on context that is critical to our research</t>
        </is>
      </c>
      <c r="B18" s="142" t="inlineStr">
        <is>
          <t>Potential analysis inaccuracies</t>
        </is>
      </c>
      <c r="C18" s="142" t="inlineStr">
        <is>
          <t>Concerns about data quality, complexity, and validation</t>
        </is>
      </c>
      <c r="D18" s="62" t="n"/>
      <c r="E18" s="59" t="n"/>
      <c r="F18" s="59" t="n"/>
      <c r="G18" s="59" t="n"/>
      <c r="H18" s="56" t="n"/>
      <c r="I18" s="59" t="n"/>
      <c r="J18" s="59" t="n"/>
      <c r="K18" s="59" t="n"/>
      <c r="L18" s="59" t="n"/>
      <c r="P18" s="178">
        <f>IFERROR(__xludf.DUMMYFUNCTION("ifna(transpose(filter(F$3:F54,E$3:E54=B18)), """")"),"Accuracy and reliability concerns")</f>
        <v/>
      </c>
      <c r="Q18" s="159">
        <f>IFERROR(__xludf.DUMMYFUNCTION("""COMPUTED_VALUE"""),"Bias and lack of understanding")</f>
        <v/>
      </c>
      <c r="R18" s="159">
        <f>IFERROR(__xludf.DUMMYFUNCTION("""COMPUTED_VALUE"""),"Concerns about data quality, complexity, and validation")</f>
        <v/>
      </c>
      <c r="S18" s="159">
        <f>IFERROR(__xludf.DUMMYFUNCTION("""COMPUTED_VALUE"""),"Limitations in human emotion recognition and contextual nuances")</f>
        <v/>
      </c>
    </row>
    <row r="19">
      <c r="A19" s="27" t="inlineStr">
        <is>
          <t>erroneous interpretation, incorrect sentiment analysis</t>
        </is>
      </c>
      <c r="B19" s="142" t="inlineStr">
        <is>
          <t>Potential analysis inaccuracies</t>
        </is>
      </c>
      <c r="C19" s="142" t="inlineStr">
        <is>
          <t>Concerns about data quality, complexity, and validation</t>
        </is>
      </c>
      <c r="D19" s="62" t="n"/>
      <c r="E19" s="59" t="n"/>
      <c r="F19" s="59" t="n"/>
      <c r="G19" s="59" t="n"/>
      <c r="H19" s="56" t="n"/>
      <c r="I19" s="59" t="n"/>
      <c r="J19" s="59" t="n"/>
      <c r="K19" s="59" t="n"/>
      <c r="L19" s="59" t="n"/>
      <c r="P19" s="178">
        <f>IFERROR(__xludf.DUMMYFUNCTION("ifna(transpose(filter(F$3:F54,E$3:E54=B19)), """")"),"Accuracy and reliability concerns")</f>
        <v/>
      </c>
      <c r="Q19" s="159">
        <f>IFERROR(__xludf.DUMMYFUNCTION("""COMPUTED_VALUE"""),"Bias and lack of understanding")</f>
        <v/>
      </c>
      <c r="R19" s="159">
        <f>IFERROR(__xludf.DUMMYFUNCTION("""COMPUTED_VALUE"""),"Concerns about data quality, complexity, and validation")</f>
        <v/>
      </c>
      <c r="S19" s="159">
        <f>IFERROR(__xludf.DUMMYFUNCTION("""COMPUTED_VALUE"""),"Limitations in human emotion recognition and contextual nuances")</f>
        <v/>
      </c>
    </row>
    <row r="20">
      <c r="A20" s="27" t="inlineStr">
        <is>
          <t>there are many loop holes and unpredictable errors from the AI, and it takes a lot of fabricating to prevent such errors.</t>
        </is>
      </c>
      <c r="B20" s="142" t="inlineStr">
        <is>
          <t>Potential analysis inaccuracies</t>
        </is>
      </c>
      <c r="C20" s="142" t="inlineStr">
        <is>
          <t>Concerns about data quality, complexity, and validation</t>
        </is>
      </c>
      <c r="D20" s="62" t="n"/>
      <c r="E20" s="59" t="n"/>
      <c r="F20" s="59" t="n"/>
      <c r="G20" s="59" t="n"/>
      <c r="H20" s="56" t="n"/>
      <c r="I20" s="59" t="n"/>
      <c r="J20" s="59" t="n"/>
      <c r="K20" s="59" t="n"/>
      <c r="L20" s="59" t="n"/>
      <c r="P20" s="178">
        <f>IFERROR(__xludf.DUMMYFUNCTION("ifna(transpose(filter(F$3:F54,E$3:E54=B20)), """")"),"Accuracy and reliability concerns")</f>
        <v/>
      </c>
      <c r="Q20" s="159">
        <f>IFERROR(__xludf.DUMMYFUNCTION("""COMPUTED_VALUE"""),"Bias and lack of understanding")</f>
        <v/>
      </c>
      <c r="R20" s="159">
        <f>IFERROR(__xludf.DUMMYFUNCTION("""COMPUTED_VALUE"""),"Concerns about data quality, complexity, and validation")</f>
        <v/>
      </c>
      <c r="S20" s="159">
        <f>IFERROR(__xludf.DUMMYFUNCTION("""COMPUTED_VALUE"""),"Limitations in human emotion recognition and contextual nuances")</f>
        <v/>
      </c>
    </row>
    <row r="21">
      <c r="A21" s="27" t="inlineStr">
        <is>
          <t>like i said, synthesis and summarization</t>
        </is>
      </c>
      <c r="B21" s="142" t="inlineStr">
        <is>
          <t>Potential analysis inaccuracies</t>
        </is>
      </c>
      <c r="C21" s="142" t="inlineStr">
        <is>
          <t>Concerns about data quality, complexity, and validation</t>
        </is>
      </c>
      <c r="D21" s="62" t="n"/>
      <c r="G21" s="59" t="n"/>
      <c r="P21" s="178">
        <f>IFERROR(__xludf.DUMMYFUNCTION("ifna(transpose(filter(F$3:F54,E$3:E54=B21)), """")"),"Accuracy and reliability concerns")</f>
        <v/>
      </c>
      <c r="Q21" s="159">
        <f>IFERROR(__xludf.DUMMYFUNCTION("""COMPUTED_VALUE"""),"Bias and lack of understanding")</f>
        <v/>
      </c>
      <c r="R21" s="159">
        <f>IFERROR(__xludf.DUMMYFUNCTION("""COMPUTED_VALUE"""),"Concerns about data quality, complexity, and validation")</f>
        <v/>
      </c>
      <c r="S21" s="159">
        <f>IFERROR(__xludf.DUMMYFUNCTION("""COMPUTED_VALUE"""),"Limitations in human emotion recognition and contextual nuances")</f>
        <v/>
      </c>
    </row>
    <row r="22">
      <c r="A22" s="27" t="inlineStr">
        <is>
          <t>It is a language model, so I worry about it's use for statistical/quant data</t>
        </is>
      </c>
      <c r="B22" s="142" t="inlineStr">
        <is>
          <t>Potential analysis inaccuracies</t>
        </is>
      </c>
      <c r="C22" s="142" t="inlineStr">
        <is>
          <t>Concerns about data quality, complexity, and validation</t>
        </is>
      </c>
      <c r="D22" s="39" t="n"/>
      <c r="G22" s="59" t="n"/>
      <c r="P22" s="178">
        <f>IFERROR(__xludf.DUMMYFUNCTION("ifna(transpose(filter(F$3:F54,E$3:E54=B22)), """")"),"Accuracy and reliability concerns")</f>
        <v/>
      </c>
      <c r="Q22" s="159">
        <f>IFERROR(__xludf.DUMMYFUNCTION("""COMPUTED_VALUE"""),"Bias and lack of understanding")</f>
        <v/>
      </c>
      <c r="R22" s="159">
        <f>IFERROR(__xludf.DUMMYFUNCTION("""COMPUTED_VALUE"""),"Concerns about data quality, complexity, and validation")</f>
        <v/>
      </c>
      <c r="S22" s="159">
        <f>IFERROR(__xludf.DUMMYFUNCTION("""COMPUTED_VALUE"""),"Limitations in human emotion recognition and contextual nuances")</f>
        <v/>
      </c>
    </row>
    <row r="23">
      <c r="A23" s="27" t="inlineStr">
        <is>
          <t>It's early tech, so occasionally produces incorrect results or no results at all. We call it hallucinating. If the AI doesn't know something it won't always say it doesn't know, sometimes it will make a best guess based on what it does know which can lead to incorrect results. Like any good student, it needs training before becoming the master.</t>
        </is>
      </c>
      <c r="B23" s="142" t="inlineStr">
        <is>
          <t>Potential analysis inaccuracies</t>
        </is>
      </c>
      <c r="C23" s="142" t="inlineStr">
        <is>
          <t>Concerns about data quality, complexity, and validation</t>
        </is>
      </c>
      <c r="D23" s="62" t="n"/>
      <c r="G23" s="59" t="n"/>
      <c r="P23" s="178">
        <f>IFERROR(__xludf.DUMMYFUNCTION("ifna(transpose(filter(F$3:F54,E$3:E54=B23)), """")"),"Accuracy and reliability concerns")</f>
        <v/>
      </c>
      <c r="Q23" s="159">
        <f>IFERROR(__xludf.DUMMYFUNCTION("""COMPUTED_VALUE"""),"Bias and lack of understanding")</f>
        <v/>
      </c>
      <c r="R23" s="159">
        <f>IFERROR(__xludf.DUMMYFUNCTION("""COMPUTED_VALUE"""),"Concerns about data quality, complexity, and validation")</f>
        <v/>
      </c>
      <c r="S23" s="159">
        <f>IFERROR(__xludf.DUMMYFUNCTION("""COMPUTED_VALUE"""),"Limitations in human emotion recognition and contextual nuances")</f>
        <v/>
      </c>
    </row>
    <row r="24">
      <c r="A24" s="27" t="inlineStr">
        <is>
          <t>Lack of validation. How do you know that the key findings and conclusions are accurate?</t>
        </is>
      </c>
      <c r="B24" s="142" t="inlineStr">
        <is>
          <t>Potential analysis inaccuracies</t>
        </is>
      </c>
      <c r="C24" s="142" t="inlineStr">
        <is>
          <t>Concerns about data quality, complexity, and validation</t>
        </is>
      </c>
      <c r="D24" s="62" t="n"/>
      <c r="G24" s="59" t="n"/>
      <c r="P24" s="178">
        <f>IFERROR(__xludf.DUMMYFUNCTION("ifna(transpose(filter(F$3:F54,E$3:E54=B24)), """")"),"Accuracy and reliability concerns")</f>
        <v/>
      </c>
      <c r="Q24" s="159">
        <f>IFERROR(__xludf.DUMMYFUNCTION("""COMPUTED_VALUE"""),"Bias and lack of understanding")</f>
        <v/>
      </c>
      <c r="R24" s="159">
        <f>IFERROR(__xludf.DUMMYFUNCTION("""COMPUTED_VALUE"""),"Concerns about data quality, complexity, and validation")</f>
        <v/>
      </c>
      <c r="S24" s="159">
        <f>IFERROR(__xludf.DUMMYFUNCTION("""COMPUTED_VALUE"""),"Limitations in human emotion recognition and contextual nuances")</f>
        <v/>
      </c>
    </row>
    <row r="25">
      <c r="A25" s="27" t="inlineStr">
        <is>
          <t>Well thats 2 very different concepts embedded in the question. "Natural language chat" could have the drawback of being slow, like this experience, and it's not engaging. "Analysis " via AI could miss insights and take more time to set up and debug \n than its</t>
        </is>
      </c>
      <c r="B25" s="142" t="inlineStr">
        <is>
          <t>Potential analysis inaccuracies</t>
        </is>
      </c>
      <c r="C25" s="142" t="inlineStr">
        <is>
          <t>Concerns about data quality, complexity, and validation</t>
        </is>
      </c>
      <c r="D25" s="62" t="n"/>
      <c r="G25" s="59" t="n"/>
      <c r="P25" s="178">
        <f>IFERROR(__xludf.DUMMYFUNCTION("ifna(transpose(filter(F$3:F54,E$3:E54=B25)), """")"),"Accuracy and reliability concerns")</f>
        <v/>
      </c>
      <c r="Q25" s="159">
        <f>IFERROR(__xludf.DUMMYFUNCTION("""COMPUTED_VALUE"""),"Bias and lack of understanding")</f>
        <v/>
      </c>
      <c r="R25" s="159">
        <f>IFERROR(__xludf.DUMMYFUNCTION("""COMPUTED_VALUE"""),"Concerns about data quality, complexity, and validation")</f>
        <v/>
      </c>
      <c r="S25" s="159">
        <f>IFERROR(__xludf.DUMMYFUNCTION("""COMPUTED_VALUE"""),"Limitations in human emotion recognition and contextual nuances")</f>
        <v/>
      </c>
    </row>
    <row r="26">
      <c r="A26" s="27" t="inlineStr">
        <is>
          <t>See the above list of 3; 1) Not enough experience with it 2) Haven't tested the areas where it could go wrong 3) Not able to compare with past research studies</t>
        </is>
      </c>
      <c r="B26" s="142" t="inlineStr">
        <is>
          <t>Potential analysis inaccuracies</t>
        </is>
      </c>
      <c r="C26" s="142" t="inlineStr">
        <is>
          <t>Concerns about data quality, complexity, and validation</t>
        </is>
      </c>
      <c r="D26" s="62" t="n"/>
      <c r="G26" s="59" t="n"/>
      <c r="P26" s="178">
        <f>IFERROR(__xludf.DUMMYFUNCTION("ifna(transpose(filter(F$3:F54,E$3:E54=B26)), """")"),"Accuracy and reliability concerns")</f>
        <v/>
      </c>
      <c r="Q26" s="159">
        <f>IFERROR(__xludf.DUMMYFUNCTION("""COMPUTED_VALUE"""),"Bias and lack of understanding")</f>
        <v/>
      </c>
      <c r="R26" s="159">
        <f>IFERROR(__xludf.DUMMYFUNCTION("""COMPUTED_VALUE"""),"Concerns about data quality, complexity, and validation")</f>
        <v/>
      </c>
      <c r="S26" s="159">
        <f>IFERROR(__xludf.DUMMYFUNCTION("""COMPUTED_VALUE"""),"Limitations in human emotion recognition and contextual nuances")</f>
        <v/>
      </c>
    </row>
    <row r="27">
      <c r="A27" s="27" t="inlineStr">
        <is>
          <t>Accuracy in coding individual responses</t>
        </is>
      </c>
      <c r="B27" s="142" t="inlineStr">
        <is>
          <t>Potential analysis inaccuracies</t>
        </is>
      </c>
      <c r="C27" s="142" t="inlineStr">
        <is>
          <t>Concerns about data quality, complexity, and validation</t>
        </is>
      </c>
      <c r="D27" s="62" t="n"/>
      <c r="G27" s="59" t="n"/>
      <c r="P27" s="178">
        <f>IFERROR(__xludf.DUMMYFUNCTION("ifna(transpose(filter(F$3:F54,E$3:E54=B27)), """")"),"Accuracy and reliability concerns")</f>
        <v/>
      </c>
      <c r="Q27" s="159">
        <f>IFERROR(__xludf.DUMMYFUNCTION("""COMPUTED_VALUE"""),"Bias and lack of understanding")</f>
        <v/>
      </c>
      <c r="R27" s="159">
        <f>IFERROR(__xludf.DUMMYFUNCTION("""COMPUTED_VALUE"""),"Concerns about data quality, complexity, and validation")</f>
        <v/>
      </c>
      <c r="S27" s="159">
        <f>IFERROR(__xludf.DUMMYFUNCTION("""COMPUTED_VALUE"""),"Limitations in human emotion recognition and contextual nuances")</f>
        <v/>
      </c>
    </row>
    <row r="28">
      <c r="A28" s="27" t="inlineStr">
        <is>
          <t>incorrect data and analysis</t>
        </is>
      </c>
      <c r="B28" s="142" t="inlineStr">
        <is>
          <t>Potential analysis inaccuracies</t>
        </is>
      </c>
      <c r="C28" s="142" t="inlineStr">
        <is>
          <t>Concerns about data quality, complexity, and validation</t>
        </is>
      </c>
      <c r="D28" s="62" t="n"/>
      <c r="G28" s="59" t="n"/>
      <c r="P28" s="178">
        <f>IFERROR(__xludf.DUMMYFUNCTION("ifna(transpose(filter(F$3:F54,E$3:E54=B28)), """")"),"Accuracy and reliability concerns")</f>
        <v/>
      </c>
      <c r="Q28" s="159">
        <f>IFERROR(__xludf.DUMMYFUNCTION("""COMPUTED_VALUE"""),"Bias and lack of understanding")</f>
        <v/>
      </c>
      <c r="R28" s="159">
        <f>IFERROR(__xludf.DUMMYFUNCTION("""COMPUTED_VALUE"""),"Concerns about data quality, complexity, and validation")</f>
        <v/>
      </c>
      <c r="S28" s="159">
        <f>IFERROR(__xludf.DUMMYFUNCTION("""COMPUTED_VALUE"""),"Limitations in human emotion recognition and contextual nuances")</f>
        <v/>
      </c>
    </row>
    <row r="29">
      <c r="A29" s="27" t="inlineStr">
        <is>
          <t>data quality and bias, plus user experience</t>
        </is>
      </c>
      <c r="B29" s="142" t="inlineStr">
        <is>
          <t>Potential analysis inaccuracies</t>
        </is>
      </c>
      <c r="C29" s="142" t="inlineStr">
        <is>
          <t>Concerns about data quality, complexity, and validation</t>
        </is>
      </c>
      <c r="D29" s="62" t="n"/>
      <c r="G29" s="59" t="n"/>
      <c r="P29" s="178">
        <f>IFERROR(__xludf.DUMMYFUNCTION("ifna(transpose(filter(F$3:F54,E$3:E54=B29)), """")"),"Accuracy and reliability concerns")</f>
        <v/>
      </c>
      <c r="Q29" s="159">
        <f>IFERROR(__xludf.DUMMYFUNCTION("""COMPUTED_VALUE"""),"Bias and lack of understanding")</f>
        <v/>
      </c>
      <c r="R29" s="159">
        <f>IFERROR(__xludf.DUMMYFUNCTION("""COMPUTED_VALUE"""),"Concerns about data quality, complexity, and validation")</f>
        <v/>
      </c>
      <c r="S29" s="159">
        <f>IFERROR(__xludf.DUMMYFUNCTION("""COMPUTED_VALUE"""),"Limitations in human emotion recognition and contextual nuances")</f>
        <v/>
      </c>
    </row>
    <row r="30">
      <c r="A30" s="27" t="inlineStr">
        <is>
          <t>not proven yet; test</t>
        </is>
      </c>
      <c r="B30" s="142" t="inlineStr">
        <is>
          <t>Potential analysis inaccuracies</t>
        </is>
      </c>
      <c r="C30" s="142" t="inlineStr">
        <is>
          <t>Concerns about data quality, complexity, and validation</t>
        </is>
      </c>
      <c r="D30" s="62" t="n"/>
      <c r="G30" s="59" t="n"/>
      <c r="P30" s="178">
        <f>IFERROR(__xludf.DUMMYFUNCTION("ifna(transpose(filter(F$3:F54,E$3:E54=B30)), """")"),"Accuracy and reliability concerns")</f>
        <v/>
      </c>
      <c r="Q30" s="159">
        <f>IFERROR(__xludf.DUMMYFUNCTION("""COMPUTED_VALUE"""),"Bias and lack of understanding")</f>
        <v/>
      </c>
      <c r="R30" s="159">
        <f>IFERROR(__xludf.DUMMYFUNCTION("""COMPUTED_VALUE"""),"Concerns about data quality, complexity, and validation")</f>
        <v/>
      </c>
      <c r="S30" s="159">
        <f>IFERROR(__xludf.DUMMYFUNCTION("""COMPUTED_VALUE"""),"Limitations in human emotion recognition and contextual nuances")</f>
        <v/>
      </c>
    </row>
    <row r="31">
      <c r="A31" s="27" t="inlineStr">
        <is>
          <t>adapting trackers and normative databases</t>
        </is>
      </c>
      <c r="B31" s="142" t="inlineStr">
        <is>
          <t>Potential analysis inaccuracies</t>
        </is>
      </c>
      <c r="C31" s="142" t="inlineStr">
        <is>
          <t>Concerns about data quality, complexity, and validation</t>
        </is>
      </c>
      <c r="D31" s="62" t="n"/>
      <c r="G31" s="59" t="n"/>
      <c r="P31" s="178">
        <f>IFERROR(__xludf.DUMMYFUNCTION("ifna(transpose(filter(F$3:F54,E$3:E54=B31)), """")"),"Accuracy and reliability concerns")</f>
        <v/>
      </c>
      <c r="Q31" s="159">
        <f>IFERROR(__xludf.DUMMYFUNCTION("""COMPUTED_VALUE"""),"Bias and lack of understanding")</f>
        <v/>
      </c>
      <c r="R31" s="159">
        <f>IFERROR(__xludf.DUMMYFUNCTION("""COMPUTED_VALUE"""),"Concerns about data quality, complexity, and validation")</f>
        <v/>
      </c>
      <c r="S31" s="159">
        <f>IFERROR(__xludf.DUMMYFUNCTION("""COMPUTED_VALUE"""),"Limitations in human emotion recognition and contextual nuances")</f>
        <v/>
      </c>
    </row>
    <row r="32">
      <c r="A32" s="27" t="inlineStr">
        <is>
          <t>Loss of a human perspective</t>
        </is>
      </c>
      <c r="B32" s="142" t="inlineStr">
        <is>
          <t>Potential analysis inaccuracies</t>
        </is>
      </c>
      <c r="C32" s="142" t="inlineStr">
        <is>
          <t>Limitations in human emotion recognition and contextual nuances</t>
        </is>
      </c>
      <c r="D32" s="62" t="n"/>
      <c r="G32" s="59" t="n"/>
      <c r="P32" s="178">
        <f>IFERROR(__xludf.DUMMYFUNCTION("ifna(transpose(filter(F$3:F54,E$3:E54=B32)), """")"),"Accuracy and reliability concerns")</f>
        <v/>
      </c>
      <c r="Q32" s="159">
        <f>IFERROR(__xludf.DUMMYFUNCTION("""COMPUTED_VALUE"""),"Bias and lack of understanding")</f>
        <v/>
      </c>
      <c r="R32" s="159">
        <f>IFERROR(__xludf.DUMMYFUNCTION("""COMPUTED_VALUE"""),"Concerns about data quality, complexity, and validation")</f>
        <v/>
      </c>
      <c r="S32" s="159">
        <f>IFERROR(__xludf.DUMMYFUNCTION("""COMPUTED_VALUE"""),"Limitations in human emotion recognition and contextual nuances")</f>
        <v/>
      </c>
    </row>
    <row r="33">
      <c r="A33" s="27" t="inlineStr">
        <is>
          <t>Might miss few things/nuance. Answers are similar to answers given by general population.</t>
        </is>
      </c>
      <c r="B33" s="142" t="inlineStr">
        <is>
          <t>Potential analysis inaccuracies</t>
        </is>
      </c>
      <c r="C33" s="142" t="inlineStr">
        <is>
          <t>Limitations in human emotion recognition and contextual nuances</t>
        </is>
      </c>
      <c r="D33" s="62" t="n"/>
      <c r="G33" s="59" t="n"/>
      <c r="P33" s="178">
        <f>IFERROR(__xludf.DUMMYFUNCTION("ifna(transpose(filter(F$3:F54,E$3:E54=B33)), """")"),"Accuracy and reliability concerns")</f>
        <v/>
      </c>
      <c r="Q33" s="159">
        <f>IFERROR(__xludf.DUMMYFUNCTION("""COMPUTED_VALUE"""),"Bias and lack of understanding")</f>
        <v/>
      </c>
      <c r="R33" s="159">
        <f>IFERROR(__xludf.DUMMYFUNCTION("""COMPUTED_VALUE"""),"Concerns about data quality, complexity, and validation")</f>
        <v/>
      </c>
      <c r="S33" s="159">
        <f>IFERROR(__xludf.DUMMYFUNCTION("""COMPUTED_VALUE"""),"Limitations in human emotion recognition and contextual nuances")</f>
        <v/>
      </c>
    </row>
    <row r="34">
      <c r="A34" s="27" t="inlineStr">
        <is>
          <t>There are some contextual nuances that only humans know that AI will miss</t>
        </is>
      </c>
      <c r="B34" s="142" t="inlineStr">
        <is>
          <t>Potential analysis inaccuracies</t>
        </is>
      </c>
      <c r="C34" s="27" t="inlineStr">
        <is>
          <t>Limitations in human emotion recognition and contextual nuances</t>
        </is>
      </c>
      <c r="D34" s="62" t="n"/>
      <c r="G34" s="59" t="n"/>
      <c r="P34" s="178">
        <f>IFERROR(__xludf.DUMMYFUNCTION("ifna(transpose(filter(F$3:F54,E$3:E54=B34)), """")"),"Accuracy and reliability concerns")</f>
        <v/>
      </c>
      <c r="Q34" s="159">
        <f>IFERROR(__xludf.DUMMYFUNCTION("""COMPUTED_VALUE"""),"Bias and lack of understanding")</f>
        <v/>
      </c>
      <c r="R34" s="159">
        <f>IFERROR(__xludf.DUMMYFUNCTION("""COMPUTED_VALUE"""),"Concerns about data quality, complexity, and validation")</f>
        <v/>
      </c>
      <c r="S34" s="159">
        <f>IFERROR(__xludf.DUMMYFUNCTION("""COMPUTED_VALUE"""),"Limitations in human emotion recognition and contextual nuances")</f>
        <v/>
      </c>
    </row>
    <row r="35">
      <c r="A35" s="27" t="inlineStr">
        <is>
          <t>Lack of AI ability to gauge human emotions.</t>
        </is>
      </c>
      <c r="B35" s="142" t="inlineStr">
        <is>
          <t>Potential analysis inaccuracies</t>
        </is>
      </c>
      <c r="C35" s="27" t="inlineStr">
        <is>
          <t>Limitations in human emotion recognition and contextual nuances</t>
        </is>
      </c>
      <c r="D35" s="62" t="n"/>
      <c r="G35" s="59" t="n"/>
      <c r="P35" s="178">
        <f>IFERROR(__xludf.DUMMYFUNCTION("ifna(transpose(filter(F$3:F54,E$3:E54=B35)), """")"),"Accuracy and reliability concerns")</f>
        <v/>
      </c>
      <c r="Q35" s="159">
        <f>IFERROR(__xludf.DUMMYFUNCTION("""COMPUTED_VALUE"""),"Bias and lack of understanding")</f>
        <v/>
      </c>
      <c r="R35" s="159">
        <f>IFERROR(__xludf.DUMMYFUNCTION("""COMPUTED_VALUE"""),"Concerns about data quality, complexity, and validation")</f>
        <v/>
      </c>
      <c r="S35" s="159">
        <f>IFERROR(__xludf.DUMMYFUNCTION("""COMPUTED_VALUE"""),"Limitations in human emotion recognition and contextual nuances")</f>
        <v/>
      </c>
    </row>
    <row r="36">
      <c r="A36" s="27" t="inlineStr">
        <is>
          <t>I don't see major disadvantages. However, I have a nuanced perspective regarding it's use. The key for me is to find use cases that are reliable, meaning don't produce allucinations.</t>
        </is>
      </c>
      <c r="B36" s="142" t="inlineStr">
        <is>
          <t>Potential analysis inaccuracies</t>
        </is>
      </c>
      <c r="C36" s="27" t="inlineStr">
        <is>
          <t>Limitations in human emotion recognition and contextual nuances</t>
        </is>
      </c>
      <c r="D36" s="62" t="n"/>
      <c r="G36" s="59" t="n"/>
      <c r="P36" s="178">
        <f>IFERROR(__xludf.DUMMYFUNCTION("ifna(transpose(filter(F$3:F54,E$3:E54=B36)), """")"),"Accuracy and reliability concerns")</f>
        <v/>
      </c>
      <c r="Q36" s="159">
        <f>IFERROR(__xludf.DUMMYFUNCTION("""COMPUTED_VALUE"""),"Bias and lack of understanding")</f>
        <v/>
      </c>
      <c r="R36" s="159">
        <f>IFERROR(__xludf.DUMMYFUNCTION("""COMPUTED_VALUE"""),"Concerns about data quality, complexity, and validation")</f>
        <v/>
      </c>
      <c r="S36" s="159">
        <f>IFERROR(__xludf.DUMMYFUNCTION("""COMPUTED_VALUE"""),"Limitations in human emotion recognition and contextual nuances")</f>
        <v/>
      </c>
    </row>
    <row r="37">
      <c r="A37" s="27" t="inlineStr">
        <is>
          <t>When people are asked how they feel it triggers numerous phycological and neural activities which often times leads to in authentic responses</t>
        </is>
      </c>
      <c r="B37" s="142" t="inlineStr">
        <is>
          <t>Potential analysis inaccuracies</t>
        </is>
      </c>
      <c r="C37" s="27" t="inlineStr">
        <is>
          <t>Limitations in human emotion recognition and contextual nuances</t>
        </is>
      </c>
      <c r="D37" s="62" t="n"/>
      <c r="G37" s="59" t="n"/>
      <c r="P37" s="178">
        <f>IFERROR(__xludf.DUMMYFUNCTION("ifna(transpose(filter(F$3:F54,E$3:E54=B37)), """")"),"Accuracy and reliability concerns")</f>
        <v/>
      </c>
      <c r="Q37" s="159">
        <f>IFERROR(__xludf.DUMMYFUNCTION("""COMPUTED_VALUE"""),"Bias and lack of understanding")</f>
        <v/>
      </c>
      <c r="R37" s="159">
        <f>IFERROR(__xludf.DUMMYFUNCTION("""COMPUTED_VALUE"""),"Concerns about data quality, complexity, and validation")</f>
        <v/>
      </c>
      <c r="S37" s="159">
        <f>IFERROR(__xludf.DUMMYFUNCTION("""COMPUTED_VALUE"""),"Limitations in human emotion recognition and contextual nuances")</f>
        <v/>
      </c>
    </row>
    <row r="38">
      <c r="A38" s="27" t="inlineStr">
        <is>
          <t>I see two potential disadvantages. The first is that if not given the proper training and business context, it can summarize incorrectly and/or draw the wrong conclusions. The second is it can remove the researcher from portions of the analysis. The closer you are to reading through the qualitative research feedback and summarizing all the findings, the more retain you the information and the better the final analysis.</t>
        </is>
      </c>
      <c r="B38" s="142" t="inlineStr">
        <is>
          <t>Respondents disinterest/mistrust with chatbots</t>
        </is>
      </c>
      <c r="C38" s="142" t="inlineStr">
        <is>
          <t>Challenges in training and reliability</t>
        </is>
      </c>
      <c r="D38" s="62" t="inlineStr">
        <is>
          <t>consider</t>
        </is>
      </c>
      <c r="G38" s="59" t="n"/>
      <c r="P38" s="178">
        <f>IFERROR(__xludf.DUMMYFUNCTION("ifna(transpose(filter(F$3:F54,E$3:E54=B38)), """")"),"Challenges in training and reliability")</f>
        <v/>
      </c>
      <c r="Q38" s="159">
        <f>IFERROR(__xludf.DUMMYFUNCTION("""COMPUTED_VALUE"""),"Concerns about data security and privacy")</f>
        <v/>
      </c>
      <c r="R38" s="159">
        <f>IFERROR(__xludf.DUMMYFUNCTION("""COMPUTED_VALUE"""),"Perception of laziness and uninteresting results")</f>
        <v/>
      </c>
    </row>
    <row r="39">
      <c r="A39" s="122" t="inlineStr">
        <is>
          <t>Hard to say with my limited experience. Maybe a discussion that goes off the rails??</t>
        </is>
      </c>
      <c r="B39" s="142" t="inlineStr">
        <is>
          <t>Respondents disinterest/mistrust with chatbots</t>
        </is>
      </c>
      <c r="C39" s="142" t="inlineStr">
        <is>
          <t>Challenges in training and reliability</t>
        </is>
      </c>
      <c r="D39" s="62" t="n"/>
      <c r="G39" s="59" t="n"/>
      <c r="P39" s="178">
        <f>IFERROR(__xludf.DUMMYFUNCTION("ifna(transpose(filter(F$3:F54,E$3:E54=B39)), """")"),"Challenges in training and reliability")</f>
        <v/>
      </c>
      <c r="Q39" s="159">
        <f>IFERROR(__xludf.DUMMYFUNCTION("""COMPUTED_VALUE"""),"Concerns about data security and privacy")</f>
        <v/>
      </c>
      <c r="R39" s="159">
        <f>IFERROR(__xludf.DUMMYFUNCTION("""COMPUTED_VALUE"""),"Perception of laziness and uninteresting results")</f>
        <v/>
      </c>
    </row>
    <row r="40">
      <c r="A40" s="27" t="inlineStr">
        <is>
          <t>it effects the kinds of work humans can make a living doing and creates a reliance on computer programs that most don't understand how to use appropriately</t>
        </is>
      </c>
      <c r="B40" s="142" t="inlineStr">
        <is>
          <t>Respondents disinterest/mistrust with chatbots</t>
        </is>
      </c>
      <c r="C40" s="142" t="inlineStr">
        <is>
          <t>Challenges in training and reliability</t>
        </is>
      </c>
      <c r="D40" s="62" t="n"/>
      <c r="G40" s="59" t="n"/>
      <c r="P40" s="178">
        <f>IFERROR(__xludf.DUMMYFUNCTION("ifna(transpose(filter(F$3:F54,E$3:E54=B40)), """")"),"Challenges in training and reliability")</f>
        <v/>
      </c>
      <c r="Q40" s="159">
        <f>IFERROR(__xludf.DUMMYFUNCTION("""COMPUTED_VALUE"""),"Concerns about data security and privacy")</f>
        <v/>
      </c>
      <c r="R40" s="159">
        <f>IFERROR(__xludf.DUMMYFUNCTION("""COMPUTED_VALUE"""),"Perception of laziness and uninteresting results")</f>
        <v/>
      </c>
    </row>
    <row r="41">
      <c r="A41" s="27" t="inlineStr">
        <is>
          <t>for qual, the prompts, follow up questions, probes etc. often feel rigid, pre-written. They don't seem to connect ideas together in the way a human moderator would.</t>
        </is>
      </c>
      <c r="B41" s="142" t="inlineStr">
        <is>
          <t>Respondents disinterest/mistrust with chatbots</t>
        </is>
      </c>
      <c r="C41" s="27" t="inlineStr">
        <is>
          <t>Challenges in training and reliability</t>
        </is>
      </c>
      <c r="D41" s="62" t="n"/>
      <c r="G41" s="59" t="n"/>
      <c r="P41" s="178">
        <f>IFERROR(__xludf.DUMMYFUNCTION("ifna(transpose(filter(F$3:F54,E$3:E54=B41)), """")"),"Challenges in training and reliability")</f>
        <v/>
      </c>
      <c r="Q41" s="159">
        <f>IFERROR(__xludf.DUMMYFUNCTION("""COMPUTED_VALUE"""),"Concerns about data security and privacy")</f>
        <v/>
      </c>
      <c r="R41" s="159">
        <f>IFERROR(__xludf.DUMMYFUNCTION("""COMPUTED_VALUE"""),"Perception of laziness and uninteresting results")</f>
        <v/>
      </c>
    </row>
    <row r="42">
      <c r="A42" s="27" t="inlineStr">
        <is>
          <t>Right now, it still feels like you are a robot. Or a call center in India ;-)</t>
        </is>
      </c>
      <c r="B42" s="142" t="inlineStr">
        <is>
          <t>Respondents disinterest/mistrust with chatbots</t>
        </is>
      </c>
      <c r="C42" s="27" t="inlineStr">
        <is>
          <t>Challenges in training and reliability</t>
        </is>
      </c>
      <c r="D42" s="62" t="n"/>
      <c r="G42" s="59" t="n"/>
      <c r="P42" s="178">
        <f>IFERROR(__xludf.DUMMYFUNCTION("ifna(transpose(filter(F$3:F54,E$3:E54=B42)), """")"),"Challenges in training and reliability")</f>
        <v/>
      </c>
      <c r="Q42" s="159">
        <f>IFERROR(__xludf.DUMMYFUNCTION("""COMPUTED_VALUE"""),"Concerns about data security and privacy")</f>
        <v/>
      </c>
      <c r="R42" s="159">
        <f>IFERROR(__xludf.DUMMYFUNCTION("""COMPUTED_VALUE"""),"Perception of laziness and uninteresting results")</f>
        <v/>
      </c>
    </row>
    <row r="43">
      <c r="A43" s="27" t="inlineStr">
        <is>
          <t>Short-term it lacks flexibility and still needs to be trained. Hallucinations and some stilted language could be an issue</t>
        </is>
      </c>
      <c r="B43" s="142" t="inlineStr">
        <is>
          <t>Respondents disinterest/mistrust with chatbots</t>
        </is>
      </c>
      <c r="C43" s="27" t="inlineStr">
        <is>
          <t>Challenges in training and reliability</t>
        </is>
      </c>
      <c r="D43" s="62" t="n"/>
      <c r="G43" s="59" t="n"/>
      <c r="P43" s="178">
        <f>IFERROR(__xludf.DUMMYFUNCTION("ifna(transpose(filter(F$3:F54,E$3:E54=B43)), """")"),"Challenges in training and reliability")</f>
        <v/>
      </c>
      <c r="Q43" s="159">
        <f>IFERROR(__xludf.DUMMYFUNCTION("""COMPUTED_VALUE"""),"Concerns about data security and privacy")</f>
        <v/>
      </c>
      <c r="R43" s="159">
        <f>IFERROR(__xludf.DUMMYFUNCTION("""COMPUTED_VALUE"""),"Perception of laziness and uninteresting results")</f>
        <v/>
      </c>
    </row>
    <row r="44">
      <c r="A44" s="27" t="inlineStr">
        <is>
          <t>It’s hard to work with and unreliable right now</t>
        </is>
      </c>
      <c r="B44" s="142" t="inlineStr">
        <is>
          <t>Respondents disinterest/mistrust with chatbots</t>
        </is>
      </c>
      <c r="C44" s="27" t="inlineStr">
        <is>
          <t>Challenges in training and reliability</t>
        </is>
      </c>
      <c r="D44" s="62" t="n"/>
      <c r="G44" s="59" t="n"/>
      <c r="P44" s="178">
        <f>IFERROR(__xludf.DUMMYFUNCTION("ifna(transpose(filter(F$3:F54,E$3:E54=B44)), """")"),"Challenges in training and reliability")</f>
        <v/>
      </c>
      <c r="Q44" s="159">
        <f>IFERROR(__xludf.DUMMYFUNCTION("""COMPUTED_VALUE"""),"Concerns about data security and privacy")</f>
        <v/>
      </c>
      <c r="R44" s="159">
        <f>IFERROR(__xludf.DUMMYFUNCTION("""COMPUTED_VALUE"""),"Perception of laziness and uninteresting results")</f>
        <v/>
      </c>
    </row>
    <row r="45">
      <c r="A45" s="27" t="inlineStr">
        <is>
          <t>Respondent reaction to chatbot and quality of training/trust in the analysis/output.</t>
        </is>
      </c>
      <c r="B45" s="142" t="inlineStr">
        <is>
          <t>Respondents disinterest/mistrust with chatbots</t>
        </is>
      </c>
      <c r="C45" s="27" t="inlineStr">
        <is>
          <t>Challenges in training and reliability</t>
        </is>
      </c>
      <c r="D45" s="62" t="n"/>
      <c r="G45" s="59" t="n"/>
      <c r="P45" s="178">
        <f>IFERROR(__xludf.DUMMYFUNCTION("ifna(transpose(filter(F$3:F54,E$3:E54=B45)), """")"),"Challenges in training and reliability")</f>
        <v/>
      </c>
      <c r="Q45" s="159">
        <f>IFERROR(__xludf.DUMMYFUNCTION("""COMPUTED_VALUE"""),"Concerns about data security and privacy")</f>
        <v/>
      </c>
      <c r="R45" s="159">
        <f>IFERROR(__xludf.DUMMYFUNCTION("""COMPUTED_VALUE"""),"Perception of laziness and uninteresting results")</f>
        <v/>
      </c>
    </row>
    <row r="46">
      <c r="A46" s="27" t="inlineStr">
        <is>
          <t>In general I don’t know if what it’s telling me is true or not.</t>
        </is>
      </c>
      <c r="B46" s="142" t="inlineStr">
        <is>
          <t>Respondents disinterest/mistrust with chatbots</t>
        </is>
      </c>
      <c r="C46" s="142" t="inlineStr">
        <is>
          <t>Challenges in training and reliability</t>
        </is>
      </c>
      <c r="D46" s="62" t="n"/>
      <c r="G46" s="59" t="n"/>
      <c r="P46" s="178">
        <f>IFERROR(__xludf.DUMMYFUNCTION("ifna(transpose(filter(F$3:F54,E$3:E54=B46)), """")"),"Challenges in training and reliability")</f>
        <v/>
      </c>
      <c r="Q46" s="159">
        <f>IFERROR(__xludf.DUMMYFUNCTION("""COMPUTED_VALUE"""),"Concerns about data security and privacy")</f>
        <v/>
      </c>
      <c r="R46" s="159">
        <f>IFERROR(__xludf.DUMMYFUNCTION("""COMPUTED_VALUE"""),"Perception of laziness and uninteresting results")</f>
        <v/>
      </c>
    </row>
    <row r="47">
      <c r="A47" s="27" t="inlineStr">
        <is>
          <t>confidentiality</t>
        </is>
      </c>
      <c r="B47" s="142" t="inlineStr">
        <is>
          <t>Respondents disinterest/mistrust with chatbots</t>
        </is>
      </c>
      <c r="C47" s="142" t="inlineStr">
        <is>
          <t>Concerns about data security and privacy</t>
        </is>
      </c>
      <c r="D47" s="62" t="n"/>
      <c r="G47" s="59" t="n"/>
      <c r="P47" s="178">
        <f>IFERROR(__xludf.DUMMYFUNCTION("ifna(transpose(filter(F$3:F54,E$3:E54=B47)), """")"),"Challenges in training and reliability")</f>
        <v/>
      </c>
      <c r="Q47" s="159">
        <f>IFERROR(__xludf.DUMMYFUNCTION("""COMPUTED_VALUE"""),"Concerns about data security and privacy")</f>
        <v/>
      </c>
      <c r="R47" s="159">
        <f>IFERROR(__xludf.DUMMYFUNCTION("""COMPUTED_VALUE"""),"Perception of laziness and uninteresting results")</f>
        <v/>
      </c>
    </row>
    <row r="48">
      <c r="A48" s="27" t="inlineStr">
        <is>
          <t>it is creepy?</t>
        </is>
      </c>
      <c r="B48" s="142" t="inlineStr">
        <is>
          <t>Respondents disinterest/mistrust with chatbots</t>
        </is>
      </c>
      <c r="C48" s="142" t="inlineStr">
        <is>
          <t>Concerns about data security and privacy</t>
        </is>
      </c>
      <c r="D48" s="62" t="n"/>
      <c r="G48" s="59" t="n"/>
      <c r="P48" s="178">
        <f>IFERROR(__xludf.DUMMYFUNCTION("ifna(transpose(filter(F$3:F54,E$3:E54=B48)), """")"),"Challenges in training and reliability")</f>
        <v/>
      </c>
      <c r="Q48" s="159">
        <f>IFERROR(__xludf.DUMMYFUNCTION("""COMPUTED_VALUE"""),"Concerns about data security and privacy")</f>
        <v/>
      </c>
      <c r="R48" s="159">
        <f>IFERROR(__xludf.DUMMYFUNCTION("""COMPUTED_VALUE"""),"Perception of laziness and uninteresting results")</f>
        <v/>
      </c>
    </row>
    <row r="49">
      <c r="A49" s="27" t="inlineStr">
        <is>
          <t>Right now I am quite frustrated. I answer your first question 4 times before you understood that I was saying no, simply because I was qualifying my answer. I systems, not AI systems would understand the qualification, accept the no part and then move on to more accurate probing.</t>
        </is>
      </c>
      <c r="B49" s="142" t="inlineStr">
        <is>
          <t>Respondents disinterest/mistrust with chatbots</t>
        </is>
      </c>
      <c r="C49" s="142" t="inlineStr">
        <is>
          <t>Perception of laziness and uninteresting results</t>
        </is>
      </c>
      <c r="D49" s="62" t="n"/>
      <c r="G49" s="59" t="n"/>
      <c r="P49" s="178">
        <f>IFERROR(__xludf.DUMMYFUNCTION("ifna(transpose(filter(F$3:F54,E$3:E54=B49)), """")"),"Challenges in training and reliability")</f>
        <v/>
      </c>
      <c r="Q49" s="159">
        <f>IFERROR(__xludf.DUMMYFUNCTION("""COMPUTED_VALUE"""),"Concerns about data security and privacy")</f>
        <v/>
      </c>
      <c r="R49" s="159">
        <f>IFERROR(__xludf.DUMMYFUNCTION("""COMPUTED_VALUE"""),"Perception of laziness and uninteresting results")</f>
        <v/>
      </c>
    </row>
    <row r="50">
      <c r="A50" s="27" t="inlineStr">
        <is>
          <t>Maybe the buy-in from respondents</t>
        </is>
      </c>
      <c r="B50" s="142" t="inlineStr">
        <is>
          <t>Respondents disinterest/mistrust with chatbots</t>
        </is>
      </c>
      <c r="C50" s="142" t="inlineStr">
        <is>
          <t>Perception of laziness and uninteresting results</t>
        </is>
      </c>
      <c r="D50" s="62" t="n"/>
      <c r="G50" s="59" t="n"/>
      <c r="P50" s="178">
        <f>IFERROR(__xludf.DUMMYFUNCTION("ifna(transpose(filter(F$3:F54,E$3:E54=B50)), """")"),"Challenges in training and reliability")</f>
        <v/>
      </c>
      <c r="Q50" s="159">
        <f>IFERROR(__xludf.DUMMYFUNCTION("""COMPUTED_VALUE"""),"Concerns about data security and privacy")</f>
        <v/>
      </c>
      <c r="R50" s="159">
        <f>IFERROR(__xludf.DUMMYFUNCTION("""COMPUTED_VALUE"""),"Perception of laziness and uninteresting results")</f>
        <v/>
      </c>
    </row>
    <row r="51">
      <c r="A51" s="27" t="inlineStr">
        <is>
          <t>I think that people who use it might get lazy and not do the extra work involved</t>
        </is>
      </c>
      <c r="B51" s="142" t="inlineStr">
        <is>
          <t>Respondents disinterest/mistrust with chatbots</t>
        </is>
      </c>
      <c r="C51" s="142" t="inlineStr">
        <is>
          <t>Perception of laziness and uninteresting results</t>
        </is>
      </c>
      <c r="D51" s="62" t="n"/>
      <c r="G51" s="59" t="n"/>
      <c r="P51" s="178">
        <f>IFERROR(__xludf.DUMMYFUNCTION("ifna(transpose(filter(F$3:F54,E$3:E54=B51)), """")"),"Challenges in training and reliability")</f>
        <v/>
      </c>
      <c r="Q51" s="159">
        <f>IFERROR(__xludf.DUMMYFUNCTION("""COMPUTED_VALUE"""),"Concerns about data security and privacy")</f>
        <v/>
      </c>
      <c r="R51" s="159">
        <f>IFERROR(__xludf.DUMMYFUNCTION("""COMPUTED_VALUE"""),"Perception of laziness and uninteresting results")</f>
        <v/>
      </c>
    </row>
    <row r="52">
      <c r="A52" s="27" t="inlineStr">
        <is>
          <t>it removes the researcher a bit from digging into the data and getting to know it intimately</t>
        </is>
      </c>
      <c r="B52" s="142" t="inlineStr">
        <is>
          <t>Respondents disinterest/mistrust with chatbots</t>
        </is>
      </c>
      <c r="C52" s="142" t="inlineStr">
        <is>
          <t>Perception of laziness and uninteresting results</t>
        </is>
      </c>
      <c r="D52" s="62" t="n"/>
      <c r="G52" s="59" t="n"/>
      <c r="P52" s="178">
        <f>IFERROR(__xludf.DUMMYFUNCTION("ifna(transpose(filter(F$3:F54,E$3:E54=B52)), """")"),"Challenges in training and reliability")</f>
        <v/>
      </c>
      <c r="Q52" s="159">
        <f>IFERROR(__xludf.DUMMYFUNCTION("""COMPUTED_VALUE"""),"Concerns about data security and privacy")</f>
        <v/>
      </c>
      <c r="R52" s="159">
        <f>IFERROR(__xludf.DUMMYFUNCTION("""COMPUTED_VALUE"""),"Perception of laziness and uninteresting results")</f>
        <v/>
      </c>
    </row>
    <row r="53">
      <c r="A53" s="27" t="inlineStr">
        <is>
          <t>Missing deep insights in both data collection and analysis</t>
        </is>
      </c>
      <c r="B53" s="142" t="inlineStr">
        <is>
          <t>Respondents disinterest/mistrust with chatbots</t>
        </is>
      </c>
      <c r="C53" s="142" t="inlineStr">
        <is>
          <t>Perception of laziness and uninteresting results</t>
        </is>
      </c>
      <c r="D53" s="62" t="n"/>
      <c r="G53" s="59" t="n"/>
      <c r="P53" s="178">
        <f>IFERROR(__xludf.DUMMYFUNCTION("ifna(transpose(filter(F$3:F54,E$3:E54=B53)), """")"),"Challenges in training and reliability")</f>
        <v/>
      </c>
      <c r="Q53" s="159">
        <f>IFERROR(__xludf.DUMMYFUNCTION("""COMPUTED_VALUE"""),"Concerns about data security and privacy")</f>
        <v/>
      </c>
      <c r="R53" s="159">
        <f>IFERROR(__xludf.DUMMYFUNCTION("""COMPUTED_VALUE"""),"Perception of laziness and uninteresting results")</f>
        <v/>
      </c>
    </row>
    <row r="54">
      <c r="A54" s="27" t="inlineStr">
        <is>
          <t>I think that there is a risk that people will use AI lazily, and the output it produces will be bland and yield uninteresting results from the research.</t>
        </is>
      </c>
      <c r="B54" s="142" t="inlineStr">
        <is>
          <t>Respondents disinterest/mistrust with chatbots</t>
        </is>
      </c>
      <c r="C54" s="142" t="inlineStr">
        <is>
          <t>Perception of laziness and uninteresting results</t>
        </is>
      </c>
      <c r="D54" s="62" t="n"/>
      <c r="G54" s="59" t="n"/>
      <c r="P54" s="178">
        <f>IFERROR(__xludf.DUMMYFUNCTION("ifna(transpose(filter(F$3:F54,E$3:E54=B54)), """")"),"Challenges in training and reliability")</f>
        <v/>
      </c>
      <c r="Q54" s="159">
        <f>IFERROR(__xludf.DUMMYFUNCTION("""COMPUTED_VALUE"""),"Concerns about data security and privacy")</f>
        <v/>
      </c>
      <c r="R54" s="159">
        <f>IFERROR(__xludf.DUMMYFUNCTION("""COMPUTED_VALUE"""),"Perception of laziness and uninteresting results")</f>
        <v/>
      </c>
    </row>
  </sheetData>
  <autoFilter ref="$A$2:$Z$54"/>
  <mergeCells count="1">
    <mergeCell ref="A1:C1"/>
  </mergeCells>
  <dataValidations count="2">
    <dataValidation sqref="C3:C54" showErrorMessage="1" showInputMessage="1" allowBlank="1" type="list">
      <formula1>$P3:$Z3</formula1>
    </dataValidation>
    <dataValidation sqref="B3:B54" showErrorMessage="1" showInputMessage="1" allowBlank="1" prompt="Click and enter a value from range" type="list">
      <formula1>$E$3:$E$50</formula1>
    </dataValidation>
  </dataValidations>
  <pageMargins left="0.75" right="0.75" top="1" bottom="1" header="0.5" footer="0.5"/>
</worksheet>
</file>

<file path=xl/worksheets/sheet11.xml><?xml version="1.0" encoding="utf-8"?>
<worksheet xmlns="http://schemas.openxmlformats.org/spreadsheetml/2006/main">
  <sheetPr>
    <outlinePr summaryBelow="0" summaryRight="0"/>
    <pageSetUpPr/>
  </sheetPr>
  <dimension ref="A1:S58"/>
  <sheetViews>
    <sheetView workbookViewId="0">
      <pane ySplit="2" topLeftCell="A3" activePane="bottomLeft" state="frozen"/>
      <selection pane="bottomLeft" activeCell="B4" sqref="B4"/>
    </sheetView>
  </sheetViews>
  <sheetFormatPr baseColWidth="8" defaultColWidth="12.63" defaultRowHeight="15.75" customHeight="1"/>
  <cols>
    <col width="71.25" customWidth="1" style="179" min="1" max="1"/>
    <col width="20.38" customWidth="1" style="179" min="2" max="2"/>
    <col width="24.25" customWidth="1" style="179" min="3" max="3"/>
    <col width="22.5" customWidth="1" style="179" min="4" max="4"/>
    <col width="17.5" customWidth="1" style="179" min="5" max="5"/>
    <col width="24.75" customWidth="1" style="179" min="6" max="6"/>
    <col width="8.380000000000001" customWidth="1" style="179" min="7" max="7"/>
    <col width="4.13" customWidth="1" style="179" min="8" max="8"/>
    <col width="19.5" customWidth="1" style="179" min="9" max="9"/>
    <col width="69.88" customWidth="1" style="179" min="10" max="10"/>
    <col width="29.5" customWidth="1" style="179" min="11" max="11"/>
    <col width="40" customWidth="1" style="179" min="12" max="12"/>
  </cols>
  <sheetData>
    <row r="1">
      <c r="A1" s="137" t="inlineStr">
        <is>
          <t xml:space="preserve">Overall, are you excited or concerned about using chat and AI to supplement as market research tools and why do you feel that way? </t>
        </is>
      </c>
    </row>
    <row r="2">
      <c r="A2" s="17" t="inlineStr">
        <is>
          <t>Responses</t>
        </is>
      </c>
      <c r="B2" s="18" t="inlineStr">
        <is>
          <t>Topic</t>
        </is>
      </c>
      <c r="C2" s="18" t="inlineStr">
        <is>
          <t>Subtopic</t>
        </is>
      </c>
      <c r="D2" s="138" t="n"/>
      <c r="E2" s="20" t="inlineStr">
        <is>
          <t>Topic</t>
        </is>
      </c>
      <c r="F2" s="20" t="inlineStr">
        <is>
          <t>Subtopic</t>
        </is>
      </c>
      <c r="G2" s="20" t="inlineStr">
        <is>
          <t>Count</t>
        </is>
      </c>
      <c r="H2" s="31" t="n"/>
      <c r="I2" s="20" t="inlineStr">
        <is>
          <t>Topic</t>
        </is>
      </c>
      <c r="J2" s="20" t="inlineStr">
        <is>
          <t>Insight</t>
        </is>
      </c>
      <c r="K2" s="20" t="inlineStr">
        <is>
          <t>Exemplar Response 1</t>
        </is>
      </c>
      <c r="L2" s="20" t="inlineStr">
        <is>
          <t>Exemplar Responses 2</t>
        </is>
      </c>
      <c r="P2" s="22" t="inlineStr">
        <is>
          <t>Prep data for dropdown</t>
        </is>
      </c>
    </row>
    <row r="3">
      <c r="A3" s="27" t="inlineStr">
        <is>
          <t>both excited and concerned. for obvious reasons</t>
        </is>
      </c>
      <c r="B3" s="54" t="inlineStr">
        <is>
          <t>Both excited and concerned</t>
        </is>
      </c>
      <c r="C3" s="54" t="inlineStr">
        <is>
          <t>Balancing excitement and caution</t>
        </is>
      </c>
      <c r="D3" s="62" t="n"/>
      <c r="E3" s="144" t="inlineStr">
        <is>
          <t>Both excited and concerned</t>
        </is>
      </c>
      <c r="F3" s="140" t="inlineStr">
        <is>
          <t>Balancing excitement and caution</t>
        </is>
      </c>
      <c r="G3" s="141">
        <f>SUMPRODUCT((--EXACT(E3, B$3:B$8781)) *(--EXACT(F3, C$3:C$8781)))</f>
        <v/>
      </c>
      <c r="H3" s="66" t="n"/>
      <c r="I3" s="142" t="inlineStr">
        <is>
          <t>Both excited and concerned</t>
        </is>
      </c>
      <c r="J3" s="142" t="inlineStr">
        <is>
          <t>When it comes to using chat and AI as research tools, some feel a mix of excitement and concern.</t>
        </is>
      </c>
      <c r="K3" s="143" t="inlineStr">
        <is>
          <t>I'm both excited and concerned. Concerned that people will take AI for what it is, without digging deeper to understand how it works, why it works, what it's trained on, the validity of responses, etc. And excited because, well, it's the biggest tech innovation since the creation of the internet, I think. I can't wait to see what it can do!!</t>
        </is>
      </c>
      <c r="L3" s="143" t="inlineStr">
        <is>
          <t>Both - excited to explore new tools but concerned we will lose the human element to research</t>
        </is>
      </c>
      <c r="P3" s="178">
        <f>IFERROR(__xludf.DUMMYFUNCTION("ifna(transpose(filter(F$3:F58,E$3:E58=B3)), """")"),"Balancing excitement and caution")</f>
        <v/>
      </c>
      <c r="Q3" s="159">
        <f>IFERROR(__xludf.DUMMYFUNCTION("""COMPUTED_VALUE"""),"Comparison with human analysis")</f>
        <v/>
      </c>
      <c r="R3" s="159">
        <f>IFERROR(__xludf.DUMMYFUNCTION("""COMPUTED_VALUE"""),"Concerns about reliability and abuse")</f>
        <v/>
      </c>
    </row>
    <row r="4">
      <c r="A4" s="143" t="inlineStr">
        <is>
          <t>I'm both excited and concerned. Concerned that people will take AI for what it is, without digging deeper to understand how it works, why it works, what it's trained on, the validity of responses, etc. And excited because, well, it's the biggest tech innovation since the creation of the internet, I think. I can't wait to see what it can do!!</t>
        </is>
      </c>
      <c r="B4" s="54" t="inlineStr">
        <is>
          <t>Both excited and concerned</t>
        </is>
      </c>
      <c r="C4" s="54" t="inlineStr">
        <is>
          <t>Balancing excitement and caution</t>
        </is>
      </c>
      <c r="D4" s="62" t="n"/>
      <c r="E4" s="144" t="inlineStr">
        <is>
          <t>Both excited and concerned</t>
        </is>
      </c>
      <c r="F4" s="144" t="inlineStr">
        <is>
          <t>Comparison with human analysis</t>
        </is>
      </c>
      <c r="G4" s="141">
        <f>SUMPRODUCT((--EXACT(E4, B$3:B$8781)) *(--EXACT(F4, C$3:C$8781)))</f>
        <v/>
      </c>
      <c r="H4" s="66" t="n"/>
      <c r="I4" s="142" t="inlineStr">
        <is>
          <t>Concerned about using chat and AI</t>
        </is>
      </c>
      <c r="J4" s="142" t="inlineStr">
        <is>
          <t>A minority of views only shared concerns regarding using chat and AI as research tools.</t>
        </is>
      </c>
      <c r="K4" s="143" t="inlineStr">
        <is>
          <t>concerned that human element will be removed from business projects</t>
        </is>
      </c>
      <c r="L4" s="143" t="inlineStr">
        <is>
          <t>concerned certaionly not excited.</t>
        </is>
      </c>
      <c r="P4" s="178">
        <f>IFERROR(__xludf.DUMMYFUNCTION("ifna(transpose(filter(F$3:F58,E$3:E58=B4)), """")"),"Balancing excitement and caution")</f>
        <v/>
      </c>
      <c r="Q4" s="159">
        <f>IFERROR(__xludf.DUMMYFUNCTION("""COMPUTED_VALUE"""),"Comparison with human analysis")</f>
        <v/>
      </c>
      <c r="R4" s="159">
        <f>IFERROR(__xludf.DUMMYFUNCTION("""COMPUTED_VALUE"""),"Concerns about reliability and abuse")</f>
        <v/>
      </c>
    </row>
    <row r="5">
      <c r="A5" s="27" t="inlineStr">
        <is>
          <t>both - it's exciting and concerning at the same time</t>
        </is>
      </c>
      <c r="B5" s="54" t="inlineStr">
        <is>
          <t>Both excited and concerned</t>
        </is>
      </c>
      <c r="C5" s="54" t="inlineStr">
        <is>
          <t>Balancing excitement and caution</t>
        </is>
      </c>
      <c r="D5" s="62" t="n"/>
      <c r="E5" s="144" t="inlineStr">
        <is>
          <t>Both excited and concerned</t>
        </is>
      </c>
      <c r="F5" s="144" t="inlineStr">
        <is>
          <t>Concerns about reliability and abuse</t>
        </is>
      </c>
      <c r="G5" s="141">
        <f>SUMPRODUCT((--EXACT(E5, B$3:B$8781)) *(--EXACT(F5, C$3:C$8781)))</f>
        <v/>
      </c>
      <c r="H5" s="66" t="n"/>
      <c r="I5" s="142" t="inlineStr">
        <is>
          <t>Excited about using chat and AI</t>
        </is>
      </c>
      <c r="J5" s="142" t="inlineStr">
        <is>
          <t xml:space="preserve">Many feel excitement and anticipation over the potential for chat and AI to offer transformative results.  </t>
        </is>
      </c>
      <c r="K5" s="143" t="inlineStr">
        <is>
          <t>yes - ultimately i think it allows us to do more work than we could before and support projects that would go unsupported due to timing and resources</t>
        </is>
      </c>
      <c r="L5" s="143" t="inlineStr">
        <is>
          <t>excited about what the future might bring in the space.</t>
        </is>
      </c>
      <c r="P5" s="178">
        <f>IFERROR(__xludf.DUMMYFUNCTION("ifna(transpose(filter(F$3:F58,E$3:E58=B5)), """")"),"Balancing excitement and caution")</f>
        <v/>
      </c>
      <c r="Q5" s="159">
        <f>IFERROR(__xludf.DUMMYFUNCTION("""COMPUTED_VALUE"""),"Comparison with human analysis")</f>
        <v/>
      </c>
      <c r="R5" s="159">
        <f>IFERROR(__xludf.DUMMYFUNCTION("""COMPUTED_VALUE"""),"Concerns about reliability and abuse")</f>
        <v/>
      </c>
    </row>
    <row r="6">
      <c r="A6" s="27" t="inlineStr">
        <is>
          <t>I’m excited about supplementing research methods. I’m highly skeptical of using ai as a substitute for human respondents</t>
        </is>
      </c>
      <c r="B6" s="54" t="inlineStr">
        <is>
          <t>Both excited and concerned</t>
        </is>
      </c>
      <c r="C6" s="145" t="inlineStr">
        <is>
          <t>Comparison with human analysis</t>
        </is>
      </c>
      <c r="D6" s="62" t="inlineStr">
        <is>
          <t>was Concerns About Reliability and Abuse</t>
        </is>
      </c>
      <c r="E6" s="146" t="inlineStr">
        <is>
          <t>Concerned about using chat and AI</t>
        </is>
      </c>
      <c r="F6" s="148" t="inlineStr">
        <is>
          <t>Communication challenges and frustration</t>
        </is>
      </c>
      <c r="G6" s="148">
        <f>SUMPRODUCT((--EXACT(E6, B$3:B$8781)) *(--EXACT(F6, C$3:C$8781)))</f>
        <v/>
      </c>
      <c r="H6" s="66" t="n"/>
      <c r="I6" s="142" t="inlineStr">
        <is>
          <t>Undecided or neutral with a wait and see attitude</t>
        </is>
      </c>
      <c r="J6" s="142" t="inlineStr">
        <is>
          <t>Those who are undecided or neutral have a wait and see attitude.  They feel the potential is there but they await further improvements.</t>
        </is>
      </c>
      <c r="K6" s="143" t="inlineStr">
        <is>
          <t>neutral because its facility with language isn't there yet</t>
        </is>
      </c>
      <c r="L6" s="105" t="n"/>
      <c r="P6" s="178">
        <f>IFERROR(__xludf.DUMMYFUNCTION("ifna(transpose(filter(F$3:F58,E$3:E58=B6)), """")"),"Balancing excitement and caution")</f>
        <v/>
      </c>
      <c r="Q6" s="159">
        <f>IFERROR(__xludf.DUMMYFUNCTION("""COMPUTED_VALUE"""),"Comparison with human analysis")</f>
        <v/>
      </c>
      <c r="R6" s="159">
        <f>IFERROR(__xludf.DUMMYFUNCTION("""COMPUTED_VALUE"""),"Concerns about reliability and abuse")</f>
        <v/>
      </c>
    </row>
    <row r="7">
      <c r="A7" s="143" t="inlineStr">
        <is>
          <t>Both - excited to explore new tools but concerned we will lose the human element to research</t>
        </is>
      </c>
      <c r="B7" s="54" t="inlineStr">
        <is>
          <t>Both excited and concerned</t>
        </is>
      </c>
      <c r="C7" s="145" t="inlineStr">
        <is>
          <t>Comparison with human analysis</t>
        </is>
      </c>
      <c r="D7" s="62" t="inlineStr">
        <is>
          <t>was potential benefits</t>
        </is>
      </c>
      <c r="E7" s="146" t="inlineStr">
        <is>
          <t>Concerned about using chat and AI</t>
        </is>
      </c>
      <c r="F7" s="148" t="inlineStr">
        <is>
          <t>Loss of human element in business projects</t>
        </is>
      </c>
      <c r="G7" s="148">
        <f>SUMPRODUCT((--EXACT(E7, B$3:B$8781)) *(--EXACT(F7, C$3:C$8781)))</f>
        <v/>
      </c>
      <c r="H7" s="66" t="n"/>
      <c r="I7" s="31" t="n"/>
      <c r="J7" s="31" t="n"/>
      <c r="K7" s="31" t="n"/>
      <c r="L7" s="31" t="n"/>
      <c r="P7" s="178">
        <f>IFERROR(__xludf.DUMMYFUNCTION("ifna(transpose(filter(F$3:F58,E$3:E58=B7)), """")"),"Balancing excitement and caution")</f>
        <v/>
      </c>
      <c r="Q7" s="159">
        <f>IFERROR(__xludf.DUMMYFUNCTION("""COMPUTED_VALUE"""),"Comparison with human analysis")</f>
        <v/>
      </c>
      <c r="R7" s="159">
        <f>IFERROR(__xludf.DUMMYFUNCTION("""COMPUTED_VALUE"""),"Concerns about reliability and abuse")</f>
        <v/>
      </c>
    </row>
    <row r="8">
      <c r="A8" s="27" t="inlineStr">
        <is>
          <t>we are excited at the possibility but fearful it will be a weaker solution than human analysis and ultimately weaken the quality of research</t>
        </is>
      </c>
      <c r="B8" s="54" t="inlineStr">
        <is>
          <t>Both excited and concerned</t>
        </is>
      </c>
      <c r="C8" s="142" t="inlineStr">
        <is>
          <t>Comparison with human analysis</t>
        </is>
      </c>
      <c r="D8" s="62" t="n"/>
      <c r="E8" s="146" t="inlineStr">
        <is>
          <t>Concerned about using chat and AI</t>
        </is>
      </c>
      <c r="F8" s="148" t="inlineStr">
        <is>
          <t>Skeptical of accuracy and lack of transparency</t>
        </is>
      </c>
      <c r="G8" s="148">
        <f>SUMPRODUCT((--EXACT(E8, B$3:B$8781)) *(--EXACT(F8, C$3:C$8781)))</f>
        <v/>
      </c>
      <c r="H8" s="66" t="n"/>
      <c r="I8" s="31" t="n"/>
      <c r="J8" s="31" t="n"/>
      <c r="K8" s="31" t="n"/>
      <c r="L8" s="31" t="n"/>
      <c r="P8" s="178">
        <f>IFERROR(__xludf.DUMMYFUNCTION("ifna(transpose(filter(F$3:F58,E$3:E58=B8)), """")"),"Balancing excitement and caution")</f>
        <v/>
      </c>
      <c r="Q8" s="159">
        <f>IFERROR(__xludf.DUMMYFUNCTION("""COMPUTED_VALUE"""),"Comparison with human analysis")</f>
        <v/>
      </c>
      <c r="R8" s="159">
        <f>IFERROR(__xludf.DUMMYFUNCTION("""COMPUTED_VALUE"""),"Concerns about reliability and abuse")</f>
        <v/>
      </c>
    </row>
    <row r="9">
      <c r="A9" s="27" t="inlineStr">
        <is>
          <t>both;as stated above, ai chat is fallible and prone to abuse. it will be critical to be able to weed out responders who mess with the chat because they find it fun</t>
        </is>
      </c>
      <c r="B9" s="54" t="inlineStr">
        <is>
          <t>Both excited and concerned</t>
        </is>
      </c>
      <c r="C9" s="142" t="inlineStr">
        <is>
          <t>Concerns about reliability and abuse</t>
        </is>
      </c>
      <c r="D9" s="62" t="n"/>
      <c r="E9" s="149" t="inlineStr">
        <is>
          <t>Excited about using chat and AI</t>
        </is>
      </c>
      <c r="F9" s="151" t="inlineStr">
        <is>
          <t>Anticipation for future developments and opportunities</t>
        </is>
      </c>
      <c r="G9" s="151">
        <f>SUMPRODUCT((--EXACT(E9, B$3:B$8781)) *(--EXACT(F9, C$3:C$8781)))</f>
        <v/>
      </c>
      <c r="H9" s="56" t="n"/>
      <c r="I9" s="59" t="n"/>
      <c r="J9" s="59" t="n"/>
      <c r="K9" s="59" t="n"/>
      <c r="L9" s="59" t="n"/>
      <c r="P9" s="178">
        <f>IFERROR(__xludf.DUMMYFUNCTION("ifna(transpose(filter(F$3:F58,E$3:E58=B9)), """")"),"Balancing excitement and caution")</f>
        <v/>
      </c>
      <c r="Q9" s="159">
        <f>IFERROR(__xludf.DUMMYFUNCTION("""COMPUTED_VALUE"""),"Comparison with human analysis")</f>
        <v/>
      </c>
      <c r="R9" s="159">
        <f>IFERROR(__xludf.DUMMYFUNCTION("""COMPUTED_VALUE"""),"Concerns about reliability and abuse")</f>
        <v/>
      </c>
    </row>
    <row r="10">
      <c r="A10" s="27" t="inlineStr">
        <is>
          <t>Bith. It’s something knew that can bring new insights and faster and in the same time I’m afraid that it could lead to misleading information.</t>
        </is>
      </c>
      <c r="B10" s="54" t="inlineStr">
        <is>
          <t>Both excited and concerned</t>
        </is>
      </c>
      <c r="C10" s="152" t="inlineStr">
        <is>
          <t>Concerns about reliability and abuse</t>
        </is>
      </c>
      <c r="D10" s="62" t="inlineStr">
        <is>
          <t>was potential benefits -Matt</t>
        </is>
      </c>
      <c r="E10" s="149" t="inlineStr">
        <is>
          <t>Excited about using chat and AI</t>
        </is>
      </c>
      <c r="F10" s="151" t="inlineStr">
        <is>
          <t>Belief in AI's enhancing, not replacing, human roles</t>
        </is>
      </c>
      <c r="G10" s="151">
        <f>SUMPRODUCT((--EXACT(E10, B$3:B$8781)) *(--EXACT(F10, C$3:C$8781)))</f>
        <v/>
      </c>
      <c r="H10" s="56" t="n"/>
      <c r="I10" s="59" t="n"/>
      <c r="J10" s="59" t="n"/>
      <c r="K10" s="59" t="n"/>
      <c r="L10" s="59" t="n"/>
      <c r="P10" s="178">
        <f>IFERROR(__xludf.DUMMYFUNCTION("ifna(transpose(filter(F$3:F58,E$3:E58=B10)), """")"),"Balancing excitement and caution")</f>
        <v/>
      </c>
      <c r="Q10" s="159">
        <f>IFERROR(__xludf.DUMMYFUNCTION("""COMPUTED_VALUE"""),"Comparison with human analysis")</f>
        <v/>
      </c>
      <c r="R10" s="159">
        <f>IFERROR(__xludf.DUMMYFUNCTION("""COMPUTED_VALUE"""),"Concerns about reliability and abuse")</f>
        <v/>
      </c>
    </row>
    <row r="11">
      <c r="A11" s="27" t="inlineStr">
        <is>
          <t>Both. Could help in some ways and could be a waste of time in others.</t>
        </is>
      </c>
      <c r="B11" s="54" t="inlineStr">
        <is>
          <t>Both excited and concerned</t>
        </is>
      </c>
      <c r="C11" s="153" t="inlineStr">
        <is>
          <t>Balancing excitement and caution</t>
        </is>
      </c>
      <c r="D11" s="62" t="inlineStr">
        <is>
          <t>was potential benefits -Matt</t>
        </is>
      </c>
      <c r="E11" s="149" t="inlineStr">
        <is>
          <t>Excited about using chat and AI</t>
        </is>
      </c>
      <c r="F11" s="151" t="inlineStr">
        <is>
          <t>Enthusiasm for AI's impact on efficiency and project support</t>
        </is>
      </c>
      <c r="G11" s="151">
        <f>SUMPRODUCT((--EXACT(E10, B$3:B$8781)) *(--EXACT(F11, C$3:C$8781)))</f>
        <v/>
      </c>
      <c r="H11" s="56" t="n"/>
      <c r="I11" s="59" t="n"/>
      <c r="J11" s="59" t="n"/>
      <c r="K11" s="59" t="n"/>
      <c r="L11" s="59" t="n"/>
      <c r="P11" s="178">
        <f>IFERROR(__xludf.DUMMYFUNCTION("ifna(transpose(filter(F$3:F58,E$3:E58=B11)), """")"),"Balancing excitement and caution")</f>
        <v/>
      </c>
      <c r="Q11" s="159">
        <f>IFERROR(__xludf.DUMMYFUNCTION("""COMPUTED_VALUE"""),"Comparison with human analysis")</f>
        <v/>
      </c>
      <c r="R11" s="159">
        <f>IFERROR(__xludf.DUMMYFUNCTION("""COMPUTED_VALUE"""),"Concerns about reliability and abuse")</f>
        <v/>
      </c>
    </row>
    <row r="12">
      <c r="A12" s="27" t="inlineStr">
        <is>
          <t>Right now I am quite frustrated. I answer your first question 4 times before you understood that I was saying no, simply because I was qualifying my answer. I systems, not AI systems would understand the qualification, accept the no part and then move on to more accurate probing.</t>
        </is>
      </c>
      <c r="B12" s="54" t="inlineStr">
        <is>
          <t>Concerned about using chat and AI</t>
        </is>
      </c>
      <c r="C12" s="142" t="inlineStr">
        <is>
          <t>Communication challenges and frustration</t>
        </is>
      </c>
      <c r="D12" s="62" t="n"/>
      <c r="E12" s="149" t="inlineStr">
        <is>
          <t>Excited about using chat and AI</t>
        </is>
      </c>
      <c r="F12" s="151" t="inlineStr">
        <is>
          <t>Optimism regarding AI's transformative role in market research</t>
        </is>
      </c>
      <c r="G12" s="151">
        <f>SUMPRODUCT((--EXACT(E11, B$3:B$8781)) *(--EXACT(F12, C$3:C$8781)))</f>
        <v/>
      </c>
      <c r="H12" s="56" t="n"/>
      <c r="I12" s="59" t="n"/>
      <c r="J12" s="59" t="n"/>
      <c r="K12" s="59" t="n"/>
      <c r="L12" s="59" t="n"/>
      <c r="P12" s="178">
        <f>IFERROR(__xludf.DUMMYFUNCTION("ifna(transpose(filter(F$3:F58,E$3:E58=B12)), """")"),"Communication challenges and frustration")</f>
        <v/>
      </c>
      <c r="Q12" s="159">
        <f>IFERROR(__xludf.DUMMYFUNCTION("""COMPUTED_VALUE"""),"Loss of human element in business projects")</f>
        <v/>
      </c>
      <c r="R12" s="159">
        <f>IFERROR(__xludf.DUMMYFUNCTION("""COMPUTED_VALUE"""),"Skeptical of accuracy and lack of transparency")</f>
        <v/>
      </c>
    </row>
    <row r="13">
      <c r="A13" s="27" t="inlineStr">
        <is>
          <t>disadvantages are that it's annoying. like this chat. it's getting super annoying</t>
        </is>
      </c>
      <c r="B13" s="54" t="inlineStr">
        <is>
          <t>Concerned about using chat and AI</t>
        </is>
      </c>
      <c r="C13" s="142" t="inlineStr">
        <is>
          <t>Communication challenges and frustration</t>
        </is>
      </c>
      <c r="D13" s="62" t="n"/>
      <c r="E13" s="146" t="inlineStr">
        <is>
          <t>Undecided or neutral with a wait and see attitude</t>
        </is>
      </c>
      <c r="F13" s="146" t="inlineStr">
        <is>
          <t>Undecided or neutral with a wait and see attitude</t>
        </is>
      </c>
      <c r="G13" s="142">
        <f>SUMPRODUCT((--EXACT(E13, B$3:B$8781)) *(--EXACT(F13, C$3:C$8781)))</f>
        <v/>
      </c>
      <c r="H13" s="56" t="n"/>
      <c r="I13" s="59" t="n"/>
      <c r="J13" s="59" t="n"/>
      <c r="K13" s="59" t="n"/>
      <c r="L13" s="59" t="n"/>
      <c r="P13" s="178">
        <f>IFERROR(__xludf.DUMMYFUNCTION("ifna(transpose(filter(F$3:F58,E$3:E58=B13)), """")"),"Communication challenges and frustration")</f>
        <v/>
      </c>
      <c r="Q13" s="159">
        <f>IFERROR(__xludf.DUMMYFUNCTION("""COMPUTED_VALUE"""),"Loss of human element in business projects")</f>
        <v/>
      </c>
      <c r="R13" s="159">
        <f>IFERROR(__xludf.DUMMYFUNCTION("""COMPUTED_VALUE"""),"Skeptical of accuracy and lack of transparency")</f>
        <v/>
      </c>
    </row>
    <row r="14">
      <c r="A14" s="27" t="inlineStr">
        <is>
          <t>I’m concerned that it will just flatten everyone’s analysis, being bespoke and hands on will be a value</t>
        </is>
      </c>
      <c r="B14" s="54" t="inlineStr">
        <is>
          <t>Concerned about using chat and AI</t>
        </is>
      </c>
      <c r="C14" s="152" t="inlineStr">
        <is>
          <t>Loss of human element in business projects</t>
        </is>
      </c>
      <c r="D14" s="62" t="inlineStr">
        <is>
          <t>was flattening of analysis - matt</t>
        </is>
      </c>
      <c r="E14" s="155" t="n"/>
      <c r="F14" s="155" t="n"/>
      <c r="G14" s="31" t="n"/>
      <c r="H14" s="56" t="n"/>
      <c r="I14" s="59" t="n"/>
      <c r="J14" s="59" t="n"/>
      <c r="K14" s="59" t="n"/>
      <c r="L14" s="59" t="n"/>
      <c r="P14" s="178">
        <f>IFERROR(__xludf.DUMMYFUNCTION("ifna(transpose(filter(F$3:F58,E$3:E58=B14)), """")"),"Communication challenges and frustration")</f>
        <v/>
      </c>
      <c r="Q14" s="159">
        <f>IFERROR(__xludf.DUMMYFUNCTION("""COMPUTED_VALUE"""),"Loss of human element in business projects")</f>
        <v/>
      </c>
      <c r="R14" s="159">
        <f>IFERROR(__xludf.DUMMYFUNCTION("""COMPUTED_VALUE"""),"Skeptical of accuracy and lack of transparency")</f>
        <v/>
      </c>
    </row>
    <row r="15">
      <c r="A15" s="143" t="inlineStr">
        <is>
          <t>concerned that human element will be removed from business projects</t>
        </is>
      </c>
      <c r="B15" s="54" t="inlineStr">
        <is>
          <t>Concerned about using chat and AI</t>
        </is>
      </c>
      <c r="C15" s="93" t="inlineStr">
        <is>
          <t>Loss of human element in business projects</t>
        </is>
      </c>
      <c r="D15" s="156" t="inlineStr">
        <is>
          <t>Flattening of Analysis and Value of Bespoke Approaches</t>
        </is>
      </c>
      <c r="E15" s="155" t="n"/>
      <c r="F15" s="31" t="n"/>
      <c r="G15" s="31" t="n"/>
      <c r="H15" s="56" t="n"/>
      <c r="I15" s="59" t="n"/>
      <c r="J15" s="59" t="n"/>
      <c r="K15" s="59" t="n"/>
      <c r="L15" s="59" t="n"/>
      <c r="P15" s="178">
        <f>IFERROR(__xludf.DUMMYFUNCTION("ifna(transpose(filter(F$3:F58,E$3:E58=B15)), """")"),"Communication challenges and frustration")</f>
        <v/>
      </c>
      <c r="Q15" s="159">
        <f>IFERROR(__xludf.DUMMYFUNCTION("""COMPUTED_VALUE"""),"Loss of human element in business projects")</f>
        <v/>
      </c>
      <c r="R15" s="159">
        <f>IFERROR(__xludf.DUMMYFUNCTION("""COMPUTED_VALUE"""),"Skeptical of accuracy and lack of transparency")</f>
        <v/>
      </c>
    </row>
    <row r="16">
      <c r="A16" s="27" t="inlineStr">
        <is>
          <t>but the disadvantage comes with humans not being as immersed in the data as they otherwise would be</t>
        </is>
      </c>
      <c r="B16" s="54" t="inlineStr">
        <is>
          <t>Concerned about using chat and AI</t>
        </is>
      </c>
      <c r="C16" s="142" t="inlineStr">
        <is>
          <t>Loss of human element in business projects</t>
        </is>
      </c>
      <c r="D16" s="62" t="n"/>
      <c r="E16" s="59" t="n"/>
      <c r="F16" s="59" t="n"/>
      <c r="G16" s="59">
        <f>SUM(G3:G15)</f>
        <v/>
      </c>
      <c r="H16" s="56" t="n"/>
      <c r="I16" s="59" t="n"/>
      <c r="J16" s="59" t="n"/>
      <c r="K16" s="59" t="n"/>
      <c r="L16" s="59" t="n"/>
      <c r="P16" s="178">
        <f>IFERROR(__xludf.DUMMYFUNCTION("ifna(transpose(filter(F$3:F58,E$3:E58=B16)), """")"),"Communication challenges and frustration")</f>
        <v/>
      </c>
      <c r="Q16" s="159">
        <f>IFERROR(__xludf.DUMMYFUNCTION("""COMPUTED_VALUE"""),"Loss of human element in business projects")</f>
        <v/>
      </c>
      <c r="R16" s="159">
        <f>IFERROR(__xludf.DUMMYFUNCTION("""COMPUTED_VALUE"""),"Skeptical of accuracy and lack of transparency")</f>
        <v/>
      </c>
    </row>
    <row r="17">
      <c r="A17" s="27" t="inlineStr">
        <is>
          <t>concerned; test;bias, i don't know what the underlying model is; test</t>
        </is>
      </c>
      <c r="B17" s="54" t="inlineStr">
        <is>
          <t>Concerned about using chat and AI</t>
        </is>
      </c>
      <c r="C17" s="93" t="inlineStr">
        <is>
          <t>Skeptical of accuracy and lack of transparency</t>
        </is>
      </c>
      <c r="D17" s="156" t="n"/>
      <c r="E17" s="59" t="n"/>
      <c r="F17" s="59" t="n"/>
      <c r="G17" s="59" t="n"/>
      <c r="H17" s="56" t="n"/>
      <c r="I17" s="59" t="n"/>
      <c r="J17" s="59" t="n"/>
      <c r="K17" s="59" t="n"/>
      <c r="L17" s="59" t="n"/>
      <c r="P17" s="178">
        <f>IFERROR(__xludf.DUMMYFUNCTION("ifna(transpose(filter(F$3:F58,E$3:E58=B17)), """")"),"Communication challenges and frustration")</f>
        <v/>
      </c>
      <c r="Q17" s="159">
        <f>IFERROR(__xludf.DUMMYFUNCTION("""COMPUTED_VALUE"""),"Loss of human element in business projects")</f>
        <v/>
      </c>
      <c r="R17" s="159">
        <f>IFERROR(__xludf.DUMMYFUNCTION("""COMPUTED_VALUE"""),"Skeptical of accuracy and lack of transparency")</f>
        <v/>
      </c>
    </row>
    <row r="18">
      <c r="A18" s="143" t="inlineStr">
        <is>
          <t>concerned certaionly not excited.</t>
        </is>
      </c>
      <c r="B18" s="54" t="inlineStr">
        <is>
          <t>Concerned about using chat and AI</t>
        </is>
      </c>
      <c r="C18" s="142" t="inlineStr">
        <is>
          <t>Skeptical of accuracy and lack of transparency</t>
        </is>
      </c>
      <c r="D18" s="39" t="inlineStr">
        <is>
          <t>No good subtopic -matt
Added this subtopic to avoid error uploading to dashboard-VK</t>
        </is>
      </c>
      <c r="E18" s="59" t="n"/>
      <c r="F18" s="59" t="n"/>
      <c r="G18" s="59" t="n"/>
      <c r="H18" s="56" t="n"/>
      <c r="I18" s="59" t="n"/>
      <c r="J18" s="59" t="n"/>
      <c r="K18" s="59" t="n"/>
      <c r="L18" s="59" t="n"/>
      <c r="P18" s="178">
        <f>IFERROR(__xludf.DUMMYFUNCTION("ifna(transpose(filter(F$3:F58,E$3:E58=B18)), """")"),"Communication challenges and frustration")</f>
        <v/>
      </c>
      <c r="Q18" s="159">
        <f>IFERROR(__xludf.DUMMYFUNCTION("""COMPUTED_VALUE"""),"Loss of human element in business projects")</f>
        <v/>
      </c>
      <c r="R18" s="159">
        <f>IFERROR(__xludf.DUMMYFUNCTION("""COMPUTED_VALUE"""),"Skeptical of accuracy and lack of transparency")</f>
        <v/>
      </c>
    </row>
    <row r="19">
      <c r="A19" s="27" t="inlineStr">
        <is>
          <t>concerned...don't believe it works</t>
        </is>
      </c>
      <c r="B19" s="54" t="inlineStr">
        <is>
          <t>Concerned about using chat and AI</t>
        </is>
      </c>
      <c r="C19" s="142" t="inlineStr">
        <is>
          <t>Skeptical of accuracy and lack of transparency</t>
        </is>
      </c>
      <c r="D19" s="62" t="n"/>
      <c r="E19" s="59" t="n"/>
      <c r="F19" s="59" t="n"/>
      <c r="G19" s="59" t="n"/>
      <c r="H19" s="56" t="n"/>
      <c r="I19" s="59" t="n"/>
      <c r="J19" s="59" t="n"/>
      <c r="K19" s="59" t="n"/>
      <c r="L19" s="59" t="n"/>
      <c r="P19" s="178">
        <f>IFERROR(__xludf.DUMMYFUNCTION("ifna(transpose(filter(F$3:F58,E$3:E58=B19)), """")"),"Communication challenges and frustration")</f>
        <v/>
      </c>
      <c r="Q19" s="159">
        <f>IFERROR(__xludf.DUMMYFUNCTION("""COMPUTED_VALUE"""),"Loss of human element in business projects")</f>
        <v/>
      </c>
      <c r="R19" s="159">
        <f>IFERROR(__xludf.DUMMYFUNCTION("""COMPUTED_VALUE"""),"Skeptical of accuracy and lack of transparency")</f>
        <v/>
      </c>
    </row>
    <row r="20">
      <c r="A20" s="27" t="inlineStr">
        <is>
          <t>cautiously excited.</t>
        </is>
      </c>
      <c r="B20" s="54" t="inlineStr">
        <is>
          <t>Excited about using chat and AI</t>
        </is>
      </c>
      <c r="C20" s="142" t="inlineStr">
        <is>
          <t>Anticipation for future developments and opportunities</t>
        </is>
      </c>
      <c r="D20" s="62" t="inlineStr">
        <is>
          <t>subtopic was blank</t>
        </is>
      </c>
      <c r="E20" s="59" t="n"/>
      <c r="G20" s="59" t="n"/>
      <c r="H20" s="56" t="n"/>
      <c r="I20" s="59" t="n"/>
      <c r="J20" s="59" t="n"/>
      <c r="K20" s="59" t="n"/>
      <c r="L20" s="59" t="n"/>
      <c r="P20" s="178">
        <f>IFERROR(__xludf.DUMMYFUNCTION("ifna(transpose(filter(F$3:F58,E$3:E58=B20)), """")"),"Anticipation for future developments and opportunities")</f>
        <v/>
      </c>
      <c r="Q20" s="159">
        <f>IFERROR(__xludf.DUMMYFUNCTION("""COMPUTED_VALUE"""),"Belief in AI's enhancing, not replacing, human roles")</f>
        <v/>
      </c>
      <c r="R20" s="159">
        <f>IFERROR(__xludf.DUMMYFUNCTION("""COMPUTED_VALUE"""),"Enthusiasm for AI's impact on efficiency and project support")</f>
        <v/>
      </c>
      <c r="S20" s="159">
        <f>IFERROR(__xludf.DUMMYFUNCTION("""COMPUTED_VALUE"""),"Optimism regarding AI's transformative role in market research")</f>
        <v/>
      </c>
    </row>
    <row r="21">
      <c r="A21" s="27" t="inlineStr">
        <is>
          <t>excited, the application of unstructured (survey-type) data is major AI opportunity</t>
        </is>
      </c>
      <c r="B21" s="54" t="inlineStr">
        <is>
          <t>Excited about using chat and AI</t>
        </is>
      </c>
      <c r="C21" s="142" t="inlineStr">
        <is>
          <t>Anticipation for future developments and opportunities</t>
        </is>
      </c>
      <c r="D21" s="62" t="inlineStr">
        <is>
          <t>subtopic was blank</t>
        </is>
      </c>
      <c r="E21" s="59" t="n"/>
      <c r="F21" s="59" t="n"/>
      <c r="G21" s="59" t="n"/>
      <c r="P21" s="178">
        <f>IFERROR(__xludf.DUMMYFUNCTION("ifna(transpose(filter(F$3:F58,E$3:E58=B21)), """")"),"Anticipation for future developments and opportunities")</f>
        <v/>
      </c>
      <c r="Q21" s="159">
        <f>IFERROR(__xludf.DUMMYFUNCTION("""COMPUTED_VALUE"""),"Belief in AI's enhancing, not replacing, human roles")</f>
        <v/>
      </c>
      <c r="R21" s="159">
        <f>IFERROR(__xludf.DUMMYFUNCTION("""COMPUTED_VALUE"""),"Enthusiasm for AI's impact on efficiency and project support")</f>
        <v/>
      </c>
      <c r="S21" s="159">
        <f>IFERROR(__xludf.DUMMYFUNCTION("""COMPUTED_VALUE"""),"Optimism regarding AI's transformative role in market research")</f>
        <v/>
      </c>
    </row>
    <row r="22">
      <c r="A22" s="143" t="inlineStr">
        <is>
          <t>excited about what the future might bring in the space.</t>
        </is>
      </c>
      <c r="B22" s="54" t="inlineStr">
        <is>
          <t>Excited about using chat and AI</t>
        </is>
      </c>
      <c r="C22" s="142" t="inlineStr">
        <is>
          <t>Anticipation for future developments and opportunities</t>
        </is>
      </c>
      <c r="D22" s="62" t="n"/>
      <c r="E22" s="59" t="n"/>
      <c r="F22" s="59" t="n"/>
      <c r="G22" s="59" t="n"/>
      <c r="P22" s="178">
        <f>IFERROR(__xludf.DUMMYFUNCTION("ifna(transpose(filter(F$3:F58,E$3:E58=B22)), """")"),"Anticipation for future developments and opportunities")</f>
        <v/>
      </c>
      <c r="Q22" s="159">
        <f>IFERROR(__xludf.DUMMYFUNCTION("""COMPUTED_VALUE"""),"Belief in AI's enhancing, not replacing, human roles")</f>
        <v/>
      </c>
      <c r="R22" s="159">
        <f>IFERROR(__xludf.DUMMYFUNCTION("""COMPUTED_VALUE"""),"Enthusiasm for AI's impact on efficiency and project support")</f>
        <v/>
      </c>
      <c r="S22" s="159">
        <f>IFERROR(__xludf.DUMMYFUNCTION("""COMPUTED_VALUE"""),"Optimism regarding AI's transformative role in market research")</f>
        <v/>
      </c>
    </row>
    <row r="23">
      <c r="A23" s="27" t="inlineStr">
        <is>
          <t>Excited! I am always looking for ways to be more efficient and welcome technology that can help me do it. I view AI as a tool that would sit along side me and help me be more efficient with the analysis. But by no means do I think it could replace me altogether.</t>
        </is>
      </c>
      <c r="B23" s="54" t="inlineStr">
        <is>
          <t>Excited about using chat and AI</t>
        </is>
      </c>
      <c r="C23" s="142" t="inlineStr">
        <is>
          <t>Belief in AI's enhancing, not replacing, human roles</t>
        </is>
      </c>
      <c r="D23" s="62" t="n"/>
      <c r="E23" s="59" t="n"/>
      <c r="F23" s="59" t="n"/>
      <c r="G23" s="59" t="n"/>
      <c r="P23" s="178">
        <f>IFERROR(__xludf.DUMMYFUNCTION("ifna(transpose(filter(F$3:F58,E$3:E58=B23)), """")"),"Anticipation for future developments and opportunities")</f>
        <v/>
      </c>
      <c r="Q23" s="159">
        <f>IFERROR(__xludf.DUMMYFUNCTION("""COMPUTED_VALUE"""),"Belief in AI's enhancing, not replacing, human roles")</f>
        <v/>
      </c>
      <c r="R23" s="159">
        <f>IFERROR(__xludf.DUMMYFUNCTION("""COMPUTED_VALUE"""),"Enthusiasm for AI's impact on efficiency and project support")</f>
        <v/>
      </c>
      <c r="S23" s="159">
        <f>IFERROR(__xludf.DUMMYFUNCTION("""COMPUTED_VALUE"""),"Optimism regarding AI's transformative role in market research")</f>
        <v/>
      </c>
    </row>
    <row r="24">
      <c r="A24" s="27" t="inlineStr">
        <is>
          <t>Excited. It shouldn't replace humans in our industry, it enhances what they can do and how fast.</t>
        </is>
      </c>
      <c r="B24" s="54" t="inlineStr">
        <is>
          <t>Excited about using chat and AI</t>
        </is>
      </c>
      <c r="C24" s="142" t="inlineStr">
        <is>
          <t>Belief in AI's enhancing, not replacing, human roles</t>
        </is>
      </c>
      <c r="D24" s="62" t="n"/>
      <c r="E24" s="59" t="n"/>
      <c r="F24" s="59" t="n"/>
      <c r="G24" s="59" t="n"/>
      <c r="P24" s="178">
        <f>IFERROR(__xludf.DUMMYFUNCTION("ifna(transpose(filter(F$3:F58,E$3:E58=B24)), """")"),"Anticipation for future developments and opportunities")</f>
        <v/>
      </c>
      <c r="Q24" s="159">
        <f>IFERROR(__xludf.DUMMYFUNCTION("""COMPUTED_VALUE"""),"Belief in AI's enhancing, not replacing, human roles")</f>
        <v/>
      </c>
      <c r="R24" s="159">
        <f>IFERROR(__xludf.DUMMYFUNCTION("""COMPUTED_VALUE"""),"Enthusiasm for AI's impact on efficiency and project support")</f>
        <v/>
      </c>
      <c r="S24" s="159">
        <f>IFERROR(__xludf.DUMMYFUNCTION("""COMPUTED_VALUE"""),"Optimism regarding AI's transformative role in market research")</f>
        <v/>
      </c>
    </row>
    <row r="25">
      <c r="A25" s="27" t="inlineStr">
        <is>
          <t>excited as it can help turn around and create compelling stories faster</t>
        </is>
      </c>
      <c r="B25" s="54" t="inlineStr">
        <is>
          <t>Excited about using chat and AI</t>
        </is>
      </c>
      <c r="C25" s="93" t="inlineStr">
        <is>
          <t>Enthusiasm for AI's impact on efficiency and project support</t>
        </is>
      </c>
      <c r="D25" s="156" t="inlineStr">
        <is>
          <t>Anticipation for Future Developments and Opportunities</t>
        </is>
      </c>
      <c r="E25" s="59" t="n"/>
      <c r="F25" s="59" t="n"/>
      <c r="G25" s="59" t="n"/>
      <c r="P25" s="178">
        <f>IFERROR(__xludf.DUMMYFUNCTION("ifna(transpose(filter(F$3:F58,E$3:E58=B25)), """")"),"Anticipation for future developments and opportunities")</f>
        <v/>
      </c>
      <c r="Q25" s="159">
        <f>IFERROR(__xludf.DUMMYFUNCTION("""COMPUTED_VALUE"""),"Belief in AI's enhancing, not replacing, human roles")</f>
        <v/>
      </c>
      <c r="R25" s="159">
        <f>IFERROR(__xludf.DUMMYFUNCTION("""COMPUTED_VALUE"""),"Enthusiasm for AI's impact on efficiency and project support")</f>
        <v/>
      </c>
      <c r="S25" s="159">
        <f>IFERROR(__xludf.DUMMYFUNCTION("""COMPUTED_VALUE"""),"Optimism regarding AI's transformative role in market research")</f>
        <v/>
      </c>
    </row>
    <row r="26">
      <c r="A26" s="27" t="inlineStr">
        <is>
          <t>I have never been more excited about market research, and it is because of AI.</t>
        </is>
      </c>
      <c r="B26" s="54" t="inlineStr">
        <is>
          <t>Excited about using chat and AI</t>
        </is>
      </c>
      <c r="C26" s="142" t="inlineStr">
        <is>
          <t>Optimism regarding AI's transformative role in market research</t>
        </is>
      </c>
      <c r="D26" s="62" t="n"/>
      <c r="E26" s="59" t="n"/>
      <c r="F26" s="59" t="n"/>
      <c r="G26" s="59" t="n"/>
      <c r="P26" s="178">
        <f>IFERROR(__xludf.DUMMYFUNCTION("ifna(transpose(filter(F$3:F58,E$3:E58=B26)), """")"),"Anticipation for future developments and opportunities")</f>
        <v/>
      </c>
      <c r="Q26" s="159">
        <f>IFERROR(__xludf.DUMMYFUNCTION("""COMPUTED_VALUE"""),"Belief in AI's enhancing, not replacing, human roles")</f>
        <v/>
      </c>
      <c r="R26" s="159">
        <f>IFERROR(__xludf.DUMMYFUNCTION("""COMPUTED_VALUE"""),"Enthusiasm for AI's impact on efficiency and project support")</f>
        <v/>
      </c>
      <c r="S26" s="159">
        <f>IFERROR(__xludf.DUMMYFUNCTION("""COMPUTED_VALUE"""),"Optimism regarding AI's transformative role in market research")</f>
        <v/>
      </c>
    </row>
    <row r="27">
      <c r="A27" s="27" t="inlineStr">
        <is>
          <t>excited. I think it will be a time saver, especially for us smaller shops</t>
        </is>
      </c>
      <c r="B27" s="54" t="inlineStr">
        <is>
          <t>Excited about using chat and AI</t>
        </is>
      </c>
      <c r="C27" s="142" t="inlineStr">
        <is>
          <t>Enthusiasm for AI's impact on efficiency and project support</t>
        </is>
      </c>
      <c r="D27" s="62" t="n"/>
      <c r="E27" s="59" t="n"/>
      <c r="F27" s="59" t="n"/>
      <c r="G27" s="59" t="n"/>
      <c r="P27" s="178">
        <f>IFERROR(__xludf.DUMMYFUNCTION("ifna(transpose(filter(F$3:F58,E$3:E58=B27)), """")"),"Anticipation for future developments and opportunities")</f>
        <v/>
      </c>
      <c r="Q27" s="159">
        <f>IFERROR(__xludf.DUMMYFUNCTION("""COMPUTED_VALUE"""),"Belief in AI's enhancing, not replacing, human roles")</f>
        <v/>
      </c>
      <c r="R27" s="159">
        <f>IFERROR(__xludf.DUMMYFUNCTION("""COMPUTED_VALUE"""),"Enthusiasm for AI's impact on efficiency and project support")</f>
        <v/>
      </c>
      <c r="S27" s="159">
        <f>IFERROR(__xludf.DUMMYFUNCTION("""COMPUTED_VALUE"""),"Optimism regarding AI's transformative role in market research")</f>
        <v/>
      </c>
    </row>
    <row r="28">
      <c r="A28" s="27" t="inlineStr">
        <is>
          <t>Excited! It makes us smarter and faster.</t>
        </is>
      </c>
      <c r="B28" s="54" t="inlineStr">
        <is>
          <t>Excited about using chat and AI</t>
        </is>
      </c>
      <c r="C28" s="142" t="inlineStr">
        <is>
          <t>Enthusiasm for AI's impact on efficiency and project support</t>
        </is>
      </c>
      <c r="D28" s="62" t="n"/>
      <c r="E28" s="59" t="n"/>
      <c r="F28" s="59" t="n"/>
      <c r="G28" s="59" t="n"/>
      <c r="P28" s="178">
        <f>IFERROR(__xludf.DUMMYFUNCTION("ifna(transpose(filter(F$3:F58,E$3:E58=B28)), """")"),"Anticipation for future developments and opportunities")</f>
        <v/>
      </c>
      <c r="Q28" s="159">
        <f>IFERROR(__xludf.DUMMYFUNCTION("""COMPUTED_VALUE"""),"Belief in AI's enhancing, not replacing, human roles")</f>
        <v/>
      </c>
      <c r="R28" s="159">
        <f>IFERROR(__xludf.DUMMYFUNCTION("""COMPUTED_VALUE"""),"Enthusiasm for AI's impact on efficiency and project support")</f>
        <v/>
      </c>
      <c r="S28" s="159">
        <f>IFERROR(__xludf.DUMMYFUNCTION("""COMPUTED_VALUE"""),"Optimism regarding AI's transformative role in market research")</f>
        <v/>
      </c>
    </row>
    <row r="29">
      <c r="A29" s="27" t="inlineStr">
        <is>
          <t>Very excited. Research has become stale. Respondents are sick and tired of the same old survey questions. They see through the game if answering surveys.</t>
        </is>
      </c>
      <c r="B29" s="54" t="inlineStr">
        <is>
          <t>Excited about using chat and AI</t>
        </is>
      </c>
      <c r="C29" s="142" t="inlineStr">
        <is>
          <t>Optimism regarding AI's transformative role in market research</t>
        </is>
      </c>
      <c r="D29" s="62" t="n"/>
      <c r="E29" s="59" t="n"/>
      <c r="F29" s="59" t="n"/>
      <c r="G29" s="59" t="n"/>
      <c r="P29" s="178">
        <f>IFERROR(__xludf.DUMMYFUNCTION("ifna(transpose(filter(F$3:F58,E$3:E58=B29)), """")"),"Anticipation for future developments and opportunities")</f>
        <v/>
      </c>
      <c r="Q29" s="159">
        <f>IFERROR(__xludf.DUMMYFUNCTION("""COMPUTED_VALUE"""),"Belief in AI's enhancing, not replacing, human roles")</f>
        <v/>
      </c>
      <c r="R29" s="159">
        <f>IFERROR(__xludf.DUMMYFUNCTION("""COMPUTED_VALUE"""),"Enthusiasm for AI's impact on efficiency and project support")</f>
        <v/>
      </c>
      <c r="S29" s="159">
        <f>IFERROR(__xludf.DUMMYFUNCTION("""COMPUTED_VALUE"""),"Optimism regarding AI's transformative role in market research")</f>
        <v/>
      </c>
    </row>
    <row r="30">
      <c r="A30" s="27" t="inlineStr">
        <is>
          <t>yes, automation means efficiency and less time on data processing and more time can be devoted for thorough analysis</t>
        </is>
      </c>
      <c r="B30" s="54" t="inlineStr">
        <is>
          <t>Excited about using chat and AI</t>
        </is>
      </c>
      <c r="C30" s="142" t="inlineStr">
        <is>
          <t>Enthusiasm for AI's impact on efficiency and project support</t>
        </is>
      </c>
      <c r="D30" s="62" t="n"/>
      <c r="E30" s="59" t="n"/>
      <c r="F30" s="59" t="n"/>
      <c r="G30" s="59" t="n"/>
      <c r="P30" s="178">
        <f>IFERROR(__xludf.DUMMYFUNCTION("ifna(transpose(filter(F$3:F58,E$3:E58=B30)), """")"),"Anticipation for future developments and opportunities")</f>
        <v/>
      </c>
      <c r="Q30" s="159">
        <f>IFERROR(__xludf.DUMMYFUNCTION("""COMPUTED_VALUE"""),"Belief in AI's enhancing, not replacing, human roles")</f>
        <v/>
      </c>
      <c r="R30" s="159">
        <f>IFERROR(__xludf.DUMMYFUNCTION("""COMPUTED_VALUE"""),"Enthusiasm for AI's impact on efficiency and project support")</f>
        <v/>
      </c>
      <c r="S30" s="159">
        <f>IFERROR(__xludf.DUMMYFUNCTION("""COMPUTED_VALUE"""),"Optimism regarding AI's transformative role in market research")</f>
        <v/>
      </c>
    </row>
    <row r="31">
      <c r="A31" s="27" t="inlineStr">
        <is>
          <t>I am curious about its potential.</t>
        </is>
      </c>
      <c r="B31" s="54" t="inlineStr">
        <is>
          <t>Undecided or neutral with a wait and see attitude</t>
        </is>
      </c>
      <c r="C31" s="142" t="inlineStr">
        <is>
          <t>Undecided or neutral with a wait and see attitude</t>
        </is>
      </c>
      <c r="D31" s="62" t="n"/>
      <c r="E31" s="59" t="n"/>
      <c r="F31" s="59" t="n"/>
      <c r="G31" s="59" t="n"/>
      <c r="P31" s="178">
        <f>IFERROR(__xludf.DUMMYFUNCTION("ifna(transpose(filter(F$3:F58,E$3:E58=B31)), """")"),"Undecided or neutral with a wait and see attitude")</f>
        <v/>
      </c>
    </row>
    <row r="32">
      <c r="A32" s="143" t="inlineStr">
        <is>
          <t>yes - ultimately i think it allows us to do more work than we could before and support projects that would go unsupported due to timing and resources</t>
        </is>
      </c>
      <c r="B32" s="54" t="inlineStr">
        <is>
          <t>Excited about using chat and AI</t>
        </is>
      </c>
      <c r="C32" s="142" t="inlineStr">
        <is>
          <t>Enthusiasm for AI's impact on efficiency and project support</t>
        </is>
      </c>
      <c r="D32" s="62" t="n"/>
      <c r="E32" s="59" t="n"/>
      <c r="F32" s="59" t="n"/>
      <c r="G32" s="59" t="n"/>
      <c r="P32" s="178">
        <f>IFERROR(__xludf.DUMMYFUNCTION("ifna(transpose(filter(F$3:F58,E$3:E58=B32)), """")"),"Anticipation for future developments and opportunities")</f>
        <v/>
      </c>
      <c r="Q32" s="159">
        <f>IFERROR(__xludf.DUMMYFUNCTION("""COMPUTED_VALUE"""),"Belief in AI's enhancing, not replacing, human roles")</f>
        <v/>
      </c>
      <c r="R32" s="159">
        <f>IFERROR(__xludf.DUMMYFUNCTION("""COMPUTED_VALUE"""),"Enthusiasm for AI's impact on efficiency and project support")</f>
        <v/>
      </c>
      <c r="S32" s="159">
        <f>IFERROR(__xludf.DUMMYFUNCTION("""COMPUTED_VALUE"""),"Optimism regarding AI's transformative role in market research")</f>
        <v/>
      </c>
    </row>
    <row r="33">
      <c r="A33" s="27" t="inlineStr">
        <is>
          <t>I'm excited. I believe it will be a useful tool in optimizing project work.</t>
        </is>
      </c>
      <c r="B33" s="54" t="inlineStr">
        <is>
          <t>Excited about using chat and AI</t>
        </is>
      </c>
      <c r="C33" s="142" t="inlineStr">
        <is>
          <t>Enthusiasm for AI's impact on efficiency and project support</t>
        </is>
      </c>
      <c r="D33" s="62" t="n"/>
      <c r="E33" s="59" t="n"/>
      <c r="F33" s="59" t="n"/>
      <c r="G33" s="59" t="n"/>
      <c r="P33" s="178">
        <f>IFERROR(__xludf.DUMMYFUNCTION("ifna(transpose(filter(F$3:F58,E$3:E58=B33)), """")"),"Anticipation for future developments and opportunities")</f>
        <v/>
      </c>
      <c r="Q33" s="159">
        <f>IFERROR(__xludf.DUMMYFUNCTION("""COMPUTED_VALUE"""),"Belief in AI's enhancing, not replacing, human roles")</f>
        <v/>
      </c>
      <c r="R33" s="159">
        <f>IFERROR(__xludf.DUMMYFUNCTION("""COMPUTED_VALUE"""),"Enthusiasm for AI's impact on efficiency and project support")</f>
        <v/>
      </c>
      <c r="S33" s="159">
        <f>IFERROR(__xludf.DUMMYFUNCTION("""COMPUTED_VALUE"""),"Optimism regarding AI's transformative role in market research")</f>
        <v/>
      </c>
    </row>
    <row r="34">
      <c r="A34" s="27" t="inlineStr">
        <is>
          <t>yes, i think the benefits of speed and being able to analyze large, unstructured data sets is exciting</t>
        </is>
      </c>
      <c r="B34" s="54" t="inlineStr">
        <is>
          <t>Excited about using chat and AI</t>
        </is>
      </c>
      <c r="C34" s="142" t="inlineStr">
        <is>
          <t>Enthusiasm for AI's impact on efficiency and project support</t>
        </is>
      </c>
      <c r="D34" s="62" t="n"/>
      <c r="E34" s="59" t="n"/>
      <c r="F34" s="59" t="n"/>
      <c r="G34" s="59" t="n"/>
      <c r="P34" s="178">
        <f>IFERROR(__xludf.DUMMYFUNCTION("ifna(transpose(filter(F$3:F58,E$3:E58=B34)), """")"),"Anticipation for future developments and opportunities")</f>
        <v/>
      </c>
      <c r="Q34" s="159">
        <f>IFERROR(__xludf.DUMMYFUNCTION("""COMPUTED_VALUE"""),"Belief in AI's enhancing, not replacing, human roles")</f>
        <v/>
      </c>
      <c r="R34" s="159">
        <f>IFERROR(__xludf.DUMMYFUNCTION("""COMPUTED_VALUE"""),"Enthusiasm for AI's impact on efficiency and project support")</f>
        <v/>
      </c>
      <c r="S34" s="159">
        <f>IFERROR(__xludf.DUMMYFUNCTION("""COMPUTED_VALUE"""),"Optimism regarding AI's transformative role in market research")</f>
        <v/>
      </c>
    </row>
    <row r="35">
      <c r="A35" s="27" t="inlineStr">
        <is>
          <t>Excited</t>
        </is>
      </c>
      <c r="B35" s="54" t="inlineStr">
        <is>
          <t>Excited about using chat and AI</t>
        </is>
      </c>
      <c r="C35" s="142" t="inlineStr">
        <is>
          <t>Anticipation for future developments and opportunities</t>
        </is>
      </c>
      <c r="D35" s="62" t="n"/>
      <c r="E35" s="59" t="n"/>
      <c r="F35" s="59" t="n"/>
      <c r="G35" s="59" t="n"/>
      <c r="P35" s="178">
        <f>IFERROR(__xludf.DUMMYFUNCTION("ifna(transpose(filter(F$3:F58,E$3:E58=B35)), """")"),"Anticipation for future developments and opportunities")</f>
        <v/>
      </c>
      <c r="Q35" s="159">
        <f>IFERROR(__xludf.DUMMYFUNCTION("""COMPUTED_VALUE"""),"Belief in AI's enhancing, not replacing, human roles")</f>
        <v/>
      </c>
      <c r="R35" s="159">
        <f>IFERROR(__xludf.DUMMYFUNCTION("""COMPUTED_VALUE"""),"Enthusiasm for AI's impact on efficiency and project support")</f>
        <v/>
      </c>
      <c r="S35" s="159">
        <f>IFERROR(__xludf.DUMMYFUNCTION("""COMPUTED_VALUE"""),"Optimism regarding AI's transformative role in market research")</f>
        <v/>
      </c>
    </row>
    <row r="36">
      <c r="A36" s="27" t="inlineStr">
        <is>
          <t>excited, seems like it will enable more widespread use of open end responses</t>
        </is>
      </c>
      <c r="B36" s="54" t="inlineStr">
        <is>
          <t>Excited about using chat and AI</t>
        </is>
      </c>
      <c r="C36" s="142" t="inlineStr">
        <is>
          <t>Enthusiasm for AI's impact on efficiency and project support</t>
        </is>
      </c>
      <c r="D36" s="62" t="n"/>
      <c r="E36" s="59" t="n"/>
      <c r="F36" s="59" t="n"/>
      <c r="G36" s="59" t="n"/>
      <c r="P36" s="178">
        <f>IFERROR(__xludf.DUMMYFUNCTION("ifna(transpose(filter(F$3:F58,E$3:E58=B36)), """")"),"Anticipation for future developments and opportunities")</f>
        <v/>
      </c>
      <c r="Q36" s="159">
        <f>IFERROR(__xludf.DUMMYFUNCTION("""COMPUTED_VALUE"""),"Belief in AI's enhancing, not replacing, human roles")</f>
        <v/>
      </c>
      <c r="R36" s="159">
        <f>IFERROR(__xludf.DUMMYFUNCTION("""COMPUTED_VALUE"""),"Enthusiasm for AI's impact on efficiency and project support")</f>
        <v/>
      </c>
      <c r="S36" s="159">
        <f>IFERROR(__xludf.DUMMYFUNCTION("""COMPUTED_VALUE"""),"Optimism regarding AI's transformative role in market research")</f>
        <v/>
      </c>
    </row>
    <row r="37">
      <c r="A37" s="27" t="inlineStr">
        <is>
          <t>Excited. For the reasons above. Efficiency and effectiveness.</t>
        </is>
      </c>
      <c r="B37" s="54" t="inlineStr">
        <is>
          <t>Excited about using chat and AI</t>
        </is>
      </c>
      <c r="C37" s="142" t="inlineStr">
        <is>
          <t>Enthusiasm for AI's impact on efficiency and project support</t>
        </is>
      </c>
      <c r="D37" s="62" t="n"/>
      <c r="G37" s="59" t="n"/>
      <c r="P37" s="178">
        <f>IFERROR(__xludf.DUMMYFUNCTION("ifna(transpose(filter(F$3:F58,E$3:E58=B37)), """")"),"Anticipation for future developments and opportunities")</f>
        <v/>
      </c>
      <c r="Q37" s="159">
        <f>IFERROR(__xludf.DUMMYFUNCTION("""COMPUTED_VALUE"""),"Belief in AI's enhancing, not replacing, human roles")</f>
        <v/>
      </c>
      <c r="R37" s="159">
        <f>IFERROR(__xludf.DUMMYFUNCTION("""COMPUTED_VALUE"""),"Enthusiasm for AI's impact on efficiency and project support")</f>
        <v/>
      </c>
      <c r="S37" s="159">
        <f>IFERROR(__xludf.DUMMYFUNCTION("""COMPUTED_VALUE"""),"Optimism regarding AI's transformative role in market research")</f>
        <v/>
      </c>
    </row>
    <row r="38">
      <c r="A38" s="27" t="inlineStr">
        <is>
          <t>Excited as this should enhance speed and reduce costs as well as possibly uncover new applications of research</t>
        </is>
      </c>
      <c r="B38" s="54" t="inlineStr">
        <is>
          <t>Excited about using chat and AI</t>
        </is>
      </c>
      <c r="C38" s="142" t="inlineStr">
        <is>
          <t>Enthusiasm for AI's impact on efficiency and project support</t>
        </is>
      </c>
      <c r="D38" s="62" t="n"/>
      <c r="G38" s="59" t="n"/>
      <c r="P38" s="178">
        <f>IFERROR(__xludf.DUMMYFUNCTION("ifna(transpose(filter(F$3:F58,E$3:E58=B38)), """")"),"Anticipation for future developments and opportunities")</f>
        <v/>
      </c>
      <c r="Q38" s="159">
        <f>IFERROR(__xludf.DUMMYFUNCTION("""COMPUTED_VALUE"""),"Belief in AI's enhancing, not replacing, human roles")</f>
        <v/>
      </c>
      <c r="R38" s="159">
        <f>IFERROR(__xludf.DUMMYFUNCTION("""COMPUTED_VALUE"""),"Enthusiasm for AI's impact on efficiency and project support")</f>
        <v/>
      </c>
      <c r="S38" s="159">
        <f>IFERROR(__xludf.DUMMYFUNCTION("""COMPUTED_VALUE"""),"Optimism regarding AI's transformative role in market research")</f>
        <v/>
      </c>
    </row>
    <row r="39">
      <c r="A39" s="27" t="inlineStr">
        <is>
          <t>More excited than concerned</t>
        </is>
      </c>
      <c r="B39" s="54" t="inlineStr">
        <is>
          <t>Excited about using chat and AI</t>
        </is>
      </c>
      <c r="C39" s="142" t="inlineStr">
        <is>
          <t>Anticipation for future developments and opportunities</t>
        </is>
      </c>
      <c r="D39" s="62" t="n"/>
      <c r="G39" s="59" t="n"/>
      <c r="P39" s="178">
        <f>IFERROR(__xludf.DUMMYFUNCTION("ifna(transpose(filter(F$3:F58,E$3:E58=B39)), """")"),"Anticipation for future developments and opportunities")</f>
        <v/>
      </c>
      <c r="Q39" s="159">
        <f>IFERROR(__xludf.DUMMYFUNCTION("""COMPUTED_VALUE"""),"Belief in AI's enhancing, not replacing, human roles")</f>
        <v/>
      </c>
      <c r="R39" s="159">
        <f>IFERROR(__xludf.DUMMYFUNCTION("""COMPUTED_VALUE"""),"Enthusiasm for AI's impact on efficiency and project support")</f>
        <v/>
      </c>
      <c r="S39" s="159">
        <f>IFERROR(__xludf.DUMMYFUNCTION("""COMPUTED_VALUE"""),"Optimism regarding AI's transformative role in market research")</f>
        <v/>
      </c>
    </row>
    <row r="40">
      <c r="A40" s="157" t="inlineStr">
        <is>
          <t>Excited because I think I have a solid understanding of what it is good for and what it is not. For me it is a time saver and a great sounding board. I am also optimistic that in the future clients will let me use AI on their data and I wont have to spend significant time analyzing in in SPSS or R studio.</t>
        </is>
      </c>
      <c r="B40" s="54" t="inlineStr">
        <is>
          <t>Excited about using chat and AI</t>
        </is>
      </c>
      <c r="C40" s="142" t="inlineStr">
        <is>
          <t>Enthusiasm for AI's impact on efficiency and project support</t>
        </is>
      </c>
      <c r="D40" s="62" t="n"/>
      <c r="G40" s="59" t="n"/>
      <c r="P40" s="178">
        <f>IFERROR(__xludf.DUMMYFUNCTION("ifna(transpose(filter(F$3:F58,E$3:E58=B40)), """")"),"Anticipation for future developments and opportunities")</f>
        <v/>
      </c>
      <c r="Q40" s="159">
        <f>IFERROR(__xludf.DUMMYFUNCTION("""COMPUTED_VALUE"""),"Belief in AI's enhancing, not replacing, human roles")</f>
        <v/>
      </c>
      <c r="R40" s="159">
        <f>IFERROR(__xludf.DUMMYFUNCTION("""COMPUTED_VALUE"""),"Enthusiasm for AI's impact on efficiency and project support")</f>
        <v/>
      </c>
      <c r="S40" s="159">
        <f>IFERROR(__xludf.DUMMYFUNCTION("""COMPUTED_VALUE"""),"Optimism regarding AI's transformative role in market research")</f>
        <v/>
      </c>
    </row>
    <row r="41">
      <c r="A41" s="27" t="inlineStr">
        <is>
          <t>excited to use it! i think it's positives overwhelms the negatives and it will provide much better service than humans</t>
        </is>
      </c>
      <c r="B41" s="54" t="inlineStr">
        <is>
          <t>Excited about using chat and AI</t>
        </is>
      </c>
      <c r="C41" s="142" t="inlineStr">
        <is>
          <t>Optimism regarding AI's transformative role in market research</t>
        </is>
      </c>
      <c r="D41" s="62" t="n"/>
      <c r="G41" s="59" t="n"/>
      <c r="P41" s="178">
        <f>IFERROR(__xludf.DUMMYFUNCTION("ifna(transpose(filter(F$3:F58,E$3:E58=B41)), """")"),"Anticipation for future developments and opportunities")</f>
        <v/>
      </c>
      <c r="Q41" s="159">
        <f>IFERROR(__xludf.DUMMYFUNCTION("""COMPUTED_VALUE"""),"Belief in AI's enhancing, not replacing, human roles")</f>
        <v/>
      </c>
      <c r="R41" s="159">
        <f>IFERROR(__xludf.DUMMYFUNCTION("""COMPUTED_VALUE"""),"Enthusiasm for AI's impact on efficiency and project support")</f>
        <v/>
      </c>
      <c r="S41" s="159">
        <f>IFERROR(__xludf.DUMMYFUNCTION("""COMPUTED_VALUE"""),"Optimism regarding AI's transformative role in market research")</f>
        <v/>
      </c>
    </row>
    <row r="42">
      <c r="A42" s="27" t="inlineStr">
        <is>
          <t>Yes - I think AI will be a large part of the future of research and insights.</t>
        </is>
      </c>
      <c r="B42" s="54" t="inlineStr">
        <is>
          <t>Excited about using chat and AI</t>
        </is>
      </c>
      <c r="C42" s="142" t="inlineStr">
        <is>
          <t>Optimism regarding AI's transformative role in market research</t>
        </is>
      </c>
      <c r="D42" s="62" t="n"/>
      <c r="G42" s="59" t="n"/>
      <c r="P42" s="178">
        <f>IFERROR(__xludf.DUMMYFUNCTION("ifna(transpose(filter(F$3:F58,E$3:E58=B42)), """")"),"Anticipation for future developments and opportunities")</f>
        <v/>
      </c>
      <c r="Q42" s="159">
        <f>IFERROR(__xludf.DUMMYFUNCTION("""COMPUTED_VALUE"""),"Belief in AI's enhancing, not replacing, human roles")</f>
        <v/>
      </c>
      <c r="R42" s="159">
        <f>IFERROR(__xludf.DUMMYFUNCTION("""COMPUTED_VALUE"""),"Enthusiasm for AI's impact on efficiency and project support")</f>
        <v/>
      </c>
      <c r="S42" s="159">
        <f>IFERROR(__xludf.DUMMYFUNCTION("""COMPUTED_VALUE"""),"Optimism regarding AI's transformative role in market research")</f>
        <v/>
      </c>
    </row>
    <row r="43">
      <c r="A43" s="27" t="inlineStr">
        <is>
          <t>i am excited because it will improve current survey system</t>
        </is>
      </c>
      <c r="B43" s="54" t="inlineStr">
        <is>
          <t>Excited about using chat and AI</t>
        </is>
      </c>
      <c r="C43" s="142" t="inlineStr">
        <is>
          <t>Optimism regarding AI's transformative role in market research</t>
        </is>
      </c>
      <c r="D43" s="62" t="n"/>
      <c r="G43" s="59" t="n"/>
      <c r="P43" s="178">
        <f>IFERROR(__xludf.DUMMYFUNCTION("ifna(transpose(filter(F$3:F58,E$3:E58=B43)), """")"),"Anticipation for future developments and opportunities")</f>
        <v/>
      </c>
      <c r="Q43" s="159">
        <f>IFERROR(__xludf.DUMMYFUNCTION("""COMPUTED_VALUE"""),"Belief in AI's enhancing, not replacing, human roles")</f>
        <v/>
      </c>
      <c r="R43" s="159">
        <f>IFERROR(__xludf.DUMMYFUNCTION("""COMPUTED_VALUE"""),"Enthusiasm for AI's impact on efficiency and project support")</f>
        <v/>
      </c>
      <c r="S43" s="159">
        <f>IFERROR(__xludf.DUMMYFUNCTION("""COMPUTED_VALUE"""),"Optimism regarding AI's transformative role in market research")</f>
        <v/>
      </c>
    </row>
    <row r="44">
      <c r="A44" s="27" t="inlineStr">
        <is>
          <t>I’m excited. Surveys are outdated, and conversational engagement seems like the better way to go</t>
        </is>
      </c>
      <c r="B44" s="54" t="inlineStr">
        <is>
          <t>Excited about using chat and AI</t>
        </is>
      </c>
      <c r="C44" s="142" t="inlineStr">
        <is>
          <t>Optimism regarding AI's transformative role in market research</t>
        </is>
      </c>
      <c r="D44" s="62" t="n"/>
      <c r="G44" s="59" t="n"/>
      <c r="H44" s="59" t="n"/>
      <c r="I44" s="59" t="n"/>
      <c r="J44" s="59" t="n"/>
      <c r="P44" s="178">
        <f>IFERROR(__xludf.DUMMYFUNCTION("ifna(transpose(filter(F$3:F58,E$3:E58=B44)), """")"),"Anticipation for future developments and opportunities")</f>
        <v/>
      </c>
      <c r="Q44" s="159">
        <f>IFERROR(__xludf.DUMMYFUNCTION("""COMPUTED_VALUE"""),"Belief in AI's enhancing, not replacing, human roles")</f>
        <v/>
      </c>
      <c r="R44" s="159">
        <f>IFERROR(__xludf.DUMMYFUNCTION("""COMPUTED_VALUE"""),"Enthusiasm for AI's impact on efficiency and project support")</f>
        <v/>
      </c>
      <c r="S44" s="159">
        <f>IFERROR(__xludf.DUMMYFUNCTION("""COMPUTED_VALUE"""),"Optimism regarding AI's transformative role in market research")</f>
        <v/>
      </c>
    </row>
    <row r="45">
      <c r="A45" s="27" t="inlineStr">
        <is>
          <t>Semi excited. I have been hearing for years how AI is going to transform market research, but only as of recently do I see actual tools that will be helpful. I think market research will benefit from AI but we are still far away from it becoming a regularly used tool. Or, I am still far away from that point.</t>
        </is>
      </c>
      <c r="B45" s="54" t="inlineStr">
        <is>
          <t>Excited about using chat and AI</t>
        </is>
      </c>
      <c r="C45" s="142" t="inlineStr">
        <is>
          <t>Optimism regarding AI's transformative role in market research</t>
        </is>
      </c>
      <c r="D45" s="62" t="n"/>
      <c r="G45" s="59" t="n"/>
      <c r="P45" s="178">
        <f>IFERROR(__xludf.DUMMYFUNCTION("ifna(transpose(filter(F$3:F58,E$3:E58=B45)), """")"),"Anticipation for future developments and opportunities")</f>
        <v/>
      </c>
      <c r="Q45" s="159">
        <f>IFERROR(__xludf.DUMMYFUNCTION("""COMPUTED_VALUE"""),"Belief in AI's enhancing, not replacing, human roles")</f>
        <v/>
      </c>
      <c r="R45" s="159">
        <f>IFERROR(__xludf.DUMMYFUNCTION("""COMPUTED_VALUE"""),"Enthusiasm for AI's impact on efficiency and project support")</f>
        <v/>
      </c>
      <c r="S45" s="159">
        <f>IFERROR(__xludf.DUMMYFUNCTION("""COMPUTED_VALUE"""),"Optimism regarding AI's transformative role in market research")</f>
        <v/>
      </c>
    </row>
    <row r="46">
      <c r="A46" s="27" t="inlineStr">
        <is>
          <t>I think overall we're pretty excited because it's a new way to do research and will save a lot of time and money over the long run</t>
        </is>
      </c>
      <c r="B46" s="54" t="inlineStr">
        <is>
          <t>Excited about using chat and AI</t>
        </is>
      </c>
      <c r="C46" s="142" t="inlineStr">
        <is>
          <t>Optimism regarding AI's transformative role in market research</t>
        </is>
      </c>
      <c r="D46" s="62" t="n"/>
      <c r="G46" s="59" t="n"/>
      <c r="P46" s="178">
        <f>IFERROR(__xludf.DUMMYFUNCTION("ifna(transpose(filter(F$3:F58,E$3:E58=B46)), """")"),"Anticipation for future developments and opportunities")</f>
        <v/>
      </c>
      <c r="Q46" s="159">
        <f>IFERROR(__xludf.DUMMYFUNCTION("""COMPUTED_VALUE"""),"Belief in AI's enhancing, not replacing, human roles")</f>
        <v/>
      </c>
      <c r="R46" s="159">
        <f>IFERROR(__xludf.DUMMYFUNCTION("""COMPUTED_VALUE"""),"Enthusiasm for AI's impact on efficiency and project support")</f>
        <v/>
      </c>
      <c r="S46" s="159">
        <f>IFERROR(__xludf.DUMMYFUNCTION("""COMPUTED_VALUE"""),"Optimism regarding AI's transformative role in market research")</f>
        <v/>
      </c>
    </row>
    <row r="47">
      <c r="A47" s="143" t="inlineStr">
        <is>
          <t>neutral because its facility with language isn't there yet</t>
        </is>
      </c>
      <c r="B47" s="54" t="inlineStr">
        <is>
          <t>Undecided or neutral with a wait and see attitude</t>
        </is>
      </c>
      <c r="C47" s="142" t="inlineStr">
        <is>
          <t>Undecided or neutral with a wait and see attitude</t>
        </is>
      </c>
      <c r="D47" s="62" t="n"/>
      <c r="G47" s="59" t="n"/>
      <c r="P47" s="178">
        <f>IFERROR(__xludf.DUMMYFUNCTION("ifna(transpose(filter(F$3:F58,E$3:E58=B47)), """")"),"Undecided or neutral with a wait and see attitude")</f>
        <v/>
      </c>
    </row>
    <row r="48">
      <c r="A48" s="27" t="inlineStr">
        <is>
          <t>Not sure; This is a great example - the prompting questions are awkward. The technology will probably improve quickly but I'm not ready to embrace it yet</t>
        </is>
      </c>
      <c r="B48" s="54" t="inlineStr">
        <is>
          <t>Concerned about using chat and AI</t>
        </is>
      </c>
      <c r="C48" s="142" t="inlineStr">
        <is>
          <t>Communication challenges and frustration</t>
        </is>
      </c>
      <c r="D48" s="62" t="n"/>
      <c r="G48" s="59" t="n"/>
      <c r="P48" s="178">
        <f>IFERROR(__xludf.DUMMYFUNCTION("ifna(transpose(filter(F$3:F58,E$3:E58=B48)), """")"),"Communication challenges and frustration")</f>
        <v/>
      </c>
      <c r="Q48" s="159">
        <f>IFERROR(__xludf.DUMMYFUNCTION("""COMPUTED_VALUE"""),"Loss of human element in business projects")</f>
        <v/>
      </c>
      <c r="R48" s="159">
        <f>IFERROR(__xludf.DUMMYFUNCTION("""COMPUTED_VALUE"""),"Skeptical of accuracy and lack of transparency")</f>
        <v/>
      </c>
    </row>
    <row r="49">
      <c r="A49" s="27" t="inlineStr">
        <is>
          <t>I’m neither excited or concerned</t>
        </is>
      </c>
      <c r="B49" s="54" t="inlineStr">
        <is>
          <t>Undecided or neutral with a wait and see attitude</t>
        </is>
      </c>
      <c r="C49" s="142" t="inlineStr">
        <is>
          <t>Undecided or neutral with a wait and see attitude</t>
        </is>
      </c>
      <c r="D49" s="62" t="n"/>
      <c r="G49" s="59" t="n"/>
      <c r="P49" s="178">
        <f>IFERROR(__xludf.DUMMYFUNCTION("ifna(transpose(filter(F$3:F58,E$3:E58=B49)), """")"),"Undecided or neutral with a wait and see attitude")</f>
        <v/>
      </c>
    </row>
    <row r="50">
      <c r="A50" s="27" t="inlineStr">
        <is>
          <t>My feeling is somewhere in between those two polarities.</t>
        </is>
      </c>
      <c r="B50" s="54" t="inlineStr">
        <is>
          <t>Undecided or neutral with a wait and see attitude</t>
        </is>
      </c>
      <c r="C50" s="142" t="inlineStr">
        <is>
          <t>Undecided or neutral with a wait and see attitude</t>
        </is>
      </c>
      <c r="D50" s="62" t="n"/>
      <c r="G50" s="59" t="n"/>
      <c r="P50" s="178">
        <f>IFERROR(__xludf.DUMMYFUNCTION("ifna(transpose(filter(F$3:F58,E$3:E58=B50)), """")"),"Undecided or neutral with a wait and see attitude")</f>
        <v/>
      </c>
    </row>
    <row r="51">
      <c r="G51" s="59" t="n"/>
      <c r="P51" s="178" t="n"/>
    </row>
    <row r="52">
      <c r="A52" s="155" t="n"/>
      <c r="B52" s="177" t="n"/>
      <c r="C52" s="31" t="n"/>
      <c r="D52" s="159" t="n"/>
      <c r="G52" s="59" t="n"/>
      <c r="P52" s="178" t="n"/>
    </row>
    <row r="53">
      <c r="A53" s="155" t="n"/>
      <c r="B53" s="177" t="n"/>
      <c r="C53" s="31" t="n"/>
      <c r="D53" s="159" t="n"/>
      <c r="G53" s="59" t="n"/>
      <c r="P53" s="178" t="n"/>
    </row>
    <row r="54">
      <c r="A54" s="155" t="n"/>
      <c r="B54" s="177" t="n"/>
      <c r="C54" s="31" t="n"/>
      <c r="D54" s="159" t="n"/>
      <c r="G54" s="59" t="n"/>
      <c r="P54" s="178" t="n"/>
    </row>
    <row r="55">
      <c r="A55" s="155" t="n"/>
      <c r="B55" s="177" t="n"/>
      <c r="C55" s="31" t="n"/>
      <c r="D55" s="159" t="n"/>
      <c r="G55" s="59" t="n"/>
      <c r="P55" s="178" t="n"/>
    </row>
    <row r="56">
      <c r="A56" s="155" t="n"/>
      <c r="B56" s="177" t="n"/>
      <c r="C56" s="31" t="n"/>
      <c r="D56" s="159" t="n"/>
      <c r="G56" s="59" t="n"/>
      <c r="P56" s="178" t="n"/>
    </row>
    <row r="57">
      <c r="A57" s="155" t="n"/>
      <c r="B57" s="177" t="n"/>
      <c r="C57" s="31" t="n"/>
      <c r="D57" s="159" t="n"/>
      <c r="G57" s="59" t="n"/>
      <c r="P57" s="178" t="n"/>
    </row>
    <row r="58">
      <c r="A58" s="155" t="n"/>
      <c r="B58" s="177" t="n"/>
      <c r="C58" s="31" t="n"/>
      <c r="D58" s="159" t="n"/>
      <c r="G58" s="59" t="n"/>
      <c r="P58" s="178" t="n"/>
    </row>
  </sheetData>
  <autoFilter ref="$A$2:$Z$51"/>
  <mergeCells count="1">
    <mergeCell ref="A1:C1"/>
  </mergeCells>
  <dataValidations count="2">
    <dataValidation sqref="C3:C50" showErrorMessage="1" showInputMessage="1" allowBlank="1" type="list">
      <formula1>$P3:$Z3</formula1>
    </dataValidation>
    <dataValidation sqref="B3:B50" showErrorMessage="1" showInputMessage="1" allowBlank="1" prompt="Click and enter a value from range" type="list">
      <formula1>$E$3:$E$56</formula1>
    </dataValidation>
  </dataValidations>
  <pageMargins left="0.75" right="0.75" top="1" bottom="1" header="0.5" footer="0.5"/>
</worksheet>
</file>

<file path=xl/worksheets/sheet12.xml><?xml version="1.0" encoding="utf-8"?>
<worksheet xmlns="http://schemas.openxmlformats.org/spreadsheetml/2006/main">
  <sheetPr>
    <outlinePr summaryBelow="0" summaryRight="0"/>
    <pageSetUpPr/>
  </sheetPr>
  <dimension ref="A1:T50"/>
  <sheetViews>
    <sheetView workbookViewId="0">
      <pane ySplit="2" topLeftCell="A3" activePane="bottomLeft" state="frozen"/>
      <selection pane="bottomLeft" activeCell="B4" sqref="B4"/>
    </sheetView>
  </sheetViews>
  <sheetFormatPr baseColWidth="8" defaultColWidth="12.63" defaultRowHeight="15.75" customHeight="1"/>
  <cols>
    <col width="49" customWidth="1" style="179" min="1" max="1"/>
    <col width="21.5" customWidth="1" style="179" min="2" max="2"/>
    <col width="22.63" customWidth="1" style="179" min="3" max="3"/>
    <col width="15.75" customWidth="1" style="179" min="4" max="4"/>
    <col width="23" customWidth="1" style="179" min="5" max="5"/>
    <col width="20.5" customWidth="1" style="179" min="6" max="6"/>
    <col width="8.25" customWidth="1" style="179" min="7" max="7"/>
    <col width="7.25" customWidth="1" style="179" min="8" max="8"/>
    <col width="15.63" customWidth="1" style="179" min="9" max="9"/>
    <col width="21.38" customWidth="1" style="179" min="10" max="10"/>
    <col width="24.13" customWidth="1" style="179" min="11" max="11"/>
    <col width="27.38" customWidth="1" style="179" min="12" max="12"/>
  </cols>
  <sheetData>
    <row r="1">
      <c r="A1" s="15" t="inlineStr">
        <is>
          <t xml:space="preserve">Thanks. Relative to taking a traditional survey, what are your thoughts on this particular experience you are having now with this chat bot? </t>
        </is>
      </c>
      <c r="D1" s="33" t="n"/>
      <c r="E1" s="33" t="n"/>
      <c r="F1" s="33" t="n"/>
      <c r="G1" s="33" t="n"/>
    </row>
    <row r="2">
      <c r="A2" s="17" t="inlineStr">
        <is>
          <t>Responses</t>
        </is>
      </c>
      <c r="B2" s="18" t="inlineStr">
        <is>
          <t>Topic</t>
        </is>
      </c>
      <c r="C2" s="18" t="inlineStr">
        <is>
          <t>Subtopic</t>
        </is>
      </c>
      <c r="D2" s="130" t="n"/>
      <c r="E2" s="20" t="inlineStr">
        <is>
          <t>Topic</t>
        </is>
      </c>
      <c r="F2" s="20" t="inlineStr">
        <is>
          <t>Subtopic</t>
        </is>
      </c>
      <c r="G2" s="20" t="inlineStr">
        <is>
          <t>Count</t>
        </is>
      </c>
      <c r="H2" s="59" t="n"/>
      <c r="I2" s="20" t="inlineStr">
        <is>
          <t>Topic</t>
        </is>
      </c>
      <c r="J2" s="20" t="inlineStr">
        <is>
          <t>Insight</t>
        </is>
      </c>
      <c r="K2" s="20" t="inlineStr">
        <is>
          <t>Exemplar Response 1</t>
        </is>
      </c>
      <c r="L2" s="20" t="inlineStr">
        <is>
          <t>Exemplar Responses 2</t>
        </is>
      </c>
      <c r="P2" s="22" t="inlineStr">
        <is>
          <t>Prep data for dropdown</t>
        </is>
      </c>
    </row>
    <row r="3">
      <c r="A3" s="27" t="inlineStr">
        <is>
          <t>I think this is more like a qual interview than a quant survey. I like it, but I'm not sure this particular experience reflects any quant research</t>
        </is>
      </c>
      <c r="B3" s="142" t="inlineStr">
        <is>
          <t>Find this particular experience engaging</t>
        </is>
      </c>
      <c r="C3" s="54" t="inlineStr">
        <is>
          <t>Engaging but looking for improvements</t>
        </is>
      </c>
      <c r="D3" s="33" t="inlineStr">
        <is>
          <t>could be construed as lacking</t>
        </is>
      </c>
      <c r="E3" s="160" t="inlineStr">
        <is>
          <t>Find this particular experience engaging</t>
        </is>
      </c>
      <c r="F3" s="161" t="inlineStr">
        <is>
          <t>Engaging but looking for improvements</t>
        </is>
      </c>
      <c r="G3" s="162">
        <f>SUMPRODUCT((--EXACT(E3, B$3:B$8774)) *(--EXACT(F3, C$3:C$8774)))</f>
        <v/>
      </c>
      <c r="H3" s="56" t="n"/>
      <c r="I3" s="142" t="inlineStr">
        <is>
          <t>Find this particular experience engaging</t>
        </is>
      </c>
      <c r="J3" s="142" t="inlineStr">
        <is>
          <t>Some felt the chatbot offered a more engaging personal experience compared to a traditional survey.</t>
        </is>
      </c>
      <c r="K3" s="143" t="inlineStr">
        <is>
          <t>It’s much more interactive and feels like a more personal conversation than a traditional survey</t>
        </is>
      </c>
      <c r="L3" s="143" t="inlineStr">
        <is>
          <t>definitely more engaging</t>
        </is>
      </c>
      <c r="P3" s="178">
        <f>IFERROR(__xludf.DUMMYFUNCTION("ifna(transpose(filter(F$3:F50,E$3:E50=B3)), """")"),"Engaging but looking for improvements")</f>
        <v/>
      </c>
      <c r="Q3" s="159">
        <f>IFERROR(__xludf.DUMMYFUNCTION("""COMPUTED_VALUE"""),"Felt engaged and understood")</f>
        <v/>
      </c>
      <c r="R3" s="159">
        <f>IFERROR(__xludf.DUMMYFUNCTION("""COMPUTED_VALUE"""),"Positive sentiments")</f>
        <v/>
      </c>
    </row>
    <row r="4">
      <c r="A4" s="27" t="inlineStr">
        <is>
          <t>it still feels a bit like ELIZA</t>
        </is>
      </c>
      <c r="B4" s="142" t="inlineStr">
        <is>
          <t>Less than optimal experience</t>
        </is>
      </c>
      <c r="C4" s="54" t="inlineStr">
        <is>
          <t>Looking for a more natural conversation</t>
        </is>
      </c>
      <c r="D4" s="33" t="n"/>
      <c r="E4" s="160" t="inlineStr">
        <is>
          <t>Find this particular experience engaging</t>
        </is>
      </c>
      <c r="F4" s="163" t="inlineStr">
        <is>
          <t>Felt engaged and understood</t>
        </is>
      </c>
      <c r="G4" s="162">
        <f>SUMPRODUCT((--EXACT(E4, B$3:B$8774)) *(--EXACT(F4, C$3:C$8774)))</f>
        <v/>
      </c>
      <c r="H4" s="56" t="n"/>
      <c r="I4" s="142" t="inlineStr">
        <is>
          <t>Less than optimal experience</t>
        </is>
      </c>
      <c r="J4" s="142" t="inlineStr">
        <is>
          <t>Some were hoping for a more polished experience.  Faster speed and an experience that was more like a natural conversation were some of the suggested improvements.</t>
        </is>
      </c>
      <c r="K4" s="143" t="inlineStr">
        <is>
          <t>Actually, it feels very similar to a survey with only open ended questions. It doesn't feel like a "conversation" I'd have with a moderator, rather it feels more like just "question and answer" with "I understand you" text boxes in between.</t>
        </is>
      </c>
      <c r="L4" s="143" t="inlineStr">
        <is>
          <t>this seems really slow</t>
        </is>
      </c>
      <c r="P4" s="178">
        <f>IFERROR(__xludf.DUMMYFUNCTION("ifna(transpose(filter(F$3:F50,E$3:E50=B4)), """")"),"Looking for a more natural conversation")</f>
        <v/>
      </c>
      <c r="Q4" s="159">
        <f>IFERROR(__xludf.DUMMYFUNCTION("""COMPUTED_VALUE"""),"Looking for a more polished experience")</f>
        <v/>
      </c>
      <c r="R4" s="159">
        <f>IFERROR(__xludf.DUMMYFUNCTION("""COMPUTED_VALUE"""),"Negative experience overall")</f>
        <v/>
      </c>
      <c r="S4" s="159">
        <f>IFERROR(__xludf.DUMMYFUNCTION("""COMPUTED_VALUE"""),"Preference for human interaction or traditional surveys")</f>
        <v/>
      </c>
      <c r="T4" s="159">
        <f>IFERROR(__xludf.DUMMYFUNCTION("""COMPUTED_VALUE"""),"Speed of the chatbot is too slow")</f>
        <v/>
      </c>
    </row>
    <row r="5">
      <c r="A5" s="27" t="inlineStr">
        <is>
          <t>its ok. not sure it's an improvement over a traditional online survey</t>
        </is>
      </c>
      <c r="B5" s="142" t="inlineStr">
        <is>
          <t>Less than optimal experience</t>
        </is>
      </c>
      <c r="C5" s="54" t="inlineStr">
        <is>
          <t>Looking for a more polished experience</t>
        </is>
      </c>
      <c r="D5" s="33" t="n"/>
      <c r="E5" s="160" t="inlineStr">
        <is>
          <t>Find this particular experience engaging</t>
        </is>
      </c>
      <c r="F5" s="160" t="inlineStr">
        <is>
          <t>Positive sentiments</t>
        </is>
      </c>
      <c r="G5" s="164">
        <f>SUMPRODUCT((--EXACT(E5, B$3:B$8774)) *(--EXACT(F5, C$3:C$8774)))</f>
        <v/>
      </c>
      <c r="H5" s="56" t="n"/>
      <c r="I5" s="56" t="n"/>
      <c r="J5" s="56" t="n"/>
      <c r="K5" s="56" t="n"/>
      <c r="L5" s="56" t="n"/>
      <c r="P5" s="178">
        <f>IFERROR(__xludf.DUMMYFUNCTION("ifna(transpose(filter(F$3:F50,E$3:E50=B5)), """")"),"Looking for a more natural conversation")</f>
        <v/>
      </c>
      <c r="Q5" s="159">
        <f>IFERROR(__xludf.DUMMYFUNCTION("""COMPUTED_VALUE"""),"Looking for a more polished experience")</f>
        <v/>
      </c>
      <c r="R5" s="159">
        <f>IFERROR(__xludf.DUMMYFUNCTION("""COMPUTED_VALUE"""),"Negative experience overall")</f>
        <v/>
      </c>
      <c r="S5" s="159">
        <f>IFERROR(__xludf.DUMMYFUNCTION("""COMPUTED_VALUE"""),"Preference for human interaction or traditional surveys")</f>
        <v/>
      </c>
      <c r="T5" s="159">
        <f>IFERROR(__xludf.DUMMYFUNCTION("""COMPUTED_VALUE"""),"Speed of the chatbot is too slow")</f>
        <v/>
      </c>
    </row>
    <row r="6">
      <c r="A6" s="27" t="inlineStr">
        <is>
          <t>it's good, i am more thoughtful in my responses because I want the chatbot to understand my commentary</t>
        </is>
      </c>
      <c r="B6" s="142" t="inlineStr">
        <is>
          <t>Find this particular experience engaging</t>
        </is>
      </c>
      <c r="C6" s="54" t="inlineStr">
        <is>
          <t>Felt engaged and understood</t>
        </is>
      </c>
      <c r="D6" s="33" t="n"/>
      <c r="E6" s="167" t="inlineStr">
        <is>
          <t>Less than optimal experience</t>
        </is>
      </c>
      <c r="F6" s="166" t="inlineStr">
        <is>
          <t>Looking for a more natural conversation</t>
        </is>
      </c>
      <c r="G6" s="167">
        <f>SUMPRODUCT((--EXACT(E6, B$3:B$8774)) *(--EXACT(F6, C$3:C$8774)))</f>
        <v/>
      </c>
      <c r="H6" s="56" t="n"/>
      <c r="I6" s="56" t="n"/>
      <c r="J6" s="56" t="n"/>
      <c r="K6" s="56" t="n"/>
      <c r="L6" s="56" t="n"/>
      <c r="P6" s="178">
        <f>IFERROR(__xludf.DUMMYFUNCTION("ifna(transpose(filter(F$3:F50,E$3:E50=B6)), """")"),"Engaging but looking for improvements")</f>
        <v/>
      </c>
      <c r="Q6" s="159">
        <f>IFERROR(__xludf.DUMMYFUNCTION("""COMPUTED_VALUE"""),"Felt engaged and understood")</f>
        <v/>
      </c>
      <c r="R6" s="159">
        <f>IFERROR(__xludf.DUMMYFUNCTION("""COMPUTED_VALUE"""),"Positive sentiments")</f>
        <v/>
      </c>
    </row>
    <row r="7">
      <c r="A7" s="27" t="inlineStr">
        <is>
          <t>Overall, pretty good. It does a good job of confirming my points and asking additional questions based on previous responses.</t>
        </is>
      </c>
      <c r="B7" s="142" t="inlineStr">
        <is>
          <t>Find this particular experience engaging</t>
        </is>
      </c>
      <c r="C7" s="54" t="inlineStr">
        <is>
          <t>Felt engaged and understood</t>
        </is>
      </c>
      <c r="D7" s="33" t="n"/>
      <c r="E7" s="167" t="inlineStr">
        <is>
          <t>Less than optimal experience</t>
        </is>
      </c>
      <c r="F7" s="166" t="inlineStr">
        <is>
          <t>Looking for a more polished experience</t>
        </is>
      </c>
      <c r="G7" s="167">
        <f>SUMPRODUCT((--EXACT(E7, B$3:B$8774)) *(--EXACT(F7, C$3:C$8774)))</f>
        <v/>
      </c>
      <c r="I7" s="59" t="n"/>
      <c r="J7" s="59" t="n"/>
      <c r="K7" s="59" t="n"/>
      <c r="L7" s="59" t="n"/>
      <c r="P7" s="178">
        <f>IFERROR(__xludf.DUMMYFUNCTION("ifna(transpose(filter(F$3:F50,E$3:E50=B7)), """")"),"Engaging but looking for improvements")</f>
        <v/>
      </c>
      <c r="Q7" s="159">
        <f>IFERROR(__xludf.DUMMYFUNCTION("""COMPUTED_VALUE"""),"Felt engaged and understood")</f>
        <v/>
      </c>
      <c r="R7" s="159">
        <f>IFERROR(__xludf.DUMMYFUNCTION("""COMPUTED_VALUE"""),"Positive sentiments")</f>
        <v/>
      </c>
    </row>
    <row r="8">
      <c r="A8" s="27" t="inlineStr">
        <is>
          <t>Not bad. I am impressed that this tool can pick up the sentiment in my responses but some of the responses feel a bit canned. No offense. :)</t>
        </is>
      </c>
      <c r="B8" s="142" t="inlineStr">
        <is>
          <t>Find this particular experience engaging</t>
        </is>
      </c>
      <c r="C8" s="54" t="inlineStr">
        <is>
          <t>Engaging but looking for improvements</t>
        </is>
      </c>
      <c r="D8" s="33" t="n"/>
      <c r="E8" s="167" t="inlineStr">
        <is>
          <t>Less than optimal experience</t>
        </is>
      </c>
      <c r="F8" s="168" t="inlineStr">
        <is>
          <t>Negative experience overall</t>
        </is>
      </c>
      <c r="G8" s="167">
        <f>SUMPRODUCT((--EXACT(E8, B$3:B$8774)) *(--EXACT(F8, C$3:C$8774)))</f>
        <v/>
      </c>
      <c r="I8" s="59" t="n"/>
      <c r="J8" s="59" t="n"/>
      <c r="K8" s="59" t="n"/>
      <c r="L8" s="59" t="n"/>
      <c r="P8" s="178">
        <f>IFERROR(__xludf.DUMMYFUNCTION("ifna(transpose(filter(F$3:F50,E$3:E50=B8)), """")"),"Engaging but looking for improvements")</f>
        <v/>
      </c>
      <c r="Q8" s="159">
        <f>IFERROR(__xludf.DUMMYFUNCTION("""COMPUTED_VALUE"""),"Felt engaged and understood")</f>
        <v/>
      </c>
      <c r="R8" s="159">
        <f>IFERROR(__xludf.DUMMYFUNCTION("""COMPUTED_VALUE"""),"Positive sentiments")</f>
        <v/>
      </c>
    </row>
    <row r="9">
      <c r="A9" s="143" t="inlineStr">
        <is>
          <t>It’s much more interactive and feels like a more personal conversation than a traditional survey</t>
        </is>
      </c>
      <c r="B9" s="142" t="inlineStr">
        <is>
          <t>Find this particular experience engaging</t>
        </is>
      </c>
      <c r="C9" s="54" t="inlineStr">
        <is>
          <t>Felt engaged and understood</t>
        </is>
      </c>
      <c r="D9" s="33" t="n"/>
      <c r="E9" s="167" t="inlineStr">
        <is>
          <t>Less than optimal experience</t>
        </is>
      </c>
      <c r="F9" s="168" t="inlineStr">
        <is>
          <t>Preference for human interaction or traditional surveys</t>
        </is>
      </c>
      <c r="G9" s="167">
        <f>SUMPRODUCT((--EXACT(E9, B$3:B$8774)) *(--EXACT(F9, C$3:C$8774)))</f>
        <v/>
      </c>
      <c r="I9" s="169" t="n"/>
      <c r="J9" s="59" t="n"/>
      <c r="K9" s="59" t="n"/>
      <c r="L9" s="59" t="n"/>
      <c r="P9" s="178">
        <f>IFERROR(__xludf.DUMMYFUNCTION("ifna(transpose(filter(F$3:F50,E$3:E50=B9)), """")"),"Engaging but looking for improvements")</f>
        <v/>
      </c>
      <c r="Q9" s="159">
        <f>IFERROR(__xludf.DUMMYFUNCTION("""COMPUTED_VALUE"""),"Felt engaged and understood")</f>
        <v/>
      </c>
      <c r="R9" s="159">
        <f>IFERROR(__xludf.DUMMYFUNCTION("""COMPUTED_VALUE"""),"Positive sentiments")</f>
        <v/>
      </c>
    </row>
    <row r="10">
      <c r="A10" s="27" t="inlineStr">
        <is>
          <t>You asked me a few redundant questions, but also good probes. And you definitely saved moderator time and $.</t>
        </is>
      </c>
      <c r="B10" s="142" t="inlineStr">
        <is>
          <t>Find this particular experience engaging</t>
        </is>
      </c>
      <c r="C10" s="54" t="inlineStr">
        <is>
          <t>Engaging but looking for improvements</t>
        </is>
      </c>
      <c r="D10" s="33" t="n"/>
      <c r="E10" s="167" t="inlineStr">
        <is>
          <t>Less than optimal experience</t>
        </is>
      </c>
      <c r="F10" s="166" t="inlineStr">
        <is>
          <t>Speed of the chatbot is too slow</t>
        </is>
      </c>
      <c r="G10" s="167">
        <f>SUMPRODUCT((--EXACT(E10, B$3:B$8774)) *(--EXACT(F10, C$3:C$8774)))</f>
        <v/>
      </c>
      <c r="I10" s="169" t="n"/>
      <c r="J10" s="59" t="n"/>
      <c r="K10" s="59" t="n"/>
      <c r="L10" s="59" t="n"/>
      <c r="P10" s="178">
        <f>IFERROR(__xludf.DUMMYFUNCTION("ifna(transpose(filter(F$3:F50,E$3:E50=B10)), """")"),"Engaging but looking for improvements")</f>
        <v/>
      </c>
      <c r="Q10" s="159">
        <f>IFERROR(__xludf.DUMMYFUNCTION("""COMPUTED_VALUE"""),"Felt engaged and understood")</f>
        <v/>
      </c>
      <c r="R10" s="159">
        <f>IFERROR(__xludf.DUMMYFUNCTION("""COMPUTED_VALUE"""),"Positive sentiments")</f>
        <v/>
      </c>
    </row>
    <row r="11">
      <c r="A11" s="27" t="inlineStr">
        <is>
          <t>It's been pretty interesting the chatbot seems very smart</t>
        </is>
      </c>
      <c r="B11" s="142" t="inlineStr">
        <is>
          <t>Find this particular experience engaging</t>
        </is>
      </c>
      <c r="C11" s="54" t="inlineStr">
        <is>
          <t>Felt engaged and understood</t>
        </is>
      </c>
      <c r="D11" s="33" t="n"/>
      <c r="G11" s="159">
        <f>SUM(G3:G10)</f>
        <v/>
      </c>
      <c r="I11" s="169" t="n"/>
      <c r="J11" s="59" t="n"/>
      <c r="K11" s="59" t="n"/>
      <c r="L11" s="59" t="n"/>
      <c r="P11" s="178">
        <f>IFERROR(__xludf.DUMMYFUNCTION("ifna(transpose(filter(F$3:F50,E$3:E50=B11)), """")"),"Engaging but looking for improvements")</f>
        <v/>
      </c>
      <c r="Q11" s="159">
        <f>IFERROR(__xludf.DUMMYFUNCTION("""COMPUTED_VALUE"""),"Felt engaged and understood")</f>
        <v/>
      </c>
      <c r="R11" s="159">
        <f>IFERROR(__xludf.DUMMYFUNCTION("""COMPUTED_VALUE"""),"Positive sentiments")</f>
        <v/>
      </c>
    </row>
    <row r="12">
      <c r="A12" s="27" t="inlineStr">
        <is>
          <t>this was a good chat bot</t>
        </is>
      </c>
      <c r="B12" s="142" t="inlineStr">
        <is>
          <t>Find this particular experience engaging</t>
        </is>
      </c>
      <c r="C12" s="54" t="inlineStr">
        <is>
          <t>Positive sentiments</t>
        </is>
      </c>
      <c r="D12" s="33" t="n"/>
      <c r="I12" s="169" t="n"/>
      <c r="J12" s="59" t="n"/>
      <c r="K12" s="59" t="n"/>
      <c r="L12" s="59" t="n"/>
      <c r="P12" s="178">
        <f>IFERROR(__xludf.DUMMYFUNCTION("ifna(transpose(filter(F$3:F50,E$3:E50=B12)), """")"),"Engaging but looking for improvements")</f>
        <v/>
      </c>
      <c r="Q12" s="159">
        <f>IFERROR(__xludf.DUMMYFUNCTION("""COMPUTED_VALUE"""),"Felt engaged and understood")</f>
        <v/>
      </c>
      <c r="R12" s="159">
        <f>IFERROR(__xludf.DUMMYFUNCTION("""COMPUTED_VALUE"""),"Positive sentiments")</f>
        <v/>
      </c>
    </row>
    <row r="13">
      <c r="A13" s="27" t="inlineStr">
        <is>
          <t>better than i expected; test</t>
        </is>
      </c>
      <c r="B13" s="142" t="inlineStr">
        <is>
          <t>Find this particular experience engaging</t>
        </is>
      </c>
      <c r="C13" s="54" t="inlineStr">
        <is>
          <t>Positive sentiments</t>
        </is>
      </c>
      <c r="D13" s="33" t="n"/>
      <c r="I13" s="169" t="n"/>
      <c r="J13" s="59" t="n"/>
      <c r="K13" s="59" t="n"/>
      <c r="L13" s="59" t="n"/>
      <c r="P13" s="178">
        <f>IFERROR(__xludf.DUMMYFUNCTION("ifna(transpose(filter(F$3:F50,E$3:E50=B13)), """")"),"Engaging but looking for improvements")</f>
        <v/>
      </c>
      <c r="Q13" s="159">
        <f>IFERROR(__xludf.DUMMYFUNCTION("""COMPUTED_VALUE"""),"Felt engaged and understood")</f>
        <v/>
      </c>
      <c r="R13" s="159">
        <f>IFERROR(__xludf.DUMMYFUNCTION("""COMPUTED_VALUE"""),"Positive sentiments")</f>
        <v/>
      </c>
    </row>
    <row r="14">
      <c r="A14" s="27" t="inlineStr">
        <is>
          <t>it was enjoyable. thanks</t>
        </is>
      </c>
      <c r="B14" s="142" t="inlineStr">
        <is>
          <t>Find this particular experience engaging</t>
        </is>
      </c>
      <c r="C14" s="54" t="inlineStr">
        <is>
          <t>Positive sentiments</t>
        </is>
      </c>
      <c r="D14" s="33" t="n"/>
      <c r="I14" s="169" t="n"/>
      <c r="J14" s="59" t="n"/>
      <c r="K14" s="59" t="n"/>
      <c r="L14" s="59" t="n"/>
      <c r="P14" s="178">
        <f>IFERROR(__xludf.DUMMYFUNCTION("ifna(transpose(filter(F$3:F50,E$3:E50=B14)), """")"),"Engaging but looking for improvements")</f>
        <v/>
      </c>
      <c r="Q14" s="159">
        <f>IFERROR(__xludf.DUMMYFUNCTION("""COMPUTED_VALUE"""),"Felt engaged and understood")</f>
        <v/>
      </c>
      <c r="R14" s="159">
        <f>IFERROR(__xludf.DUMMYFUNCTION("""COMPUTED_VALUE"""),"Positive sentiments")</f>
        <v/>
      </c>
    </row>
    <row r="15">
      <c r="A15" s="27" t="inlineStr">
        <is>
          <t>enjoyable</t>
        </is>
      </c>
      <c r="B15" s="142" t="inlineStr">
        <is>
          <t>Find this particular experience engaging</t>
        </is>
      </c>
      <c r="C15" s="54" t="inlineStr">
        <is>
          <t>Positive sentiments</t>
        </is>
      </c>
      <c r="D15" s="33" t="n"/>
      <c r="I15" s="169" t="n"/>
      <c r="J15" s="59" t="n"/>
      <c r="K15" s="59" t="n"/>
      <c r="L15" s="59" t="n"/>
      <c r="P15" s="178">
        <f>IFERROR(__xludf.DUMMYFUNCTION("ifna(transpose(filter(F$3:F50,E$3:E50=B15)), """")"),"Engaging but looking for improvements")</f>
        <v/>
      </c>
      <c r="Q15" s="159">
        <f>IFERROR(__xludf.DUMMYFUNCTION("""COMPUTED_VALUE"""),"Felt engaged and understood")</f>
        <v/>
      </c>
      <c r="R15" s="159">
        <f>IFERROR(__xludf.DUMMYFUNCTION("""COMPUTED_VALUE"""),"Positive sentiments")</f>
        <v/>
      </c>
    </row>
    <row r="16">
      <c r="A16" s="143" t="inlineStr">
        <is>
          <t>definitely more engaging</t>
        </is>
      </c>
      <c r="B16" s="142" t="inlineStr">
        <is>
          <t>Find this particular experience engaging</t>
        </is>
      </c>
      <c r="C16" s="54" t="inlineStr">
        <is>
          <t>Felt engaged and understood</t>
        </is>
      </c>
      <c r="D16" s="33" t="n"/>
      <c r="I16" s="169" t="n"/>
      <c r="J16" s="59" t="n"/>
      <c r="K16" s="59" t="n"/>
      <c r="L16" s="59" t="n"/>
      <c r="P16" s="178">
        <f>IFERROR(__xludf.DUMMYFUNCTION("ifna(transpose(filter(F$3:F50,E$3:E50=B16)), """")"),"Engaging but looking for improvements")</f>
        <v/>
      </c>
      <c r="Q16" s="159">
        <f>IFERROR(__xludf.DUMMYFUNCTION("""COMPUTED_VALUE"""),"Felt engaged and understood")</f>
        <v/>
      </c>
      <c r="R16" s="159">
        <f>IFERROR(__xludf.DUMMYFUNCTION("""COMPUTED_VALUE"""),"Positive sentiments")</f>
        <v/>
      </c>
    </row>
    <row r="17">
      <c r="A17" s="27" t="inlineStr">
        <is>
          <t>It seems easy and intuitive</t>
        </is>
      </c>
      <c r="B17" s="142" t="inlineStr">
        <is>
          <t>Find this particular experience engaging</t>
        </is>
      </c>
      <c r="C17" s="54" t="inlineStr">
        <is>
          <t>Positive sentiments</t>
        </is>
      </c>
      <c r="D17" s="33" t="n"/>
      <c r="I17" s="169" t="n"/>
      <c r="J17" s="59" t="n"/>
      <c r="K17" s="59" t="n"/>
      <c r="L17" s="59" t="n"/>
      <c r="P17" s="178">
        <f>IFERROR(__xludf.DUMMYFUNCTION("ifna(transpose(filter(F$3:F50,E$3:E50=B17)), """")"),"Engaging but looking for improvements")</f>
        <v/>
      </c>
      <c r="Q17" s="159">
        <f>IFERROR(__xludf.DUMMYFUNCTION("""COMPUTED_VALUE"""),"Felt engaged and understood")</f>
        <v/>
      </c>
      <c r="R17" s="159">
        <f>IFERROR(__xludf.DUMMYFUNCTION("""COMPUTED_VALUE"""),"Positive sentiments")</f>
        <v/>
      </c>
    </row>
    <row r="18">
      <c r="A18" s="27" t="inlineStr">
        <is>
          <t>i think this was a very smooth conversation</t>
        </is>
      </c>
      <c r="B18" s="142" t="inlineStr">
        <is>
          <t>Find this particular experience engaging</t>
        </is>
      </c>
      <c r="C18" s="54" t="inlineStr">
        <is>
          <t>Felt engaged and understood</t>
        </is>
      </c>
      <c r="D18" s="33" t="n"/>
      <c r="H18" s="56" t="n"/>
      <c r="I18" s="169" t="n"/>
      <c r="J18" s="59" t="n"/>
      <c r="K18" s="59" t="n"/>
      <c r="L18" s="59" t="n"/>
      <c r="P18" s="178">
        <f>IFERROR(__xludf.DUMMYFUNCTION("ifna(transpose(filter(F$3:F50,E$3:E50=B18)), """")"),"Engaging but looking for improvements")</f>
        <v/>
      </c>
      <c r="Q18" s="159">
        <f>IFERROR(__xludf.DUMMYFUNCTION("""COMPUTED_VALUE"""),"Felt engaged and understood")</f>
        <v/>
      </c>
      <c r="R18" s="159">
        <f>IFERROR(__xludf.DUMMYFUNCTION("""COMPUTED_VALUE"""),"Positive sentiments")</f>
        <v/>
      </c>
    </row>
    <row r="19">
      <c r="A19" s="27" t="inlineStr">
        <is>
          <t>It's a pretty awesome and interesting way to provide open ended responses to people taking the survey.</t>
        </is>
      </c>
      <c r="B19" s="142" t="inlineStr">
        <is>
          <t>Find this particular experience engaging</t>
        </is>
      </c>
      <c r="C19" s="54" t="inlineStr">
        <is>
          <t>Positive sentiments</t>
        </is>
      </c>
      <c r="D19" s="33" t="n"/>
      <c r="H19" s="56" t="n"/>
      <c r="I19" s="169" t="n"/>
      <c r="J19" s="59" t="n"/>
      <c r="K19" s="59" t="n"/>
      <c r="L19" s="59" t="n"/>
      <c r="P19" s="178">
        <f>IFERROR(__xludf.DUMMYFUNCTION("ifna(transpose(filter(F$3:F50,E$3:E50=B19)), """")"),"Engaging but looking for improvements")</f>
        <v/>
      </c>
      <c r="Q19" s="159">
        <f>IFERROR(__xludf.DUMMYFUNCTION("""COMPUTED_VALUE"""),"Felt engaged and understood")</f>
        <v/>
      </c>
      <c r="R19" s="159">
        <f>IFERROR(__xludf.DUMMYFUNCTION("""COMPUTED_VALUE"""),"Positive sentiments")</f>
        <v/>
      </c>
    </row>
    <row r="20">
      <c r="A20" s="27" t="inlineStr">
        <is>
          <t>I like it. Nice work!</t>
        </is>
      </c>
      <c r="B20" s="142" t="inlineStr">
        <is>
          <t>Find this particular experience engaging</t>
        </is>
      </c>
      <c r="C20" s="54" t="inlineStr">
        <is>
          <t>Positive sentiments</t>
        </is>
      </c>
      <c r="D20" s="33" t="n"/>
      <c r="H20" s="56" t="n"/>
      <c r="I20" s="169" t="n"/>
      <c r="J20" s="59" t="n"/>
      <c r="K20" s="59" t="n"/>
      <c r="L20" s="59" t="n"/>
      <c r="P20" s="178">
        <f>IFERROR(__xludf.DUMMYFUNCTION("ifna(transpose(filter(F$3:F50,E$3:E50=B20)), """")"),"Engaging but looking for improvements")</f>
        <v/>
      </c>
      <c r="Q20" s="159">
        <f>IFERROR(__xludf.DUMMYFUNCTION("""COMPUTED_VALUE"""),"Felt engaged and understood")</f>
        <v/>
      </c>
      <c r="R20" s="159">
        <f>IFERROR(__xludf.DUMMYFUNCTION("""COMPUTED_VALUE"""),"Positive sentiments")</f>
        <v/>
      </c>
    </row>
    <row r="21">
      <c r="A21" s="27" t="inlineStr">
        <is>
          <t>I think that it is functionally the same, but perhaps the user experience is more engaging to respondents. More research would need to be done to confirm that this is the case, but my assumption is that I would be providing less quality answers on a conventional survey platform.</t>
        </is>
      </c>
      <c r="B21" s="142" t="inlineStr">
        <is>
          <t>Find this particular experience engaging</t>
        </is>
      </c>
      <c r="C21" s="54" t="inlineStr">
        <is>
          <t>Felt engaged and understood</t>
        </is>
      </c>
      <c r="D21" s="33" t="n"/>
      <c r="H21" s="56" t="n"/>
      <c r="P21" s="178">
        <f>IFERROR(__xludf.DUMMYFUNCTION("ifna(transpose(filter(F$3:F50,E$3:E50=B21)), """")"),"Engaging but looking for improvements")</f>
        <v/>
      </c>
      <c r="Q21" s="159">
        <f>IFERROR(__xludf.DUMMYFUNCTION("""COMPUTED_VALUE"""),"Felt engaged and understood")</f>
        <v/>
      </c>
      <c r="R21" s="159">
        <f>IFERROR(__xludf.DUMMYFUNCTION("""COMPUTED_VALUE"""),"Positive sentiments")</f>
        <v/>
      </c>
    </row>
    <row r="22">
      <c r="A22" s="27" t="inlineStr">
        <is>
          <t>good, as a former usf alum currently working with LLMs, im interested to try this out.</t>
        </is>
      </c>
      <c r="B22" s="142" t="inlineStr">
        <is>
          <t>Find this particular experience engaging</t>
        </is>
      </c>
      <c r="C22" s="54" t="inlineStr">
        <is>
          <t>Positive sentiments</t>
        </is>
      </c>
      <c r="D22" s="33" t="n"/>
      <c r="H22" s="56" t="n"/>
      <c r="P22" s="178">
        <f>IFERROR(__xludf.DUMMYFUNCTION("ifna(transpose(filter(F$3:F50,E$3:E50=B22)), """")"),"Engaging but looking for improvements")</f>
        <v/>
      </c>
      <c r="Q22" s="159">
        <f>IFERROR(__xludf.DUMMYFUNCTION("""COMPUTED_VALUE"""),"Felt engaged and understood")</f>
        <v/>
      </c>
      <c r="R22" s="159">
        <f>IFERROR(__xludf.DUMMYFUNCTION("""COMPUTED_VALUE"""),"Positive sentiments")</f>
        <v/>
      </c>
    </row>
    <row r="23">
      <c r="A23" s="170" t="inlineStr">
        <is>
          <t>It’s interesting. Fairly engaging. I think the positive affirmations that it understood my point get annoying. I also find it ironic that my device’s machine learning auto correct is trying to change what I type at times. So it’s almost like one Ai vs another.</t>
        </is>
      </c>
      <c r="B23" s="142" t="inlineStr">
        <is>
          <t>Find this particular experience engaging</t>
        </is>
      </c>
      <c r="C23" s="142" t="inlineStr">
        <is>
          <t>Positive sentiments</t>
        </is>
      </c>
      <c r="D23" s="33" t="n"/>
      <c r="H23" s="56" t="n"/>
      <c r="P23" s="178">
        <f>IFERROR(__xludf.DUMMYFUNCTION("ifna(transpose(filter(F$3:F50,E$3:E50=B23)), """")"),"Engaging but looking for improvements")</f>
        <v/>
      </c>
      <c r="Q23" s="159">
        <f>IFERROR(__xludf.DUMMYFUNCTION("""COMPUTED_VALUE"""),"Felt engaged and understood")</f>
        <v/>
      </c>
      <c r="R23" s="159">
        <f>IFERROR(__xludf.DUMMYFUNCTION("""COMPUTED_VALUE"""),"Positive sentiments")</f>
        <v/>
      </c>
    </row>
    <row r="24">
      <c r="A24" s="27" t="inlineStr">
        <is>
          <t>I like it! I'm interested to understand what the output of an AI enabled chat looks like.</t>
        </is>
      </c>
      <c r="B24" s="142" t="inlineStr">
        <is>
          <t>Find this particular experience engaging</t>
        </is>
      </c>
      <c r="C24" s="142" t="inlineStr">
        <is>
          <t>Positive sentiments</t>
        </is>
      </c>
      <c r="D24" s="33" t="n"/>
      <c r="H24" s="56" t="n"/>
      <c r="P24" s="178">
        <f>IFERROR(__xludf.DUMMYFUNCTION("ifna(transpose(filter(F$3:F50,E$3:E50=B24)), """")"),"Engaging but looking for improvements")</f>
        <v/>
      </c>
      <c r="Q24" s="159">
        <f>IFERROR(__xludf.DUMMYFUNCTION("""COMPUTED_VALUE"""),"Felt engaged and understood")</f>
        <v/>
      </c>
      <c r="R24" s="159">
        <f>IFERROR(__xludf.DUMMYFUNCTION("""COMPUTED_VALUE"""),"Positive sentiments")</f>
        <v/>
      </c>
    </row>
    <row r="25">
      <c r="A25" s="27" t="inlineStr">
        <is>
          <t>There are "empathy addements or comments" that doesn't seem natural or even appropriate.</t>
        </is>
      </c>
      <c r="B25" s="142" t="inlineStr">
        <is>
          <t>Less than optimal experience</t>
        </is>
      </c>
      <c r="C25" s="54" t="inlineStr">
        <is>
          <t>Looking for a more natural conversation</t>
        </is>
      </c>
      <c r="D25" s="33" t="n"/>
      <c r="H25" s="56" t="n"/>
      <c r="I25" s="171" t="n"/>
      <c r="J25" s="172" t="n"/>
      <c r="K25" s="173" t="n"/>
      <c r="P25" s="178">
        <f>IFERROR(__xludf.DUMMYFUNCTION("ifna(transpose(filter(F$3:F50,E$3:E50=B25)), """")"),"Looking for a more natural conversation")</f>
        <v/>
      </c>
      <c r="Q25" s="159">
        <f>IFERROR(__xludf.DUMMYFUNCTION("""COMPUTED_VALUE"""),"Looking for a more polished experience")</f>
        <v/>
      </c>
      <c r="R25" s="159">
        <f>IFERROR(__xludf.DUMMYFUNCTION("""COMPUTED_VALUE"""),"Negative experience overall")</f>
        <v/>
      </c>
      <c r="S25" s="159">
        <f>IFERROR(__xludf.DUMMYFUNCTION("""COMPUTED_VALUE"""),"Preference for human interaction or traditional surveys")</f>
        <v/>
      </c>
      <c r="T25" s="159">
        <f>IFERROR(__xludf.DUMMYFUNCTION("""COMPUTED_VALUE"""),"Speed of the chatbot is too slow")</f>
        <v/>
      </c>
    </row>
    <row r="26">
      <c r="A26" s="143" t="inlineStr">
        <is>
          <t>Actually, it feels very similar to a survey with only open ended questions. It doesn't feel like a "conversation" I'd have with a moderator, rather it feels more like just "question and answer" with "I understand you" text boxes in between.</t>
        </is>
      </c>
      <c r="B26" s="142" t="inlineStr">
        <is>
          <t>Less than optimal experience</t>
        </is>
      </c>
      <c r="C26" s="54" t="inlineStr">
        <is>
          <t>Looking for a more natural conversation</t>
        </is>
      </c>
      <c r="D26" s="33" t="n"/>
      <c r="H26" s="56" t="n"/>
      <c r="I26" s="31" t="n"/>
      <c r="J26" s="174" t="n"/>
      <c r="K26" s="31" t="n"/>
      <c r="P26" s="178">
        <f>IFERROR(__xludf.DUMMYFUNCTION("ifna(transpose(filter(F$3:F50,E$3:E50=B26)), """")"),"Looking for a more natural conversation")</f>
        <v/>
      </c>
      <c r="Q26" s="159">
        <f>IFERROR(__xludf.DUMMYFUNCTION("""COMPUTED_VALUE"""),"Looking for a more polished experience")</f>
        <v/>
      </c>
      <c r="R26" s="159">
        <f>IFERROR(__xludf.DUMMYFUNCTION("""COMPUTED_VALUE"""),"Negative experience overall")</f>
        <v/>
      </c>
      <c r="S26" s="159">
        <f>IFERROR(__xludf.DUMMYFUNCTION("""COMPUTED_VALUE"""),"Preference for human interaction or traditional surveys")</f>
        <v/>
      </c>
      <c r="T26" s="159">
        <f>IFERROR(__xludf.DUMMYFUNCTION("""COMPUTED_VALUE"""),"Speed of the chatbot is too slow")</f>
        <v/>
      </c>
    </row>
    <row r="27">
      <c r="A27" s="27" t="inlineStr">
        <is>
          <t>Feels more like I’m chatting than answering questions. Though I’m seeing a pattern in the question format. Some feedback on my response to the prior question, followed by another question</t>
        </is>
      </c>
      <c r="B27" s="142" t="inlineStr">
        <is>
          <t>Less than optimal experience</t>
        </is>
      </c>
      <c r="C27" s="54" t="inlineStr">
        <is>
          <t>Looking for a more natural conversation</t>
        </is>
      </c>
      <c r="D27" s="33" t="n"/>
      <c r="H27" s="56" t="n"/>
      <c r="I27" s="31" t="n"/>
      <c r="J27" s="174" t="n"/>
      <c r="K27" s="31" t="n"/>
      <c r="P27" s="178">
        <f>IFERROR(__xludf.DUMMYFUNCTION("ifna(transpose(filter(F$3:F50,E$3:E50=B27)), """")"),"Looking for a more natural conversation")</f>
        <v/>
      </c>
      <c r="Q27" s="159">
        <f>IFERROR(__xludf.DUMMYFUNCTION("""COMPUTED_VALUE"""),"Looking for a more polished experience")</f>
        <v/>
      </c>
      <c r="R27" s="159">
        <f>IFERROR(__xludf.DUMMYFUNCTION("""COMPUTED_VALUE"""),"Negative experience overall")</f>
        <v/>
      </c>
      <c r="S27" s="159">
        <f>IFERROR(__xludf.DUMMYFUNCTION("""COMPUTED_VALUE"""),"Preference for human interaction or traditional surveys")</f>
        <v/>
      </c>
      <c r="T27" s="159">
        <f>IFERROR(__xludf.DUMMYFUNCTION("""COMPUTED_VALUE"""),"Speed of the chatbot is too slow")</f>
        <v/>
      </c>
    </row>
    <row r="28">
      <c r="A28" s="27" t="inlineStr">
        <is>
          <t>Some of the follow up feels like full in the blank chatbot responses positioned as more human. But would be curious to know if respondents feel more likely to continue with survey or</t>
        </is>
      </c>
      <c r="B28" s="142" t="inlineStr">
        <is>
          <t>Less than optimal experience</t>
        </is>
      </c>
      <c r="C28" s="54" t="inlineStr">
        <is>
          <t>Looking for a more natural conversation</t>
        </is>
      </c>
      <c r="D28" s="33" t="n"/>
      <c r="I28" s="31" t="n"/>
      <c r="J28" s="174" t="n"/>
      <c r="K28" s="31" t="n"/>
      <c r="P28" s="178">
        <f>IFERROR(__xludf.DUMMYFUNCTION("ifna(transpose(filter(F$3:F50,E$3:E50=B28)), """")"),"Looking for a more natural conversation")</f>
        <v/>
      </c>
      <c r="Q28" s="159">
        <f>IFERROR(__xludf.DUMMYFUNCTION("""COMPUTED_VALUE"""),"Looking for a more polished experience")</f>
        <v/>
      </c>
      <c r="R28" s="159">
        <f>IFERROR(__xludf.DUMMYFUNCTION("""COMPUTED_VALUE"""),"Negative experience overall")</f>
        <v/>
      </c>
      <c r="S28" s="159">
        <f>IFERROR(__xludf.DUMMYFUNCTION("""COMPUTED_VALUE"""),"Preference for human interaction or traditional surveys")</f>
        <v/>
      </c>
      <c r="T28" s="159">
        <f>IFERROR(__xludf.DUMMYFUNCTION("""COMPUTED_VALUE"""),"Speed of the chatbot is too slow")</f>
        <v/>
      </c>
    </row>
    <row r="29">
      <c r="A29" s="27" t="inlineStr">
        <is>
          <t>it is a bit clunky. it feels like AI vs a real person.</t>
        </is>
      </c>
      <c r="B29" s="142" t="inlineStr">
        <is>
          <t>Less than optimal experience</t>
        </is>
      </c>
      <c r="C29" s="54" t="inlineStr">
        <is>
          <t>Looking for a more natural conversation</t>
        </is>
      </c>
      <c r="D29" s="33" t="n"/>
      <c r="I29" s="31" t="n"/>
      <c r="J29" s="174" t="n"/>
      <c r="K29" s="31" t="n"/>
      <c r="P29" s="178">
        <f>IFERROR(__xludf.DUMMYFUNCTION("ifna(transpose(filter(F$3:F50,E$3:E50=B29)), """")"),"Looking for a more natural conversation")</f>
        <v/>
      </c>
      <c r="Q29" s="159">
        <f>IFERROR(__xludf.DUMMYFUNCTION("""COMPUTED_VALUE"""),"Looking for a more polished experience")</f>
        <v/>
      </c>
      <c r="R29" s="159">
        <f>IFERROR(__xludf.DUMMYFUNCTION("""COMPUTED_VALUE"""),"Negative experience overall")</f>
        <v/>
      </c>
      <c r="S29" s="159">
        <f>IFERROR(__xludf.DUMMYFUNCTION("""COMPUTED_VALUE"""),"Preference for human interaction or traditional surveys")</f>
        <v/>
      </c>
      <c r="T29" s="159">
        <f>IFERROR(__xludf.DUMMYFUNCTION("""COMPUTED_VALUE"""),"Speed of the chatbot is too slow")</f>
        <v/>
      </c>
    </row>
    <row r="30">
      <c r="A30" s="27" t="inlineStr">
        <is>
          <t>seems inhuman</t>
        </is>
      </c>
      <c r="B30" s="142" t="inlineStr">
        <is>
          <t>Less than optimal experience</t>
        </is>
      </c>
      <c r="C30" s="54" t="inlineStr">
        <is>
          <t>Looking for a more natural conversation</t>
        </is>
      </c>
      <c r="D30" s="33" t="n"/>
      <c r="I30" s="31" t="n"/>
      <c r="J30" s="175" t="n"/>
      <c r="K30" s="31" t="n"/>
      <c r="P30" s="178">
        <f>IFERROR(__xludf.DUMMYFUNCTION("ifna(transpose(filter(F$3:F50,E$3:E50=B30)), """")"),"Looking for a more natural conversation")</f>
        <v/>
      </c>
      <c r="Q30" s="159">
        <f>IFERROR(__xludf.DUMMYFUNCTION("""COMPUTED_VALUE"""),"Looking for a more polished experience")</f>
        <v/>
      </c>
      <c r="R30" s="159">
        <f>IFERROR(__xludf.DUMMYFUNCTION("""COMPUTED_VALUE"""),"Negative experience overall")</f>
        <v/>
      </c>
      <c r="S30" s="159">
        <f>IFERROR(__xludf.DUMMYFUNCTION("""COMPUTED_VALUE"""),"Preference for human interaction or traditional surveys")</f>
        <v/>
      </c>
      <c r="T30" s="159">
        <f>IFERROR(__xludf.DUMMYFUNCTION("""COMPUTED_VALUE"""),"Speed of the chatbot is too slow")</f>
        <v/>
      </c>
    </row>
    <row r="31">
      <c r="A31" s="27" t="inlineStr">
        <is>
          <t>too creepy for moi.</t>
        </is>
      </c>
      <c r="B31" s="142" t="inlineStr">
        <is>
          <t>Less than optimal experience</t>
        </is>
      </c>
      <c r="C31" s="142" t="inlineStr">
        <is>
          <t>Looking for a more natural conversation</t>
        </is>
      </c>
      <c r="D31" s="33" t="inlineStr">
        <is>
          <t>was creepy</t>
        </is>
      </c>
      <c r="I31" s="174" t="n"/>
      <c r="J31" s="174" t="n"/>
      <c r="K31" s="31" t="n"/>
      <c r="L31" s="56" t="n"/>
      <c r="P31" s="178">
        <f>IFERROR(__xludf.DUMMYFUNCTION("ifna(transpose(filter(F$3:F50,E$3:E50=B31)), """")"),"Looking for a more natural conversation")</f>
        <v/>
      </c>
      <c r="Q31" s="159">
        <f>IFERROR(__xludf.DUMMYFUNCTION("""COMPUTED_VALUE"""),"Looking for a more polished experience")</f>
        <v/>
      </c>
      <c r="R31" s="159">
        <f>IFERROR(__xludf.DUMMYFUNCTION("""COMPUTED_VALUE"""),"Negative experience overall")</f>
        <v/>
      </c>
      <c r="S31" s="159">
        <f>IFERROR(__xludf.DUMMYFUNCTION("""COMPUTED_VALUE"""),"Preference for human interaction or traditional surveys")</f>
        <v/>
      </c>
      <c r="T31" s="159">
        <f>IFERROR(__xludf.DUMMYFUNCTION("""COMPUTED_VALUE"""),"Speed of the chatbot is too slow")</f>
        <v/>
      </c>
    </row>
    <row r="32">
      <c r="A32" s="27" t="inlineStr">
        <is>
          <t>I don’t like all the chit-chat replies from the bot and it is easier for me to reply using the standard given response options than to type in responses - I feel that it takes more time</t>
        </is>
      </c>
      <c r="B32" s="142" t="inlineStr">
        <is>
          <t>Less than optimal experience</t>
        </is>
      </c>
      <c r="C32" s="54" t="inlineStr">
        <is>
          <t>Looking for a more polished experience</t>
        </is>
      </c>
      <c r="D32" s="33" t="n"/>
      <c r="I32" s="174" t="n"/>
      <c r="J32" s="174" t="n"/>
      <c r="K32" s="31" t="n"/>
      <c r="L32" s="56" t="n"/>
      <c r="P32" s="178">
        <f>IFERROR(__xludf.DUMMYFUNCTION("ifna(transpose(filter(F$3:F50,E$3:E50=B32)), """")"),"Looking for a more natural conversation")</f>
        <v/>
      </c>
      <c r="Q32" s="159">
        <f>IFERROR(__xludf.DUMMYFUNCTION("""COMPUTED_VALUE"""),"Looking for a more polished experience")</f>
        <v/>
      </c>
      <c r="R32" s="159">
        <f>IFERROR(__xludf.DUMMYFUNCTION("""COMPUTED_VALUE"""),"Negative experience overall")</f>
        <v/>
      </c>
      <c r="S32" s="159">
        <f>IFERROR(__xludf.DUMMYFUNCTION("""COMPUTED_VALUE"""),"Preference for human interaction or traditional surveys")</f>
        <v/>
      </c>
      <c r="T32" s="159">
        <f>IFERROR(__xludf.DUMMYFUNCTION("""COMPUTED_VALUE"""),"Speed of the chatbot is too slow")</f>
        <v/>
      </c>
    </row>
    <row r="33">
      <c r="A33" s="27" t="inlineStr">
        <is>
          <t>See above. Also, interface is janky.</t>
        </is>
      </c>
      <c r="B33" s="142" t="inlineStr">
        <is>
          <t>Less than optimal experience</t>
        </is>
      </c>
      <c r="C33" s="54" t="inlineStr">
        <is>
          <t>Looking for a more polished experience</t>
        </is>
      </c>
      <c r="D33" s="33" t="n"/>
      <c r="I33" s="174" t="n"/>
      <c r="J33" s="174" t="n"/>
      <c r="K33" s="31" t="n"/>
      <c r="L33" s="56" t="n"/>
      <c r="P33" s="178">
        <f>IFERROR(__xludf.DUMMYFUNCTION("ifna(transpose(filter(F$3:F50,E$3:E50=B33)), """")"),"Looking for a more natural conversation")</f>
        <v/>
      </c>
      <c r="Q33" s="159">
        <f>IFERROR(__xludf.DUMMYFUNCTION("""COMPUTED_VALUE"""),"Looking for a more polished experience")</f>
        <v/>
      </c>
      <c r="R33" s="159">
        <f>IFERROR(__xludf.DUMMYFUNCTION("""COMPUTED_VALUE"""),"Negative experience overall")</f>
        <v/>
      </c>
      <c r="S33" s="159">
        <f>IFERROR(__xludf.DUMMYFUNCTION("""COMPUTED_VALUE"""),"Preference for human interaction or traditional surveys")</f>
        <v/>
      </c>
      <c r="T33" s="159">
        <f>IFERROR(__xludf.DUMMYFUNCTION("""COMPUTED_VALUE"""),"Speed of the chatbot is too slow")</f>
        <v/>
      </c>
    </row>
    <row r="34">
      <c r="A34" s="27" t="inlineStr">
        <is>
          <t>This feels more stilted. Clearly you are structured to reiterate my comment in a different way then post a follow up question. Very formulaic.</t>
        </is>
      </c>
      <c r="B34" s="142" t="inlineStr">
        <is>
          <t>Less than optimal experience</t>
        </is>
      </c>
      <c r="C34" s="54" t="inlineStr">
        <is>
          <t>Looking for a more polished experience</t>
        </is>
      </c>
      <c r="D34" s="33" t="n"/>
      <c r="E34" s="169" t="n"/>
      <c r="F34" s="33" t="n"/>
      <c r="G34" s="31" t="n"/>
      <c r="I34" s="174" t="n"/>
      <c r="J34" s="174" t="n"/>
      <c r="K34" s="31" t="n"/>
      <c r="L34" s="56" t="n"/>
      <c r="P34" s="178">
        <f>IFERROR(__xludf.DUMMYFUNCTION("ifna(transpose(filter(F$3:F50,E$3:E50=B34)), """")"),"Looking for a more natural conversation")</f>
        <v/>
      </c>
      <c r="Q34" s="159">
        <f>IFERROR(__xludf.DUMMYFUNCTION("""COMPUTED_VALUE"""),"Looking for a more polished experience")</f>
        <v/>
      </c>
      <c r="R34" s="159">
        <f>IFERROR(__xludf.DUMMYFUNCTION("""COMPUTED_VALUE"""),"Negative experience overall")</f>
        <v/>
      </c>
      <c r="S34" s="159">
        <f>IFERROR(__xludf.DUMMYFUNCTION("""COMPUTED_VALUE"""),"Preference for human interaction or traditional surveys")</f>
        <v/>
      </c>
      <c r="T34" s="159">
        <f>IFERROR(__xludf.DUMMYFUNCTION("""COMPUTED_VALUE"""),"Speed of the chatbot is too slow")</f>
        <v/>
      </c>
    </row>
    <row r="35">
      <c r="A35" s="27" t="inlineStr">
        <is>
          <t>honestly, i'm not terribly impressed. the questions you're asking are not able to take into account the nuances of what i'm saying</t>
        </is>
      </c>
      <c r="B35" s="142" t="inlineStr">
        <is>
          <t>Less than optimal experience</t>
        </is>
      </c>
      <c r="C35" s="142" t="inlineStr">
        <is>
          <t>Looking for a more natural conversation</t>
        </is>
      </c>
      <c r="D35" s="33" t="n"/>
      <c r="E35" s="169" t="n"/>
      <c r="F35" s="33" t="n"/>
      <c r="G35" s="31" t="n"/>
      <c r="I35" s="31" t="n"/>
      <c r="J35" s="175" t="n"/>
      <c r="K35" s="31" t="n"/>
      <c r="P35" s="178">
        <f>IFERROR(__xludf.DUMMYFUNCTION("ifna(transpose(filter(F$3:F50,E$3:E50=B35)), """")"),"Looking for a more natural conversation")</f>
        <v/>
      </c>
      <c r="Q35" s="159">
        <f>IFERROR(__xludf.DUMMYFUNCTION("""COMPUTED_VALUE"""),"Looking for a more polished experience")</f>
        <v/>
      </c>
      <c r="R35" s="159">
        <f>IFERROR(__xludf.DUMMYFUNCTION("""COMPUTED_VALUE"""),"Negative experience overall")</f>
        <v/>
      </c>
      <c r="S35" s="159">
        <f>IFERROR(__xludf.DUMMYFUNCTION("""COMPUTED_VALUE"""),"Preference for human interaction or traditional surveys")</f>
        <v/>
      </c>
      <c r="T35" s="159">
        <f>IFERROR(__xludf.DUMMYFUNCTION("""COMPUTED_VALUE"""),"Speed of the chatbot is too slow")</f>
        <v/>
      </c>
    </row>
    <row r="36">
      <c r="A36" s="27" t="inlineStr">
        <is>
          <t>Responses are so open ended that they may not directly answer the question you intend</t>
        </is>
      </c>
      <c r="B36" s="142" t="inlineStr">
        <is>
          <t>Less than optimal experience</t>
        </is>
      </c>
      <c r="C36" s="54" t="inlineStr">
        <is>
          <t>Looking for a more natural conversation</t>
        </is>
      </c>
      <c r="D36" s="33" t="n"/>
      <c r="E36" s="169" t="n"/>
      <c r="F36" s="178" t="n"/>
      <c r="G36" s="31" t="n"/>
      <c r="I36" s="174" t="n"/>
      <c r="J36" s="174" t="n"/>
      <c r="K36" s="31" t="n"/>
      <c r="P36" s="178">
        <f>IFERROR(__xludf.DUMMYFUNCTION("ifna(transpose(filter(F$3:F50,E$3:E50=B36)), """")"),"Looking for a more natural conversation")</f>
        <v/>
      </c>
      <c r="Q36" s="159">
        <f>IFERROR(__xludf.DUMMYFUNCTION("""COMPUTED_VALUE"""),"Looking for a more polished experience")</f>
        <v/>
      </c>
      <c r="R36" s="159">
        <f>IFERROR(__xludf.DUMMYFUNCTION("""COMPUTED_VALUE"""),"Negative experience overall")</f>
        <v/>
      </c>
      <c r="S36" s="159">
        <f>IFERROR(__xludf.DUMMYFUNCTION("""COMPUTED_VALUE"""),"Preference for human interaction or traditional surveys")</f>
        <v/>
      </c>
      <c r="T36" s="159">
        <f>IFERROR(__xludf.DUMMYFUNCTION("""COMPUTED_VALUE"""),"Speed of the chatbot is too slow")</f>
        <v/>
      </c>
    </row>
    <row r="37">
      <c r="A37" s="176" t="inlineStr">
        <is>
          <t>As I mentioned above, frustrated</t>
        </is>
      </c>
      <c r="B37" s="142" t="inlineStr">
        <is>
          <t>Less than optimal experience</t>
        </is>
      </c>
      <c r="C37" s="142" t="inlineStr">
        <is>
          <t>Looking for a more polished experience</t>
        </is>
      </c>
      <c r="D37" s="33" t="n"/>
      <c r="E37" s="169" t="n"/>
      <c r="F37" s="177" t="n"/>
      <c r="G37" s="31" t="n"/>
      <c r="I37" s="175" t="n"/>
      <c r="J37" s="174" t="n"/>
      <c r="K37" s="31" t="n"/>
      <c r="P37" s="178">
        <f>IFERROR(__xludf.DUMMYFUNCTION("ifna(transpose(filter(F$3:F50,E$3:E50=B37)), """")"),"Looking for a more natural conversation")</f>
        <v/>
      </c>
      <c r="Q37" s="159">
        <f>IFERROR(__xludf.DUMMYFUNCTION("""COMPUTED_VALUE"""),"Looking for a more polished experience")</f>
        <v/>
      </c>
      <c r="R37" s="159">
        <f>IFERROR(__xludf.DUMMYFUNCTION("""COMPUTED_VALUE"""),"Negative experience overall")</f>
        <v/>
      </c>
      <c r="S37" s="159">
        <f>IFERROR(__xludf.DUMMYFUNCTION("""COMPUTED_VALUE"""),"Preference for human interaction or traditional surveys")</f>
        <v/>
      </c>
      <c r="T37" s="159">
        <f>IFERROR(__xludf.DUMMYFUNCTION("""COMPUTED_VALUE"""),"Speed of the chatbot is too slow")</f>
        <v/>
      </c>
    </row>
    <row r="38">
      <c r="A38" s="27" t="inlineStr">
        <is>
          <t>i think it is highly superficial with no quantifiable value</t>
        </is>
      </c>
      <c r="B38" s="142" t="inlineStr">
        <is>
          <t>Less than optimal experience</t>
        </is>
      </c>
      <c r="C38" s="54" t="inlineStr">
        <is>
          <t>Negative experience overall</t>
        </is>
      </c>
      <c r="D38" s="33" t="n"/>
      <c r="E38" s="169" t="n"/>
      <c r="F38" s="177" t="n"/>
      <c r="G38" s="31" t="n"/>
      <c r="I38" s="175" t="n"/>
      <c r="J38" s="174" t="n"/>
      <c r="K38" s="31" t="n"/>
      <c r="P38" s="178">
        <f>IFERROR(__xludf.DUMMYFUNCTION("ifna(transpose(filter(F$3:F50,E$3:E50=B38)), """")"),"Looking for a more natural conversation")</f>
        <v/>
      </c>
      <c r="Q38" s="159">
        <f>IFERROR(__xludf.DUMMYFUNCTION("""COMPUTED_VALUE"""),"Looking for a more polished experience")</f>
        <v/>
      </c>
      <c r="R38" s="159">
        <f>IFERROR(__xludf.DUMMYFUNCTION("""COMPUTED_VALUE"""),"Negative experience overall")</f>
        <v/>
      </c>
      <c r="S38" s="159">
        <f>IFERROR(__xludf.DUMMYFUNCTION("""COMPUTED_VALUE"""),"Preference for human interaction or traditional surveys")</f>
        <v/>
      </c>
      <c r="T38" s="159">
        <f>IFERROR(__xludf.DUMMYFUNCTION("""COMPUTED_VALUE"""),"Speed of the chatbot is too slow")</f>
        <v/>
      </c>
    </row>
    <row r="39">
      <c r="A39" s="27" t="inlineStr">
        <is>
          <t>it frankly is not very good</t>
        </is>
      </c>
      <c r="B39" s="142" t="inlineStr">
        <is>
          <t>Less than optimal experience</t>
        </is>
      </c>
      <c r="C39" s="54" t="inlineStr">
        <is>
          <t>Negative experience overall</t>
        </is>
      </c>
      <c r="D39" s="33" t="n"/>
      <c r="E39" s="169" t="n"/>
      <c r="F39" s="177" t="n"/>
      <c r="G39" s="31" t="n"/>
      <c r="I39" s="175" t="n"/>
      <c r="J39" s="174" t="n"/>
      <c r="K39" s="31" t="n"/>
      <c r="P39" s="178">
        <f>IFERROR(__xludf.DUMMYFUNCTION("ifna(transpose(filter(F$3:F50,E$3:E50=B39)), """")"),"Looking for a more natural conversation")</f>
        <v/>
      </c>
      <c r="Q39" s="159">
        <f>IFERROR(__xludf.DUMMYFUNCTION("""COMPUTED_VALUE"""),"Looking for a more polished experience")</f>
        <v/>
      </c>
      <c r="R39" s="159">
        <f>IFERROR(__xludf.DUMMYFUNCTION("""COMPUTED_VALUE"""),"Negative experience overall")</f>
        <v/>
      </c>
      <c r="S39" s="159">
        <f>IFERROR(__xludf.DUMMYFUNCTION("""COMPUTED_VALUE"""),"Preference for human interaction or traditional surveys")</f>
        <v/>
      </c>
      <c r="T39" s="159">
        <f>IFERROR(__xludf.DUMMYFUNCTION("""COMPUTED_VALUE"""),"Speed of the chatbot is too slow")</f>
        <v/>
      </c>
    </row>
    <row r="40">
      <c r="A40" s="27" t="inlineStr">
        <is>
          <t>It's fine, but I feel that a human would be better at probing with meaningful follow up questions</t>
        </is>
      </c>
      <c r="B40" s="142" t="inlineStr">
        <is>
          <t>Less than optimal experience</t>
        </is>
      </c>
      <c r="C40" s="54" t="inlineStr">
        <is>
          <t>Preference for human interaction or traditional surveys</t>
        </is>
      </c>
      <c r="D40" s="33" t="n"/>
      <c r="E40" s="169" t="n"/>
      <c r="F40" s="178" t="n"/>
      <c r="G40" s="31" t="n"/>
      <c r="I40" s="175" t="n"/>
      <c r="J40" s="174" t="n"/>
      <c r="K40" s="31" t="n"/>
      <c r="P40" s="178">
        <f>IFERROR(__xludf.DUMMYFUNCTION("ifna(transpose(filter(F$3:F50,E$3:E50=B40)), """")"),"Looking for a more natural conversation")</f>
        <v/>
      </c>
      <c r="Q40" s="159">
        <f>IFERROR(__xludf.DUMMYFUNCTION("""COMPUTED_VALUE"""),"Looking for a more polished experience")</f>
        <v/>
      </c>
      <c r="R40" s="159">
        <f>IFERROR(__xludf.DUMMYFUNCTION("""COMPUTED_VALUE"""),"Negative experience overall")</f>
        <v/>
      </c>
      <c r="S40" s="159">
        <f>IFERROR(__xludf.DUMMYFUNCTION("""COMPUTED_VALUE"""),"Preference for human interaction or traditional surveys")</f>
        <v/>
      </c>
      <c r="T40" s="159">
        <f>IFERROR(__xludf.DUMMYFUNCTION("""COMPUTED_VALUE"""),"Speed of the chatbot is too slow")</f>
        <v/>
      </c>
    </row>
    <row r="41">
      <c r="A41" s="27" t="inlineStr">
        <is>
          <t>i'd rather take a traditional survey</t>
        </is>
      </c>
      <c r="B41" s="142" t="inlineStr">
        <is>
          <t>Less than optimal experience</t>
        </is>
      </c>
      <c r="C41" s="54" t="inlineStr">
        <is>
          <t>Preference for human interaction or traditional surveys</t>
        </is>
      </c>
      <c r="D41" s="33" t="n"/>
      <c r="E41" s="33" t="n"/>
      <c r="F41" s="33" t="n"/>
      <c r="G41" s="31" t="n"/>
      <c r="I41" s="175" t="n"/>
      <c r="J41" s="174" t="n"/>
      <c r="K41" s="31" t="n"/>
      <c r="P41" s="178">
        <f>IFERROR(__xludf.DUMMYFUNCTION("ifna(transpose(filter(F$3:F50,E$3:E50=B41)), """")"),"Looking for a more natural conversation")</f>
        <v/>
      </c>
      <c r="Q41" s="159">
        <f>IFERROR(__xludf.DUMMYFUNCTION("""COMPUTED_VALUE"""),"Looking for a more polished experience")</f>
        <v/>
      </c>
      <c r="R41" s="159">
        <f>IFERROR(__xludf.DUMMYFUNCTION("""COMPUTED_VALUE"""),"Negative experience overall")</f>
        <v/>
      </c>
      <c r="S41" s="159">
        <f>IFERROR(__xludf.DUMMYFUNCTION("""COMPUTED_VALUE"""),"Preference for human interaction or traditional surveys")</f>
        <v/>
      </c>
      <c r="T41" s="159">
        <f>IFERROR(__xludf.DUMMYFUNCTION("""COMPUTED_VALUE"""),"Speed of the chatbot is too slow")</f>
        <v/>
      </c>
    </row>
    <row r="42">
      <c r="A42" s="27" t="inlineStr">
        <is>
          <t>I wish the bot was just a touch faster</t>
        </is>
      </c>
      <c r="B42" s="142" t="inlineStr">
        <is>
          <t>Less than optimal experience</t>
        </is>
      </c>
      <c r="C42" s="54" t="inlineStr">
        <is>
          <t>Speed of the chatbot is too slow</t>
        </is>
      </c>
      <c r="D42" s="33" t="n"/>
      <c r="E42" s="33" t="n"/>
      <c r="F42" s="33" t="n"/>
      <c r="G42" s="31" t="n"/>
      <c r="P42" s="178">
        <f>IFERROR(__xludf.DUMMYFUNCTION("ifna(transpose(filter(F$3:F50,E$3:E50=B42)), """")"),"Looking for a more natural conversation")</f>
        <v/>
      </c>
      <c r="Q42" s="159">
        <f>IFERROR(__xludf.DUMMYFUNCTION("""COMPUTED_VALUE"""),"Looking for a more polished experience")</f>
        <v/>
      </c>
      <c r="R42" s="159">
        <f>IFERROR(__xludf.DUMMYFUNCTION("""COMPUTED_VALUE"""),"Negative experience overall")</f>
        <v/>
      </c>
      <c r="S42" s="159">
        <f>IFERROR(__xludf.DUMMYFUNCTION("""COMPUTED_VALUE"""),"Preference for human interaction or traditional surveys")</f>
        <v/>
      </c>
      <c r="T42" s="159">
        <f>IFERROR(__xludf.DUMMYFUNCTION("""COMPUTED_VALUE"""),"Speed of the chatbot is too slow")</f>
        <v/>
      </c>
    </row>
    <row r="43">
      <c r="A43" s="143" t="inlineStr">
        <is>
          <t>this seems really slow</t>
        </is>
      </c>
      <c r="B43" s="142" t="inlineStr">
        <is>
          <t>Less than optimal experience</t>
        </is>
      </c>
      <c r="C43" s="54" t="inlineStr">
        <is>
          <t>Speed of the chatbot is too slow</t>
        </is>
      </c>
      <c r="D43" s="33" t="n"/>
      <c r="E43" s="33" t="n"/>
      <c r="F43" s="33" t="n"/>
      <c r="G43" s="31" t="n"/>
      <c r="P43" s="178">
        <f>IFERROR(__xludf.DUMMYFUNCTION("ifna(transpose(filter(F$3:F50,E$3:E50=B43)), """")"),"Looking for a more natural conversation")</f>
        <v/>
      </c>
      <c r="Q43" s="159">
        <f>IFERROR(__xludf.DUMMYFUNCTION("""COMPUTED_VALUE"""),"Looking for a more polished experience")</f>
        <v/>
      </c>
      <c r="R43" s="159">
        <f>IFERROR(__xludf.DUMMYFUNCTION("""COMPUTED_VALUE"""),"Negative experience overall")</f>
        <v/>
      </c>
      <c r="S43" s="159">
        <f>IFERROR(__xludf.DUMMYFUNCTION("""COMPUTED_VALUE"""),"Preference for human interaction or traditional surveys")</f>
        <v/>
      </c>
      <c r="T43" s="159">
        <f>IFERROR(__xludf.DUMMYFUNCTION("""COMPUTED_VALUE"""),"Speed of the chatbot is too slow")</f>
        <v/>
      </c>
    </row>
    <row r="44">
      <c r="A44" s="27" t="inlineStr">
        <is>
          <t>uclear on objective and length</t>
        </is>
      </c>
      <c r="B44" s="142" t="inlineStr">
        <is>
          <t>Less than optimal experience</t>
        </is>
      </c>
      <c r="C44" s="54" t="inlineStr">
        <is>
          <t>Speed of the chatbot is too slow</t>
        </is>
      </c>
      <c r="D44" s="33" t="n"/>
      <c r="E44" s="33" t="n"/>
      <c r="F44" s="33" t="n"/>
      <c r="G44" s="31" t="n"/>
      <c r="P44" s="178">
        <f>IFERROR(__xludf.DUMMYFUNCTION("ifna(transpose(filter(F$3:F50,E$3:E50=B44)), """")"),"Looking for a more natural conversation")</f>
        <v/>
      </c>
      <c r="Q44" s="159">
        <f>IFERROR(__xludf.DUMMYFUNCTION("""COMPUTED_VALUE"""),"Looking for a more polished experience")</f>
        <v/>
      </c>
      <c r="R44" s="159">
        <f>IFERROR(__xludf.DUMMYFUNCTION("""COMPUTED_VALUE"""),"Negative experience overall")</f>
        <v/>
      </c>
      <c r="S44" s="159">
        <f>IFERROR(__xludf.DUMMYFUNCTION("""COMPUTED_VALUE"""),"Preference for human interaction or traditional surveys")</f>
        <v/>
      </c>
      <c r="T44" s="159">
        <f>IFERROR(__xludf.DUMMYFUNCTION("""COMPUTED_VALUE"""),"Speed of the chatbot is too slow")</f>
        <v/>
      </c>
    </row>
    <row r="45">
      <c r="A45" s="27" t="inlineStr">
        <is>
          <t>It's very interesting and I'd like to know more about it, but it is also incredibly slow and I'm not sure if it would work on mobile.</t>
        </is>
      </c>
      <c r="B45" s="142" t="inlineStr">
        <is>
          <t>Less than optimal experience</t>
        </is>
      </c>
      <c r="C45" s="54" t="inlineStr">
        <is>
          <t>Speed of the chatbot is too slow</t>
        </is>
      </c>
      <c r="D45" s="33" t="n"/>
      <c r="E45" s="33" t="n"/>
      <c r="F45" s="33" t="n"/>
      <c r="G45" s="31" t="n"/>
      <c r="P45" s="178">
        <f>IFERROR(__xludf.DUMMYFUNCTION("ifna(transpose(filter(F$3:F50,E$3:E50=B45)), """")"),"Looking for a more natural conversation")</f>
        <v/>
      </c>
      <c r="Q45" s="159">
        <f>IFERROR(__xludf.DUMMYFUNCTION("""COMPUTED_VALUE"""),"Looking for a more polished experience")</f>
        <v/>
      </c>
      <c r="R45" s="159">
        <f>IFERROR(__xludf.DUMMYFUNCTION("""COMPUTED_VALUE"""),"Negative experience overall")</f>
        <v/>
      </c>
      <c r="S45" s="159">
        <f>IFERROR(__xludf.DUMMYFUNCTION("""COMPUTED_VALUE"""),"Preference for human interaction or traditional surveys")</f>
        <v/>
      </c>
      <c r="T45" s="159">
        <f>IFERROR(__xludf.DUMMYFUNCTION("""COMPUTED_VALUE"""),"Speed of the chatbot is too slow")</f>
        <v/>
      </c>
    </row>
    <row r="46">
      <c r="A46" s="27" t="inlineStr">
        <is>
          <t>Its a little slow and some of the color comments seem forced</t>
        </is>
      </c>
      <c r="B46" s="142" t="inlineStr">
        <is>
          <t>Less than optimal experience</t>
        </is>
      </c>
      <c r="C46" s="54" t="inlineStr">
        <is>
          <t>Speed of the chatbot is too slow</t>
        </is>
      </c>
      <c r="D46" s="33" t="n"/>
      <c r="E46" s="33" t="n"/>
      <c r="F46" s="33" t="n"/>
      <c r="G46" s="31" t="n"/>
      <c r="P46" s="178">
        <f>IFERROR(__xludf.DUMMYFUNCTION("ifna(transpose(filter(F$3:F50,E$3:E50=B46)), """")"),"Looking for a more natural conversation")</f>
        <v/>
      </c>
      <c r="Q46" s="159">
        <f>IFERROR(__xludf.DUMMYFUNCTION("""COMPUTED_VALUE"""),"Looking for a more polished experience")</f>
        <v/>
      </c>
      <c r="R46" s="159">
        <f>IFERROR(__xludf.DUMMYFUNCTION("""COMPUTED_VALUE"""),"Negative experience overall")</f>
        <v/>
      </c>
      <c r="S46" s="159">
        <f>IFERROR(__xludf.DUMMYFUNCTION("""COMPUTED_VALUE"""),"Preference for human interaction or traditional surveys")</f>
        <v/>
      </c>
      <c r="T46" s="159">
        <f>IFERROR(__xludf.DUMMYFUNCTION("""COMPUTED_VALUE"""),"Speed of the chatbot is too slow")</f>
        <v/>
      </c>
    </row>
    <row r="47">
      <c r="A47" s="27" t="inlineStr">
        <is>
          <t>It’s kind of slow and isn’t really interactive</t>
        </is>
      </c>
      <c r="B47" s="142" t="inlineStr">
        <is>
          <t>Less than optimal experience</t>
        </is>
      </c>
      <c r="C47" s="54" t="inlineStr">
        <is>
          <t>Speed of the chatbot is too slow</t>
        </is>
      </c>
      <c r="D47" s="33" t="n"/>
      <c r="E47" s="33" t="n"/>
      <c r="F47" s="33" t="n"/>
      <c r="G47" s="31" t="n"/>
      <c r="P47" s="178">
        <f>IFERROR(__xludf.DUMMYFUNCTION("ifna(transpose(filter(F$3:F50,E$3:E50=B47)), """")"),"Looking for a more natural conversation")</f>
        <v/>
      </c>
      <c r="Q47" s="159">
        <f>IFERROR(__xludf.DUMMYFUNCTION("""COMPUTED_VALUE"""),"Looking for a more polished experience")</f>
        <v/>
      </c>
      <c r="R47" s="159">
        <f>IFERROR(__xludf.DUMMYFUNCTION("""COMPUTED_VALUE"""),"Negative experience overall")</f>
        <v/>
      </c>
      <c r="S47" s="159">
        <f>IFERROR(__xludf.DUMMYFUNCTION("""COMPUTED_VALUE"""),"Preference for human interaction or traditional surveys")</f>
        <v/>
      </c>
      <c r="T47" s="159">
        <f>IFERROR(__xludf.DUMMYFUNCTION("""COMPUTED_VALUE"""),"Speed of the chatbot is too slow")</f>
        <v/>
      </c>
    </row>
    <row r="48">
      <c r="A48" s="27" t="inlineStr">
        <is>
          <t>Hmmmm, some potential but the processing time for responses is slow and I'm not sure my responses will be easy to quantify in a report</t>
        </is>
      </c>
      <c r="B48" s="142" t="inlineStr">
        <is>
          <t>Less than optimal experience</t>
        </is>
      </c>
      <c r="C48" s="142" t="inlineStr">
        <is>
          <t>Speed of the chatbot is too slow</t>
        </is>
      </c>
      <c r="D48" s="33" t="n"/>
      <c r="E48" s="33" t="n"/>
      <c r="F48" s="33" t="n"/>
      <c r="G48" s="31" t="n"/>
      <c r="P48" s="178">
        <f>IFERROR(__xludf.DUMMYFUNCTION("ifna(transpose(filter(F$3:F50,E$3:E50=B48)), """")"),"Looking for a more natural conversation")</f>
        <v/>
      </c>
      <c r="Q48" s="159">
        <f>IFERROR(__xludf.DUMMYFUNCTION("""COMPUTED_VALUE"""),"Looking for a more polished experience")</f>
        <v/>
      </c>
      <c r="R48" s="159">
        <f>IFERROR(__xludf.DUMMYFUNCTION("""COMPUTED_VALUE"""),"Negative experience overall")</f>
        <v/>
      </c>
      <c r="S48" s="159">
        <f>IFERROR(__xludf.DUMMYFUNCTION("""COMPUTED_VALUE"""),"Preference for human interaction or traditional surveys")</f>
        <v/>
      </c>
      <c r="T48" s="159">
        <f>IFERROR(__xludf.DUMMYFUNCTION("""COMPUTED_VALUE"""),"Speed of the chatbot is too slow")</f>
        <v/>
      </c>
    </row>
    <row r="49">
      <c r="A49" s="27" t="inlineStr">
        <is>
          <t>It’s slow, and I don’t really see value in the tailored responses, it’s still a survey</t>
        </is>
      </c>
      <c r="B49" s="142" t="inlineStr">
        <is>
          <t>Less than optimal experience</t>
        </is>
      </c>
      <c r="C49" s="54" t="inlineStr">
        <is>
          <t>Speed of the chatbot is too slow</t>
        </is>
      </c>
      <c r="D49" s="33" t="n"/>
      <c r="E49" s="33" t="n"/>
      <c r="F49" s="33" t="n"/>
      <c r="G49" s="31" t="n"/>
      <c r="P49" s="178">
        <f>IFERROR(__xludf.DUMMYFUNCTION("ifna(transpose(filter(F$3:F50,E$3:E50=B49)), """")"),"Looking for a more natural conversation")</f>
        <v/>
      </c>
      <c r="Q49" s="159">
        <f>IFERROR(__xludf.DUMMYFUNCTION("""COMPUTED_VALUE"""),"Looking for a more polished experience")</f>
        <v/>
      </c>
      <c r="R49" s="159">
        <f>IFERROR(__xludf.DUMMYFUNCTION("""COMPUTED_VALUE"""),"Negative experience overall")</f>
        <v/>
      </c>
      <c r="S49" s="159">
        <f>IFERROR(__xludf.DUMMYFUNCTION("""COMPUTED_VALUE"""),"Preference for human interaction or traditional surveys")</f>
        <v/>
      </c>
      <c r="T49" s="159">
        <f>IFERROR(__xludf.DUMMYFUNCTION("""COMPUTED_VALUE"""),"Speed of the chatbot is too slow")</f>
        <v/>
      </c>
    </row>
    <row r="50">
      <c r="A50" s="27" t="inlineStr">
        <is>
          <t>I like the open ends but it’s slow and I think not quite as adaptive as I would have expected</t>
        </is>
      </c>
      <c r="B50" s="142" t="inlineStr">
        <is>
          <t>Less than optimal experience</t>
        </is>
      </c>
      <c r="C50" s="142" t="inlineStr">
        <is>
          <t>Speed of the chatbot is too slow</t>
        </is>
      </c>
      <c r="D50" s="33" t="n"/>
      <c r="E50" s="33" t="n"/>
      <c r="F50" s="33" t="n"/>
      <c r="G50" s="31" t="n"/>
      <c r="P50" s="178">
        <f>IFERROR(__xludf.DUMMYFUNCTION("ifna(transpose(filter(F$3:F50,E$3:E50=B50)), """")"),"Looking for a more natural conversation")</f>
        <v/>
      </c>
      <c r="Q50" s="159">
        <f>IFERROR(__xludf.DUMMYFUNCTION("""COMPUTED_VALUE"""),"Looking for a more polished experience")</f>
        <v/>
      </c>
      <c r="R50" s="159">
        <f>IFERROR(__xludf.DUMMYFUNCTION("""COMPUTED_VALUE"""),"Negative experience overall")</f>
        <v/>
      </c>
      <c r="S50" s="159">
        <f>IFERROR(__xludf.DUMMYFUNCTION("""COMPUTED_VALUE"""),"Preference for human interaction or traditional surveys")</f>
        <v/>
      </c>
      <c r="T50" s="159">
        <f>IFERROR(__xludf.DUMMYFUNCTION("""COMPUTED_VALUE"""),"Speed of the chatbot is too slow")</f>
        <v/>
      </c>
    </row>
  </sheetData>
  <autoFilter ref="$A$2:$Z$50"/>
  <mergeCells count="1">
    <mergeCell ref="A1:C1"/>
  </mergeCells>
  <dataValidations count="2">
    <dataValidation sqref="B3:B50" showErrorMessage="1" showInputMessage="1" allowBlank="1" prompt="Click and enter a value from range" type="list">
      <formula1>$E$4:$E$50</formula1>
    </dataValidation>
    <dataValidation sqref="C3:C50" showErrorMessage="1" showInputMessage="1" allowBlank="1" type="list">
      <formula1>$P3:$Z3</formula1>
    </dataValidation>
  </dataValidation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P89"/>
  <sheetViews>
    <sheetView workbookViewId="0">
      <pane ySplit="2" topLeftCell="A3" activePane="bottomLeft" state="frozen"/>
      <selection pane="bottomLeft" activeCell="B4" sqref="B4"/>
    </sheetView>
  </sheetViews>
  <sheetFormatPr baseColWidth="8" defaultColWidth="12.63" defaultRowHeight="15.75" customHeight="1"/>
  <cols>
    <col width="31.13" customWidth="1" style="179" min="1" max="1"/>
    <col width="28.38" customWidth="1" style="179" min="2" max="2"/>
    <col width="28.75" customWidth="1" style="179" min="3" max="3"/>
    <col width="7" customWidth="1" style="179" min="4" max="4"/>
    <col width="21.63" customWidth="1" style="179" min="5" max="5"/>
    <col width="33.38" customWidth="1" style="179" min="6" max="6"/>
    <col width="13.5" customWidth="1" style="179" min="7" max="7"/>
    <col width="4.13" customWidth="1" style="179" min="8" max="8"/>
    <col width="20.75" customWidth="1" style="179" min="9" max="9"/>
    <col width="46.63" customWidth="1" style="179" min="10" max="10"/>
    <col width="37.38" customWidth="1" style="179" min="11" max="11"/>
    <col width="49" customWidth="1" style="179" min="12" max="12"/>
  </cols>
  <sheetData>
    <row r="1">
      <c r="A1" s="15" t="inlineStr">
        <is>
          <t xml:space="preserve">Have you had any experience integrating natural language chat? </t>
        </is>
      </c>
      <c r="D1" s="33" t="n"/>
      <c r="E1" s="33" t="n"/>
      <c r="F1" s="33" t="n"/>
      <c r="G1" s="33" t="n"/>
    </row>
    <row r="2">
      <c r="A2" s="17" t="inlineStr">
        <is>
          <t>Responses</t>
        </is>
      </c>
      <c r="B2" s="18" t="inlineStr">
        <is>
          <t>Topic</t>
        </is>
      </c>
      <c r="C2" s="18" t="inlineStr">
        <is>
          <t>Subtopic</t>
        </is>
      </c>
      <c r="D2" s="33" t="n"/>
      <c r="E2" s="20" t="inlineStr">
        <is>
          <t>Topic</t>
        </is>
      </c>
      <c r="F2" s="20" t="inlineStr">
        <is>
          <t>Subtopic</t>
        </is>
      </c>
      <c r="G2" s="20" t="inlineStr">
        <is>
          <t>Count</t>
        </is>
      </c>
      <c r="H2" s="32" t="n"/>
      <c r="I2" s="20" t="inlineStr">
        <is>
          <t>Topic</t>
        </is>
      </c>
      <c r="J2" s="20" t="inlineStr">
        <is>
          <t>Insight</t>
        </is>
      </c>
      <c r="K2" s="20" t="inlineStr">
        <is>
          <t>Exemplar Response 1</t>
        </is>
      </c>
      <c r="L2" s="20" t="inlineStr">
        <is>
          <t>Exemplar Responses 2</t>
        </is>
      </c>
      <c r="P2" s="22" t="inlineStr">
        <is>
          <t>Prep data for dropdown</t>
        </is>
      </c>
    </row>
    <row r="3">
      <c r="A3" s="27" t="inlineStr">
        <is>
          <t>I've used the chat feature on various websites that I've visited, but haven't used in a research setting</t>
        </is>
      </c>
      <c r="B3" s="142" t="inlineStr">
        <is>
          <t>I have no experience integrating natural language chat</t>
        </is>
      </c>
      <c r="C3" s="142" t="inlineStr">
        <is>
          <t>I have no experience integrating natural language chat</t>
        </is>
      </c>
      <c r="D3" s="33" t="n"/>
      <c r="E3" s="142" t="inlineStr">
        <is>
          <t>I have no experience integrating natural language chat</t>
        </is>
      </c>
      <c r="F3" s="142" t="inlineStr">
        <is>
          <t>I have no experience integrating natural language chat</t>
        </is>
      </c>
      <c r="G3" s="142">
        <f>SUMPRODUCT((--EXACT(E3, B$3:B$8737)) *(--EXACT(F3, C$3:C$8737)))</f>
        <v/>
      </c>
      <c r="H3" s="26" t="n"/>
      <c r="I3" s="142" t="inlineStr">
        <is>
          <t>I have no experience integrating natural language chat</t>
        </is>
      </c>
      <c r="J3" s="27" t="inlineStr">
        <is>
          <t>Although approximately 60% of the respondents admitted to not having direct experience in integrating natural language chat, a subgroup shared that they had encountered instances of its application.</t>
        </is>
      </c>
      <c r="K3" s="27" t="inlineStr">
        <is>
          <t>Integrating natural language chat into a survey? No I do not have any experience with that.</t>
        </is>
      </c>
      <c r="L3" s="27" t="inlineStr">
        <is>
          <t>Not yet;I don't have specific plans, but I think the technology is intriguing and I can envision its use in our industry</t>
        </is>
      </c>
      <c r="P3" s="178">
        <f>IFERROR(__xludf.DUMMYFUNCTION("ifna(transpose(filter(F$3:F89,E$3:E89=B3)), """")"),"I have no experience integrating natural language chat")</f>
        <v/>
      </c>
    </row>
    <row r="4">
      <c r="A4" s="27" t="inlineStr">
        <is>
          <t>Integrating natural language chat into a survey? No I do not have any experience with that.</t>
        </is>
      </c>
      <c r="B4" s="142" t="inlineStr">
        <is>
          <t>I have no experience integrating natural language chat</t>
        </is>
      </c>
      <c r="C4" s="142" t="inlineStr">
        <is>
          <t>I have no experience integrating natural language chat</t>
        </is>
      </c>
      <c r="D4" s="33" t="n"/>
      <c r="E4" s="142" t="inlineStr">
        <is>
          <t>Yes, I have experience integrating natural language chat</t>
        </is>
      </c>
      <c r="F4" s="142" t="inlineStr">
        <is>
          <t>Yes, I have experience integrating natural language chat</t>
        </is>
      </c>
      <c r="G4" s="142">
        <f>SUMPRODUCT((--EXACT(E4, B$3:B$8737)) *(--EXACT(F4, C$3:C$8737)))</f>
        <v/>
      </c>
      <c r="H4" s="26" t="n"/>
      <c r="I4" s="142" t="inlineStr">
        <is>
          <t>Yes, I have experience integrating natural language chat</t>
        </is>
      </c>
      <c r="J4" s="142" t="inlineStr">
        <is>
          <t>About 40% of the respondents reported having experience in integrating natural language chat.</t>
        </is>
      </c>
      <c r="K4" s="27" t="inlineStr">
        <is>
          <t>Yes I've had a ton of experience doing this it's really awesome</t>
        </is>
      </c>
      <c r="L4" s="27" t="inlineStr">
        <is>
          <t>a little ; I've seen earlier phases where it was more preprogrammed prompts and follow ups. It's a similar format, but this is the first time i've seen GenAI used instead of pre-programmed prompts</t>
        </is>
      </c>
      <c r="P4" s="178">
        <f>IFERROR(__xludf.DUMMYFUNCTION("ifna(transpose(filter(F$3:F89,E$3:E89=B4)), """")"),"I have no experience integrating natural language chat")</f>
        <v/>
      </c>
    </row>
    <row r="5">
      <c r="A5" s="27" t="inlineStr">
        <is>
          <t>Integrating, not yet. My company, Reach3 just released and announced AI features in their Rival Tech survey platform, though</t>
        </is>
      </c>
      <c r="B5" s="142" t="inlineStr">
        <is>
          <t>I have no experience integrating natural language chat</t>
        </is>
      </c>
      <c r="C5" s="142" t="inlineStr">
        <is>
          <t>I have no experience integrating natural language chat</t>
        </is>
      </c>
      <c r="D5" s="33" t="n"/>
      <c r="E5" s="142" t="inlineStr">
        <is>
          <t>Low Content</t>
        </is>
      </c>
      <c r="F5" s="142" t="inlineStr">
        <is>
          <t>Low Content</t>
        </is>
      </c>
      <c r="G5" s="142">
        <f>SUMPRODUCT((--EXACT(E5, B$3:B$8737)) *(--EXACT(F5, C$3:C$8737)))</f>
        <v/>
      </c>
      <c r="H5" s="26" t="n"/>
      <c r="I5" s="26" t="n"/>
      <c r="J5" s="26" t="n"/>
      <c r="K5" s="26" t="n"/>
      <c r="L5" s="26" t="n"/>
      <c r="P5" s="178">
        <f>IFERROR(__xludf.DUMMYFUNCTION("ifna(transpose(filter(F$3:F89,E$3:E89=B5)), """")"),"I have no experience integrating natural language chat")</f>
        <v/>
      </c>
    </row>
    <row r="6">
      <c r="A6" s="27" t="inlineStr">
        <is>
          <t>No</t>
        </is>
      </c>
      <c r="B6" s="142" t="inlineStr">
        <is>
          <t>I have no experience integrating natural language chat</t>
        </is>
      </c>
      <c r="C6" s="142" t="inlineStr">
        <is>
          <t>I have no experience integrating natural language chat</t>
        </is>
      </c>
      <c r="D6" s="33" t="n"/>
      <c r="E6" s="29" t="n"/>
      <c r="F6" s="29" t="n"/>
      <c r="G6" s="29">
        <f>SUM(G3:G5)</f>
        <v/>
      </c>
      <c r="H6" s="26" t="n"/>
      <c r="I6" s="26" t="n"/>
      <c r="J6" s="26" t="n"/>
      <c r="K6" s="26" t="n"/>
      <c r="L6" s="26" t="n"/>
      <c r="P6" s="178">
        <f>IFERROR(__xludf.DUMMYFUNCTION("ifna(transpose(filter(F$3:F89,E$3:E89=B6)), """")"),"I have no experience integrating natural language chat")</f>
        <v/>
      </c>
    </row>
    <row r="7">
      <c r="A7" s="27" t="inlineStr">
        <is>
          <t xml:space="preserve">no; </t>
        </is>
      </c>
      <c r="B7" s="142" t="inlineStr">
        <is>
          <t>I have no experience integrating natural language chat</t>
        </is>
      </c>
      <c r="C7" s="142" t="inlineStr">
        <is>
          <t>I have no experience integrating natural language chat</t>
        </is>
      </c>
      <c r="D7" s="33" t="n"/>
      <c r="E7" s="31" t="n"/>
      <c r="F7" s="31" t="n"/>
      <c r="G7" s="31" t="n"/>
      <c r="H7" s="26" t="n"/>
      <c r="I7" s="32" t="n"/>
      <c r="J7" s="32" t="n"/>
      <c r="K7" s="32" t="n"/>
      <c r="L7" s="32" t="n"/>
      <c r="P7" s="178">
        <f>IFERROR(__xludf.DUMMYFUNCTION("ifna(transpose(filter(F$3:F89,E$3:E89=B7)), """")"),"I have no experience integrating natural language chat")</f>
        <v/>
      </c>
    </row>
    <row r="8">
      <c r="A8" s="27" t="inlineStr">
        <is>
          <t>No;</t>
        </is>
      </c>
      <c r="B8" s="142" t="inlineStr">
        <is>
          <t>I have no experience integrating natural language chat</t>
        </is>
      </c>
      <c r="C8" s="142" t="inlineStr">
        <is>
          <t>I have no experience integrating natural language chat</t>
        </is>
      </c>
      <c r="D8" s="33" t="n"/>
      <c r="E8" s="31" t="n"/>
      <c r="F8" s="31" t="n"/>
      <c r="G8" s="31" t="n"/>
      <c r="H8" s="26" t="n"/>
      <c r="I8" s="32" t="n"/>
      <c r="J8" s="32" t="n"/>
      <c r="K8" s="32" t="n"/>
      <c r="L8" s="32" t="n"/>
      <c r="P8" s="178">
        <f>IFERROR(__xludf.DUMMYFUNCTION("ifna(transpose(filter(F$3:F89,E$3:E89=B8)), """")"),"I have no experience integrating natural language chat")</f>
        <v/>
      </c>
    </row>
    <row r="9">
      <c r="A9" s="27" t="inlineStr">
        <is>
          <t xml:space="preserve">No; </t>
        </is>
      </c>
      <c r="B9" s="142" t="inlineStr">
        <is>
          <t>I have no experience integrating natural language chat</t>
        </is>
      </c>
      <c r="C9" s="142" t="inlineStr">
        <is>
          <t>I have no experience integrating natural language chat</t>
        </is>
      </c>
      <c r="D9" s="33" t="n"/>
      <c r="E9" s="31" t="n"/>
      <c r="F9" s="31" t="n"/>
      <c r="G9" s="31" t="n"/>
      <c r="H9" s="26" t="n"/>
      <c r="I9" s="32" t="n"/>
      <c r="J9" s="32" t="n"/>
      <c r="K9" s="32" t="n"/>
      <c r="L9" s="32" t="n"/>
      <c r="P9" s="178">
        <f>IFERROR(__xludf.DUMMYFUNCTION("ifna(transpose(filter(F$3:F89,E$3:E89=B9)), """")"),"I have no experience integrating natural language chat")</f>
        <v/>
      </c>
    </row>
    <row r="10">
      <c r="A10" s="27" t="inlineStr">
        <is>
          <t>No</t>
        </is>
      </c>
      <c r="B10" s="142" t="inlineStr">
        <is>
          <t>I have no experience integrating natural language chat</t>
        </is>
      </c>
      <c r="C10" s="142" t="inlineStr">
        <is>
          <t>I have no experience integrating natural language chat</t>
        </is>
      </c>
      <c r="D10" s="33" t="n"/>
      <c r="E10" s="31" t="n"/>
      <c r="F10" s="31" t="n"/>
      <c r="G10" s="31" t="n"/>
      <c r="H10" s="26" t="n"/>
      <c r="I10" s="32" t="n"/>
      <c r="J10" s="32" t="n"/>
      <c r="K10" s="32" t="n"/>
      <c r="L10" s="32" t="n"/>
      <c r="P10" s="178">
        <f>IFERROR(__xludf.DUMMYFUNCTION("ifna(transpose(filter(F$3:F89,E$3:E89=B10)), """")"),"I have no experience integrating natural language chat")</f>
        <v/>
      </c>
    </row>
    <row r="11">
      <c r="A11" s="27" t="inlineStr">
        <is>
          <t>No</t>
        </is>
      </c>
      <c r="B11" s="142" t="inlineStr">
        <is>
          <t>I have no experience integrating natural language chat</t>
        </is>
      </c>
      <c r="C11" s="142" t="inlineStr">
        <is>
          <t>I have no experience integrating natural language chat</t>
        </is>
      </c>
      <c r="D11" s="33" t="n"/>
      <c r="E11" s="31" t="n"/>
      <c r="F11" s="31" t="n"/>
      <c r="G11" s="31" t="n"/>
      <c r="H11" s="26" t="n"/>
      <c r="I11" s="32" t="n"/>
      <c r="J11" s="32" t="n"/>
      <c r="K11" s="32" t="n"/>
      <c r="L11" s="32" t="n"/>
      <c r="P11" s="178">
        <f>IFERROR(__xludf.DUMMYFUNCTION("ifna(transpose(filter(F$3:F89,E$3:E89=B11)), """")"),"I have no experience integrating natural language chat")</f>
        <v/>
      </c>
    </row>
    <row r="12">
      <c r="A12" s="27" t="inlineStr">
        <is>
          <t>No</t>
        </is>
      </c>
      <c r="B12" s="142" t="inlineStr">
        <is>
          <t>I have no experience integrating natural language chat</t>
        </is>
      </c>
      <c r="C12" s="142" t="inlineStr">
        <is>
          <t>I have no experience integrating natural language chat</t>
        </is>
      </c>
      <c r="D12" s="33" t="n"/>
      <c r="E12" s="31" t="n"/>
      <c r="F12" s="31" t="n"/>
      <c r="G12" s="31" t="n"/>
      <c r="H12" s="26" t="n"/>
      <c r="I12" s="32" t="n"/>
      <c r="J12" s="32" t="n"/>
      <c r="K12" s="32" t="n"/>
      <c r="L12" s="32" t="n"/>
      <c r="P12" s="178">
        <f>IFERROR(__xludf.DUMMYFUNCTION("ifna(transpose(filter(F$3:F89,E$3:E89=B12)), """")"),"I have no experience integrating natural language chat")</f>
        <v/>
      </c>
    </row>
    <row r="13">
      <c r="A13" s="27" t="inlineStr">
        <is>
          <t>No</t>
        </is>
      </c>
      <c r="B13" s="142" t="inlineStr">
        <is>
          <t>I have no experience integrating natural language chat</t>
        </is>
      </c>
      <c r="C13" s="142" t="inlineStr">
        <is>
          <t>I have no experience integrating natural language chat</t>
        </is>
      </c>
      <c r="D13" s="33" t="n"/>
      <c r="E13" s="33" t="n"/>
      <c r="F13" s="33" t="n"/>
      <c r="G13" s="31" t="n"/>
      <c r="H13" s="26" t="n"/>
      <c r="I13" s="32" t="n"/>
      <c r="J13" s="32" t="n"/>
      <c r="K13" s="32" t="n"/>
      <c r="L13" s="32" t="n"/>
      <c r="P13" s="178">
        <f>IFERROR(__xludf.DUMMYFUNCTION("ifna(transpose(filter(F$3:F89,E$3:E89=B13)), """")"),"I have no experience integrating natural language chat")</f>
        <v/>
      </c>
    </row>
    <row r="14">
      <c r="A14" s="27" t="inlineStr">
        <is>
          <t>no</t>
        </is>
      </c>
      <c r="B14" s="142" t="inlineStr">
        <is>
          <t>I have no experience integrating natural language chat</t>
        </is>
      </c>
      <c r="C14" s="142" t="inlineStr">
        <is>
          <t>I have no experience integrating natural language chat</t>
        </is>
      </c>
      <c r="D14" s="33" t="n"/>
      <c r="E14" s="31" t="n"/>
      <c r="F14" s="31" t="n"/>
      <c r="G14" s="31" t="n"/>
      <c r="H14" s="26" t="n"/>
      <c r="I14" s="32" t="n"/>
      <c r="J14" s="32" t="n"/>
      <c r="K14" s="32" t="n"/>
      <c r="L14" s="32" t="n"/>
      <c r="P14" s="178">
        <f>IFERROR(__xludf.DUMMYFUNCTION("ifna(transpose(filter(F$3:F89,E$3:E89=B14)), """")"),"I have no experience integrating natural language chat")</f>
        <v/>
      </c>
    </row>
    <row r="15">
      <c r="A15" s="27" t="inlineStr">
        <is>
          <t>No</t>
        </is>
      </c>
      <c r="B15" s="142" t="inlineStr">
        <is>
          <t>I have no experience integrating natural language chat</t>
        </is>
      </c>
      <c r="C15" s="142" t="inlineStr">
        <is>
          <t>I have no experience integrating natural language chat</t>
        </is>
      </c>
      <c r="D15" s="33" t="n"/>
      <c r="E15" s="31" t="n"/>
      <c r="F15" s="31" t="n"/>
      <c r="G15" s="31" t="n"/>
      <c r="H15" s="26" t="n"/>
      <c r="I15" s="32" t="n"/>
      <c r="J15" s="32" t="n"/>
      <c r="K15" s="32" t="n"/>
      <c r="L15" s="32" t="n"/>
      <c r="P15" s="178">
        <f>IFERROR(__xludf.DUMMYFUNCTION("ifna(transpose(filter(F$3:F89,E$3:E89=B15)), """")"),"I have no experience integrating natural language chat")</f>
        <v/>
      </c>
    </row>
    <row r="16">
      <c r="A16" s="27" t="inlineStr">
        <is>
          <t>no</t>
        </is>
      </c>
      <c r="B16" s="142" t="inlineStr">
        <is>
          <t>I have no experience integrating natural language chat</t>
        </is>
      </c>
      <c r="C16" s="142" t="inlineStr">
        <is>
          <t>I have no experience integrating natural language chat</t>
        </is>
      </c>
      <c r="D16" s="33" t="n"/>
      <c r="E16" s="31" t="n"/>
      <c r="F16" s="31" t="n"/>
      <c r="G16" s="31" t="n"/>
      <c r="H16" s="26" t="n"/>
      <c r="I16" s="32" t="n"/>
      <c r="J16" s="32" t="n"/>
      <c r="K16" s="32" t="n"/>
      <c r="L16" s="32" t="n"/>
      <c r="P16" s="178">
        <f>IFERROR(__xludf.DUMMYFUNCTION("ifna(transpose(filter(F$3:F89,E$3:E89=B16)), """")"),"I have no experience integrating natural language chat")</f>
        <v/>
      </c>
    </row>
    <row r="17">
      <c r="A17" s="27" t="inlineStr">
        <is>
          <t>No</t>
        </is>
      </c>
      <c r="B17" s="142" t="inlineStr">
        <is>
          <t>I have no experience integrating natural language chat</t>
        </is>
      </c>
      <c r="C17" s="142" t="inlineStr">
        <is>
          <t>I have no experience integrating natural language chat</t>
        </is>
      </c>
      <c r="D17" s="33" t="n"/>
      <c r="E17" s="31" t="n"/>
      <c r="F17" s="31" t="n"/>
      <c r="G17" s="31" t="n"/>
      <c r="H17" s="26" t="n"/>
      <c r="I17" s="32" t="n"/>
      <c r="J17" s="32" t="n"/>
      <c r="K17" s="32" t="n"/>
      <c r="L17" s="32" t="n"/>
      <c r="P17" s="178">
        <f>IFERROR(__xludf.DUMMYFUNCTION("ifna(transpose(filter(F$3:F89,E$3:E89=B17)), """")"),"I have no experience integrating natural language chat")</f>
        <v/>
      </c>
    </row>
    <row r="18">
      <c r="A18" s="27" t="inlineStr">
        <is>
          <t>No</t>
        </is>
      </c>
      <c r="B18" s="142" t="inlineStr">
        <is>
          <t>I have no experience integrating natural language chat</t>
        </is>
      </c>
      <c r="C18" s="142" t="inlineStr">
        <is>
          <t>I have no experience integrating natural language chat</t>
        </is>
      </c>
      <c r="D18" s="33" t="n"/>
      <c r="E18" s="31" t="n"/>
      <c r="F18" s="31" t="n"/>
      <c r="G18" s="31" t="n"/>
      <c r="H18" s="26" t="n"/>
      <c r="I18" s="32" t="n"/>
      <c r="J18" s="32" t="n"/>
      <c r="K18" s="32" t="n"/>
      <c r="L18" s="32" t="n"/>
      <c r="P18" s="178">
        <f>IFERROR(__xludf.DUMMYFUNCTION("ifna(transpose(filter(F$3:F89,E$3:E89=B18)), """")"),"I have no experience integrating natural language chat")</f>
        <v/>
      </c>
    </row>
    <row r="19">
      <c r="A19" s="27" t="inlineStr">
        <is>
          <t>No</t>
        </is>
      </c>
      <c r="B19" s="142" t="inlineStr">
        <is>
          <t>I have no experience integrating natural language chat</t>
        </is>
      </c>
      <c r="C19" s="142" t="inlineStr">
        <is>
          <t>I have no experience integrating natural language chat</t>
        </is>
      </c>
      <c r="D19" s="33" t="n"/>
      <c r="E19" s="31" t="n"/>
      <c r="F19" s="31" t="n"/>
      <c r="G19" s="31" t="n"/>
      <c r="H19" s="26" t="n"/>
      <c r="I19" s="32" t="n"/>
      <c r="J19" s="32" t="n"/>
      <c r="K19" s="32" t="n"/>
      <c r="L19" s="32" t="n"/>
      <c r="P19" s="178">
        <f>IFERROR(__xludf.DUMMYFUNCTION("ifna(transpose(filter(F$3:F89,E$3:E89=B19)), """")"),"I have no experience integrating natural language chat")</f>
        <v/>
      </c>
    </row>
    <row r="20">
      <c r="A20" s="27" t="inlineStr">
        <is>
          <t>no</t>
        </is>
      </c>
      <c r="B20" s="142" t="inlineStr">
        <is>
          <t>I have no experience integrating natural language chat</t>
        </is>
      </c>
      <c r="C20" s="142" t="inlineStr">
        <is>
          <t>I have no experience integrating natural language chat</t>
        </is>
      </c>
      <c r="D20" s="33" t="n"/>
      <c r="E20" s="31" t="n"/>
      <c r="F20" s="31" t="n"/>
      <c r="G20" s="31" t="n"/>
      <c r="H20" s="26" t="n"/>
      <c r="I20" s="32" t="n"/>
      <c r="J20" s="32" t="n"/>
      <c r="K20" s="32" t="n"/>
      <c r="L20" s="32" t="n"/>
      <c r="P20" s="178">
        <f>IFERROR(__xludf.DUMMYFUNCTION("ifna(transpose(filter(F$3:F89,E$3:E89=B20)), """")"),"I have no experience integrating natural language chat")</f>
        <v/>
      </c>
    </row>
    <row r="21">
      <c r="A21" s="27" t="inlineStr">
        <is>
          <t>No</t>
        </is>
      </c>
      <c r="B21" s="142" t="inlineStr">
        <is>
          <t>I have no experience integrating natural language chat</t>
        </is>
      </c>
      <c r="C21" s="142" t="inlineStr">
        <is>
          <t>I have no experience integrating natural language chat</t>
        </is>
      </c>
      <c r="D21" s="33" t="n"/>
      <c r="E21" s="33" t="n"/>
      <c r="F21" s="33" t="n"/>
      <c r="G21" s="31" t="n"/>
      <c r="H21" s="29" t="n"/>
      <c r="I21" s="29" t="n"/>
      <c r="J21" s="29" t="n"/>
      <c r="K21" s="29" t="n"/>
      <c r="L21" s="29" t="n"/>
      <c r="P21" s="178">
        <f>IFERROR(__xludf.DUMMYFUNCTION("ifna(transpose(filter(F$3:F89,E$3:E89=B21)), """")"),"I have no experience integrating natural language chat")</f>
        <v/>
      </c>
    </row>
    <row r="22">
      <c r="A22" s="27" t="inlineStr">
        <is>
          <t>No</t>
        </is>
      </c>
      <c r="B22" s="142" t="inlineStr">
        <is>
          <t>I have no experience integrating natural language chat</t>
        </is>
      </c>
      <c r="C22" s="142" t="inlineStr">
        <is>
          <t>I have no experience integrating natural language chat</t>
        </is>
      </c>
      <c r="D22" s="33" t="n"/>
      <c r="E22" s="33" t="n"/>
      <c r="F22" s="33" t="n"/>
      <c r="G22" s="31" t="n"/>
      <c r="H22" s="29" t="n"/>
      <c r="I22" s="29" t="n"/>
      <c r="J22" s="29" t="n"/>
      <c r="K22" s="29" t="n"/>
      <c r="L22" s="29" t="n"/>
      <c r="P22" s="178">
        <f>IFERROR(__xludf.DUMMYFUNCTION("ifna(transpose(filter(F$3:F89,E$3:E89=B22)), """")"),"I have no experience integrating natural language chat")</f>
        <v/>
      </c>
    </row>
    <row r="23">
      <c r="A23" s="27" t="inlineStr">
        <is>
          <t>No</t>
        </is>
      </c>
      <c r="B23" s="142" t="inlineStr">
        <is>
          <t>I have no experience integrating natural language chat</t>
        </is>
      </c>
      <c r="C23" s="142" t="inlineStr">
        <is>
          <t>I have no experience integrating natural language chat</t>
        </is>
      </c>
      <c r="D23" s="33" t="n"/>
      <c r="E23" s="33" t="n"/>
      <c r="F23" s="33" t="n"/>
      <c r="G23" s="31" t="n"/>
      <c r="H23" s="29" t="n"/>
      <c r="I23" s="29" t="n"/>
      <c r="J23" s="29" t="n"/>
      <c r="K23" s="29" t="n"/>
      <c r="L23" s="29" t="n"/>
      <c r="P23" s="178">
        <f>IFERROR(__xludf.DUMMYFUNCTION("ifna(transpose(filter(F$3:F89,E$3:E89=B23)), """")"),"I have no experience integrating natural language chat")</f>
        <v/>
      </c>
    </row>
    <row r="24">
      <c r="A24" s="27" t="inlineStr">
        <is>
          <t>No</t>
        </is>
      </c>
      <c r="B24" s="142" t="inlineStr">
        <is>
          <t>I have no experience integrating natural language chat</t>
        </is>
      </c>
      <c r="C24" s="142" t="inlineStr">
        <is>
          <t>I have no experience integrating natural language chat</t>
        </is>
      </c>
      <c r="D24" s="33" t="n"/>
      <c r="E24" s="33" t="n"/>
      <c r="F24" s="33" t="n"/>
      <c r="G24" s="31" t="n"/>
      <c r="H24" s="29" t="n"/>
      <c r="I24" s="29" t="n"/>
      <c r="J24" s="29" t="n"/>
      <c r="K24" s="29" t="n"/>
      <c r="L24" s="29" t="n"/>
      <c r="P24" s="178">
        <f>IFERROR(__xludf.DUMMYFUNCTION("ifna(transpose(filter(F$3:F89,E$3:E89=B24)), """")"),"I have no experience integrating natural language chat")</f>
        <v/>
      </c>
    </row>
    <row r="25">
      <c r="A25" s="27" t="inlineStr">
        <is>
          <t>No</t>
        </is>
      </c>
      <c r="B25" s="142" t="inlineStr">
        <is>
          <t>I have no experience integrating natural language chat</t>
        </is>
      </c>
      <c r="C25" s="142" t="inlineStr">
        <is>
          <t>I have no experience integrating natural language chat</t>
        </is>
      </c>
      <c r="D25" s="33" t="n"/>
      <c r="E25" s="33" t="n"/>
      <c r="F25" s="33" t="n"/>
      <c r="G25" s="31" t="n"/>
      <c r="H25" s="29" t="n"/>
      <c r="I25" s="29" t="n"/>
      <c r="J25" s="29" t="n"/>
      <c r="K25" s="29" t="n"/>
      <c r="L25" s="29" t="n"/>
      <c r="P25" s="178">
        <f>IFERROR(__xludf.DUMMYFUNCTION("ifna(transpose(filter(F$3:F89,E$3:E89=B25)), """")"),"I have no experience integrating natural language chat")</f>
        <v/>
      </c>
    </row>
    <row r="26">
      <c r="A26" s="27" t="inlineStr">
        <is>
          <t>No</t>
        </is>
      </c>
      <c r="B26" s="142" t="inlineStr">
        <is>
          <t>I have no experience integrating natural language chat</t>
        </is>
      </c>
      <c r="C26" s="142" t="inlineStr">
        <is>
          <t>I have no experience integrating natural language chat</t>
        </is>
      </c>
      <c r="D26" s="33" t="n"/>
      <c r="E26" s="33" t="n"/>
      <c r="F26" s="33" t="n"/>
      <c r="G26" s="31" t="n"/>
      <c r="H26" s="29" t="n"/>
      <c r="I26" s="29" t="n"/>
      <c r="J26" s="29" t="n"/>
      <c r="K26" s="29" t="n"/>
      <c r="L26" s="29" t="n"/>
      <c r="P26" s="178">
        <f>IFERROR(__xludf.DUMMYFUNCTION("ifna(transpose(filter(F$3:F89,E$3:E89=B26)), """")"),"I have no experience integrating natural language chat")</f>
        <v/>
      </c>
    </row>
    <row r="27">
      <c r="A27" s="27" t="inlineStr">
        <is>
          <t>No</t>
        </is>
      </c>
      <c r="B27" s="142" t="inlineStr">
        <is>
          <t>I have no experience integrating natural language chat</t>
        </is>
      </c>
      <c r="C27" s="142" t="inlineStr">
        <is>
          <t>I have no experience integrating natural language chat</t>
        </is>
      </c>
      <c r="D27" s="33" t="n"/>
      <c r="E27" s="33" t="n"/>
      <c r="F27" s="33" t="n"/>
      <c r="G27" s="31" t="n"/>
      <c r="H27" s="29" t="n"/>
      <c r="I27" s="29" t="n"/>
      <c r="J27" s="29" t="n"/>
      <c r="K27" s="29" t="n"/>
      <c r="L27" s="29" t="n"/>
      <c r="P27" s="178">
        <f>IFERROR(__xludf.DUMMYFUNCTION("ifna(transpose(filter(F$3:F89,E$3:E89=B27)), """")"),"I have no experience integrating natural language chat")</f>
        <v/>
      </c>
    </row>
    <row r="28">
      <c r="A28" s="27" t="inlineStr">
        <is>
          <t>No</t>
        </is>
      </c>
      <c r="B28" s="142" t="inlineStr">
        <is>
          <t>I have no experience integrating natural language chat</t>
        </is>
      </c>
      <c r="C28" s="142" t="inlineStr">
        <is>
          <t>I have no experience integrating natural language chat</t>
        </is>
      </c>
      <c r="D28" s="33" t="n"/>
      <c r="E28" s="33" t="n"/>
      <c r="F28" s="33" t="n"/>
      <c r="G28" s="31" t="n"/>
      <c r="H28" s="29" t="n"/>
      <c r="I28" s="29" t="n"/>
      <c r="J28" s="29" t="n"/>
      <c r="K28" s="29" t="n"/>
      <c r="L28" s="29" t="n"/>
      <c r="P28" s="178">
        <f>IFERROR(__xludf.DUMMYFUNCTION("ifna(transpose(filter(F$3:F89,E$3:E89=B28)), """")"),"I have no experience integrating natural language chat")</f>
        <v/>
      </c>
    </row>
    <row r="29">
      <c r="A29" s="27" t="inlineStr">
        <is>
          <t>No</t>
        </is>
      </c>
      <c r="B29" s="142" t="inlineStr">
        <is>
          <t>I have no experience integrating natural language chat</t>
        </is>
      </c>
      <c r="C29" s="142" t="inlineStr">
        <is>
          <t>I have no experience integrating natural language chat</t>
        </is>
      </c>
      <c r="D29" s="33" t="n"/>
      <c r="E29" s="33" t="n"/>
      <c r="F29" s="33" t="n"/>
      <c r="G29" s="31" t="n"/>
      <c r="H29" s="29" t="n"/>
      <c r="I29" s="29" t="n"/>
      <c r="J29" s="29" t="n"/>
      <c r="K29" s="29" t="n"/>
      <c r="L29" s="29" t="n"/>
      <c r="P29" s="178">
        <f>IFERROR(__xludf.DUMMYFUNCTION("ifna(transpose(filter(F$3:F89,E$3:E89=B29)), """")"),"I have no experience integrating natural language chat")</f>
        <v/>
      </c>
    </row>
    <row r="30">
      <c r="A30" s="27" t="inlineStr">
        <is>
          <t>No</t>
        </is>
      </c>
      <c r="B30" s="142" t="inlineStr">
        <is>
          <t>I have no experience integrating natural language chat</t>
        </is>
      </c>
      <c r="C30" s="142" t="inlineStr">
        <is>
          <t>I have no experience integrating natural language chat</t>
        </is>
      </c>
      <c r="D30" s="33" t="n"/>
      <c r="E30" s="33" t="n"/>
      <c r="F30" s="33" t="n"/>
      <c r="G30" s="31" t="n"/>
      <c r="H30" s="29" t="n"/>
      <c r="I30" s="29" t="n"/>
      <c r="J30" s="29" t="n"/>
      <c r="K30" s="29" t="n"/>
      <c r="L30" s="29" t="n"/>
      <c r="P30" s="178">
        <f>IFERROR(__xludf.DUMMYFUNCTION("ifna(transpose(filter(F$3:F89,E$3:E89=B30)), """")"),"I have no experience integrating natural language chat")</f>
        <v/>
      </c>
    </row>
    <row r="31">
      <c r="A31" s="27" t="inlineStr">
        <is>
          <t>No</t>
        </is>
      </c>
      <c r="B31" s="142" t="inlineStr">
        <is>
          <t>I have no experience integrating natural language chat</t>
        </is>
      </c>
      <c r="C31" s="142" t="inlineStr">
        <is>
          <t>I have no experience integrating natural language chat</t>
        </is>
      </c>
      <c r="D31" s="33" t="n"/>
      <c r="E31" s="33" t="n"/>
      <c r="F31" s="33" t="n"/>
      <c r="G31" s="31" t="n"/>
      <c r="H31" s="29" t="n"/>
      <c r="I31" s="29" t="n"/>
      <c r="J31" s="29" t="n"/>
      <c r="K31" s="29" t="n"/>
      <c r="L31" s="29" t="n"/>
      <c r="P31" s="178">
        <f>IFERROR(__xludf.DUMMYFUNCTION("ifna(transpose(filter(F$3:F89,E$3:E89=B31)), """")"),"I have no experience integrating natural language chat")</f>
        <v/>
      </c>
    </row>
    <row r="32">
      <c r="A32" s="27" t="inlineStr">
        <is>
          <t>no</t>
        </is>
      </c>
      <c r="B32" s="142" t="inlineStr">
        <is>
          <t>I have no experience integrating natural language chat</t>
        </is>
      </c>
      <c r="C32" s="142" t="inlineStr">
        <is>
          <t>I have no experience integrating natural language chat</t>
        </is>
      </c>
      <c r="D32" s="33" t="n"/>
      <c r="E32" s="33" t="n"/>
      <c r="F32" s="33" t="n"/>
      <c r="G32" s="31" t="n"/>
      <c r="H32" s="29" t="n"/>
      <c r="I32" s="29" t="n"/>
      <c r="J32" s="29" t="n"/>
      <c r="K32" s="29" t="n"/>
      <c r="L32" s="29" t="n"/>
      <c r="P32" s="178">
        <f>IFERROR(__xludf.DUMMYFUNCTION("ifna(transpose(filter(F$3:F89,E$3:E89=B32)), """")"),"I have no experience integrating natural language chat")</f>
        <v/>
      </c>
    </row>
    <row r="33">
      <c r="A33" s="27" t="inlineStr">
        <is>
          <t>No</t>
        </is>
      </c>
      <c r="B33" s="142" t="inlineStr">
        <is>
          <t>I have no experience integrating natural language chat</t>
        </is>
      </c>
      <c r="C33" s="142" t="inlineStr">
        <is>
          <t>I have no experience integrating natural language chat</t>
        </is>
      </c>
      <c r="D33" s="33" t="n"/>
      <c r="E33" s="33" t="n"/>
      <c r="F33" s="33" t="n"/>
      <c r="G33" s="31" t="n"/>
      <c r="H33" s="29" t="n"/>
      <c r="I33" s="29" t="n"/>
      <c r="J33" s="29" t="n"/>
      <c r="K33" s="29" t="n"/>
      <c r="L33" s="29" t="n"/>
      <c r="P33" s="178">
        <f>IFERROR(__xludf.DUMMYFUNCTION("ifna(transpose(filter(F$3:F89,E$3:E89=B33)), """")"),"I have no experience integrating natural language chat")</f>
        <v/>
      </c>
    </row>
    <row r="34">
      <c r="A34" s="27" t="inlineStr">
        <is>
          <t>No</t>
        </is>
      </c>
      <c r="B34" s="142" t="inlineStr">
        <is>
          <t>I have no experience integrating natural language chat</t>
        </is>
      </c>
      <c r="C34" s="142" t="inlineStr">
        <is>
          <t>I have no experience integrating natural language chat</t>
        </is>
      </c>
      <c r="D34" s="33" t="n"/>
      <c r="E34" s="33" t="n"/>
      <c r="F34" s="33" t="n"/>
      <c r="G34" s="31" t="n"/>
      <c r="H34" s="29" t="n"/>
      <c r="I34" s="29" t="n"/>
      <c r="J34" s="29" t="n"/>
      <c r="K34" s="29" t="n"/>
      <c r="L34" s="29" t="n"/>
      <c r="P34" s="178">
        <f>IFERROR(__xludf.DUMMYFUNCTION("ifna(transpose(filter(F$3:F89,E$3:E89=B34)), """")"),"I have no experience integrating natural language chat")</f>
        <v/>
      </c>
    </row>
    <row r="35">
      <c r="A35" s="27" t="inlineStr">
        <is>
          <t>No I have not</t>
        </is>
      </c>
      <c r="B35" s="142" t="inlineStr">
        <is>
          <t>I have no experience integrating natural language chat</t>
        </is>
      </c>
      <c r="C35" s="142" t="inlineStr">
        <is>
          <t>I have no experience integrating natural language chat</t>
        </is>
      </c>
      <c r="D35" s="33" t="n"/>
      <c r="E35" s="33" t="n"/>
      <c r="F35" s="33" t="n"/>
      <c r="G35" s="31" t="n"/>
      <c r="H35" s="29" t="n"/>
      <c r="I35" s="29" t="n"/>
      <c r="J35" s="29" t="n"/>
      <c r="K35" s="29" t="n"/>
      <c r="L35" s="29" t="n"/>
      <c r="P35" s="178">
        <f>IFERROR(__xludf.DUMMYFUNCTION("ifna(transpose(filter(F$3:F89,E$3:E89=B35)), """")"),"I have no experience integrating natural language chat")</f>
        <v/>
      </c>
    </row>
    <row r="36">
      <c r="A36" s="27" t="inlineStr">
        <is>
          <t>no- only have seen demonstrations</t>
        </is>
      </c>
      <c r="B36" s="142" t="inlineStr">
        <is>
          <t>I have no experience integrating natural language chat</t>
        </is>
      </c>
      <c r="C36" s="142" t="inlineStr">
        <is>
          <t>I have no experience integrating natural language chat</t>
        </is>
      </c>
      <c r="D36" s="33" t="n"/>
      <c r="E36" s="33" t="n"/>
      <c r="F36" s="33" t="n"/>
      <c r="G36" s="31" t="n"/>
      <c r="H36" s="29" t="n"/>
      <c r="I36" s="29" t="n"/>
      <c r="J36" s="29" t="n"/>
      <c r="K36" s="29" t="n"/>
      <c r="L36" s="29" t="n"/>
      <c r="P36" s="178">
        <f>IFERROR(__xludf.DUMMYFUNCTION("ifna(transpose(filter(F$3:F89,E$3:E89=B36)), """")"),"I have no experience integrating natural language chat")</f>
        <v/>
      </c>
    </row>
    <row r="37">
      <c r="A37" s="27" t="inlineStr">
        <is>
          <t>No, I have not yet.</t>
        </is>
      </c>
      <c r="B37" s="142" t="inlineStr">
        <is>
          <t>I have no experience integrating natural language chat</t>
        </is>
      </c>
      <c r="C37" s="142" t="inlineStr">
        <is>
          <t>I have no experience integrating natural language chat</t>
        </is>
      </c>
      <c r="D37" s="33" t="n"/>
      <c r="E37" s="33" t="n"/>
      <c r="F37" s="33" t="n"/>
      <c r="G37" s="31" t="n"/>
      <c r="H37" s="29" t="n"/>
      <c r="I37" s="29" t="n"/>
      <c r="J37" s="29" t="n"/>
      <c r="K37" s="29" t="n"/>
      <c r="L37" s="29" t="n"/>
      <c r="P37" s="178">
        <f>IFERROR(__xludf.DUMMYFUNCTION("ifna(transpose(filter(F$3:F89,E$3:E89=B37)), """")"),"I have no experience integrating natural language chat")</f>
        <v/>
      </c>
    </row>
    <row r="38">
      <c r="A38" s="27" t="inlineStr">
        <is>
          <t>No, I haven't used it for data collection</t>
        </is>
      </c>
      <c r="B38" s="142" t="inlineStr">
        <is>
          <t>I have no experience integrating natural language chat</t>
        </is>
      </c>
      <c r="C38" s="142" t="inlineStr">
        <is>
          <t>I have no experience integrating natural language chat</t>
        </is>
      </c>
      <c r="D38" s="33" t="n"/>
      <c r="E38" s="33" t="n"/>
      <c r="F38" s="33" t="n"/>
      <c r="G38" s="31" t="n"/>
      <c r="H38" s="29" t="n"/>
      <c r="I38" s="29" t="n"/>
      <c r="J38" s="29" t="n"/>
      <c r="K38" s="29" t="n"/>
      <c r="L38" s="29" t="n"/>
      <c r="P38" s="178">
        <f>IFERROR(__xludf.DUMMYFUNCTION("ifna(transpose(filter(F$3:F89,E$3:E89=B38)), """")"),"I have no experience integrating natural language chat")</f>
        <v/>
      </c>
    </row>
    <row r="39">
      <c r="A39" s="27" t="inlineStr">
        <is>
          <t>no, other than seeing demos from vendors</t>
        </is>
      </c>
      <c r="B39" s="142" t="inlineStr">
        <is>
          <t>I have no experience integrating natural language chat</t>
        </is>
      </c>
      <c r="C39" s="142" t="inlineStr">
        <is>
          <t>I have no experience integrating natural language chat</t>
        </is>
      </c>
      <c r="D39" s="33" t="n"/>
      <c r="E39" s="33" t="n"/>
      <c r="F39" s="33" t="n"/>
      <c r="G39" s="31" t="n"/>
      <c r="H39" s="29" t="n"/>
      <c r="I39" s="29" t="n"/>
      <c r="J39" s="29" t="n"/>
      <c r="K39" s="29" t="n"/>
      <c r="L39" s="29" t="n"/>
      <c r="P39" s="178">
        <f>IFERROR(__xludf.DUMMYFUNCTION("ifna(transpose(filter(F$3:F89,E$3:E89=B39)), """")"),"I have no experience integrating natural language chat")</f>
        <v/>
      </c>
    </row>
    <row r="40">
      <c r="A40" s="27" t="inlineStr">
        <is>
          <t>nope</t>
        </is>
      </c>
      <c r="B40" s="142" t="inlineStr">
        <is>
          <t>I have no experience integrating natural language chat</t>
        </is>
      </c>
      <c r="C40" s="142" t="inlineStr">
        <is>
          <t>I have no experience integrating natural language chat</t>
        </is>
      </c>
      <c r="D40" s="33" t="n"/>
      <c r="E40" s="33" t="n"/>
      <c r="F40" s="33" t="n"/>
      <c r="G40" s="31" t="n"/>
      <c r="H40" s="29" t="n"/>
      <c r="I40" s="29" t="n"/>
      <c r="J40" s="29" t="n"/>
      <c r="K40" s="29" t="n"/>
      <c r="L40" s="29" t="n"/>
      <c r="P40" s="178">
        <f>IFERROR(__xludf.DUMMYFUNCTION("ifna(transpose(filter(F$3:F89,E$3:E89=B40)), """")"),"I have no experience integrating natural language chat")</f>
        <v/>
      </c>
    </row>
    <row r="41">
      <c r="A41" s="27" t="inlineStr">
        <is>
          <t>nope</t>
        </is>
      </c>
      <c r="B41" s="142" t="inlineStr">
        <is>
          <t>I have no experience integrating natural language chat</t>
        </is>
      </c>
      <c r="C41" s="142" t="inlineStr">
        <is>
          <t>I have no experience integrating natural language chat</t>
        </is>
      </c>
      <c r="D41" s="33" t="n"/>
      <c r="E41" s="33" t="n"/>
      <c r="F41" s="33" t="n"/>
      <c r="G41" s="31" t="n"/>
      <c r="H41" s="29" t="n"/>
      <c r="I41" s="29" t="n"/>
      <c r="J41" s="29" t="n"/>
      <c r="K41" s="29" t="n"/>
      <c r="L41" s="29" t="n"/>
      <c r="P41" s="178">
        <f>IFERROR(__xludf.DUMMYFUNCTION("ifna(transpose(filter(F$3:F89,E$3:E89=B41)), """")"),"I have no experience integrating natural language chat")</f>
        <v/>
      </c>
    </row>
    <row r="42">
      <c r="A42" s="27" t="inlineStr">
        <is>
          <t>nope</t>
        </is>
      </c>
      <c r="B42" s="142" t="inlineStr">
        <is>
          <t>I have no experience integrating natural language chat</t>
        </is>
      </c>
      <c r="C42" s="142" t="inlineStr">
        <is>
          <t>I have no experience integrating natural language chat</t>
        </is>
      </c>
      <c r="D42" s="33" t="n"/>
      <c r="E42" s="33" t="n"/>
      <c r="F42" s="33" t="n"/>
      <c r="G42" s="31" t="n"/>
      <c r="H42" s="29" t="n"/>
      <c r="I42" s="29" t="n"/>
      <c r="J42" s="29" t="n"/>
      <c r="K42" s="29" t="n"/>
      <c r="L42" s="29" t="n"/>
      <c r="P42" s="178">
        <f>IFERROR(__xludf.DUMMYFUNCTION("ifna(transpose(filter(F$3:F89,E$3:E89=B42)), """")"),"I have no experience integrating natural language chat")</f>
        <v/>
      </c>
    </row>
    <row r="43">
      <c r="A43" s="27" t="inlineStr">
        <is>
          <t>nope</t>
        </is>
      </c>
      <c r="B43" s="142" t="inlineStr">
        <is>
          <t>I have no experience integrating natural language chat</t>
        </is>
      </c>
      <c r="C43" s="142" t="inlineStr">
        <is>
          <t>I have no experience integrating natural language chat</t>
        </is>
      </c>
      <c r="D43" s="33" t="n"/>
      <c r="E43" s="33" t="n"/>
      <c r="F43" s="33" t="n"/>
      <c r="G43" s="31" t="n"/>
      <c r="H43" s="29" t="n"/>
      <c r="I43" s="29" t="n"/>
      <c r="J43" s="29" t="n"/>
      <c r="K43" s="29" t="n"/>
      <c r="L43" s="29" t="n"/>
      <c r="P43" s="178">
        <f>IFERROR(__xludf.DUMMYFUNCTION("ifna(transpose(filter(F$3:F89,E$3:E89=B43)), """")"),"I have no experience integrating natural language chat")</f>
        <v/>
      </c>
    </row>
    <row r="44">
      <c r="A44" s="27" t="inlineStr">
        <is>
          <t>nope, not yet</t>
        </is>
      </c>
      <c r="B44" s="142" t="inlineStr">
        <is>
          <t>I have no experience integrating natural language chat</t>
        </is>
      </c>
      <c r="C44" s="142" t="inlineStr">
        <is>
          <t>I have no experience integrating natural language chat</t>
        </is>
      </c>
      <c r="D44" s="33" t="n"/>
      <c r="E44" s="33" t="n"/>
      <c r="F44" s="33" t="n"/>
      <c r="G44" s="31" t="n"/>
      <c r="H44" s="29" t="n"/>
      <c r="I44" s="29" t="n"/>
      <c r="J44" s="29" t="n"/>
      <c r="K44" s="29" t="n"/>
      <c r="L44" s="29" t="n"/>
      <c r="P44" s="178">
        <f>IFERROR(__xludf.DUMMYFUNCTION("ifna(transpose(filter(F$3:F89,E$3:E89=B44)), """")"),"I have no experience integrating natural language chat")</f>
        <v/>
      </c>
    </row>
    <row r="45">
      <c r="A45" s="27" t="inlineStr">
        <is>
          <t>Nope!</t>
        </is>
      </c>
      <c r="B45" s="142" t="inlineStr">
        <is>
          <t>I have no experience integrating natural language chat</t>
        </is>
      </c>
      <c r="C45" s="142" t="inlineStr">
        <is>
          <t>I have no experience integrating natural language chat</t>
        </is>
      </c>
      <c r="D45" s="33" t="n"/>
      <c r="E45" s="33" t="n"/>
      <c r="F45" s="33" t="n"/>
      <c r="G45" s="31" t="n"/>
      <c r="H45" s="29" t="n"/>
      <c r="I45" s="29" t="n"/>
      <c r="J45" s="29" t="n"/>
      <c r="K45" s="29" t="n"/>
      <c r="L45" s="29" t="n"/>
      <c r="P45" s="178">
        <f>IFERROR(__xludf.DUMMYFUNCTION("ifna(transpose(filter(F$3:F89,E$3:E89=B45)), """")"),"I have no experience integrating natural language chat")</f>
        <v/>
      </c>
    </row>
    <row r="46">
      <c r="A46" s="27" t="inlineStr">
        <is>
          <t>Not directly as a means to interview consumers, but I've seen LLMs leverage to summarize learnings obtained by traditional means such as structured surveys, open-ended questions, video ethnographies and similar.</t>
        </is>
      </c>
      <c r="B46" s="142" t="inlineStr">
        <is>
          <t>I have no experience integrating natural language chat</t>
        </is>
      </c>
      <c r="C46" s="142" t="inlineStr">
        <is>
          <t>I have no experience integrating natural language chat</t>
        </is>
      </c>
      <c r="D46" s="33" t="n"/>
      <c r="E46" s="33" t="n"/>
      <c r="F46" s="33" t="n"/>
      <c r="G46" s="31" t="n"/>
      <c r="H46" s="29" t="n"/>
      <c r="I46" s="29" t="n"/>
      <c r="J46" s="29" t="n"/>
      <c r="K46" s="29" t="n"/>
      <c r="L46" s="29" t="n"/>
      <c r="P46" s="178">
        <f>IFERROR(__xludf.DUMMYFUNCTION("ifna(transpose(filter(F$3:F89,E$3:E89=B46)), """")"),"I have no experience integrating natural language chat")</f>
        <v/>
      </c>
    </row>
    <row r="47">
      <c r="A47" s="27" t="inlineStr">
        <is>
          <t>Not really</t>
        </is>
      </c>
      <c r="B47" s="142" t="inlineStr">
        <is>
          <t>I have no experience integrating natural language chat</t>
        </is>
      </c>
      <c r="C47" s="142" t="inlineStr">
        <is>
          <t>I have no experience integrating natural language chat</t>
        </is>
      </c>
      <c r="D47" s="33" t="n"/>
      <c r="E47" s="33" t="n"/>
      <c r="F47" s="33" t="n"/>
      <c r="G47" s="31" t="n"/>
      <c r="H47" s="29" t="n"/>
      <c r="I47" s="29" t="n"/>
      <c r="J47" s="29" t="n"/>
      <c r="K47" s="29" t="n"/>
      <c r="L47" s="29" t="n"/>
      <c r="P47" s="178">
        <f>IFERROR(__xludf.DUMMYFUNCTION("ifna(transpose(filter(F$3:F89,E$3:E89=B47)), """")"),"I have no experience integrating natural language chat")</f>
        <v/>
      </c>
    </row>
    <row r="48">
      <c r="A48" s="27" t="inlineStr">
        <is>
          <t>not that i know of</t>
        </is>
      </c>
      <c r="B48" s="142" t="inlineStr">
        <is>
          <t>I have no experience integrating natural language chat</t>
        </is>
      </c>
      <c r="C48" s="142" t="inlineStr">
        <is>
          <t>I have no experience integrating natural language chat</t>
        </is>
      </c>
      <c r="D48" s="33" t="n"/>
      <c r="E48" s="33" t="n"/>
      <c r="F48" s="33" t="n"/>
      <c r="G48" s="31" t="n"/>
      <c r="H48" s="29" t="n"/>
      <c r="I48" s="29" t="n"/>
      <c r="J48" s="29" t="n"/>
      <c r="K48" s="29" t="n"/>
      <c r="L48" s="29" t="n"/>
      <c r="P48" s="178">
        <f>IFERROR(__xludf.DUMMYFUNCTION("ifna(transpose(filter(F$3:F89,E$3:E89=B48)), """")"),"I have no experience integrating natural language chat")</f>
        <v/>
      </c>
    </row>
    <row r="49">
      <c r="A49" s="27" t="inlineStr">
        <is>
          <t>not yet</t>
        </is>
      </c>
      <c r="B49" s="142" t="inlineStr">
        <is>
          <t>I have no experience integrating natural language chat</t>
        </is>
      </c>
      <c r="C49" s="142" t="inlineStr">
        <is>
          <t>I have no experience integrating natural language chat</t>
        </is>
      </c>
      <c r="D49" s="33" t="n"/>
      <c r="E49" s="33" t="n"/>
      <c r="F49" s="33" t="n"/>
      <c r="G49" s="31" t="n"/>
      <c r="H49" s="29" t="n"/>
      <c r="I49" s="29" t="n"/>
      <c r="J49" s="29" t="n"/>
      <c r="K49" s="29" t="n"/>
      <c r="L49" s="29" t="n"/>
      <c r="P49" s="178">
        <f>IFERROR(__xludf.DUMMYFUNCTION("ifna(transpose(filter(F$3:F89,E$3:E89=B49)), """")"),"I have no experience integrating natural language chat")</f>
        <v/>
      </c>
    </row>
    <row r="50">
      <c r="A50" s="27" t="inlineStr">
        <is>
          <t>Not yet;I don't have specific plans, but I think the technology is intriguing and I can envision its use in our industry</t>
        </is>
      </c>
      <c r="B50" s="142" t="inlineStr">
        <is>
          <t>I have no experience integrating natural language chat</t>
        </is>
      </c>
      <c r="C50" s="142" t="inlineStr">
        <is>
          <t>I have no experience integrating natural language chat</t>
        </is>
      </c>
      <c r="D50" s="33" t="n"/>
      <c r="E50" s="33" t="n"/>
      <c r="F50" s="33" t="n"/>
      <c r="G50" s="31" t="n"/>
      <c r="H50" s="29" t="n"/>
      <c r="I50" s="29" t="n"/>
      <c r="J50" s="29" t="n"/>
      <c r="K50" s="29" t="n"/>
      <c r="L50" s="29" t="n"/>
      <c r="P50" s="178">
        <f>IFERROR(__xludf.DUMMYFUNCTION("ifna(transpose(filter(F$3:F89,E$3:E89=B50)), """")"),"I have no experience integrating natural language chat")</f>
        <v/>
      </c>
    </row>
    <row r="51">
      <c r="A51" s="27" t="inlineStr">
        <is>
          <t>Not yet</t>
        </is>
      </c>
      <c r="B51" s="142" t="inlineStr">
        <is>
          <t>I have no experience integrating natural language chat</t>
        </is>
      </c>
      <c r="C51" s="142" t="inlineStr">
        <is>
          <t>I have no experience integrating natural language chat</t>
        </is>
      </c>
      <c r="D51" s="33" t="n"/>
      <c r="E51" s="33" t="n"/>
      <c r="F51" s="33" t="n"/>
      <c r="G51" s="31" t="n"/>
      <c r="H51" s="29" t="n"/>
      <c r="I51" s="29" t="n"/>
      <c r="J51" s="29" t="n"/>
      <c r="K51" s="29" t="n"/>
      <c r="L51" s="29" t="n"/>
      <c r="P51" s="178">
        <f>IFERROR(__xludf.DUMMYFUNCTION("ifna(transpose(filter(F$3:F89,E$3:E89=B51)), """")"),"I have no experience integrating natural language chat")</f>
        <v/>
      </c>
    </row>
    <row r="52">
      <c r="A52" s="27" t="inlineStr">
        <is>
          <t>not yet</t>
        </is>
      </c>
      <c r="B52" s="142" t="inlineStr">
        <is>
          <t>I have no experience integrating natural language chat</t>
        </is>
      </c>
      <c r="C52" s="142" t="inlineStr">
        <is>
          <t>I have no experience integrating natural language chat</t>
        </is>
      </c>
      <c r="D52" s="33" t="n"/>
      <c r="E52" s="33" t="n"/>
      <c r="F52" s="33" t="n"/>
      <c r="G52" s="31" t="n"/>
      <c r="H52" s="29" t="n"/>
      <c r="I52" s="29" t="n"/>
      <c r="J52" s="29" t="n"/>
      <c r="K52" s="29" t="n"/>
      <c r="L52" s="29" t="n"/>
      <c r="P52" s="178">
        <f>IFERROR(__xludf.DUMMYFUNCTION("ifna(transpose(filter(F$3:F89,E$3:E89=B52)), """")"),"I have no experience integrating natural language chat")</f>
        <v/>
      </c>
    </row>
    <row r="53">
      <c r="A53" s="27" t="inlineStr">
        <is>
          <t>not yet</t>
        </is>
      </c>
      <c r="B53" s="142" t="inlineStr">
        <is>
          <t>I have no experience integrating natural language chat</t>
        </is>
      </c>
      <c r="C53" s="142" t="inlineStr">
        <is>
          <t>I have no experience integrating natural language chat</t>
        </is>
      </c>
      <c r="D53" s="33" t="n"/>
      <c r="E53" s="33" t="n"/>
      <c r="F53" s="33" t="n"/>
      <c r="G53" s="31" t="n"/>
      <c r="H53" s="29" t="n"/>
      <c r="I53" s="29" t="n"/>
      <c r="J53" s="29" t="n"/>
      <c r="K53" s="29" t="n"/>
      <c r="L53" s="29" t="n"/>
      <c r="P53" s="178">
        <f>IFERROR(__xludf.DUMMYFUNCTION("ifna(transpose(filter(F$3:F89,E$3:E89=B53)), """")"),"I have no experience integrating natural language chat")</f>
        <v/>
      </c>
    </row>
    <row r="54">
      <c r="A54" s="27" t="inlineStr">
        <is>
          <t>not yet</t>
        </is>
      </c>
      <c r="B54" s="142" t="inlineStr">
        <is>
          <t>I have no experience integrating natural language chat</t>
        </is>
      </c>
      <c r="C54" s="142" t="inlineStr">
        <is>
          <t>I have no experience integrating natural language chat</t>
        </is>
      </c>
      <c r="D54" s="33" t="n"/>
      <c r="E54" s="33" t="n"/>
      <c r="F54" s="33" t="n"/>
      <c r="G54" s="31" t="n"/>
      <c r="H54" s="29" t="n"/>
      <c r="I54" s="29" t="n"/>
      <c r="J54" s="29" t="n"/>
      <c r="K54" s="29" t="n"/>
      <c r="L54" s="29" t="n"/>
      <c r="P54" s="178">
        <f>IFERROR(__xludf.DUMMYFUNCTION("ifna(transpose(filter(F$3:F89,E$3:E89=B54)), """")"),"I have no experience integrating natural language chat")</f>
        <v/>
      </c>
    </row>
    <row r="55">
      <c r="A55" s="27" t="inlineStr">
        <is>
          <t>I have not</t>
        </is>
      </c>
      <c r="B55" s="142" t="inlineStr">
        <is>
          <t>I have no experience integrating natural language chat</t>
        </is>
      </c>
      <c r="C55" s="142" t="inlineStr">
        <is>
          <t>I have no experience integrating natural language chat</t>
        </is>
      </c>
      <c r="D55" s="33" t="n"/>
      <c r="E55" s="33" t="n"/>
      <c r="F55" s="33" t="n"/>
      <c r="G55" s="31" t="n"/>
      <c r="H55" s="29" t="n"/>
      <c r="I55" s="29" t="n"/>
      <c r="J55" s="29" t="n"/>
      <c r="K55" s="29" t="n"/>
      <c r="L55" s="29" t="n"/>
      <c r="P55" s="178">
        <f>IFERROR(__xludf.DUMMYFUNCTION("ifna(transpose(filter(F$3:F89,E$3:E89=B55)), """")"),"I have no experience integrating natural language chat")</f>
        <v/>
      </c>
    </row>
    <row r="56">
      <c r="A56" s="27" t="inlineStr">
        <is>
          <t>I have not integrated it into my surveys but I have taken surveys that have used it.</t>
        </is>
      </c>
      <c r="B56" s="142" t="inlineStr">
        <is>
          <t>I have no experience integrating natural language chat</t>
        </is>
      </c>
      <c r="C56" s="142" t="inlineStr">
        <is>
          <t>I have no experience integrating natural language chat</t>
        </is>
      </c>
      <c r="D56" s="33" t="n"/>
      <c r="E56" s="33" t="n"/>
      <c r="F56" s="33" t="n"/>
      <c r="G56" s="31" t="n"/>
      <c r="H56" s="29" t="n"/>
      <c r="I56" s="29" t="n"/>
      <c r="J56" s="29" t="n"/>
      <c r="K56" s="29" t="n"/>
      <c r="L56" s="29" t="n"/>
      <c r="P56" s="178">
        <f>IFERROR(__xludf.DUMMYFUNCTION("ifna(transpose(filter(F$3:F89,E$3:E89=B56)), """")"),"I have no experience integrating natural language chat")</f>
        <v/>
      </c>
    </row>
    <row r="57">
      <c r="A57" s="27" t="inlineStr">
        <is>
          <t>a little ; I've seen earlier phases where it was more preprogrammed prompts and follow ups. It's a similar format, but this is the first time i've seen GenAI used instead of pre-programmed prompts</t>
        </is>
      </c>
      <c r="B57" s="142" t="inlineStr">
        <is>
          <t>Yes, I have experience integrating natural language chat</t>
        </is>
      </c>
      <c r="C57" s="142" t="inlineStr">
        <is>
          <t>Yes, I have experience integrating natural language chat</t>
        </is>
      </c>
      <c r="D57" s="33" t="n"/>
      <c r="E57" s="33" t="n"/>
      <c r="F57" s="33" t="n"/>
      <c r="G57" s="31" t="n"/>
      <c r="H57" s="29" t="n"/>
      <c r="I57" s="29" t="n"/>
      <c r="J57" s="29" t="n"/>
      <c r="K57" s="29" t="n"/>
      <c r="L57" s="29" t="n"/>
      <c r="P57" s="178">
        <f>IFERROR(__xludf.DUMMYFUNCTION("ifna(transpose(filter(F$3:F89,E$3:E89=B57)), """")"),"Yes, I have experience integrating natural language chat")</f>
        <v/>
      </c>
    </row>
    <row r="58">
      <c r="A58" s="27" t="inlineStr">
        <is>
          <t xml:space="preserve">a little bit; </t>
        </is>
      </c>
      <c r="B58" s="142" t="inlineStr">
        <is>
          <t>Yes, I have experience integrating natural language chat</t>
        </is>
      </c>
      <c r="C58" s="142" t="inlineStr">
        <is>
          <t>Yes, I have experience integrating natural language chat</t>
        </is>
      </c>
      <c r="D58" s="33" t="n"/>
      <c r="E58" s="33" t="n"/>
      <c r="F58" s="33" t="n"/>
      <c r="G58" s="31" t="n"/>
      <c r="H58" s="29" t="n"/>
      <c r="I58" s="29" t="n"/>
      <c r="J58" s="29" t="n"/>
      <c r="K58" s="29" t="n"/>
      <c r="L58" s="29" t="n"/>
      <c r="P58" s="178">
        <f>IFERROR(__xludf.DUMMYFUNCTION("ifna(transpose(filter(F$3:F89,E$3:E89=B58)), """")"),"Yes, I have experience integrating natural language chat")</f>
        <v/>
      </c>
    </row>
    <row r="59">
      <c r="A59" s="27" t="inlineStr">
        <is>
          <t xml:space="preserve">Just a little; </t>
        </is>
      </c>
      <c r="B59" s="142" t="inlineStr">
        <is>
          <t>Yes, I have experience integrating natural language chat</t>
        </is>
      </c>
      <c r="C59" s="142" t="inlineStr">
        <is>
          <t>Yes, I have experience integrating natural language chat</t>
        </is>
      </c>
      <c r="D59" s="33" t="n"/>
      <c r="E59" s="33" t="n"/>
      <c r="F59" s="33" t="n"/>
      <c r="G59" s="31" t="n"/>
      <c r="H59" s="29" t="n"/>
      <c r="I59" s="29" t="n"/>
      <c r="J59" s="29" t="n"/>
      <c r="K59" s="29" t="n"/>
      <c r="L59" s="29" t="n"/>
      <c r="P59" s="178">
        <f>IFERROR(__xludf.DUMMYFUNCTION("ifna(transpose(filter(F$3:F89,E$3:E89=B59)), """")"),"Yes, I have experience integrating natural language chat")</f>
        <v/>
      </c>
    </row>
    <row r="60">
      <c r="A60" s="27" t="inlineStr">
        <is>
          <t>sure</t>
        </is>
      </c>
      <c r="B60" s="142" t="inlineStr">
        <is>
          <t>Yes, I have experience integrating natural language chat</t>
        </is>
      </c>
      <c r="C60" s="142" t="inlineStr">
        <is>
          <t>Yes, I have experience integrating natural language chat</t>
        </is>
      </c>
      <c r="D60" s="33" t="n"/>
      <c r="E60" s="33" t="n"/>
      <c r="F60" s="33" t="n"/>
      <c r="G60" s="31" t="n"/>
      <c r="H60" s="29" t="n"/>
      <c r="I60" s="29" t="n"/>
      <c r="J60" s="29" t="n"/>
      <c r="K60" s="29" t="n"/>
      <c r="L60" s="29" t="n"/>
      <c r="P60" s="178">
        <f>IFERROR(__xludf.DUMMYFUNCTION("ifna(transpose(filter(F$3:F89,E$3:E89=B60)), """")"),"Yes, I have experience integrating natural language chat")</f>
        <v/>
      </c>
    </row>
    <row r="61">
      <c r="A61" s="27" t="inlineStr">
        <is>
          <t>yes</t>
        </is>
      </c>
      <c r="B61" s="142" t="inlineStr">
        <is>
          <t>Yes, I have experience integrating natural language chat</t>
        </is>
      </c>
      <c r="C61" s="142" t="inlineStr">
        <is>
          <t>Yes, I have experience integrating natural language chat</t>
        </is>
      </c>
      <c r="D61" s="33" t="n"/>
      <c r="E61" s="33" t="n"/>
      <c r="F61" s="33" t="n"/>
      <c r="G61" s="31" t="n"/>
      <c r="H61" s="29" t="n"/>
      <c r="I61" s="29" t="n"/>
      <c r="J61" s="29" t="n"/>
      <c r="K61" s="29" t="n"/>
      <c r="L61" s="29" t="n"/>
      <c r="P61" s="178">
        <f>IFERROR(__xludf.DUMMYFUNCTION("ifna(transpose(filter(F$3:F89,E$3:E89=B61)), """")"),"Yes, I have experience integrating natural language chat")</f>
        <v/>
      </c>
    </row>
    <row r="62">
      <c r="A62" s="27" t="inlineStr">
        <is>
          <t>Yes</t>
        </is>
      </c>
      <c r="B62" s="142" t="inlineStr">
        <is>
          <t>Yes, I have experience integrating natural language chat</t>
        </is>
      </c>
      <c r="C62" s="142" t="inlineStr">
        <is>
          <t>Yes, I have experience integrating natural language chat</t>
        </is>
      </c>
      <c r="D62" s="33" t="n"/>
      <c r="E62" s="33" t="n"/>
      <c r="F62" s="33" t="n"/>
      <c r="G62" s="31" t="n"/>
      <c r="H62" s="29" t="n"/>
      <c r="I62" s="29" t="n"/>
      <c r="J62" s="29" t="n"/>
      <c r="K62" s="29" t="n"/>
      <c r="L62" s="29" t="n"/>
      <c r="P62" s="178">
        <f>IFERROR(__xludf.DUMMYFUNCTION("ifna(transpose(filter(F$3:F89,E$3:E89=B62)), """")"),"Yes, I have experience integrating natural language chat")</f>
        <v/>
      </c>
    </row>
    <row r="63">
      <c r="A63" s="27" t="inlineStr">
        <is>
          <t>yes</t>
        </is>
      </c>
      <c r="B63" s="142" t="inlineStr">
        <is>
          <t>Yes, I have experience integrating natural language chat</t>
        </is>
      </c>
      <c r="C63" s="142" t="inlineStr">
        <is>
          <t>Yes, I have experience integrating natural language chat</t>
        </is>
      </c>
      <c r="D63" s="33" t="n"/>
      <c r="E63" s="33" t="n"/>
      <c r="F63" s="33" t="n"/>
      <c r="G63" s="31" t="n"/>
      <c r="H63" s="29" t="n"/>
      <c r="I63" s="29" t="n"/>
      <c r="J63" s="29" t="n"/>
      <c r="K63" s="29" t="n"/>
      <c r="L63" s="29" t="n"/>
      <c r="P63" s="178">
        <f>IFERROR(__xludf.DUMMYFUNCTION("ifna(transpose(filter(F$3:F89,E$3:E89=B63)), """")"),"Yes, I have experience integrating natural language chat")</f>
        <v/>
      </c>
    </row>
    <row r="64">
      <c r="A64" s="27" t="inlineStr">
        <is>
          <t>Yes</t>
        </is>
      </c>
      <c r="B64" s="142" t="inlineStr">
        <is>
          <t>Yes, I have experience integrating natural language chat</t>
        </is>
      </c>
      <c r="C64" s="142" t="inlineStr">
        <is>
          <t>Yes, I have experience integrating natural language chat</t>
        </is>
      </c>
      <c r="D64" s="33" t="n"/>
      <c r="E64" s="33" t="n"/>
      <c r="F64" s="33" t="n"/>
      <c r="G64" s="31" t="n"/>
      <c r="H64" s="29" t="n"/>
      <c r="I64" s="29" t="n"/>
      <c r="J64" s="29" t="n"/>
      <c r="K64" s="29" t="n"/>
      <c r="L64" s="29" t="n"/>
      <c r="P64" s="178">
        <f>IFERROR(__xludf.DUMMYFUNCTION("ifna(transpose(filter(F$3:F89,E$3:E89=B64)), """")"),"Yes, I have experience integrating natural language chat")</f>
        <v/>
      </c>
    </row>
    <row r="65">
      <c r="A65" s="27" t="inlineStr">
        <is>
          <t>yes</t>
        </is>
      </c>
      <c r="B65" s="142" t="inlineStr">
        <is>
          <t>Yes, I have experience integrating natural language chat</t>
        </is>
      </c>
      <c r="C65" s="142" t="inlineStr">
        <is>
          <t>Yes, I have experience integrating natural language chat</t>
        </is>
      </c>
      <c r="D65" s="33" t="n"/>
      <c r="E65" s="33" t="n"/>
      <c r="F65" s="33" t="n"/>
      <c r="G65" s="31" t="n"/>
      <c r="H65" s="29" t="n"/>
      <c r="I65" s="29" t="n"/>
      <c r="J65" s="29" t="n"/>
      <c r="K65" s="29" t="n"/>
      <c r="L65" s="29" t="n"/>
      <c r="P65" s="178">
        <f>IFERROR(__xludf.DUMMYFUNCTION("ifna(transpose(filter(F$3:F89,E$3:E89=B65)), """")"),"Yes, I have experience integrating natural language chat")</f>
        <v/>
      </c>
    </row>
    <row r="66">
      <c r="A66" s="27" t="inlineStr">
        <is>
          <t>Yes</t>
        </is>
      </c>
      <c r="B66" s="142" t="inlineStr">
        <is>
          <t>Yes, I have experience integrating natural language chat</t>
        </is>
      </c>
      <c r="C66" s="142" t="inlineStr">
        <is>
          <t>Yes, I have experience integrating natural language chat</t>
        </is>
      </c>
      <c r="D66" s="33" t="n"/>
      <c r="E66" s="33" t="n"/>
      <c r="F66" s="33" t="n"/>
      <c r="G66" s="31" t="n"/>
      <c r="H66" s="29" t="n"/>
      <c r="I66" s="29" t="n"/>
      <c r="J66" s="29" t="n"/>
      <c r="K66" s="29" t="n"/>
      <c r="L66" s="29" t="n"/>
      <c r="P66" s="178">
        <f>IFERROR(__xludf.DUMMYFUNCTION("ifna(transpose(filter(F$3:F89,E$3:E89=B66)), """")"),"Yes, I have experience integrating natural language chat")</f>
        <v/>
      </c>
    </row>
    <row r="67">
      <c r="A67" s="27" t="inlineStr">
        <is>
          <t>yes</t>
        </is>
      </c>
      <c r="B67" s="142" t="inlineStr">
        <is>
          <t>Yes, I have experience integrating natural language chat</t>
        </is>
      </c>
      <c r="C67" s="142" t="inlineStr">
        <is>
          <t>Yes, I have experience integrating natural language chat</t>
        </is>
      </c>
      <c r="D67" s="33" t="n"/>
      <c r="E67" s="33" t="n"/>
      <c r="F67" s="33" t="n"/>
      <c r="G67" s="31" t="n"/>
      <c r="H67" s="29" t="n"/>
      <c r="I67" s="29" t="n"/>
      <c r="J67" s="29" t="n"/>
      <c r="K67" s="29" t="n"/>
      <c r="L67" s="29" t="n"/>
      <c r="P67" s="178">
        <f>IFERROR(__xludf.DUMMYFUNCTION("ifna(transpose(filter(F$3:F89,E$3:E89=B67)), """")"),"Yes, I have experience integrating natural language chat")</f>
        <v/>
      </c>
    </row>
    <row r="68">
      <c r="A68" s="27" t="inlineStr">
        <is>
          <t>yes</t>
        </is>
      </c>
      <c r="B68" s="142" t="inlineStr">
        <is>
          <t>Yes, I have experience integrating natural language chat</t>
        </is>
      </c>
      <c r="C68" s="142" t="inlineStr">
        <is>
          <t>Yes, I have experience integrating natural language chat</t>
        </is>
      </c>
      <c r="D68" s="33" t="n"/>
      <c r="E68" s="33" t="n"/>
      <c r="F68" s="33" t="n"/>
      <c r="G68" s="31" t="n"/>
      <c r="H68" s="29" t="n"/>
      <c r="I68" s="29" t="n"/>
      <c r="J68" s="29" t="n"/>
      <c r="K68" s="29" t="n"/>
      <c r="L68" s="29" t="n"/>
      <c r="P68" s="178">
        <f>IFERROR(__xludf.DUMMYFUNCTION("ifna(transpose(filter(F$3:F89,E$3:E89=B68)), """")"),"Yes, I have experience integrating natural language chat")</f>
        <v/>
      </c>
    </row>
    <row r="69">
      <c r="A69" s="27" t="inlineStr">
        <is>
          <t>Yes</t>
        </is>
      </c>
      <c r="B69" s="142" t="inlineStr">
        <is>
          <t>Yes, I have experience integrating natural language chat</t>
        </is>
      </c>
      <c r="C69" s="142" t="inlineStr">
        <is>
          <t>Yes, I have experience integrating natural language chat</t>
        </is>
      </c>
      <c r="D69" s="33" t="n"/>
      <c r="E69" s="33" t="n"/>
      <c r="F69" s="33" t="n"/>
      <c r="G69" s="31" t="n"/>
      <c r="H69" s="29" t="n"/>
      <c r="I69" s="29" t="n"/>
      <c r="J69" s="29" t="n"/>
      <c r="K69" s="29" t="n"/>
      <c r="L69" s="29" t="n"/>
      <c r="P69" s="178">
        <f>IFERROR(__xludf.DUMMYFUNCTION("ifna(transpose(filter(F$3:F89,E$3:E89=B69)), """")"),"Yes, I have experience integrating natural language chat")</f>
        <v/>
      </c>
    </row>
    <row r="70">
      <c r="A70" s="27" t="inlineStr">
        <is>
          <t>Yes</t>
        </is>
      </c>
      <c r="B70" s="142" t="inlineStr">
        <is>
          <t>Yes, I have experience integrating natural language chat</t>
        </is>
      </c>
      <c r="C70" s="142" t="inlineStr">
        <is>
          <t>Yes, I have experience integrating natural language chat</t>
        </is>
      </c>
      <c r="D70" s="33" t="n"/>
      <c r="E70" s="33" t="n"/>
      <c r="F70" s="33" t="n"/>
      <c r="G70" s="31" t="n"/>
      <c r="H70" s="29" t="n"/>
      <c r="I70" s="29" t="n"/>
      <c r="J70" s="29" t="n"/>
      <c r="K70" s="29" t="n"/>
      <c r="L70" s="29" t="n"/>
      <c r="P70" s="178">
        <f>IFERROR(__xludf.DUMMYFUNCTION("ifna(transpose(filter(F$3:F89,E$3:E89=B70)), """")"),"Yes, I have experience integrating natural language chat")</f>
        <v/>
      </c>
    </row>
    <row r="71">
      <c r="A71" s="27" t="inlineStr">
        <is>
          <t>Yes</t>
        </is>
      </c>
      <c r="B71" s="142" t="inlineStr">
        <is>
          <t>Yes, I have experience integrating natural language chat</t>
        </is>
      </c>
      <c r="C71" s="142" t="inlineStr">
        <is>
          <t>Yes, I have experience integrating natural language chat</t>
        </is>
      </c>
      <c r="D71" s="33" t="n"/>
      <c r="E71" s="33" t="n"/>
      <c r="F71" s="33" t="n"/>
      <c r="G71" s="31" t="n"/>
      <c r="H71" s="29" t="n"/>
      <c r="I71" s="29" t="n"/>
      <c r="J71" s="29" t="n"/>
      <c r="K71" s="29" t="n"/>
      <c r="L71" s="29" t="n"/>
      <c r="P71" s="178">
        <f>IFERROR(__xludf.DUMMYFUNCTION("ifna(transpose(filter(F$3:F89,E$3:E89=B71)), """")"),"Yes, I have experience integrating natural language chat")</f>
        <v/>
      </c>
    </row>
    <row r="72">
      <c r="A72" s="27" t="inlineStr">
        <is>
          <t>Yes</t>
        </is>
      </c>
      <c r="B72" s="142" t="inlineStr">
        <is>
          <t>Yes, I have experience integrating natural language chat</t>
        </is>
      </c>
      <c r="C72" s="142" t="inlineStr">
        <is>
          <t>Yes, I have experience integrating natural language chat</t>
        </is>
      </c>
      <c r="D72" s="33" t="n"/>
      <c r="E72" s="33" t="n"/>
      <c r="F72" s="33" t="n"/>
      <c r="G72" s="31" t="n"/>
      <c r="H72" s="29" t="n"/>
      <c r="I72" s="29" t="n"/>
      <c r="J72" s="29" t="n"/>
      <c r="K72" s="29" t="n"/>
      <c r="L72" s="29" t="n"/>
      <c r="P72" s="178">
        <f>IFERROR(__xludf.DUMMYFUNCTION("ifna(transpose(filter(F$3:F89,E$3:E89=B72)), """")"),"Yes, I have experience integrating natural language chat")</f>
        <v/>
      </c>
    </row>
    <row r="73">
      <c r="A73" s="27" t="inlineStr">
        <is>
          <t>yes</t>
        </is>
      </c>
      <c r="B73" s="142" t="inlineStr">
        <is>
          <t>Yes, I have experience integrating natural language chat</t>
        </is>
      </c>
      <c r="C73" s="142" t="inlineStr">
        <is>
          <t>Yes, I have experience integrating natural language chat</t>
        </is>
      </c>
      <c r="D73" s="33" t="n"/>
      <c r="E73" s="33" t="n"/>
      <c r="F73" s="33" t="n"/>
      <c r="G73" s="31" t="n"/>
      <c r="H73" s="29" t="n"/>
      <c r="I73" s="29" t="n"/>
      <c r="J73" s="29" t="n"/>
      <c r="K73" s="29" t="n"/>
      <c r="L73" s="29" t="n"/>
      <c r="P73" s="178">
        <f>IFERROR(__xludf.DUMMYFUNCTION("ifna(transpose(filter(F$3:F89,E$3:E89=B73)), """")"),"Yes, I have experience integrating natural language chat")</f>
        <v/>
      </c>
    </row>
    <row r="74">
      <c r="A74" s="27" t="inlineStr">
        <is>
          <t>Yes</t>
        </is>
      </c>
      <c r="B74" s="142" t="inlineStr">
        <is>
          <t>Yes, I have experience integrating natural language chat</t>
        </is>
      </c>
      <c r="C74" s="142" t="inlineStr">
        <is>
          <t>Yes, I have experience integrating natural language chat</t>
        </is>
      </c>
      <c r="D74" s="33" t="n"/>
      <c r="E74" s="33" t="n"/>
      <c r="F74" s="33" t="n"/>
      <c r="G74" s="31" t="n"/>
      <c r="H74" s="29" t="n"/>
      <c r="I74" s="29" t="n"/>
      <c r="J74" s="29" t="n"/>
      <c r="K74" s="29" t="n"/>
      <c r="L74" s="29" t="n"/>
      <c r="P74" s="178">
        <f>IFERROR(__xludf.DUMMYFUNCTION("ifna(transpose(filter(F$3:F89,E$3:E89=B74)), """")"),"Yes, I have experience integrating natural language chat")</f>
        <v/>
      </c>
    </row>
    <row r="75">
      <c r="A75" s="27" t="inlineStr">
        <is>
          <t>Yes</t>
        </is>
      </c>
      <c r="B75" s="142" t="inlineStr">
        <is>
          <t>Yes, I have experience integrating natural language chat</t>
        </is>
      </c>
      <c r="C75" s="142" t="inlineStr">
        <is>
          <t>Yes, I have experience integrating natural language chat</t>
        </is>
      </c>
      <c r="D75" s="33" t="n"/>
      <c r="E75" s="33" t="n"/>
      <c r="F75" s="33" t="n"/>
      <c r="G75" s="31" t="n"/>
      <c r="H75" s="29" t="n"/>
      <c r="I75" s="29" t="n"/>
      <c r="J75" s="29" t="n"/>
      <c r="K75" s="29" t="n"/>
      <c r="L75" s="29" t="n"/>
      <c r="P75" s="178">
        <f>IFERROR(__xludf.DUMMYFUNCTION("ifna(transpose(filter(F$3:F89,E$3:E89=B75)), """")"),"Yes, I have experience integrating natural language chat")</f>
        <v/>
      </c>
    </row>
    <row r="76">
      <c r="A76" s="27" t="inlineStr">
        <is>
          <t>yes</t>
        </is>
      </c>
      <c r="B76" s="142" t="inlineStr">
        <is>
          <t>Yes, I have experience integrating natural language chat</t>
        </is>
      </c>
      <c r="C76" s="142" t="inlineStr">
        <is>
          <t>Yes, I have experience integrating natural language chat</t>
        </is>
      </c>
      <c r="D76" s="33" t="n"/>
      <c r="E76" s="33" t="n"/>
      <c r="F76" s="33" t="n"/>
      <c r="G76" s="31" t="n"/>
      <c r="H76" s="29" t="n"/>
      <c r="I76" s="29" t="n"/>
      <c r="J76" s="29" t="n"/>
      <c r="K76" s="29" t="n"/>
      <c r="L76" s="29" t="n"/>
      <c r="P76" s="178">
        <f>IFERROR(__xludf.DUMMYFUNCTION("ifna(transpose(filter(F$3:F89,E$3:E89=B76)), """")"),"Yes, I have experience integrating natural language chat")</f>
        <v/>
      </c>
    </row>
    <row r="77">
      <c r="A77" s="27" t="inlineStr">
        <is>
          <t>yes</t>
        </is>
      </c>
      <c r="B77" s="142" t="inlineStr">
        <is>
          <t>Yes, I have experience integrating natural language chat</t>
        </is>
      </c>
      <c r="C77" s="142" t="inlineStr">
        <is>
          <t>Yes, I have experience integrating natural language chat</t>
        </is>
      </c>
      <c r="D77" s="33" t="n"/>
      <c r="E77" s="33" t="n"/>
      <c r="F77" s="33" t="n"/>
      <c r="G77" s="31" t="n"/>
      <c r="H77" s="29" t="n"/>
      <c r="I77" s="29" t="n"/>
      <c r="J77" s="29" t="n"/>
      <c r="K77" s="29" t="n"/>
      <c r="L77" s="29" t="n"/>
      <c r="P77" s="178">
        <f>IFERROR(__xludf.DUMMYFUNCTION("ifna(transpose(filter(F$3:F89,E$3:E89=B77)), """")"),"Yes, I have experience integrating natural language chat")</f>
        <v/>
      </c>
    </row>
    <row r="78">
      <c r="A78" s="27" t="inlineStr">
        <is>
          <t>Yes</t>
        </is>
      </c>
      <c r="B78" s="142" t="inlineStr">
        <is>
          <t>Yes, I have experience integrating natural language chat</t>
        </is>
      </c>
      <c r="C78" s="142" t="inlineStr">
        <is>
          <t>Yes, I have experience integrating natural language chat</t>
        </is>
      </c>
      <c r="D78" s="33" t="n"/>
      <c r="E78" s="33" t="n"/>
      <c r="F78" s="33" t="n"/>
      <c r="G78" s="31" t="n"/>
      <c r="H78" s="29" t="n"/>
      <c r="I78" s="29" t="n"/>
      <c r="J78" s="29" t="n"/>
      <c r="K78" s="29" t="n"/>
      <c r="L78" s="29" t="n"/>
      <c r="P78" s="178">
        <f>IFERROR(__xludf.DUMMYFUNCTION("ifna(transpose(filter(F$3:F89,E$3:E89=B78)), """")"),"Yes, I have experience integrating natural language chat")</f>
        <v/>
      </c>
    </row>
    <row r="79">
      <c r="A79" s="27" t="inlineStr">
        <is>
          <t>Yes</t>
        </is>
      </c>
      <c r="B79" s="142" t="inlineStr">
        <is>
          <t>Yes, I have experience integrating natural language chat</t>
        </is>
      </c>
      <c r="C79" s="142" t="inlineStr">
        <is>
          <t>Yes, I have experience integrating natural language chat</t>
        </is>
      </c>
      <c r="D79" s="33" t="n"/>
      <c r="E79" s="33" t="n"/>
      <c r="F79" s="33" t="n"/>
      <c r="G79" s="31" t="n"/>
      <c r="H79" s="29" t="n"/>
      <c r="I79" s="29" t="n"/>
      <c r="J79" s="29" t="n"/>
      <c r="K79" s="29" t="n"/>
      <c r="L79" s="29" t="n"/>
      <c r="P79" s="178">
        <f>IFERROR(__xludf.DUMMYFUNCTION("ifna(transpose(filter(F$3:F89,E$3:E89=B79)), """")"),"Yes, I have experience integrating natural language chat")</f>
        <v/>
      </c>
    </row>
    <row r="80">
      <c r="A80" s="27" t="inlineStr">
        <is>
          <t>yes</t>
        </is>
      </c>
      <c r="B80" s="142" t="inlineStr">
        <is>
          <t>Yes, I have experience integrating natural language chat</t>
        </is>
      </c>
      <c r="C80" s="142" t="inlineStr">
        <is>
          <t>Yes, I have experience integrating natural language chat</t>
        </is>
      </c>
      <c r="D80" s="33" t="n"/>
      <c r="E80" s="33" t="n"/>
      <c r="F80" s="33" t="n"/>
      <c r="G80" s="31" t="n"/>
      <c r="H80" s="29" t="n"/>
      <c r="I80" s="29" t="n"/>
      <c r="J80" s="29" t="n"/>
      <c r="K80" s="29" t="n"/>
      <c r="L80" s="29" t="n"/>
      <c r="P80" s="178">
        <f>IFERROR(__xludf.DUMMYFUNCTION("ifna(transpose(filter(F$3:F89,E$3:E89=B80)), """")"),"Yes, I have experience integrating natural language chat")</f>
        <v/>
      </c>
    </row>
    <row r="81">
      <c r="A81" s="27" t="inlineStr">
        <is>
          <t>yes</t>
        </is>
      </c>
      <c r="B81" s="142" t="inlineStr">
        <is>
          <t>Yes, I have experience integrating natural language chat</t>
        </is>
      </c>
      <c r="C81" s="142" t="inlineStr">
        <is>
          <t>Yes, I have experience integrating natural language chat</t>
        </is>
      </c>
      <c r="D81" s="33" t="n"/>
      <c r="E81" s="33" t="n"/>
      <c r="F81" s="33" t="n"/>
      <c r="G81" s="31" t="n"/>
      <c r="H81" s="29" t="n"/>
      <c r="I81" s="29" t="n"/>
      <c r="J81" s="29" t="n"/>
      <c r="K81" s="29" t="n"/>
      <c r="L81" s="29" t="n"/>
      <c r="P81" s="178">
        <f>IFERROR(__xludf.DUMMYFUNCTION("ifna(transpose(filter(F$3:F89,E$3:E89=B81)), """")"),"Yes, I have experience integrating natural language chat")</f>
        <v/>
      </c>
    </row>
    <row r="82">
      <c r="A82" s="27" t="inlineStr">
        <is>
          <t>yes</t>
        </is>
      </c>
      <c r="B82" s="142" t="inlineStr">
        <is>
          <t>Yes, I have experience integrating natural language chat</t>
        </is>
      </c>
      <c r="C82" s="142" t="inlineStr">
        <is>
          <t>Yes, I have experience integrating natural language chat</t>
        </is>
      </c>
      <c r="D82" s="33" t="n"/>
      <c r="E82" s="33" t="n"/>
      <c r="F82" s="33" t="n"/>
      <c r="G82" s="31" t="n"/>
      <c r="H82" s="29" t="n"/>
      <c r="I82" s="29" t="n"/>
      <c r="J82" s="29" t="n"/>
      <c r="K82" s="29" t="n"/>
      <c r="L82" s="29" t="n"/>
      <c r="P82" s="178">
        <f>IFERROR(__xludf.DUMMYFUNCTION("ifna(transpose(filter(F$3:F89,E$3:E89=B82)), """")"),"Yes, I have experience integrating natural language chat")</f>
        <v/>
      </c>
    </row>
    <row r="83">
      <c r="A83" s="27" t="inlineStr">
        <is>
          <t>yes</t>
        </is>
      </c>
      <c r="B83" s="142" t="inlineStr">
        <is>
          <t>Yes, I have experience integrating natural language chat</t>
        </is>
      </c>
      <c r="C83" s="142" t="inlineStr">
        <is>
          <t>Yes, I have experience integrating natural language chat</t>
        </is>
      </c>
      <c r="D83" s="33" t="n"/>
      <c r="E83" s="33" t="n"/>
      <c r="F83" s="33" t="n"/>
      <c r="G83" s="31" t="n"/>
      <c r="H83" s="29" t="n"/>
      <c r="I83" s="29" t="n"/>
      <c r="J83" s="29" t="n"/>
      <c r="K83" s="29" t="n"/>
      <c r="L83" s="29" t="n"/>
      <c r="P83" s="178">
        <f>IFERROR(__xludf.DUMMYFUNCTION("ifna(transpose(filter(F$3:F89,E$3:E89=B83)), """")"),"Yes, I have experience integrating natural language chat")</f>
        <v/>
      </c>
    </row>
    <row r="84">
      <c r="A84" s="27" t="inlineStr">
        <is>
          <t>yes</t>
        </is>
      </c>
      <c r="B84" s="142" t="inlineStr">
        <is>
          <t>Yes, I have experience integrating natural language chat</t>
        </is>
      </c>
      <c r="C84" s="142" t="inlineStr">
        <is>
          <t>Yes, I have experience integrating natural language chat</t>
        </is>
      </c>
      <c r="D84" s="33" t="n"/>
      <c r="E84" s="33" t="n"/>
      <c r="F84" s="33" t="n"/>
      <c r="G84" s="31" t="n"/>
      <c r="H84" s="29" t="n"/>
      <c r="I84" s="29" t="n"/>
      <c r="J84" s="29" t="n"/>
      <c r="K84" s="29" t="n"/>
      <c r="L84" s="29" t="n"/>
      <c r="P84" s="178">
        <f>IFERROR(__xludf.DUMMYFUNCTION("ifna(transpose(filter(F$3:F89,E$3:E89=B84)), """")"),"Yes, I have experience integrating natural language chat")</f>
        <v/>
      </c>
    </row>
    <row r="85">
      <c r="A85" s="27" t="inlineStr">
        <is>
          <t>Yes</t>
        </is>
      </c>
      <c r="B85" s="142" t="inlineStr">
        <is>
          <t>Yes, I have experience integrating natural language chat</t>
        </is>
      </c>
      <c r="C85" s="142" t="inlineStr">
        <is>
          <t>Yes, I have experience integrating natural language chat</t>
        </is>
      </c>
      <c r="D85" s="33" t="n"/>
      <c r="E85" s="33" t="n"/>
      <c r="F85" s="33" t="n"/>
      <c r="G85" s="31" t="n"/>
      <c r="H85" s="29" t="n"/>
      <c r="I85" s="29" t="n"/>
      <c r="J85" s="29" t="n"/>
      <c r="K85" s="29" t="n"/>
      <c r="L85" s="29" t="n"/>
      <c r="P85" s="178">
        <f>IFERROR(__xludf.DUMMYFUNCTION("ifna(transpose(filter(F$3:F89,E$3:E89=B85)), """")"),"Yes, I have experience integrating natural language chat")</f>
        <v/>
      </c>
    </row>
    <row r="86">
      <c r="A86" s="27" t="inlineStr">
        <is>
          <t>yes</t>
        </is>
      </c>
      <c r="B86" s="142" t="inlineStr">
        <is>
          <t>Yes, I have experience integrating natural language chat</t>
        </is>
      </c>
      <c r="C86" s="142" t="inlineStr">
        <is>
          <t>Yes, I have experience integrating natural language chat</t>
        </is>
      </c>
      <c r="D86" s="33" t="n"/>
      <c r="E86" s="33" t="n"/>
      <c r="F86" s="33" t="n"/>
      <c r="G86" s="31" t="n"/>
      <c r="H86" s="29" t="n"/>
      <c r="I86" s="29" t="n"/>
      <c r="J86" s="29" t="n"/>
      <c r="K86" s="29" t="n"/>
      <c r="L86" s="29" t="n"/>
      <c r="P86" s="178">
        <f>IFERROR(__xludf.DUMMYFUNCTION("ifna(transpose(filter(F$3:F89,E$3:E89=B86)), """")"),"Yes, I have experience integrating natural language chat")</f>
        <v/>
      </c>
    </row>
    <row r="87">
      <c r="A87" s="27" t="inlineStr">
        <is>
          <t>Yes - we use an open-end coding tool</t>
        </is>
      </c>
      <c r="B87" s="142" t="inlineStr">
        <is>
          <t>Yes, I have experience integrating natural language chat</t>
        </is>
      </c>
      <c r="C87" s="142" t="inlineStr">
        <is>
          <t>Yes, I have experience integrating natural language chat</t>
        </is>
      </c>
      <c r="D87" s="33" t="n"/>
      <c r="E87" s="33" t="n"/>
      <c r="F87" s="33" t="n"/>
      <c r="G87" s="31" t="n"/>
      <c r="H87" s="29" t="n"/>
      <c r="I87" s="29" t="n"/>
      <c r="J87" s="29" t="n"/>
      <c r="K87" s="29" t="n"/>
      <c r="L87" s="29" t="n"/>
      <c r="P87" s="178">
        <f>IFERROR(__xludf.DUMMYFUNCTION("ifna(transpose(filter(F$3:F89,E$3:E89=B87)), """")"),"Yes, I have experience integrating natural language chat")</f>
        <v/>
      </c>
    </row>
    <row r="88">
      <c r="A88" s="27" t="inlineStr">
        <is>
          <t>Yes I've had a ton of experience doing this it's really awesome</t>
        </is>
      </c>
      <c r="B88" s="142" t="inlineStr">
        <is>
          <t>Yes, I have experience integrating natural language chat</t>
        </is>
      </c>
      <c r="C88" s="142" t="inlineStr">
        <is>
          <t>Yes, I have experience integrating natural language chat</t>
        </is>
      </c>
      <c r="D88" s="33" t="n"/>
      <c r="E88" s="33" t="n"/>
      <c r="F88" s="33" t="n"/>
      <c r="G88" s="31" t="n"/>
      <c r="H88" s="29" t="n"/>
      <c r="I88" s="29" t="n"/>
      <c r="J88" s="29" t="n"/>
      <c r="K88" s="29" t="n"/>
      <c r="L88" s="29" t="n"/>
      <c r="P88" s="178">
        <f>IFERROR(__xludf.DUMMYFUNCTION("ifna(transpose(filter(F$3:F89,E$3:E89=B88)), """")"),"Yes, I have experience integrating natural language chat")</f>
        <v/>
      </c>
    </row>
    <row r="89">
      <c r="A89" s="27" t="inlineStr">
        <is>
          <t>Yes, my last company had a natural language chat, but it wasn’t AI, just a presentation style</t>
        </is>
      </c>
      <c r="B89" s="142" t="inlineStr">
        <is>
          <t>Yes, I have experience integrating natural language chat</t>
        </is>
      </c>
      <c r="C89" s="142" t="inlineStr">
        <is>
          <t>Yes, I have experience integrating natural language chat</t>
        </is>
      </c>
      <c r="D89" s="33" t="n"/>
      <c r="E89" s="33" t="n"/>
      <c r="F89" s="33" t="n"/>
      <c r="G89" s="31" t="n"/>
      <c r="H89" s="29" t="n"/>
      <c r="I89" s="29" t="n"/>
      <c r="J89" s="29" t="n"/>
      <c r="K89" s="29" t="n"/>
      <c r="L89" s="29" t="n"/>
      <c r="P89" s="178">
        <f>IFERROR(__xludf.DUMMYFUNCTION("ifna(transpose(filter(F$3:F89,E$3:E89=B89)), """")"),"Yes, I have experience integrating natural language chat")</f>
        <v/>
      </c>
    </row>
  </sheetData>
  <autoFilter ref="$A$2:$Z$60"/>
  <mergeCells count="1">
    <mergeCell ref="A1:C1"/>
  </mergeCells>
  <dataValidations count="2">
    <dataValidation sqref="B3:B89" showErrorMessage="1" showInputMessage="1" allowBlank="1" prompt="Click and enter a value from range" type="list">
      <formula1>$E$3:$E$60</formula1>
    </dataValidation>
    <dataValidation sqref="C3:C89" showErrorMessage="1" showInputMessage="1" allowBlank="1" type="list">
      <formula1>$P3:$Z3</formula1>
    </dataValidation>
  </dataValidations>
  <pageMargins left="0.75" right="0.75" top="1" bottom="1" header="0.5" footer="0.5"/>
</worksheet>
</file>

<file path=xl/worksheets/sheet3.xml><?xml version="1.0" encoding="utf-8"?>
<worksheet xmlns="http://schemas.openxmlformats.org/spreadsheetml/2006/main">
  <sheetPr>
    <outlinePr summaryBelow="0" summaryRight="0"/>
    <pageSetUpPr/>
  </sheetPr>
  <dimension ref="A1:Z29"/>
  <sheetViews>
    <sheetView workbookViewId="0">
      <pane ySplit="2" topLeftCell="A3" activePane="bottomLeft" state="frozen"/>
      <selection pane="bottomLeft" activeCell="B4" sqref="B4"/>
    </sheetView>
  </sheetViews>
  <sheetFormatPr baseColWidth="8" defaultColWidth="12.63" defaultRowHeight="15.75" customHeight="1"/>
  <cols>
    <col width="72.5" customWidth="1" style="179" min="1" max="1"/>
    <col width="30.63" customWidth="1" style="179" min="2" max="2"/>
    <col width="35" customWidth="1" style="179" min="3" max="3"/>
    <col width="11.5" customWidth="1" style="179" min="4" max="4"/>
    <col width="17.75" customWidth="1" style="179" min="5" max="5"/>
    <col width="26" customWidth="1" style="179" min="6" max="6"/>
    <col width="6.25" customWidth="1" style="179" min="7" max="7"/>
    <col width="4.13" customWidth="1" style="179" min="8" max="8"/>
    <col width="25.75" customWidth="1" style="179" min="9" max="9"/>
    <col width="48.38" customWidth="1" style="179" min="10" max="10"/>
    <col width="34.13" customWidth="1" style="179" min="11" max="11"/>
    <col width="36.75" customWidth="1" style="179" min="12" max="12"/>
  </cols>
  <sheetData>
    <row r="1">
      <c r="A1" s="180" t="inlineStr">
        <is>
          <t xml:space="preserve">What did you do and what conclusions did you reach about using the technology? </t>
        </is>
      </c>
      <c r="B1" s="181" t="n"/>
      <c r="C1" s="182" t="n"/>
      <c r="D1" s="39" t="n"/>
      <c r="E1" s="39" t="n"/>
      <c r="F1" s="39" t="n"/>
      <c r="G1" s="39" t="n"/>
      <c r="H1" s="39" t="n"/>
      <c r="I1" s="39" t="n"/>
      <c r="J1" s="39" t="n"/>
      <c r="K1" s="39" t="n"/>
      <c r="L1" s="39" t="n"/>
      <c r="M1" s="39" t="n"/>
      <c r="N1" s="39" t="n"/>
      <c r="O1" s="39" t="n"/>
      <c r="P1" s="39" t="n"/>
      <c r="Q1" s="39" t="n"/>
      <c r="R1" s="39" t="n"/>
      <c r="S1" s="39" t="n"/>
      <c r="T1" s="39" t="n"/>
      <c r="U1" s="39" t="n"/>
      <c r="V1" s="39" t="n"/>
      <c r="W1" s="39" t="n"/>
      <c r="X1" s="62" t="n"/>
      <c r="Y1" s="62" t="n"/>
      <c r="Z1" s="62" t="n"/>
    </row>
    <row r="2">
      <c r="A2" s="17" t="inlineStr">
        <is>
          <t>Responses</t>
        </is>
      </c>
      <c r="B2" s="18" t="inlineStr">
        <is>
          <t>Topic</t>
        </is>
      </c>
      <c r="C2" s="18" t="inlineStr">
        <is>
          <t>Subtopic</t>
        </is>
      </c>
      <c r="D2" s="31" t="n"/>
      <c r="E2" s="20" t="inlineStr">
        <is>
          <t>Topic</t>
        </is>
      </c>
      <c r="F2" s="20" t="inlineStr">
        <is>
          <t>Subtopic</t>
        </is>
      </c>
      <c r="G2" s="20" t="inlineStr">
        <is>
          <t>Count</t>
        </is>
      </c>
      <c r="H2" s="39" t="n"/>
      <c r="I2" s="51" t="inlineStr">
        <is>
          <t>Topic</t>
        </is>
      </c>
      <c r="J2" s="51" t="inlineStr">
        <is>
          <t>Insight</t>
        </is>
      </c>
      <c r="K2" s="51" t="inlineStr">
        <is>
          <t>Exemplar Response 1</t>
        </is>
      </c>
      <c r="L2" s="51" t="inlineStr">
        <is>
          <t>Exemplar Responses 2</t>
        </is>
      </c>
      <c r="M2" s="39" t="n"/>
      <c r="N2" s="39" t="n"/>
      <c r="O2" s="39" t="n"/>
      <c r="P2" s="41" t="inlineStr">
        <is>
          <t>Prep data for dropdown</t>
        </is>
      </c>
      <c r="Q2" s="39" t="n"/>
      <c r="R2" s="39" t="n"/>
      <c r="S2" s="39" t="n"/>
      <c r="T2" s="39" t="n"/>
      <c r="U2" s="39" t="n"/>
      <c r="V2" s="39" t="n"/>
      <c r="W2" s="39" t="n"/>
      <c r="X2" s="62" t="n"/>
      <c r="Y2" s="62" t="n"/>
      <c r="Z2" s="62" t="n"/>
    </row>
    <row r="3">
      <c r="A3" s="27" t="inlineStr">
        <is>
          <t>It si fantastic and freed up significant time and money because we eliminated our coding department</t>
        </is>
      </c>
      <c r="B3" s="142" t="inlineStr">
        <is>
          <t>Build interviews and analyze responses</t>
        </is>
      </c>
      <c r="C3" s="42" t="inlineStr">
        <is>
          <t>Improves efficiency in qualitative analysis</t>
        </is>
      </c>
      <c r="D3" s="31" t="n"/>
      <c r="E3" s="142" t="inlineStr">
        <is>
          <t>Build interviews and analyze responses</t>
        </is>
      </c>
      <c r="F3" s="27" t="inlineStr">
        <is>
          <t>Improves efficiency in qualitative analysis</t>
        </is>
      </c>
      <c r="G3" s="142">
        <f>SUMPRODUCT((--EXACT(E3, B$3:B$8737)) *(--EXACT(F3, C$3:C$8737)))</f>
        <v/>
      </c>
      <c r="H3" s="43" t="n"/>
      <c r="I3" s="142" t="inlineStr">
        <is>
          <t>Build interviews and analyze responses</t>
        </is>
      </c>
      <c r="J3" s="55" t="inlineStr">
        <is>
          <t>Respondents leveraged AI chatbots for surveys, streamlining the process and using AI's analytical capabilities. This not only facilitated ease of use but also resulted in notable resource savings for the participants.</t>
        </is>
      </c>
      <c r="K3" s="27" t="inlineStr">
        <is>
          <t>i used chat bot api to improve traditional surveys. using AI for surveys will be the future.</t>
        </is>
      </c>
      <c r="L3" s="27" t="inlineStr">
        <is>
          <t>Used it to help organize semi structured qualitative interviews for analysis purposes. Saved a lot of time for the analyst and left room for fine tuning</t>
        </is>
      </c>
      <c r="M3" s="39" t="n"/>
      <c r="N3" s="39" t="n"/>
      <c r="O3" s="39" t="n"/>
      <c r="P3" s="174">
        <f>IFERROR(__xludf.DUMMYFUNCTION("ifna(transpose(filter(F$3:F29,E$3:E29=B3)), """")"),"Improves efficiency in qualitative analysis")</f>
        <v/>
      </c>
      <c r="Q3" s="39">
        <f>IFERROR(__xludf.DUMMYFUNCTION("""COMPUTED_VALUE"""),"There are challenges and limitations")</f>
        <v/>
      </c>
      <c r="R3" s="39">
        <f>IFERROR(__xludf.DUMMYFUNCTION("""COMPUTED_VALUE"""),"There is application for using the technology ")</f>
        <v/>
      </c>
      <c r="S3" s="39" t="n"/>
      <c r="T3" s="39" t="n"/>
      <c r="U3" s="39" t="n"/>
      <c r="V3" s="39" t="n"/>
      <c r="W3" s="39" t="n"/>
      <c r="X3" s="62" t="n"/>
      <c r="Y3" s="62" t="n"/>
      <c r="Z3" s="62" t="n"/>
    </row>
    <row r="4">
      <c r="A4" s="27" t="inlineStr">
        <is>
          <t>We really saved a lot of money and time by doing this</t>
        </is>
      </c>
      <c r="B4" s="142" t="inlineStr">
        <is>
          <t>Build interviews and analyze responses</t>
        </is>
      </c>
      <c r="C4" s="27" t="inlineStr">
        <is>
          <t>Improves efficiency in qualitative analysis</t>
        </is>
      </c>
      <c r="D4" s="31" t="n"/>
      <c r="E4" s="142" t="inlineStr">
        <is>
          <t>Build interviews and analyze responses</t>
        </is>
      </c>
      <c r="F4" s="27" t="inlineStr">
        <is>
          <t>There are challenges and limitations</t>
        </is>
      </c>
      <c r="G4" s="142">
        <f>SUMPRODUCT((--EXACT(E4, B$3:B$8737)) *(--EXACT(F4, C$3:C$8737)))</f>
        <v/>
      </c>
      <c r="H4" s="43" t="n"/>
      <c r="I4" s="142" t="inlineStr">
        <is>
          <t>Drive interviews and surveys of respondents</t>
        </is>
      </c>
      <c r="J4" s="55" t="inlineStr">
        <is>
          <t>While several respondents reported positive experiences, some also highlighted existing flaws in AI chatbots.</t>
        </is>
      </c>
      <c r="K4" s="27" t="inlineStr">
        <is>
          <t>I have been served them as a customer and used them in my job to reach consumers</t>
        </is>
      </c>
      <c r="L4" s="27" t="inlineStr">
        <is>
          <t>Participated in several chatbot surveys. They seemed okay but not great.</t>
        </is>
      </c>
      <c r="M4" s="39" t="n"/>
      <c r="N4" s="39" t="n"/>
      <c r="O4" s="39" t="n"/>
      <c r="P4" s="174">
        <f>IFERROR(__xludf.DUMMYFUNCTION("ifna(transpose(filter(F$3:F29,E$3:E29=B4)), """")"),"Improves efficiency in qualitative analysis")</f>
        <v/>
      </c>
      <c r="Q4" s="39">
        <f>IFERROR(__xludf.DUMMYFUNCTION("""COMPUTED_VALUE"""),"There are challenges and limitations")</f>
        <v/>
      </c>
      <c r="R4" s="39">
        <f>IFERROR(__xludf.DUMMYFUNCTION("""COMPUTED_VALUE"""),"There is application for using the technology ")</f>
        <v/>
      </c>
      <c r="S4" s="39" t="n"/>
      <c r="T4" s="39" t="n"/>
      <c r="U4" s="39" t="n"/>
      <c r="V4" s="39" t="n"/>
      <c r="W4" s="39" t="n"/>
      <c r="X4" s="62" t="n"/>
      <c r="Y4" s="62" t="n"/>
      <c r="Z4" s="62" t="n"/>
    </row>
    <row r="5">
      <c r="A5" s="27" t="inlineStr">
        <is>
          <t>Used it to help organize semi structured qualitative interviews for analysis purposes. Saved a lot of time for the analyst and left room for fine tuning</t>
        </is>
      </c>
      <c r="B5" s="142" t="inlineStr">
        <is>
          <t>Build interviews and analyze responses</t>
        </is>
      </c>
      <c r="C5" s="27" t="inlineStr">
        <is>
          <t>Improves efficiency in qualitative analysis</t>
        </is>
      </c>
      <c r="D5" s="31" t="n"/>
      <c r="E5" s="142" t="inlineStr">
        <is>
          <t>Build interviews and analyze responses</t>
        </is>
      </c>
      <c r="F5" s="27" t="inlineStr">
        <is>
          <t xml:space="preserve">There is application for using the technology </t>
        </is>
      </c>
      <c r="G5" s="142">
        <f>SUMPRODUCT((--EXACT(E5, B$3:B$8737)) *(--EXACT(F5, C$3:C$8737)))</f>
        <v/>
      </c>
      <c r="H5" s="43" t="n"/>
      <c r="I5" s="43" t="n"/>
      <c r="J5" s="43" t="n"/>
      <c r="K5" s="43" t="n"/>
      <c r="L5" s="43" t="n"/>
      <c r="M5" s="39" t="n"/>
      <c r="N5" s="39" t="n"/>
      <c r="O5" s="39" t="n"/>
      <c r="P5" s="174">
        <f>IFERROR(__xludf.DUMMYFUNCTION("ifna(transpose(filter(F$3:F29,E$3:E29=B5)), """")"),"Improves efficiency in qualitative analysis")</f>
        <v/>
      </c>
      <c r="Q5" s="39">
        <f>IFERROR(__xludf.DUMMYFUNCTION("""COMPUTED_VALUE"""),"There are challenges and limitations")</f>
        <v/>
      </c>
      <c r="R5" s="39">
        <f>IFERROR(__xludf.DUMMYFUNCTION("""COMPUTED_VALUE"""),"There is application for using the technology ")</f>
        <v/>
      </c>
      <c r="S5" s="39" t="n"/>
      <c r="T5" s="39" t="n"/>
      <c r="U5" s="39" t="n"/>
      <c r="V5" s="39" t="n"/>
      <c r="W5" s="39" t="n"/>
      <c r="X5" s="62" t="n"/>
      <c r="Y5" s="62" t="n"/>
      <c r="Z5" s="62" t="n"/>
    </row>
    <row r="6">
      <c r="A6" s="27" t="inlineStr">
        <is>
          <t>created my own Large Language Model api powered web scraping tool</t>
        </is>
      </c>
      <c r="B6" s="142" t="inlineStr">
        <is>
          <t>Build interviews and analyze responses</t>
        </is>
      </c>
      <c r="C6" s="27" t="inlineStr">
        <is>
          <t>Improves efficiency in qualitative analysis</t>
        </is>
      </c>
      <c r="D6" s="31" t="n"/>
      <c r="E6" s="142" t="inlineStr">
        <is>
          <t>Drive interviews and surveys of respondents</t>
        </is>
      </c>
      <c r="F6" s="27" t="inlineStr">
        <is>
          <t>Improves the user experience</t>
        </is>
      </c>
      <c r="G6" s="142">
        <f>SUMPRODUCT((--EXACT(E6, B$3:B$8737)) *(--EXACT(F6, C$3:C$8737)))</f>
        <v/>
      </c>
      <c r="H6" s="43" t="n"/>
      <c r="I6" s="43" t="n"/>
      <c r="J6" s="43" t="n"/>
      <c r="K6" s="43" t="n"/>
      <c r="L6" s="43" t="n"/>
      <c r="M6" s="39" t="n"/>
      <c r="N6" s="39" t="n"/>
      <c r="O6" s="39" t="n"/>
      <c r="P6" s="174">
        <f>IFERROR(__xludf.DUMMYFUNCTION("ifna(transpose(filter(F$3:F29,E$3:E29=B6)), """")"),"Improves efficiency in qualitative analysis")</f>
        <v/>
      </c>
      <c r="Q6" s="39">
        <f>IFERROR(__xludf.DUMMYFUNCTION("""COMPUTED_VALUE"""),"There are challenges and limitations")</f>
        <v/>
      </c>
      <c r="R6" s="39">
        <f>IFERROR(__xludf.DUMMYFUNCTION("""COMPUTED_VALUE"""),"There is application for using the technology ")</f>
        <v/>
      </c>
      <c r="S6" s="39" t="n"/>
      <c r="T6" s="39" t="n"/>
      <c r="U6" s="39" t="n"/>
      <c r="V6" s="39" t="n"/>
      <c r="W6" s="39" t="n"/>
      <c r="X6" s="62" t="n"/>
      <c r="Y6" s="62" t="n"/>
      <c r="Z6" s="62" t="n"/>
    </row>
    <row r="7">
      <c r="A7" s="27" t="inlineStr">
        <is>
          <t>It saves time in analysis</t>
        </is>
      </c>
      <c r="B7" s="142" t="inlineStr">
        <is>
          <t>Build interviews and analyze responses</t>
        </is>
      </c>
      <c r="C7" s="27" t="inlineStr">
        <is>
          <t>Improves efficiency in qualitative analysis</t>
        </is>
      </c>
      <c r="D7" s="31" t="n"/>
      <c r="E7" s="142" t="inlineStr">
        <is>
          <t>Drive interviews and surveys of respondents</t>
        </is>
      </c>
      <c r="F7" s="27" t="inlineStr">
        <is>
          <t>Still needs improvement and human involvement</t>
        </is>
      </c>
      <c r="G7" s="142">
        <f>SUMPRODUCT((--EXACT(E7, B$3:B$8737)) *(--EXACT(F7, C$3:C$8737)))</f>
        <v/>
      </c>
      <c r="H7" s="43" t="n"/>
      <c r="I7" s="39" t="n"/>
      <c r="J7" s="39" t="n"/>
      <c r="K7" s="39" t="n"/>
      <c r="L7" s="39" t="n"/>
      <c r="M7" s="39" t="n"/>
      <c r="N7" s="39" t="n"/>
      <c r="O7" s="39" t="n"/>
      <c r="P7" s="174">
        <f>IFERROR(__xludf.DUMMYFUNCTION("ifna(transpose(filter(F$3:F29,E$3:E29=B7)), """")"),"Improves efficiency in qualitative analysis")</f>
        <v/>
      </c>
      <c r="Q7" s="39">
        <f>IFERROR(__xludf.DUMMYFUNCTION("""COMPUTED_VALUE"""),"There are challenges and limitations")</f>
        <v/>
      </c>
      <c r="R7" s="39">
        <f>IFERROR(__xludf.DUMMYFUNCTION("""COMPUTED_VALUE"""),"There is application for using the technology ")</f>
        <v/>
      </c>
      <c r="S7" s="39" t="n"/>
      <c r="T7" s="39" t="n"/>
      <c r="U7" s="39" t="n"/>
      <c r="V7" s="39" t="n"/>
      <c r="W7" s="39" t="n"/>
      <c r="X7" s="62" t="n"/>
      <c r="Y7" s="62" t="n"/>
      <c r="Z7" s="62" t="n"/>
    </row>
    <row r="8">
      <c r="A8" s="27" t="inlineStr">
        <is>
          <t>I liked it, but summarizing qualitative work has been very inefficient in the past and we've tended to default to video interviews instead of chat becasue its more intuitive to analyze</t>
        </is>
      </c>
      <c r="B8" s="142" t="inlineStr">
        <is>
          <t>Build interviews and analyze responses</t>
        </is>
      </c>
      <c r="C8" s="27" t="inlineStr">
        <is>
          <t>There are challenges and limitations</t>
        </is>
      </c>
      <c r="D8" s="31" t="n"/>
      <c r="E8" s="142" t="inlineStr">
        <is>
          <t>Low Content</t>
        </is>
      </c>
      <c r="F8" s="142" t="inlineStr">
        <is>
          <t>Low Content</t>
        </is>
      </c>
      <c r="G8" s="142">
        <f>SUMPRODUCT((--EXACT(E8, B$3:B$8737)) *(--EXACT(F8, C$3:C$8737)))</f>
        <v/>
      </c>
      <c r="H8" s="43" t="n"/>
      <c r="I8" s="39" t="n"/>
      <c r="J8" s="39" t="n"/>
      <c r="K8" s="39" t="n"/>
      <c r="L8" s="39" t="n"/>
      <c r="M8" s="39" t="n"/>
      <c r="N8" s="39" t="n"/>
      <c r="O8" s="39" t="n"/>
      <c r="P8" s="174">
        <f>IFERROR(__xludf.DUMMYFUNCTION("ifna(transpose(filter(F$3:F29,E$3:E29=B8)), """")"),"Improves efficiency in qualitative analysis")</f>
        <v/>
      </c>
      <c r="Q8" s="39">
        <f>IFERROR(__xludf.DUMMYFUNCTION("""COMPUTED_VALUE"""),"There are challenges and limitations")</f>
        <v/>
      </c>
      <c r="R8" s="39">
        <f>IFERROR(__xludf.DUMMYFUNCTION("""COMPUTED_VALUE"""),"There is application for using the technology ")</f>
        <v/>
      </c>
      <c r="S8" s="39" t="n"/>
      <c r="T8" s="39" t="n"/>
      <c r="U8" s="39" t="n"/>
      <c r="V8" s="39" t="n"/>
      <c r="W8" s="39" t="n"/>
      <c r="X8" s="62" t="n"/>
      <c r="Y8" s="62" t="n"/>
      <c r="Z8" s="62" t="n"/>
    </row>
    <row r="9">
      <c r="A9" s="27" t="inlineStr">
        <is>
          <t>The technology has promise but is too cumbersome to integrate. Also the data is not standardized to typical scalar results so the outcome data is less interesting. It is a useful tool for increasing engagement with panelists</t>
        </is>
      </c>
      <c r="B9" s="142" t="inlineStr">
        <is>
          <t>Build interviews and analyze responses</t>
        </is>
      </c>
      <c r="C9" s="27" t="inlineStr">
        <is>
          <t>There are challenges and limitations</t>
        </is>
      </c>
      <c r="D9" s="31" t="n"/>
      <c r="E9" s="31" t="n"/>
      <c r="F9" s="31" t="n"/>
      <c r="G9" s="39">
        <f>SUM(G1:G8)</f>
        <v/>
      </c>
      <c r="H9" s="43" t="n"/>
      <c r="I9" s="39" t="n"/>
      <c r="J9" s="39" t="n"/>
      <c r="K9" s="39" t="n"/>
      <c r="L9" s="39" t="n"/>
      <c r="M9" s="39" t="n"/>
      <c r="N9" s="39" t="n"/>
      <c r="O9" s="39" t="n"/>
      <c r="P9" s="174">
        <f>IFERROR(__xludf.DUMMYFUNCTION("ifna(transpose(filter(F$3:F29,E$3:E29=B9)), """")"),"Improves efficiency in qualitative analysis")</f>
        <v/>
      </c>
      <c r="Q9" s="39">
        <f>IFERROR(__xludf.DUMMYFUNCTION("""COMPUTED_VALUE"""),"There are challenges and limitations")</f>
        <v/>
      </c>
      <c r="R9" s="39">
        <f>IFERROR(__xludf.DUMMYFUNCTION("""COMPUTED_VALUE"""),"There is application for using the technology ")</f>
        <v/>
      </c>
      <c r="S9" s="39" t="n"/>
      <c r="T9" s="39" t="n"/>
      <c r="U9" s="39" t="n"/>
      <c r="V9" s="39" t="n"/>
      <c r="W9" s="39" t="n"/>
      <c r="X9" s="62" t="n"/>
      <c r="Y9" s="62" t="n"/>
      <c r="Z9" s="62" t="n"/>
    </row>
    <row r="10">
      <c r="A10" s="27" t="inlineStr">
        <is>
          <t>Apparently it increased response rates, but really I think what did it was text notifications over email. The form was generally hard to write for and a bit juvenile</t>
        </is>
      </c>
      <c r="B10" s="142" t="inlineStr">
        <is>
          <t>Build interviews and analyze responses</t>
        </is>
      </c>
      <c r="C10" s="27" t="inlineStr">
        <is>
          <t>There are challenges and limitations</t>
        </is>
      </c>
      <c r="D10" s="31" t="n"/>
      <c r="E10" s="31" t="n"/>
      <c r="F10" s="31" t="n"/>
      <c r="G10" s="31" t="n"/>
      <c r="H10" s="43" t="n"/>
      <c r="I10" s="39" t="n"/>
      <c r="J10" s="39" t="n"/>
      <c r="K10" s="39" t="n"/>
      <c r="L10" s="39" t="n"/>
      <c r="M10" s="39" t="n"/>
      <c r="N10" s="39" t="n"/>
      <c r="O10" s="39" t="n"/>
      <c r="P10" s="174">
        <f>IFERROR(__xludf.DUMMYFUNCTION("ifna(transpose(filter(F$3:F29,E$3:E29=B10)), """")"),"Improves efficiency in qualitative analysis")</f>
        <v/>
      </c>
      <c r="Q10" s="39">
        <f>IFERROR(__xludf.DUMMYFUNCTION("""COMPUTED_VALUE"""),"There are challenges and limitations")</f>
        <v/>
      </c>
      <c r="R10" s="39">
        <f>IFERROR(__xludf.DUMMYFUNCTION("""COMPUTED_VALUE"""),"There is application for using the technology ")</f>
        <v/>
      </c>
      <c r="S10" s="39" t="n"/>
      <c r="T10" s="39" t="n"/>
      <c r="U10" s="39" t="n"/>
      <c r="V10" s="39" t="n"/>
      <c r="W10" s="39" t="n"/>
      <c r="X10" s="62" t="n"/>
      <c r="Y10" s="62" t="n"/>
      <c r="Z10" s="62" t="n"/>
    </row>
    <row r="11">
      <c r="A11" s="46" t="inlineStr">
        <is>
          <t>One specific use case was using LLM to synthesize video transcripts and have a dialog with the researcher to extract and synthesize findings from the transcripts. LLM did a good job finding and connecting related pieces of information, synthesizing answers in Learnings &amp; Recommendations format. What it wasn't good at was admitted when there was no answer in the data, or admitting when it was making a leap of faith or hypothesizing vs. giving you a fact-based answer. For example, when asked about certain trends in a specific category - which couldn't have been answered from the available information as this category was not covered in the study - it inferred the trends by using another category as a proxy, but it did not disclose this, presenting the answers as if they were directly related to the category that was actually missing from the study.</t>
        </is>
      </c>
      <c r="B11" s="142" t="inlineStr">
        <is>
          <t>Build interviews and analyze responses</t>
        </is>
      </c>
      <c r="C11" s="27" t="inlineStr">
        <is>
          <t xml:space="preserve">There is application for using the technology </t>
        </is>
      </c>
      <c r="D11" s="31" t="inlineStr">
        <is>
          <t>subtopic?</t>
        </is>
      </c>
      <c r="E11" s="39" t="n"/>
      <c r="F11" s="39" t="n"/>
      <c r="G11" s="39" t="n"/>
      <c r="H11" s="43" t="n"/>
      <c r="I11" s="39" t="n"/>
      <c r="J11" s="39" t="n"/>
      <c r="K11" s="39" t="n"/>
      <c r="L11" s="39" t="n"/>
      <c r="M11" s="39" t="n"/>
      <c r="N11" s="39" t="n"/>
      <c r="O11" s="39" t="n"/>
      <c r="P11" s="174">
        <f>IFERROR(__xludf.DUMMYFUNCTION("ifna(transpose(filter(F$3:F29,E$3:E29=B11)), """")"),"Improves efficiency in qualitative analysis")</f>
        <v/>
      </c>
      <c r="Q11" s="39">
        <f>IFERROR(__xludf.DUMMYFUNCTION("""COMPUTED_VALUE"""),"There are challenges and limitations")</f>
        <v/>
      </c>
      <c r="R11" s="39">
        <f>IFERROR(__xludf.DUMMYFUNCTION("""COMPUTED_VALUE"""),"There is application for using the technology ")</f>
        <v/>
      </c>
      <c r="S11" s="39" t="n"/>
      <c r="T11" s="39" t="n"/>
      <c r="U11" s="39" t="n"/>
      <c r="V11" s="39" t="n"/>
      <c r="W11" s="39" t="n"/>
      <c r="X11" s="62" t="n"/>
      <c r="Y11" s="62" t="n"/>
      <c r="Z11" s="62" t="n"/>
    </row>
    <row r="12">
      <c r="A12" s="27" t="inlineStr">
        <is>
          <t>I was part of a small group that advised on what the AI should do for our platform. I haven't been able to test it out just yet</t>
        </is>
      </c>
      <c r="B12" s="142" t="inlineStr">
        <is>
          <t>Build interviews and analyze responses</t>
        </is>
      </c>
      <c r="C12" s="27" t="inlineStr">
        <is>
          <t xml:space="preserve">There is application for using the technology </t>
        </is>
      </c>
      <c r="D12" s="31" t="inlineStr">
        <is>
          <t>subtopic?</t>
        </is>
      </c>
      <c r="H12" s="43" t="n"/>
      <c r="I12" s="39" t="n"/>
      <c r="J12" s="39" t="n"/>
      <c r="K12" s="27" t="n"/>
      <c r="L12" s="39" t="n"/>
      <c r="M12" s="39" t="n"/>
      <c r="N12" s="39" t="n"/>
      <c r="O12" s="39" t="n"/>
      <c r="P12" s="174">
        <f>IFERROR(__xludf.DUMMYFUNCTION("ifna(transpose(filter(F$3:F29,E$3:E29=B12)), """")"),"Improves efficiency in qualitative analysis")</f>
        <v/>
      </c>
      <c r="Q12" s="39">
        <f>IFERROR(__xludf.DUMMYFUNCTION("""COMPUTED_VALUE"""),"There are challenges and limitations")</f>
        <v/>
      </c>
      <c r="R12" s="39">
        <f>IFERROR(__xludf.DUMMYFUNCTION("""COMPUTED_VALUE"""),"There is application for using the technology ")</f>
        <v/>
      </c>
      <c r="S12" s="39" t="n"/>
      <c r="T12" s="39" t="n"/>
      <c r="U12" s="39" t="n"/>
      <c r="V12" s="39" t="n"/>
      <c r="W12" s="39" t="n"/>
      <c r="X12" s="62" t="n"/>
      <c r="Y12" s="62" t="n"/>
      <c r="Z12" s="62" t="n"/>
    </row>
    <row r="13">
      <c r="A13" s="27" t="inlineStr">
        <is>
          <t>i used chat bot api to improve traditional surveys. using AI for surveys will be the future.</t>
        </is>
      </c>
      <c r="B13" s="142" t="inlineStr">
        <is>
          <t>Build interviews and analyze responses</t>
        </is>
      </c>
      <c r="C13" s="27" t="inlineStr">
        <is>
          <t xml:space="preserve">There is application for using the technology </t>
        </is>
      </c>
      <c r="D13" s="31" t="n"/>
      <c r="E13" s="31" t="n"/>
      <c r="F13" s="178" t="n"/>
      <c r="G13" s="39" t="n"/>
      <c r="H13" s="43" t="n"/>
      <c r="I13" s="39" t="n"/>
      <c r="J13" s="39" t="n"/>
      <c r="K13" s="39" t="n"/>
      <c r="L13" s="39" t="n"/>
      <c r="M13" s="39" t="n"/>
      <c r="N13" s="39" t="n"/>
      <c r="O13" s="39" t="n"/>
      <c r="P13" s="174">
        <f>IFERROR(__xludf.DUMMYFUNCTION("ifna(transpose(filter(F$3:F29,E$3:E29=B13)), """")"),"Improves efficiency in qualitative analysis")</f>
        <v/>
      </c>
      <c r="Q13" s="39">
        <f>IFERROR(__xludf.DUMMYFUNCTION("""COMPUTED_VALUE"""),"There are challenges and limitations")</f>
        <v/>
      </c>
      <c r="R13" s="39">
        <f>IFERROR(__xludf.DUMMYFUNCTION("""COMPUTED_VALUE"""),"There is application for using the technology ")</f>
        <v/>
      </c>
      <c r="S13" s="39" t="n"/>
      <c r="T13" s="39" t="n"/>
      <c r="U13" s="39" t="n"/>
      <c r="V13" s="39" t="n"/>
      <c r="W13" s="39" t="n"/>
      <c r="X13" s="62" t="n"/>
      <c r="Y13" s="62" t="n"/>
      <c r="Z13" s="62" t="n"/>
    </row>
    <row r="14">
      <c r="A14" s="27" t="inlineStr">
        <is>
          <t>we used national language chat when collecting informatoin after a focus group</t>
        </is>
      </c>
      <c r="B14" s="142" t="inlineStr">
        <is>
          <t>Build interviews and analyze responses</t>
        </is>
      </c>
      <c r="C14" s="27" t="inlineStr">
        <is>
          <t xml:space="preserve">There is application for using the technology </t>
        </is>
      </c>
      <c r="D14" s="31" t="n"/>
      <c r="E14" s="31" t="n"/>
      <c r="F14" s="178" t="n"/>
      <c r="G14" s="39" t="n"/>
      <c r="H14" s="43" t="n"/>
      <c r="I14" s="39" t="n"/>
      <c r="J14" s="39" t="n"/>
      <c r="K14" s="39" t="n"/>
      <c r="L14" s="39" t="n"/>
      <c r="M14" s="39" t="n"/>
      <c r="N14" s="39" t="n"/>
      <c r="O14" s="39" t="n"/>
      <c r="P14" s="174">
        <f>IFERROR(__xludf.DUMMYFUNCTION("ifna(transpose(filter(F$3:F29,E$3:E29=B14)), """")"),"Improves efficiency in qualitative analysis")</f>
        <v/>
      </c>
      <c r="Q14" s="39">
        <f>IFERROR(__xludf.DUMMYFUNCTION("""COMPUTED_VALUE"""),"There are challenges and limitations")</f>
        <v/>
      </c>
      <c r="R14" s="39">
        <f>IFERROR(__xludf.DUMMYFUNCTION("""COMPUTED_VALUE"""),"There is application for using the technology ")</f>
        <v/>
      </c>
      <c r="S14" s="39" t="n"/>
      <c r="T14" s="39" t="n"/>
      <c r="U14" s="39" t="n"/>
      <c r="V14" s="39" t="n"/>
      <c r="W14" s="39" t="n"/>
      <c r="X14" s="62" t="n"/>
      <c r="Y14" s="62" t="n"/>
      <c r="Z14" s="62" t="n"/>
    </row>
    <row r="15">
      <c r="A15" s="27" t="inlineStr">
        <is>
          <t>MFour uses AI in our Survey Builder platform to help clients design and program DIY surveys, and also to analyze findings on the backend</t>
        </is>
      </c>
      <c r="B15" s="142" t="inlineStr">
        <is>
          <t>Build interviews and analyze responses</t>
        </is>
      </c>
      <c r="C15" s="27" t="inlineStr">
        <is>
          <t xml:space="preserve">There is application for using the technology </t>
        </is>
      </c>
      <c r="D15" s="31" t="n"/>
      <c r="E15" s="31" t="n"/>
      <c r="F15" s="178" t="n"/>
      <c r="G15" s="39" t="n"/>
      <c r="H15" s="43" t="n"/>
      <c r="I15" s="39" t="n"/>
      <c r="J15" s="39" t="n"/>
      <c r="K15" s="39" t="n"/>
      <c r="L15" s="39" t="n"/>
      <c r="M15" s="39" t="n"/>
      <c r="N15" s="39" t="n"/>
      <c r="O15" s="39" t="n"/>
      <c r="P15" s="174">
        <f>IFERROR(__xludf.DUMMYFUNCTION("ifna(transpose(filter(F$3:F29,E$3:E29=B15)), """")"),"Improves efficiency in qualitative analysis")</f>
        <v/>
      </c>
      <c r="Q15" s="39">
        <f>IFERROR(__xludf.DUMMYFUNCTION("""COMPUTED_VALUE"""),"There are challenges and limitations")</f>
        <v/>
      </c>
      <c r="R15" s="39">
        <f>IFERROR(__xludf.DUMMYFUNCTION("""COMPUTED_VALUE"""),"There is application for using the technology ")</f>
        <v/>
      </c>
      <c r="S15" s="39" t="n"/>
      <c r="T15" s="39" t="n"/>
      <c r="U15" s="39" t="n"/>
      <c r="V15" s="39" t="n"/>
      <c r="W15" s="39" t="n"/>
      <c r="X15" s="62" t="n"/>
      <c r="Y15" s="62" t="n"/>
      <c r="Z15" s="62" t="n"/>
    </row>
    <row r="16">
      <c r="A16" s="27" t="inlineStr">
        <is>
          <t>a good experience integrating chat as a data collection method.</t>
        </is>
      </c>
      <c r="B16" s="142" t="inlineStr">
        <is>
          <t>Build interviews and analyze responses</t>
        </is>
      </c>
      <c r="C16" s="27" t="inlineStr">
        <is>
          <t xml:space="preserve">There is application for using the technology </t>
        </is>
      </c>
      <c r="D16" s="31" t="n"/>
      <c r="E16" s="31" t="n"/>
      <c r="F16" s="178" t="n"/>
      <c r="G16" s="39" t="n"/>
      <c r="H16" s="43" t="n"/>
      <c r="I16" s="39" t="n"/>
      <c r="J16" s="39" t="n"/>
      <c r="K16" s="39" t="n"/>
      <c r="L16" s="39" t="n"/>
      <c r="M16" s="39" t="n"/>
      <c r="N16" s="39" t="n"/>
      <c r="O16" s="39" t="n"/>
      <c r="P16" s="174">
        <f>IFERROR(__xludf.DUMMYFUNCTION("ifna(transpose(filter(F$3:F29,E$3:E29=B16)), """")"),"Improves efficiency in qualitative analysis")</f>
        <v/>
      </c>
      <c r="Q16" s="39">
        <f>IFERROR(__xludf.DUMMYFUNCTION("""COMPUTED_VALUE"""),"There are challenges and limitations")</f>
        <v/>
      </c>
      <c r="R16" s="39">
        <f>IFERROR(__xludf.DUMMYFUNCTION("""COMPUTED_VALUE"""),"There is application for using the technology ")</f>
        <v/>
      </c>
      <c r="S16" s="39" t="n"/>
      <c r="T16" s="39" t="n"/>
      <c r="U16" s="39" t="n"/>
      <c r="V16" s="39" t="n"/>
      <c r="W16" s="39" t="n"/>
      <c r="X16" s="62" t="n"/>
      <c r="Y16" s="62" t="n"/>
      <c r="Z16" s="62" t="n"/>
    </row>
    <row r="17">
      <c r="A17" s="27" t="inlineStr">
        <is>
          <t>implemented chat for support on corporte website</t>
        </is>
      </c>
      <c r="B17" s="142" t="inlineStr">
        <is>
          <t>Build interviews and analyze responses</t>
        </is>
      </c>
      <c r="C17" s="27" t="inlineStr">
        <is>
          <t xml:space="preserve">There is application for using the technology </t>
        </is>
      </c>
      <c r="D17" s="31" t="n"/>
      <c r="E17" s="31" t="n"/>
      <c r="F17" s="31" t="n"/>
      <c r="G17" s="39" t="n"/>
      <c r="H17" s="43" t="n"/>
      <c r="I17" s="39" t="n"/>
      <c r="J17" s="39" t="n"/>
      <c r="K17" s="39" t="n"/>
      <c r="L17" s="39" t="n"/>
      <c r="M17" s="39" t="n"/>
      <c r="N17" s="39" t="n"/>
      <c r="O17" s="39" t="n"/>
      <c r="P17" s="174">
        <f>IFERROR(__xludf.DUMMYFUNCTION("ifna(transpose(filter(F$3:F29,E$3:E29=B17)), """")"),"Improves efficiency in qualitative analysis")</f>
        <v/>
      </c>
      <c r="Q17" s="39">
        <f>IFERROR(__xludf.DUMMYFUNCTION("""COMPUTED_VALUE"""),"There are challenges and limitations")</f>
        <v/>
      </c>
      <c r="R17" s="39">
        <f>IFERROR(__xludf.DUMMYFUNCTION("""COMPUTED_VALUE"""),"There is application for using the technology ")</f>
        <v/>
      </c>
      <c r="S17" s="39" t="n"/>
      <c r="T17" s="39" t="n"/>
      <c r="U17" s="39" t="n"/>
      <c r="V17" s="39" t="n"/>
      <c r="W17" s="39" t="n"/>
      <c r="X17" s="62" t="n"/>
      <c r="Y17" s="62" t="n"/>
      <c r="Z17" s="62" t="n"/>
    </row>
    <row r="18">
      <c r="A18" s="27" t="inlineStr">
        <is>
          <t>while at IBM Watson, helped created sustomer service chatbots</t>
        </is>
      </c>
      <c r="B18" s="142" t="inlineStr">
        <is>
          <t>Build interviews and analyze responses</t>
        </is>
      </c>
      <c r="C18" s="27" t="inlineStr">
        <is>
          <t xml:space="preserve">There is application for using the technology </t>
        </is>
      </c>
      <c r="D18" s="31" t="n"/>
      <c r="E18" s="39" t="n"/>
      <c r="F18" s="39" t="n"/>
      <c r="G18" s="39" t="n"/>
      <c r="H18" s="43" t="n"/>
      <c r="I18" s="39" t="n"/>
      <c r="J18" s="39" t="n"/>
      <c r="K18" s="39" t="n"/>
      <c r="L18" s="39" t="n"/>
      <c r="M18" s="39" t="n"/>
      <c r="N18" s="39" t="n"/>
      <c r="O18" s="39" t="n"/>
      <c r="P18" s="174">
        <f>IFERROR(__xludf.DUMMYFUNCTION("ifna(transpose(filter(F$3:F29,E$3:E29=B18)), """")"),"Improves efficiency in qualitative analysis")</f>
        <v/>
      </c>
      <c r="Q18" s="39">
        <f>IFERROR(__xludf.DUMMYFUNCTION("""COMPUTED_VALUE"""),"There are challenges and limitations")</f>
        <v/>
      </c>
      <c r="R18" s="39">
        <f>IFERROR(__xludf.DUMMYFUNCTION("""COMPUTED_VALUE"""),"There is application for using the technology ")</f>
        <v/>
      </c>
      <c r="S18" s="39" t="n"/>
      <c r="T18" s="39" t="n"/>
      <c r="U18" s="39" t="n"/>
      <c r="V18" s="39" t="n"/>
      <c r="W18" s="39" t="n"/>
      <c r="X18" s="62" t="n"/>
      <c r="Y18" s="62" t="n"/>
      <c r="Z18" s="62" t="n"/>
    </row>
    <row r="19">
      <c r="A19" s="27" t="inlineStr">
        <is>
          <t>Used chatbots to ask questions and i love it</t>
        </is>
      </c>
      <c r="B19" s="142" t="inlineStr">
        <is>
          <t>Build interviews and analyze responses</t>
        </is>
      </c>
      <c r="C19" s="48" t="inlineStr">
        <is>
          <t xml:space="preserve">There is application for using the technology </t>
        </is>
      </c>
      <c r="D19" s="31" t="n"/>
      <c r="E19" s="39" t="n"/>
      <c r="F19" s="39" t="n"/>
      <c r="G19" s="39" t="n"/>
      <c r="H19" s="43" t="n"/>
      <c r="I19" s="39" t="n"/>
      <c r="J19" s="39" t="n"/>
      <c r="K19" s="39" t="n"/>
      <c r="L19" s="39" t="n"/>
      <c r="M19" s="39" t="n"/>
      <c r="N19" s="39" t="n"/>
      <c r="O19" s="39" t="n"/>
      <c r="P19" s="174">
        <f>IFERROR(__xludf.DUMMYFUNCTION("ifna(transpose(filter(F$3:F29,E$3:E29=B19)), """")"),"Improves efficiency in qualitative analysis")</f>
        <v/>
      </c>
      <c r="Q19" s="39">
        <f>IFERROR(__xludf.DUMMYFUNCTION("""COMPUTED_VALUE"""),"There are challenges and limitations")</f>
        <v/>
      </c>
      <c r="R19" s="39">
        <f>IFERROR(__xludf.DUMMYFUNCTION("""COMPUTED_VALUE"""),"There is application for using the technology ")</f>
        <v/>
      </c>
      <c r="S19" s="39" t="n"/>
      <c r="T19" s="39" t="n"/>
      <c r="U19" s="39" t="n"/>
      <c r="V19" s="39" t="n"/>
      <c r="W19" s="39" t="n"/>
      <c r="X19" s="62" t="n"/>
      <c r="Y19" s="62" t="n"/>
      <c r="Z19" s="62" t="n"/>
    </row>
    <row r="20">
      <c r="A20" s="27" t="inlineStr">
        <is>
          <t>I used natural language chat to analyze customer opinions about our product. I thought it did a pretty good job understanding what the people were talking about but not helpful in understanding why they made the decisions they did</t>
        </is>
      </c>
      <c r="B20" s="142" t="inlineStr">
        <is>
          <t>Build interviews and analyze responses</t>
        </is>
      </c>
      <c r="C20" s="27" t="inlineStr">
        <is>
          <t xml:space="preserve">There is application for using the technology </t>
        </is>
      </c>
      <c r="D20" s="31" t="n"/>
      <c r="E20" s="39" t="n"/>
      <c r="F20" s="39" t="n"/>
      <c r="G20" s="39" t="n"/>
      <c r="H20" s="43" t="n"/>
      <c r="I20" s="39" t="n"/>
      <c r="J20" s="39" t="n"/>
      <c r="K20" s="39" t="n"/>
      <c r="L20" s="39" t="n"/>
      <c r="M20" s="39" t="n"/>
      <c r="N20" s="39" t="n"/>
      <c r="O20" s="39" t="n"/>
      <c r="P20" s="174">
        <f>IFERROR(__xludf.DUMMYFUNCTION("ifna(transpose(filter(F$3:F29,E$3:E29=B20)), """")"),"Improves efficiency in qualitative analysis")</f>
        <v/>
      </c>
      <c r="Q20" s="39">
        <f>IFERROR(__xludf.DUMMYFUNCTION("""COMPUTED_VALUE"""),"There are challenges and limitations")</f>
        <v/>
      </c>
      <c r="R20" s="39">
        <f>IFERROR(__xludf.DUMMYFUNCTION("""COMPUTED_VALUE"""),"There is application for using the technology ")</f>
        <v/>
      </c>
      <c r="S20" s="39" t="n"/>
      <c r="T20" s="39" t="n"/>
      <c r="U20" s="39" t="n"/>
      <c r="V20" s="39" t="n"/>
      <c r="W20" s="39" t="n"/>
      <c r="X20" s="62" t="n"/>
      <c r="Y20" s="62" t="n"/>
      <c r="Z20" s="62" t="n"/>
    </row>
    <row r="21">
      <c r="A21" s="27" t="inlineStr">
        <is>
          <t>Answered questions in the New York Times. Technology was fine.</t>
        </is>
      </c>
      <c r="B21" s="142" t="inlineStr">
        <is>
          <t>Drive interviews and surveys of respondents</t>
        </is>
      </c>
      <c r="C21" s="27" t="inlineStr">
        <is>
          <t>Improves the user experience</t>
        </is>
      </c>
      <c r="D21" s="31" t="n"/>
      <c r="E21" s="39" t="n"/>
      <c r="F21" s="39" t="n"/>
      <c r="G21" s="39" t="n"/>
      <c r="H21" s="39" t="n"/>
      <c r="I21" s="39" t="n"/>
      <c r="J21" s="39" t="n"/>
      <c r="K21" s="39" t="n"/>
      <c r="L21" s="39" t="n"/>
      <c r="M21" s="39" t="n"/>
      <c r="N21" s="39" t="n"/>
      <c r="O21" s="39" t="n"/>
      <c r="P21" s="174">
        <f>IFERROR(__xludf.DUMMYFUNCTION("ifna(transpose(filter(F$3:F29,E$3:E29=B21)), """")"),"Improves the user experience")</f>
        <v/>
      </c>
      <c r="Q21" s="39">
        <f>IFERROR(__xludf.DUMMYFUNCTION("""COMPUTED_VALUE"""),"Still needs improvement and human involvement")</f>
        <v/>
      </c>
      <c r="R21" s="39" t="n"/>
      <c r="S21" s="39" t="n"/>
      <c r="T21" s="39" t="n"/>
      <c r="U21" s="39" t="n"/>
      <c r="V21" s="39" t="n"/>
      <c r="W21" s="39" t="n"/>
      <c r="X21" s="62" t="n"/>
      <c r="Y21" s="62" t="n"/>
      <c r="Z21" s="62" t="n"/>
    </row>
    <row r="22">
      <c r="A22" s="27" t="inlineStr">
        <is>
          <t>looked into vacation destination ideas. it was very useful for that trip</t>
        </is>
      </c>
      <c r="B22" s="142" t="inlineStr">
        <is>
          <t>Drive interviews and surveys of respondents</t>
        </is>
      </c>
      <c r="C22" s="27" t="inlineStr">
        <is>
          <t>Improves the user experience</t>
        </is>
      </c>
      <c r="D22" s="31" t="n"/>
      <c r="E22" s="39" t="n"/>
      <c r="F22" s="39" t="n"/>
      <c r="G22" s="39" t="n"/>
      <c r="H22" s="39" t="n"/>
      <c r="I22" s="39" t="n"/>
      <c r="J22" s="39" t="n"/>
      <c r="K22" s="39" t="n"/>
      <c r="L22" s="39" t="n"/>
      <c r="M22" s="39" t="n"/>
      <c r="N22" s="39" t="n"/>
      <c r="O22" s="39" t="n"/>
      <c r="P22" s="174">
        <f>IFERROR(__xludf.DUMMYFUNCTION("ifna(transpose(filter(F$3:F29,E$3:E29=B22)), """")"),"Improves the user experience")</f>
        <v/>
      </c>
      <c r="Q22" s="39">
        <f>IFERROR(__xludf.DUMMYFUNCTION("""COMPUTED_VALUE"""),"Still needs improvement and human involvement")</f>
        <v/>
      </c>
      <c r="R22" s="39" t="n"/>
      <c r="S22" s="39" t="n"/>
      <c r="T22" s="39" t="n"/>
      <c r="U22" s="39" t="n"/>
      <c r="V22" s="39" t="n"/>
      <c r="W22" s="39" t="n"/>
      <c r="X22" s="62" t="n"/>
      <c r="Y22" s="62" t="n"/>
      <c r="Z22" s="62" t="n"/>
    </row>
    <row r="23">
      <c r="A23" s="27" t="inlineStr">
        <is>
          <t>Participated in several chatbot surveys. They seemed okay but not great.</t>
        </is>
      </c>
      <c r="B23" s="142" t="inlineStr">
        <is>
          <t>Drive interviews and surveys of respondents</t>
        </is>
      </c>
      <c r="C23" s="27" t="inlineStr">
        <is>
          <t>Improves the user experience</t>
        </is>
      </c>
      <c r="D23" s="31" t="n"/>
      <c r="E23" s="39" t="n"/>
      <c r="F23" s="39" t="n"/>
      <c r="G23" s="39" t="n"/>
      <c r="H23" s="39" t="n"/>
      <c r="I23" s="39" t="n"/>
      <c r="J23" s="39" t="n"/>
      <c r="K23" s="39" t="n"/>
      <c r="L23" s="39" t="n"/>
      <c r="M23" s="39" t="n"/>
      <c r="N23" s="39" t="n"/>
      <c r="O23" s="39" t="n"/>
      <c r="P23" s="174">
        <f>IFERROR(__xludf.DUMMYFUNCTION("ifna(transpose(filter(F$3:F29,E$3:E29=B23)), """")"),"Improves the user experience")</f>
        <v/>
      </c>
      <c r="Q23" s="39">
        <f>IFERROR(__xludf.DUMMYFUNCTION("""COMPUTED_VALUE"""),"Still needs improvement and human involvement")</f>
        <v/>
      </c>
      <c r="R23" s="39" t="n"/>
      <c r="S23" s="39" t="n"/>
      <c r="T23" s="39" t="n"/>
      <c r="U23" s="39" t="n"/>
      <c r="V23" s="39" t="n"/>
      <c r="W23" s="39" t="n"/>
      <c r="X23" s="62" t="n"/>
      <c r="Y23" s="62" t="n"/>
      <c r="Z23" s="62" t="n"/>
    </row>
    <row r="24">
      <c r="A24" s="27" t="inlineStr">
        <is>
          <t>sometimes works, sometimes seems to "chatgpt like"</t>
        </is>
      </c>
      <c r="B24" s="142" t="inlineStr">
        <is>
          <t>Drive interviews and surveys of respondents</t>
        </is>
      </c>
      <c r="C24" s="27" t="inlineStr">
        <is>
          <t>Improves the user experience</t>
        </is>
      </c>
      <c r="D24" s="31" t="n"/>
      <c r="E24" s="39" t="n"/>
      <c r="F24" s="39" t="n"/>
      <c r="G24" s="39" t="n"/>
      <c r="H24" s="39" t="n"/>
      <c r="I24" s="39" t="n"/>
      <c r="J24" s="39" t="n"/>
      <c r="K24" s="39" t="n"/>
      <c r="L24" s="39" t="n"/>
      <c r="M24" s="39" t="n"/>
      <c r="N24" s="39" t="n"/>
      <c r="O24" s="39" t="n"/>
      <c r="P24" s="174">
        <f>IFERROR(__xludf.DUMMYFUNCTION("ifna(transpose(filter(F$3:F29,E$3:E29=B24)), """")"),"Improves the user experience")</f>
        <v/>
      </c>
      <c r="Q24" s="39">
        <f>IFERROR(__xludf.DUMMYFUNCTION("""COMPUTED_VALUE"""),"Still needs improvement and human involvement")</f>
        <v/>
      </c>
      <c r="R24" s="39" t="n"/>
      <c r="S24" s="39" t="n"/>
      <c r="T24" s="39" t="n"/>
      <c r="U24" s="39" t="n"/>
      <c r="V24" s="39" t="n"/>
      <c r="W24" s="39" t="n"/>
      <c r="X24" s="62" t="n"/>
      <c r="Y24" s="62" t="n"/>
      <c r="Z24" s="62" t="n"/>
    </row>
    <row r="25">
      <c r="A25" s="27" t="inlineStr">
        <is>
          <t>That it is amazing, and I can wait to have it replacing all humans</t>
        </is>
      </c>
      <c r="B25" s="142" t="inlineStr">
        <is>
          <t>Drive interviews and surveys of respondents</t>
        </is>
      </c>
      <c r="C25" s="27" t="inlineStr">
        <is>
          <t>Improves the user experience</t>
        </is>
      </c>
      <c r="D25" s="31" t="n"/>
      <c r="E25" s="39" t="n"/>
      <c r="F25" s="39" t="n"/>
      <c r="G25" s="39" t="n"/>
      <c r="H25" s="39" t="n"/>
      <c r="I25" s="39" t="n"/>
      <c r="J25" s="39" t="n"/>
      <c r="K25" s="39" t="n"/>
      <c r="L25" s="39" t="n"/>
      <c r="M25" s="39" t="n"/>
      <c r="N25" s="39" t="n"/>
      <c r="O25" s="39" t="n"/>
      <c r="P25" s="174">
        <f>IFERROR(__xludf.DUMMYFUNCTION("ifna(transpose(filter(F$3:F29,E$3:E29=B25)), """")"),"Improves the user experience")</f>
        <v/>
      </c>
      <c r="Q25" s="39">
        <f>IFERROR(__xludf.DUMMYFUNCTION("""COMPUTED_VALUE"""),"Still needs improvement and human involvement")</f>
        <v/>
      </c>
      <c r="R25" s="39" t="n"/>
      <c r="S25" s="39" t="n"/>
      <c r="T25" s="39" t="n"/>
      <c r="U25" s="39" t="n"/>
      <c r="V25" s="39" t="n"/>
      <c r="W25" s="39" t="n"/>
      <c r="X25" s="62" t="n"/>
      <c r="Y25" s="62" t="n"/>
      <c r="Z25" s="62" t="n"/>
    </row>
    <row r="26">
      <c r="A26" s="27" t="inlineStr">
        <is>
          <t>I have been served them as a customer and used them in my job to reach consumers</t>
        </is>
      </c>
      <c r="B26" s="142" t="inlineStr">
        <is>
          <t>Drive interviews and surveys of respondents</t>
        </is>
      </c>
      <c r="C26" s="27" t="inlineStr">
        <is>
          <t>Improves the user experience</t>
        </is>
      </c>
      <c r="D26" s="31" t="n"/>
      <c r="E26" s="39" t="n"/>
      <c r="F26" s="39" t="n"/>
      <c r="G26" s="39" t="n"/>
      <c r="H26" s="39" t="n"/>
      <c r="I26" s="39" t="n"/>
      <c r="J26" s="39" t="n"/>
      <c r="K26" s="39" t="n"/>
      <c r="L26" s="39" t="n"/>
      <c r="M26" s="39" t="n"/>
      <c r="N26" s="39" t="n"/>
      <c r="O26" s="39" t="n"/>
      <c r="P26" s="174">
        <f>IFERROR(__xludf.DUMMYFUNCTION("ifna(transpose(filter(F$3:F29,E$3:E29=B26)), """")"),"Improves the user experience")</f>
        <v/>
      </c>
      <c r="Q26" s="39">
        <f>IFERROR(__xludf.DUMMYFUNCTION("""COMPUTED_VALUE"""),"Still needs improvement and human involvement")</f>
        <v/>
      </c>
      <c r="R26" s="39" t="n"/>
      <c r="S26" s="39" t="n"/>
      <c r="T26" s="39" t="n"/>
      <c r="U26" s="39" t="n"/>
      <c r="V26" s="39" t="n"/>
      <c r="W26" s="39" t="n"/>
      <c r="X26" s="62" t="n"/>
      <c r="Y26" s="62" t="n"/>
      <c r="Z26" s="62" t="n"/>
    </row>
    <row r="27">
      <c r="A27" s="27" t="inlineStr">
        <is>
          <t>it needs a human. it's often wrong.</t>
        </is>
      </c>
      <c r="B27" s="142" t="inlineStr">
        <is>
          <t>Drive interviews and surveys of respondents</t>
        </is>
      </c>
      <c r="C27" s="27" t="inlineStr">
        <is>
          <t>Still needs improvement and human involvement</t>
        </is>
      </c>
      <c r="D27" s="31" t="n"/>
      <c r="E27" s="39" t="n"/>
      <c r="F27" s="39" t="n"/>
      <c r="G27" s="39" t="n"/>
      <c r="H27" s="39" t="n"/>
      <c r="I27" s="39" t="n"/>
      <c r="J27" s="39" t="n"/>
      <c r="K27" s="39" t="n"/>
      <c r="L27" s="39" t="n"/>
      <c r="M27" s="39" t="n"/>
      <c r="N27" s="39" t="n"/>
      <c r="O27" s="39" t="n"/>
      <c r="P27" s="174">
        <f>IFERROR(__xludf.DUMMYFUNCTION("ifna(transpose(filter(F$3:F29,E$3:E29=B27)), """")"),"Improves the user experience")</f>
        <v/>
      </c>
      <c r="Q27" s="39">
        <f>IFERROR(__xludf.DUMMYFUNCTION("""COMPUTED_VALUE"""),"Still needs improvement and human involvement")</f>
        <v/>
      </c>
      <c r="R27" s="39" t="n"/>
      <c r="S27" s="39" t="n"/>
      <c r="T27" s="39" t="n"/>
      <c r="U27" s="39" t="n"/>
      <c r="V27" s="39" t="n"/>
      <c r="W27" s="39" t="n"/>
      <c r="X27" s="62" t="n"/>
      <c r="Y27" s="62" t="n"/>
      <c r="Z27" s="62" t="n"/>
    </row>
    <row r="28">
      <c r="A28" s="27" t="inlineStr">
        <is>
          <t>Chatbots seem to be ubiquitous these days. Sometimes it works well, and other times it's frustrating. I think it works best when you have an option of reaching a human if the chatbot can't answer your question</t>
        </is>
      </c>
      <c r="B28" s="142" t="inlineStr">
        <is>
          <t>Drive interviews and surveys of respondents</t>
        </is>
      </c>
      <c r="C28" s="27" t="inlineStr">
        <is>
          <t>Still needs improvement and human involvement</t>
        </is>
      </c>
      <c r="D28" s="31" t="n"/>
      <c r="E28" s="39" t="n"/>
      <c r="F28" s="39" t="n"/>
      <c r="G28" s="39" t="n"/>
      <c r="H28" s="39" t="n"/>
      <c r="I28" s="39" t="n"/>
      <c r="J28" s="39" t="n"/>
      <c r="K28" s="39" t="n"/>
      <c r="L28" s="39" t="n"/>
      <c r="M28" s="39" t="n"/>
      <c r="N28" s="39" t="n"/>
      <c r="O28" s="39" t="n"/>
      <c r="P28" s="174">
        <f>IFERROR(__xludf.DUMMYFUNCTION("ifna(transpose(filter(F$3:F29,E$3:E29=B28)), """")"),"Improves the user experience")</f>
        <v/>
      </c>
      <c r="Q28" s="39">
        <f>IFERROR(__xludf.DUMMYFUNCTION("""COMPUTED_VALUE"""),"Still needs improvement and human involvement")</f>
        <v/>
      </c>
      <c r="R28" s="39" t="n"/>
      <c r="S28" s="39" t="n"/>
      <c r="T28" s="39" t="n"/>
      <c r="U28" s="39" t="n"/>
      <c r="V28" s="39" t="n"/>
      <c r="W28" s="39" t="n"/>
      <c r="X28" s="62" t="n"/>
      <c r="Y28" s="62" t="n"/>
      <c r="Z28" s="62" t="n"/>
    </row>
    <row r="29">
      <c r="A29" s="27" t="inlineStr">
        <is>
          <t>OK, here in a nutshell is the problem. I just said I have never used it and you are now asking me a somewhat consfusing question - is this about my non-use or my experience.; Yes, as a participant not as an integrator</t>
        </is>
      </c>
      <c r="B29" s="142" t="inlineStr">
        <is>
          <t>Drive interviews and surveys of respondents</t>
        </is>
      </c>
      <c r="C29" s="142" t="inlineStr">
        <is>
          <t>Still needs improvement and human involvement</t>
        </is>
      </c>
      <c r="D29" s="31" t="n"/>
      <c r="E29" s="39" t="n"/>
      <c r="F29" s="39" t="n"/>
      <c r="G29" s="39" t="n"/>
      <c r="H29" s="39" t="n"/>
      <c r="I29" s="39" t="n"/>
      <c r="J29" s="39" t="n"/>
      <c r="K29" s="39" t="n"/>
      <c r="L29" s="39" t="n"/>
      <c r="M29" s="39" t="n"/>
      <c r="N29" s="39" t="n"/>
      <c r="O29" s="39" t="n"/>
      <c r="P29" s="174">
        <f>IFERROR(__xludf.DUMMYFUNCTION("ifna(transpose(filter(F$3:F29,E$3:E29=B29)), """")"),"Improves the user experience")</f>
        <v/>
      </c>
      <c r="Q29" s="39">
        <f>IFERROR(__xludf.DUMMYFUNCTION("""COMPUTED_VALUE"""),"Still needs improvement and human involvement")</f>
        <v/>
      </c>
      <c r="R29" s="39" t="n"/>
      <c r="S29" s="39" t="n"/>
      <c r="T29" s="39" t="n"/>
      <c r="U29" s="39" t="n"/>
      <c r="V29" s="39" t="n"/>
      <c r="W29" s="39" t="n"/>
      <c r="X29" s="62" t="n"/>
      <c r="Y29" s="62" t="n"/>
      <c r="Z29" s="62" t="n"/>
    </row>
  </sheetData>
  <autoFilter ref="$A$2:$Z$29"/>
  <mergeCells count="1">
    <mergeCell ref="A1:C1"/>
  </mergeCells>
  <dataValidations count="2">
    <dataValidation sqref="C3:C29" showErrorMessage="1" showInputMessage="1" allowBlank="1" type="list">
      <formula1>$P3:$Z3</formula1>
    </dataValidation>
    <dataValidation sqref="B3:B29" showErrorMessage="1" showInputMessage="1" allowBlank="1" prompt="Click and enter a value from range" type="list">
      <formula1>$E$3:$E$29</formula1>
    </dataValidation>
  </dataValidations>
  <pageMargins left="0.75" right="0.75" top="1" bottom="1" header="0.5" footer="0.5"/>
</worksheet>
</file>

<file path=xl/worksheets/sheet4.xml><?xml version="1.0" encoding="utf-8"?>
<worksheet xmlns="http://schemas.openxmlformats.org/spreadsheetml/2006/main">
  <sheetPr>
    <outlinePr summaryBelow="0" summaryRight="0"/>
    <pageSetUpPr/>
  </sheetPr>
  <dimension ref="A1:P74"/>
  <sheetViews>
    <sheetView workbookViewId="0">
      <pane ySplit="2" topLeftCell="A3" activePane="bottomLeft" state="frozen"/>
      <selection pane="bottomLeft" activeCell="B4" sqref="B4"/>
    </sheetView>
  </sheetViews>
  <sheetFormatPr baseColWidth="8" defaultColWidth="12.63" defaultRowHeight="15.75" customHeight="1"/>
  <cols>
    <col width="46.13" customWidth="1" style="179" min="1" max="1"/>
    <col width="22.63" customWidth="1" style="179" min="2" max="2"/>
    <col width="23.5" customWidth="1" style="179" min="3" max="3"/>
    <col width="16.63" customWidth="1" style="179" min="4" max="4"/>
    <col width="31.88" customWidth="1" style="179" min="5" max="5"/>
    <col width="41.13" customWidth="1" style="179" min="6" max="6"/>
    <col width="6.25" customWidth="1" style="179" min="7" max="7"/>
    <col width="4.13" customWidth="1" style="179" min="8" max="8"/>
    <col width="31.63" customWidth="1" style="179" min="9" max="9"/>
    <col width="26.25" customWidth="1" style="179" min="10" max="10"/>
    <col width="33" customWidth="1" style="179" min="11" max="11"/>
    <col width="24.63" customWidth="1" style="179" min="12" max="12"/>
  </cols>
  <sheetData>
    <row r="1">
      <c r="A1" s="54" t="inlineStr">
        <is>
          <t xml:space="preserve">Have you had any experience integrating AI analysis into your surveys or qualitative interviews? </t>
        </is>
      </c>
      <c r="B1" s="181" t="n"/>
      <c r="C1" s="182" t="n"/>
    </row>
    <row r="2">
      <c r="A2" s="145" t="inlineStr">
        <is>
          <t>Responses</t>
        </is>
      </c>
      <c r="B2" s="145" t="inlineStr">
        <is>
          <t>Topic</t>
        </is>
      </c>
      <c r="C2" s="145" t="inlineStr">
        <is>
          <t>Subtopic</t>
        </is>
      </c>
      <c r="D2" s="62" t="n"/>
      <c r="E2" s="51" t="inlineStr">
        <is>
          <t>Topic</t>
        </is>
      </c>
      <c r="F2" s="51" t="inlineStr">
        <is>
          <t>Subtopic</t>
        </is>
      </c>
      <c r="G2" s="51" t="inlineStr">
        <is>
          <t>Count</t>
        </is>
      </c>
      <c r="H2" s="59" t="n"/>
      <c r="I2" s="51" t="inlineStr">
        <is>
          <t>Topic</t>
        </is>
      </c>
      <c r="J2" s="51" t="inlineStr">
        <is>
          <t>Insight</t>
        </is>
      </c>
      <c r="K2" s="51" t="inlineStr">
        <is>
          <t>Exemplar Response 1</t>
        </is>
      </c>
      <c r="L2" s="51" t="inlineStr">
        <is>
          <t>Exemplar Responses 2</t>
        </is>
      </c>
      <c r="P2" s="22" t="inlineStr">
        <is>
          <t>Prep data for dropdown</t>
        </is>
      </c>
    </row>
    <row r="3">
      <c r="A3" s="54" t="inlineStr">
        <is>
          <t>I have no experience with AI in survey or qual</t>
        </is>
      </c>
      <c r="B3" s="54" t="inlineStr">
        <is>
          <t>I lack experience in integrating AI analysis</t>
        </is>
      </c>
      <c r="C3" s="54" t="inlineStr">
        <is>
          <t>I lack experience in integrating AI analysis</t>
        </is>
      </c>
      <c r="D3" s="62" t="n"/>
      <c r="E3" s="55" t="inlineStr">
        <is>
          <t>I lack experience in integrating AI analysis</t>
        </is>
      </c>
      <c r="F3" s="55" t="inlineStr">
        <is>
          <t>I lack experience in integrating AI analysis</t>
        </is>
      </c>
      <c r="G3" s="55">
        <f>SUMPRODUCT((--EXACT(E3, B$3:B$8741)) *(--EXACT(F3, C$3:C$8741)))</f>
        <v/>
      </c>
      <c r="H3" s="56" t="n"/>
      <c r="I3" s="55" t="inlineStr">
        <is>
          <t>I lack experience in integrating AI analysis</t>
        </is>
      </c>
      <c r="J3" s="55" t="inlineStr">
        <is>
          <t>Approximately 50% of the participants reported no prior engagement with AI analysis. However, a subset expressed interest in exploring AI applications in the future.</t>
        </is>
      </c>
      <c r="K3" s="54" t="inlineStr">
        <is>
          <t>We have not been able to use AI for analysis of respondent level data. We just haven't found anything that is simple enough to deploy and robust enough to give us confidence that it is offering anything new. When we have used something, we spend more time trying to varify the conclusions than we would have otherwise</t>
        </is>
      </c>
      <c r="L3" s="54" t="inlineStr">
        <is>
          <t>no but i plan on doing it</t>
        </is>
      </c>
      <c r="P3" s="178">
        <f>IFERROR(__xludf.DUMMYFUNCTION("ifna(transpose(filter(F$3:F74,E$3:E74=B3)), """")"),"I lack experience in integrating AI analysis")</f>
        <v/>
      </c>
    </row>
    <row r="4">
      <c r="A4" s="54" t="inlineStr">
        <is>
          <t>No</t>
        </is>
      </c>
      <c r="B4" s="54" t="inlineStr">
        <is>
          <t>I lack experience in integrating AI analysis</t>
        </is>
      </c>
      <c r="C4" s="54" t="inlineStr">
        <is>
          <t>I lack experience in integrating AI analysis</t>
        </is>
      </c>
      <c r="D4" s="62" t="n"/>
      <c r="E4" s="55" t="inlineStr">
        <is>
          <t>I have experience integrating AI analysis</t>
        </is>
      </c>
      <c r="F4" s="55" t="inlineStr">
        <is>
          <t>I have experience integrating AI analysis</t>
        </is>
      </c>
      <c r="G4" s="55">
        <f>SUMPRODUCT((--EXACT(E4, B$3:B$8741)) *(--EXACT(F4, C$3:C$8741)))</f>
        <v/>
      </c>
      <c r="H4" s="56" t="n"/>
      <c r="I4" s="55" t="inlineStr">
        <is>
          <t>I have experience integrating AI analysis</t>
        </is>
      </c>
      <c r="J4" s="55" t="inlineStr">
        <is>
          <t>Respondents with experience in AI analysis reported an overall positive satisfaction with its application in qualitative interviews</t>
        </is>
      </c>
      <c r="K4" s="54" t="inlineStr">
        <is>
          <t>yes, we used natural language studies of open-ended questions in survey respnses</t>
        </is>
      </c>
      <c r="L4" s="54" t="inlineStr">
        <is>
          <t>Yes, into quant survey analysis. It takes a lot of training on our data for the AI to learn, but continues getting better/smarter over time.</t>
        </is>
      </c>
      <c r="P4" s="178">
        <f>IFERROR(__xludf.DUMMYFUNCTION("ifna(transpose(filter(F$3:F74,E$3:E74=B4)), """")"),"I lack experience in integrating AI analysis")</f>
        <v/>
      </c>
    </row>
    <row r="5">
      <c r="A5" s="54" t="inlineStr">
        <is>
          <t>no</t>
        </is>
      </c>
      <c r="B5" s="54" t="inlineStr">
        <is>
          <t>I lack experience in integrating AI analysis</t>
        </is>
      </c>
      <c r="C5" s="54" t="inlineStr">
        <is>
          <t>I lack experience in integrating AI analysis</t>
        </is>
      </c>
      <c r="D5" s="62" t="n"/>
      <c r="E5" s="57" t="inlineStr">
        <is>
          <t>Low Content</t>
        </is>
      </c>
      <c r="F5" s="57" t="inlineStr">
        <is>
          <t>Low Content</t>
        </is>
      </c>
      <c r="G5" s="55">
        <f>SUMPRODUCT((--EXACT(E5, B$3:B$8741)) *(--EXACT(F5, C$3:C$8741)))</f>
        <v/>
      </c>
      <c r="H5" s="56" t="n"/>
      <c r="I5" s="56" t="n"/>
      <c r="J5" s="56" t="n"/>
      <c r="K5" s="56" t="n"/>
      <c r="L5" s="56" t="n"/>
      <c r="P5" s="178">
        <f>IFERROR(__xludf.DUMMYFUNCTION("ifna(transpose(filter(F$3:F74,E$3:E74=B5)), """")"),"I lack experience in integrating AI analysis")</f>
        <v/>
      </c>
    </row>
    <row r="6">
      <c r="A6" s="54" t="inlineStr">
        <is>
          <t>No</t>
        </is>
      </c>
      <c r="B6" s="54" t="inlineStr">
        <is>
          <t>I lack experience in integrating AI analysis</t>
        </is>
      </c>
      <c r="C6" s="54" t="inlineStr">
        <is>
          <t>I lack experience in integrating AI analysis</t>
        </is>
      </c>
      <c r="D6" s="56" t="n"/>
      <c r="E6" s="56" t="n"/>
      <c r="F6" s="56" t="n"/>
      <c r="G6" s="58">
        <f>SUM(G3:G5)</f>
        <v/>
      </c>
      <c r="H6" s="56" t="n"/>
      <c r="I6" s="56" t="n"/>
      <c r="J6" s="56" t="n"/>
      <c r="K6" s="56" t="n"/>
      <c r="L6" s="56" t="n"/>
      <c r="P6" s="178">
        <f>IFERROR(__xludf.DUMMYFUNCTION("ifna(transpose(filter(F$3:F74,E$3:E74=B6)), """")"),"I lack experience in integrating AI analysis")</f>
        <v/>
      </c>
    </row>
    <row r="7">
      <c r="A7" s="54" t="inlineStr">
        <is>
          <t>no</t>
        </is>
      </c>
      <c r="B7" s="54" t="inlineStr">
        <is>
          <t>I lack experience in integrating AI analysis</t>
        </is>
      </c>
      <c r="C7" s="54" t="inlineStr">
        <is>
          <t>I lack experience in integrating AI analysis</t>
        </is>
      </c>
      <c r="D7" s="62" t="n"/>
      <c r="E7" s="62" t="n"/>
      <c r="F7" s="62" t="n"/>
      <c r="G7" s="62" t="n"/>
      <c r="H7" s="56" t="n"/>
      <c r="I7" s="59" t="n"/>
      <c r="J7" s="59" t="n"/>
      <c r="K7" s="59" t="n"/>
      <c r="L7" s="59" t="n"/>
      <c r="P7" s="178">
        <f>IFERROR(__xludf.DUMMYFUNCTION("ifna(transpose(filter(F$3:F74,E$3:E74=B7)), """")"),"I lack experience in integrating AI analysis")</f>
        <v/>
      </c>
    </row>
    <row r="8">
      <c r="A8" s="54" t="inlineStr">
        <is>
          <t>No</t>
        </is>
      </c>
      <c r="B8" s="54" t="inlineStr">
        <is>
          <t>I lack experience in integrating AI analysis</t>
        </is>
      </c>
      <c r="C8" s="54" t="inlineStr">
        <is>
          <t>I lack experience in integrating AI analysis</t>
        </is>
      </c>
      <c r="D8" s="62" t="n"/>
      <c r="E8" s="62" t="n"/>
      <c r="F8" s="62" t="n"/>
      <c r="G8" s="62" t="n"/>
      <c r="H8" s="56" t="n"/>
      <c r="I8" s="59" t="n"/>
      <c r="J8" s="59" t="n"/>
      <c r="K8" s="59" t="n"/>
      <c r="L8" s="59" t="n"/>
      <c r="P8" s="178">
        <f>IFERROR(__xludf.DUMMYFUNCTION("ifna(transpose(filter(F$3:F74,E$3:E74=B8)), """")"),"I lack experience in integrating AI analysis")</f>
        <v/>
      </c>
    </row>
    <row r="9">
      <c r="A9" s="54" t="inlineStr">
        <is>
          <t>No</t>
        </is>
      </c>
      <c r="B9" s="54" t="inlineStr">
        <is>
          <t>I lack experience in integrating AI analysis</t>
        </is>
      </c>
      <c r="C9" s="54" t="inlineStr">
        <is>
          <t>I lack experience in integrating AI analysis</t>
        </is>
      </c>
      <c r="D9" s="62" t="n"/>
      <c r="E9" s="62" t="n"/>
      <c r="F9" s="62" t="n"/>
      <c r="G9" s="62" t="n"/>
      <c r="H9" s="56" t="n"/>
      <c r="I9" s="59" t="n"/>
      <c r="J9" s="59" t="n"/>
      <c r="K9" s="59" t="n"/>
      <c r="L9" s="59" t="n"/>
      <c r="P9" s="178">
        <f>IFERROR(__xludf.DUMMYFUNCTION("ifna(transpose(filter(F$3:F74,E$3:E74=B9)), """")"),"I lack experience in integrating AI analysis")</f>
        <v/>
      </c>
    </row>
    <row r="10">
      <c r="A10" s="54" t="inlineStr">
        <is>
          <t>no</t>
        </is>
      </c>
      <c r="B10" s="54" t="inlineStr">
        <is>
          <t>I lack experience in integrating AI analysis</t>
        </is>
      </c>
      <c r="C10" s="54" t="inlineStr">
        <is>
          <t>I lack experience in integrating AI analysis</t>
        </is>
      </c>
      <c r="D10" s="62" t="n"/>
      <c r="E10" s="56" t="n"/>
      <c r="F10" s="56" t="n"/>
      <c r="G10" s="56" t="n"/>
      <c r="H10" s="56" t="n"/>
      <c r="I10" s="59" t="n"/>
      <c r="J10" s="59" t="n"/>
      <c r="K10" s="59" t="n"/>
      <c r="L10" s="59" t="n"/>
      <c r="P10" s="178">
        <f>IFERROR(__xludf.DUMMYFUNCTION("ifna(transpose(filter(F$3:F74,E$3:E74=B10)), """")"),"I lack experience in integrating AI analysis")</f>
        <v/>
      </c>
    </row>
    <row r="11">
      <c r="A11" s="54" t="inlineStr">
        <is>
          <t>No</t>
        </is>
      </c>
      <c r="B11" s="54" t="inlineStr">
        <is>
          <t>I lack experience in integrating AI analysis</t>
        </is>
      </c>
      <c r="C11" s="54" t="inlineStr">
        <is>
          <t>I lack experience in integrating AI analysis</t>
        </is>
      </c>
      <c r="D11" s="62" t="n"/>
      <c r="E11" s="56" t="n"/>
      <c r="F11" s="56" t="n"/>
      <c r="G11" s="56" t="n"/>
      <c r="H11" s="56" t="n"/>
      <c r="I11" s="59" t="n"/>
      <c r="J11" s="59" t="n"/>
      <c r="K11" s="59" t="n"/>
      <c r="L11" s="59" t="n"/>
      <c r="P11" s="178">
        <f>IFERROR(__xludf.DUMMYFUNCTION("ifna(transpose(filter(F$3:F74,E$3:E74=B11)), """")"),"I lack experience in integrating AI analysis")</f>
        <v/>
      </c>
    </row>
    <row r="12">
      <c r="A12" s="54" t="inlineStr">
        <is>
          <t>No</t>
        </is>
      </c>
      <c r="B12" s="54" t="inlineStr">
        <is>
          <t>I lack experience in integrating AI analysis</t>
        </is>
      </c>
      <c r="C12" s="54" t="inlineStr">
        <is>
          <t>I lack experience in integrating AI analysis</t>
        </is>
      </c>
      <c r="D12" s="62" t="n"/>
      <c r="E12" s="56" t="n"/>
      <c r="F12" s="56" t="n"/>
      <c r="G12" s="56" t="n"/>
      <c r="H12" s="56" t="n"/>
      <c r="I12" s="59" t="n"/>
      <c r="J12" s="59" t="n"/>
      <c r="K12" s="59" t="n"/>
      <c r="L12" s="59" t="n"/>
      <c r="P12" s="178">
        <f>IFERROR(__xludf.DUMMYFUNCTION("ifna(transpose(filter(F$3:F74,E$3:E74=B12)), """")"),"I lack experience in integrating AI analysis")</f>
        <v/>
      </c>
    </row>
    <row r="13">
      <c r="A13" s="54" t="inlineStr">
        <is>
          <t>No</t>
        </is>
      </c>
      <c r="B13" s="54" t="inlineStr">
        <is>
          <t>I lack experience in integrating AI analysis</t>
        </is>
      </c>
      <c r="C13" s="54" t="inlineStr">
        <is>
          <t>I lack experience in integrating AI analysis</t>
        </is>
      </c>
      <c r="D13" s="62" t="n"/>
      <c r="G13" s="59" t="n"/>
      <c r="H13" s="56" t="n"/>
      <c r="I13" s="59" t="n"/>
      <c r="J13" s="59" t="n"/>
      <c r="K13" s="59" t="n"/>
      <c r="L13" s="59" t="n"/>
      <c r="P13" s="178">
        <f>IFERROR(__xludf.DUMMYFUNCTION("ifna(transpose(filter(F$3:F74,E$3:E74=B13)), """")"),"I lack experience in integrating AI analysis")</f>
        <v/>
      </c>
    </row>
    <row r="14">
      <c r="A14" s="54" t="inlineStr">
        <is>
          <t>No</t>
        </is>
      </c>
      <c r="B14" s="54" t="inlineStr">
        <is>
          <t>I lack experience in integrating AI analysis</t>
        </is>
      </c>
      <c r="C14" s="54" t="inlineStr">
        <is>
          <t>I lack experience in integrating AI analysis</t>
        </is>
      </c>
      <c r="D14" s="62" t="n"/>
      <c r="E14" s="59" t="n"/>
      <c r="F14" s="59" t="n"/>
      <c r="G14" s="59" t="n"/>
      <c r="H14" s="56" t="n"/>
      <c r="I14" s="59" t="n"/>
      <c r="J14" s="59" t="n"/>
      <c r="K14" s="59" t="n"/>
      <c r="L14" s="59" t="n"/>
      <c r="P14" s="178">
        <f>IFERROR(__xludf.DUMMYFUNCTION("ifna(transpose(filter(F$3:F74,E$3:E74=B14)), """")"),"I lack experience in integrating AI analysis")</f>
        <v/>
      </c>
    </row>
    <row r="15">
      <c r="A15" s="54" t="inlineStr">
        <is>
          <t>No</t>
        </is>
      </c>
      <c r="B15" s="54" t="inlineStr">
        <is>
          <t>I lack experience in integrating AI analysis</t>
        </is>
      </c>
      <c r="C15" s="54" t="inlineStr">
        <is>
          <t>I lack experience in integrating AI analysis</t>
        </is>
      </c>
      <c r="D15" s="62" t="n"/>
      <c r="E15" s="59" t="n"/>
      <c r="F15" s="59" t="n"/>
      <c r="G15" s="59" t="n"/>
      <c r="H15" s="56" t="n"/>
      <c r="I15" s="59" t="n"/>
      <c r="J15" s="59" t="n"/>
      <c r="K15" s="59" t="n"/>
      <c r="L15" s="59" t="n"/>
      <c r="P15" s="178">
        <f>IFERROR(__xludf.DUMMYFUNCTION("ifna(transpose(filter(F$3:F74,E$3:E74=B15)), """")"),"I lack experience in integrating AI analysis")</f>
        <v/>
      </c>
    </row>
    <row r="16">
      <c r="A16" s="54" t="inlineStr">
        <is>
          <t>no</t>
        </is>
      </c>
      <c r="B16" s="54" t="inlineStr">
        <is>
          <t>I lack experience in integrating AI analysis</t>
        </is>
      </c>
      <c r="C16" s="54" t="inlineStr">
        <is>
          <t>I lack experience in integrating AI analysis</t>
        </is>
      </c>
      <c r="D16" s="62" t="n"/>
      <c r="E16" s="59" t="n"/>
      <c r="F16" s="59" t="n"/>
      <c r="G16" s="59" t="n"/>
      <c r="H16" s="56" t="n"/>
      <c r="I16" s="59" t="n"/>
      <c r="J16" s="59" t="n"/>
      <c r="K16" s="59" t="n"/>
      <c r="L16" s="59" t="n"/>
      <c r="P16" s="178">
        <f>IFERROR(__xludf.DUMMYFUNCTION("ifna(transpose(filter(F$3:F74,E$3:E74=B16)), """")"),"I lack experience in integrating AI analysis")</f>
        <v/>
      </c>
    </row>
    <row r="17">
      <c r="A17" s="54" t="inlineStr">
        <is>
          <t>no</t>
        </is>
      </c>
      <c r="B17" s="54" t="inlineStr">
        <is>
          <t>I lack experience in integrating AI analysis</t>
        </is>
      </c>
      <c r="C17" s="54" t="inlineStr">
        <is>
          <t>I lack experience in integrating AI analysis</t>
        </is>
      </c>
      <c r="D17" s="62" t="n"/>
      <c r="E17" s="59" t="n"/>
      <c r="F17" s="59" t="n"/>
      <c r="G17" s="59" t="n"/>
      <c r="H17" s="56" t="n"/>
      <c r="I17" s="59" t="n"/>
      <c r="J17" s="59" t="n"/>
      <c r="K17" s="59" t="n"/>
      <c r="L17" s="59" t="n"/>
      <c r="P17" s="178">
        <f>IFERROR(__xludf.DUMMYFUNCTION("ifna(transpose(filter(F$3:F74,E$3:E74=B17)), """")"),"I lack experience in integrating AI analysis")</f>
        <v/>
      </c>
    </row>
    <row r="18">
      <c r="A18" s="54" t="inlineStr">
        <is>
          <t>No</t>
        </is>
      </c>
      <c r="B18" s="54" t="inlineStr">
        <is>
          <t>I lack experience in integrating AI analysis</t>
        </is>
      </c>
      <c r="C18" s="54" t="inlineStr">
        <is>
          <t>I lack experience in integrating AI analysis</t>
        </is>
      </c>
      <c r="D18" s="62" t="n"/>
      <c r="E18" s="59" t="n"/>
      <c r="F18" s="59" t="n"/>
      <c r="G18" s="59" t="n"/>
      <c r="H18" s="56" t="n"/>
      <c r="I18" s="59" t="n"/>
      <c r="J18" s="59" t="n"/>
      <c r="K18" s="59" t="n"/>
      <c r="L18" s="59" t="n"/>
      <c r="P18" s="178">
        <f>IFERROR(__xludf.DUMMYFUNCTION("ifna(transpose(filter(F$3:F74,E$3:E74=B18)), """")"),"I lack experience in integrating AI analysis")</f>
        <v/>
      </c>
    </row>
    <row r="19">
      <c r="A19" s="54" t="inlineStr">
        <is>
          <t>no</t>
        </is>
      </c>
      <c r="B19" s="54" t="inlineStr">
        <is>
          <t>I lack experience in integrating AI analysis</t>
        </is>
      </c>
      <c r="C19" s="54" t="inlineStr">
        <is>
          <t>I lack experience in integrating AI analysis</t>
        </is>
      </c>
      <c r="D19" s="62" t="n"/>
      <c r="E19" s="59" t="n"/>
      <c r="F19" s="59" t="n"/>
      <c r="G19" s="59" t="n"/>
      <c r="H19" s="56" t="n"/>
      <c r="I19" s="59" t="n"/>
      <c r="J19" s="59" t="n"/>
      <c r="K19" s="59" t="n"/>
      <c r="L19" s="59" t="n"/>
      <c r="P19" s="178">
        <f>IFERROR(__xludf.DUMMYFUNCTION("ifna(transpose(filter(F$3:F74,E$3:E74=B19)), """")"),"I lack experience in integrating AI analysis")</f>
        <v/>
      </c>
    </row>
    <row r="20">
      <c r="A20" s="54" t="inlineStr">
        <is>
          <t>no</t>
        </is>
      </c>
      <c r="B20" s="54" t="inlineStr">
        <is>
          <t>I lack experience in integrating AI analysis</t>
        </is>
      </c>
      <c r="C20" s="54" t="inlineStr">
        <is>
          <t>I lack experience in integrating AI analysis</t>
        </is>
      </c>
      <c r="D20" s="62" t="n"/>
      <c r="E20" s="59" t="n"/>
      <c r="F20" s="59" t="n"/>
      <c r="G20" s="59" t="n"/>
      <c r="H20" s="56" t="n"/>
      <c r="I20" s="59" t="n"/>
      <c r="J20" s="59" t="n"/>
      <c r="K20" s="59" t="n"/>
      <c r="L20" s="59" t="n"/>
      <c r="P20" s="178">
        <f>IFERROR(__xludf.DUMMYFUNCTION("ifna(transpose(filter(F$3:F74,E$3:E74=B20)), """")"),"I lack experience in integrating AI analysis")</f>
        <v/>
      </c>
    </row>
    <row r="21">
      <c r="A21" s="54" t="inlineStr">
        <is>
          <t>no</t>
        </is>
      </c>
      <c r="B21" s="54" t="inlineStr">
        <is>
          <t>I lack experience in integrating AI analysis</t>
        </is>
      </c>
      <c r="C21" s="54" t="inlineStr">
        <is>
          <t>I lack experience in integrating AI analysis</t>
        </is>
      </c>
      <c r="D21" s="62" t="n"/>
      <c r="G21" s="59" t="n"/>
      <c r="P21" s="178">
        <f>IFERROR(__xludf.DUMMYFUNCTION("ifna(transpose(filter(F$3:F74,E$3:E74=B21)), """")"),"I lack experience in integrating AI analysis")</f>
        <v/>
      </c>
    </row>
    <row r="22">
      <c r="A22" s="54" t="inlineStr">
        <is>
          <t>No</t>
        </is>
      </c>
      <c r="B22" s="54" t="inlineStr">
        <is>
          <t>I lack experience in integrating AI analysis</t>
        </is>
      </c>
      <c r="C22" s="54" t="inlineStr">
        <is>
          <t>I lack experience in integrating AI analysis</t>
        </is>
      </c>
      <c r="D22" s="62" t="n"/>
      <c r="G22" s="59" t="n"/>
      <c r="P22" s="178">
        <f>IFERROR(__xludf.DUMMYFUNCTION("ifna(transpose(filter(F$3:F74,E$3:E74=B22)), """")"),"I lack experience in integrating AI analysis")</f>
        <v/>
      </c>
    </row>
    <row r="23">
      <c r="A23" s="54" t="inlineStr">
        <is>
          <t>no but i plan on doing it</t>
        </is>
      </c>
      <c r="B23" s="54" t="inlineStr">
        <is>
          <t>I lack experience in integrating AI analysis</t>
        </is>
      </c>
      <c r="C23" s="54" t="inlineStr">
        <is>
          <t>I lack experience in integrating AI analysis</t>
        </is>
      </c>
      <c r="D23" s="62" t="n"/>
      <c r="G23" s="59" t="n"/>
      <c r="P23" s="178">
        <f>IFERROR(__xludf.DUMMYFUNCTION("ifna(transpose(filter(F$3:F74,E$3:E74=B23)), """")"),"I lack experience in integrating AI analysis")</f>
        <v/>
      </c>
    </row>
    <row r="24">
      <c r="A24" s="54" t="inlineStr">
        <is>
          <t>No I don’t believe in surveys</t>
        </is>
      </c>
      <c r="B24" s="54" t="inlineStr">
        <is>
          <t>I lack experience in integrating AI analysis</t>
        </is>
      </c>
      <c r="C24" s="54" t="inlineStr">
        <is>
          <t>I lack experience in integrating AI analysis</t>
        </is>
      </c>
      <c r="D24" s="62" t="n"/>
      <c r="G24" s="59" t="n"/>
      <c r="P24" s="178">
        <f>IFERROR(__xludf.DUMMYFUNCTION("ifna(transpose(filter(F$3:F74,E$3:E74=B24)), """")"),"I lack experience in integrating AI analysis")</f>
        <v/>
      </c>
    </row>
    <row r="25">
      <c r="A25" s="54" t="inlineStr">
        <is>
          <t>No I have not using the tech for Qual</t>
        </is>
      </c>
      <c r="B25" s="54" t="inlineStr">
        <is>
          <t>I lack experience in integrating AI analysis</t>
        </is>
      </c>
      <c r="C25" s="54" t="inlineStr">
        <is>
          <t>I lack experience in integrating AI analysis</t>
        </is>
      </c>
      <c r="D25" s="62" t="n"/>
      <c r="G25" s="59" t="n"/>
      <c r="P25" s="178">
        <f>IFERROR(__xludf.DUMMYFUNCTION("ifna(transpose(filter(F$3:F74,E$3:E74=B25)), """")"),"I lack experience in integrating AI analysis")</f>
        <v/>
      </c>
    </row>
    <row r="26">
      <c r="A26" s="54" t="inlineStr">
        <is>
          <t>no, but that's a great idea!</t>
        </is>
      </c>
      <c r="B26" s="54" t="inlineStr">
        <is>
          <t>I lack experience in integrating AI analysis</t>
        </is>
      </c>
      <c r="C26" s="54" t="inlineStr">
        <is>
          <t>I lack experience in integrating AI analysis</t>
        </is>
      </c>
      <c r="D26" s="62" t="n"/>
      <c r="G26" s="59" t="n"/>
      <c r="P26" s="178">
        <f>IFERROR(__xludf.DUMMYFUNCTION("ifna(transpose(filter(F$3:F74,E$3:E74=B26)), """")"),"I lack experience in integrating AI analysis")</f>
        <v/>
      </c>
    </row>
    <row r="27">
      <c r="A27" s="54" t="inlineStr">
        <is>
          <t>None</t>
        </is>
      </c>
      <c r="B27" s="54" t="inlineStr">
        <is>
          <t>I lack experience in integrating AI analysis</t>
        </is>
      </c>
      <c r="C27" s="54" t="inlineStr">
        <is>
          <t>I lack experience in integrating AI analysis</t>
        </is>
      </c>
      <c r="D27" s="62" t="n"/>
      <c r="G27" s="59" t="n"/>
      <c r="P27" s="178">
        <f>IFERROR(__xludf.DUMMYFUNCTION("ifna(transpose(filter(F$3:F74,E$3:E74=B27)), """")"),"I lack experience in integrating AI analysis")</f>
        <v/>
      </c>
    </row>
    <row r="28">
      <c r="A28" s="54" t="inlineStr">
        <is>
          <t>Nope</t>
        </is>
      </c>
      <c r="B28" s="54" t="inlineStr">
        <is>
          <t>I lack experience in integrating AI analysis</t>
        </is>
      </c>
      <c r="C28" s="54" t="inlineStr">
        <is>
          <t>I lack experience in integrating AI analysis</t>
        </is>
      </c>
      <c r="D28" s="62" t="n"/>
      <c r="G28" s="59" t="n"/>
      <c r="P28" s="178">
        <f>IFERROR(__xludf.DUMMYFUNCTION("ifna(transpose(filter(F$3:F74,E$3:E74=B28)), """")"),"I lack experience in integrating AI analysis")</f>
        <v/>
      </c>
    </row>
    <row r="29">
      <c r="A29" s="54" t="inlineStr">
        <is>
          <t>Nope, for the third time; Nope</t>
        </is>
      </c>
      <c r="B29" s="54" t="inlineStr">
        <is>
          <t>I lack experience in integrating AI analysis</t>
        </is>
      </c>
      <c r="C29" s="54" t="inlineStr">
        <is>
          <t>I lack experience in integrating AI analysis</t>
        </is>
      </c>
      <c r="D29" s="62" t="n"/>
      <c r="G29" s="59" t="n"/>
      <c r="P29" s="178">
        <f>IFERROR(__xludf.DUMMYFUNCTION("ifna(transpose(filter(F$3:F74,E$3:E74=B29)), """")"),"I lack experience in integrating AI analysis")</f>
        <v/>
      </c>
    </row>
    <row r="30">
      <c r="A30" s="54" t="inlineStr">
        <is>
          <t>nope, not yet</t>
        </is>
      </c>
      <c r="B30" s="54" t="inlineStr">
        <is>
          <t>I lack experience in integrating AI analysis</t>
        </is>
      </c>
      <c r="C30" s="54" t="inlineStr">
        <is>
          <t>I lack experience in integrating AI analysis</t>
        </is>
      </c>
      <c r="D30" s="62" t="n"/>
      <c r="G30" s="59" t="n"/>
      <c r="P30" s="178">
        <f>IFERROR(__xludf.DUMMYFUNCTION("ifna(transpose(filter(F$3:F74,E$3:E74=B30)), """")"),"I lack experience in integrating AI analysis")</f>
        <v/>
      </c>
    </row>
    <row r="31">
      <c r="A31" s="54" t="inlineStr">
        <is>
          <t>not yet</t>
        </is>
      </c>
      <c r="B31" s="54" t="inlineStr">
        <is>
          <t>I lack experience in integrating AI analysis</t>
        </is>
      </c>
      <c r="C31" s="54" t="inlineStr">
        <is>
          <t>I lack experience in integrating AI analysis</t>
        </is>
      </c>
      <c r="D31" s="62" t="n"/>
      <c r="G31" s="59" t="n"/>
      <c r="P31" s="178">
        <f>IFERROR(__xludf.DUMMYFUNCTION("ifna(transpose(filter(F$3:F74,E$3:E74=B31)), """")"),"I lack experience in integrating AI analysis")</f>
        <v/>
      </c>
    </row>
    <row r="32">
      <c r="A32" s="54" t="inlineStr">
        <is>
          <t>not yet</t>
        </is>
      </c>
      <c r="B32" s="54" t="inlineStr">
        <is>
          <t>I lack experience in integrating AI analysis</t>
        </is>
      </c>
      <c r="C32" s="54" t="inlineStr">
        <is>
          <t>I lack experience in integrating AI analysis</t>
        </is>
      </c>
      <c r="D32" s="62" t="n"/>
      <c r="G32" s="59" t="n"/>
      <c r="P32" s="178">
        <f>IFERROR(__xludf.DUMMYFUNCTION("ifna(transpose(filter(F$3:F74,E$3:E74=B32)), """")"),"I lack experience in integrating AI analysis")</f>
        <v/>
      </c>
    </row>
    <row r="33">
      <c r="A33" s="54" t="inlineStr">
        <is>
          <t>not yet</t>
        </is>
      </c>
      <c r="B33" s="54" t="inlineStr">
        <is>
          <t>I lack experience in integrating AI analysis</t>
        </is>
      </c>
      <c r="C33" s="54" t="inlineStr">
        <is>
          <t>I lack experience in integrating AI analysis</t>
        </is>
      </c>
      <c r="D33" s="62" t="n"/>
      <c r="G33" s="59" t="n"/>
      <c r="P33" s="178">
        <f>IFERROR(__xludf.DUMMYFUNCTION("ifna(transpose(filter(F$3:F74,E$3:E74=B33)), """")"),"I lack experience in integrating AI analysis")</f>
        <v/>
      </c>
    </row>
    <row r="34">
      <c r="A34" s="54" t="inlineStr">
        <is>
          <t>not yet</t>
        </is>
      </c>
      <c r="B34" s="54" t="inlineStr">
        <is>
          <t>I lack experience in integrating AI analysis</t>
        </is>
      </c>
      <c r="C34" s="54" t="inlineStr">
        <is>
          <t>I lack experience in integrating AI analysis</t>
        </is>
      </c>
      <c r="D34" s="62" t="n"/>
      <c r="G34" s="59" t="n"/>
      <c r="P34" s="178">
        <f>IFERROR(__xludf.DUMMYFUNCTION("ifna(transpose(filter(F$3:F74,E$3:E74=B34)), """")"),"I lack experience in integrating AI analysis")</f>
        <v/>
      </c>
    </row>
    <row r="35">
      <c r="A35" s="54" t="inlineStr">
        <is>
          <t>again, not that i'm aware of</t>
        </is>
      </c>
      <c r="B35" s="54" t="inlineStr">
        <is>
          <t>I lack experience in integrating AI analysis</t>
        </is>
      </c>
      <c r="C35" s="54" t="inlineStr">
        <is>
          <t>I lack experience in integrating AI analysis</t>
        </is>
      </c>
      <c r="D35" s="62" t="n"/>
      <c r="G35" s="59" t="n"/>
      <c r="P35" s="178">
        <f>IFERROR(__xludf.DUMMYFUNCTION("ifna(transpose(filter(F$3:F74,E$3:E74=B35)), """")"),"I lack experience in integrating AI analysis")</f>
        <v/>
      </c>
    </row>
    <row r="36">
      <c r="A36" s="54" t="inlineStr">
        <is>
          <t>I've played around with it using Chatgpt, but nothing super substantial. I found it super interesting though.</t>
        </is>
      </c>
      <c r="B36" s="54" t="inlineStr">
        <is>
          <t>I lack experience in integrating AI analysis</t>
        </is>
      </c>
      <c r="C36" s="54" t="inlineStr">
        <is>
          <t>I lack experience in integrating AI analysis</t>
        </is>
      </c>
      <c r="D36" s="62" t="n"/>
      <c r="G36" s="59" t="n"/>
      <c r="P36" s="178">
        <f>IFERROR(__xludf.DUMMYFUNCTION("ifna(transpose(filter(F$3:F74,E$3:E74=B36)), """")"),"I lack experience in integrating AI analysis")</f>
        <v/>
      </c>
    </row>
    <row r="37">
      <c r="A37" s="54" t="inlineStr">
        <is>
          <t>Very little; Now that I re-read the question I've had no experience with integrating AI into our surveys or interviews.</t>
        </is>
      </c>
      <c r="B37" s="54" t="inlineStr">
        <is>
          <t>I lack experience in integrating AI analysis</t>
        </is>
      </c>
      <c r="C37" s="54" t="inlineStr">
        <is>
          <t>I lack experience in integrating AI analysis</t>
        </is>
      </c>
      <c r="D37" s="62" t="n"/>
      <c r="G37" s="59" t="n"/>
      <c r="P37" s="178">
        <f>IFERROR(__xludf.DUMMYFUNCTION("ifna(transpose(filter(F$3:F74,E$3:E74=B37)), """")"),"I lack experience in integrating AI analysis")</f>
        <v/>
      </c>
    </row>
    <row r="38">
      <c r="A38" s="60" t="inlineStr">
        <is>
          <t>We have not been able to use AI for analysis of respondent level data. We just haven't found anything that is simple enough to deploy and robust enough to give us confidence that it is offering anything new. When we have used something, we spend more time trying to varify the conclusions than we would have otherwise</t>
        </is>
      </c>
      <c r="B38" s="61" t="inlineStr">
        <is>
          <t>I lack experience in integrating AI analysis</t>
        </is>
      </c>
      <c r="C38" s="54" t="inlineStr">
        <is>
          <t>I lack experience in integrating AI analysis</t>
        </is>
      </c>
      <c r="D38" s="62" t="n"/>
      <c r="G38" s="59" t="n"/>
      <c r="P38" s="178">
        <f>IFERROR(__xludf.DUMMYFUNCTION("ifna(transpose(filter(F$3:F74,E$3:E74=B38)), """")"),"I lack experience in integrating AI analysis")</f>
        <v/>
      </c>
    </row>
    <row r="39">
      <c r="A39" s="54" t="inlineStr">
        <is>
          <t>I occasionally use Chat GPT to provide me with examples for potential survey questions or ideas on how to analyze survey results. I have also had it draft discussion guides for interviews as a starting point.</t>
        </is>
      </c>
      <c r="B39" s="54" t="inlineStr">
        <is>
          <t>I have experience integrating AI analysis</t>
        </is>
      </c>
      <c r="C39" s="54" t="inlineStr">
        <is>
          <t>I have experience integrating AI analysis</t>
        </is>
      </c>
      <c r="D39" s="62" t="inlineStr">
        <is>
          <t>ideas qualify for use?</t>
        </is>
      </c>
      <c r="G39" s="59" t="n"/>
      <c r="P39" s="178">
        <f>IFERROR(__xludf.DUMMYFUNCTION("ifna(transpose(filter(F$3:F74,E$3:E74=B39)), """")"),"I have experience integrating AI analysis")</f>
        <v/>
      </c>
    </row>
    <row r="40">
      <c r="A40" s="54" t="inlineStr">
        <is>
          <t>Used AI solutions for packaging assessments. We built and trained models using AI.</t>
        </is>
      </c>
      <c r="B40" s="54" t="inlineStr">
        <is>
          <t>I have experience integrating AI analysis</t>
        </is>
      </c>
      <c r="C40" s="54" t="inlineStr">
        <is>
          <t>I have experience integrating AI analysis</t>
        </is>
      </c>
      <c r="D40" s="62" t="inlineStr">
        <is>
          <t>packaging assessments?</t>
        </is>
      </c>
      <c r="G40" s="59" t="n"/>
      <c r="P40" s="178">
        <f>IFERROR(__xludf.DUMMYFUNCTION("ifna(transpose(filter(F$3:F74,E$3:E74=B40)), """")"),"I have experience integrating AI analysis")</f>
        <v/>
      </c>
    </row>
    <row r="41">
      <c r="A41" s="54" t="inlineStr">
        <is>
          <t>What do you mean?;Yes, we used AI to analyze results of short qualitative interviews</t>
        </is>
      </c>
      <c r="B41" s="54" t="inlineStr">
        <is>
          <t>I have experience integrating AI analysis</t>
        </is>
      </c>
      <c r="C41" s="54" t="inlineStr">
        <is>
          <t>I have experience integrating AI analysis</t>
        </is>
      </c>
      <c r="D41" s="62" t="n"/>
      <c r="G41" s="59" t="n"/>
      <c r="P41" s="178">
        <f>IFERROR(__xludf.DUMMYFUNCTION("ifna(transpose(filter(F$3:F74,E$3:E74=B41)), """")"),"I have experience integrating AI analysis")</f>
        <v/>
      </c>
    </row>
    <row r="42">
      <c r="A42" s="54" t="inlineStr">
        <is>
          <t>Yes</t>
        </is>
      </c>
      <c r="B42" s="54" t="inlineStr">
        <is>
          <t>I have experience integrating AI analysis</t>
        </is>
      </c>
      <c r="C42" s="54" t="inlineStr">
        <is>
          <t>I have experience integrating AI analysis</t>
        </is>
      </c>
      <c r="D42" s="62" t="n"/>
      <c r="G42" s="59" t="n"/>
      <c r="P42" s="178">
        <f>IFERROR(__xludf.DUMMYFUNCTION("ifna(transpose(filter(F$3:F74,E$3:E74=B42)), """")"),"I have experience integrating AI analysis")</f>
        <v/>
      </c>
    </row>
    <row r="43">
      <c r="A43" s="54" t="inlineStr">
        <is>
          <t>Yes</t>
        </is>
      </c>
      <c r="B43" s="54" t="inlineStr">
        <is>
          <t>I have experience integrating AI analysis</t>
        </is>
      </c>
      <c r="C43" s="54" t="inlineStr">
        <is>
          <t>I have experience integrating AI analysis</t>
        </is>
      </c>
      <c r="D43" s="62" t="n"/>
      <c r="G43" s="59" t="n"/>
      <c r="P43" s="178">
        <f>IFERROR(__xludf.DUMMYFUNCTION("ifna(transpose(filter(F$3:F74,E$3:E74=B43)), """")"),"I have experience integrating AI analysis")</f>
        <v/>
      </c>
    </row>
    <row r="44">
      <c r="A44" s="54" t="inlineStr">
        <is>
          <t>Yes</t>
        </is>
      </c>
      <c r="B44" s="54" t="inlineStr">
        <is>
          <t>I have experience integrating AI analysis</t>
        </is>
      </c>
      <c r="C44" s="54" t="inlineStr">
        <is>
          <t>I have experience integrating AI analysis</t>
        </is>
      </c>
      <c r="D44" s="62" t="n"/>
      <c r="G44" s="59" t="n"/>
      <c r="P44" s="178">
        <f>IFERROR(__xludf.DUMMYFUNCTION("ifna(transpose(filter(F$3:F74,E$3:E74=B44)), """")"),"I have experience integrating AI analysis")</f>
        <v/>
      </c>
    </row>
    <row r="45">
      <c r="A45" s="54" t="inlineStr">
        <is>
          <t>Yes</t>
        </is>
      </c>
      <c r="B45" s="54" t="inlineStr">
        <is>
          <t>I have experience integrating AI analysis</t>
        </is>
      </c>
      <c r="C45" s="54" t="inlineStr">
        <is>
          <t>I have experience integrating AI analysis</t>
        </is>
      </c>
      <c r="D45" s="62" t="n"/>
      <c r="G45" s="59" t="n"/>
      <c r="P45" s="178">
        <f>IFERROR(__xludf.DUMMYFUNCTION("ifna(transpose(filter(F$3:F74,E$3:E74=B45)), """")"),"I have experience integrating AI analysis")</f>
        <v/>
      </c>
    </row>
    <row r="46">
      <c r="A46" s="54" t="inlineStr">
        <is>
          <t>yes</t>
        </is>
      </c>
      <c r="B46" s="54" t="inlineStr">
        <is>
          <t>I have experience integrating AI analysis</t>
        </is>
      </c>
      <c r="C46" s="54" t="inlineStr">
        <is>
          <t>I have experience integrating AI analysis</t>
        </is>
      </c>
      <c r="D46" s="62" t="n"/>
      <c r="G46" s="59" t="n"/>
      <c r="P46" s="178">
        <f>IFERROR(__xludf.DUMMYFUNCTION("ifna(transpose(filter(F$3:F74,E$3:E74=B46)), """")"),"I have experience integrating AI analysis")</f>
        <v/>
      </c>
    </row>
    <row r="47">
      <c r="A47" s="54" t="inlineStr">
        <is>
          <t>Yes</t>
        </is>
      </c>
      <c r="B47" s="54" t="inlineStr">
        <is>
          <t>I have experience integrating AI analysis</t>
        </is>
      </c>
      <c r="C47" s="54" t="inlineStr">
        <is>
          <t>I have experience integrating AI analysis</t>
        </is>
      </c>
      <c r="D47" s="62" t="n"/>
      <c r="G47" s="59" t="n"/>
      <c r="P47" s="178">
        <f>IFERROR(__xludf.DUMMYFUNCTION("ifna(transpose(filter(F$3:F74,E$3:E74=B47)), """")"),"I have experience integrating AI analysis")</f>
        <v/>
      </c>
    </row>
    <row r="48">
      <c r="A48" s="54" t="inlineStr">
        <is>
          <t>Yes</t>
        </is>
      </c>
      <c r="B48" s="54" t="inlineStr">
        <is>
          <t>I have experience integrating AI analysis</t>
        </is>
      </c>
      <c r="C48" s="54" t="inlineStr">
        <is>
          <t>I have experience integrating AI analysis</t>
        </is>
      </c>
      <c r="D48" s="62" t="n"/>
      <c r="G48" s="59" t="n"/>
      <c r="P48" s="178">
        <f>IFERROR(__xludf.DUMMYFUNCTION("ifna(transpose(filter(F$3:F74,E$3:E74=B48)), """")"),"I have experience integrating AI analysis")</f>
        <v/>
      </c>
    </row>
    <row r="49">
      <c r="A49" s="54" t="inlineStr">
        <is>
          <t>Yes</t>
        </is>
      </c>
      <c r="B49" s="54" t="inlineStr">
        <is>
          <t>I have experience integrating AI analysis</t>
        </is>
      </c>
      <c r="C49" s="54" t="inlineStr">
        <is>
          <t>I have experience integrating AI analysis</t>
        </is>
      </c>
      <c r="D49" s="62" t="n"/>
      <c r="G49" s="59" t="n"/>
      <c r="P49" s="178">
        <f>IFERROR(__xludf.DUMMYFUNCTION("ifna(transpose(filter(F$3:F74,E$3:E74=B49)), """")"),"I have experience integrating AI analysis")</f>
        <v/>
      </c>
    </row>
    <row r="50">
      <c r="A50" s="54" t="inlineStr">
        <is>
          <t>yes</t>
        </is>
      </c>
      <c r="B50" s="54" t="inlineStr">
        <is>
          <t>I have experience integrating AI analysis</t>
        </is>
      </c>
      <c r="C50" s="54" t="inlineStr">
        <is>
          <t>I have experience integrating AI analysis</t>
        </is>
      </c>
      <c r="D50" s="62" t="n"/>
      <c r="G50" s="59" t="n"/>
      <c r="P50" s="178">
        <f>IFERROR(__xludf.DUMMYFUNCTION("ifna(transpose(filter(F$3:F74,E$3:E74=B50)), """")"),"I have experience integrating AI analysis")</f>
        <v/>
      </c>
    </row>
    <row r="51">
      <c r="A51" s="54" t="inlineStr">
        <is>
          <t>Yes</t>
        </is>
      </c>
      <c r="B51" s="54" t="inlineStr">
        <is>
          <t>I have experience integrating AI analysis</t>
        </is>
      </c>
      <c r="C51" s="54" t="inlineStr">
        <is>
          <t>I have experience integrating AI analysis</t>
        </is>
      </c>
      <c r="D51" s="62" t="n"/>
      <c r="G51" s="59" t="n"/>
      <c r="P51" s="178">
        <f>IFERROR(__xludf.DUMMYFUNCTION("ifna(transpose(filter(F$3:F74,E$3:E74=B51)), """")"),"I have experience integrating AI analysis")</f>
        <v/>
      </c>
    </row>
    <row r="52">
      <c r="A52" s="54" t="inlineStr">
        <is>
          <t>yes</t>
        </is>
      </c>
      <c r="B52" s="54" t="inlineStr">
        <is>
          <t>I have experience integrating AI analysis</t>
        </is>
      </c>
      <c r="C52" s="54" t="inlineStr">
        <is>
          <t>I have experience integrating AI analysis</t>
        </is>
      </c>
      <c r="D52" s="62" t="n"/>
      <c r="G52" s="59" t="n"/>
      <c r="P52" s="178">
        <f>IFERROR(__xludf.DUMMYFUNCTION("ifna(transpose(filter(F$3:F74,E$3:E74=B52)), """")"),"I have experience integrating AI analysis")</f>
        <v/>
      </c>
    </row>
    <row r="53">
      <c r="A53" s="54" t="inlineStr">
        <is>
          <t>yes</t>
        </is>
      </c>
      <c r="B53" s="54" t="inlineStr">
        <is>
          <t>I have experience integrating AI analysis</t>
        </is>
      </c>
      <c r="C53" s="54" t="inlineStr">
        <is>
          <t>I have experience integrating AI analysis</t>
        </is>
      </c>
      <c r="D53" s="62" t="n"/>
      <c r="G53" s="59" t="n"/>
      <c r="P53" s="178">
        <f>IFERROR(__xludf.DUMMYFUNCTION("ifna(transpose(filter(F$3:F74,E$3:E74=B53)), """")"),"I have experience integrating AI analysis")</f>
        <v/>
      </c>
    </row>
    <row r="54">
      <c r="A54" s="54" t="inlineStr">
        <is>
          <t>yes</t>
        </is>
      </c>
      <c r="B54" s="54" t="inlineStr">
        <is>
          <t>I have experience integrating AI analysis</t>
        </is>
      </c>
      <c r="C54" s="54" t="inlineStr">
        <is>
          <t>I have experience integrating AI analysis</t>
        </is>
      </c>
      <c r="D54" s="62" t="n"/>
      <c r="G54" s="59" t="n"/>
      <c r="P54" s="178">
        <f>IFERROR(__xludf.DUMMYFUNCTION("ifna(transpose(filter(F$3:F74,E$3:E74=B54)), """")"),"I have experience integrating AI analysis")</f>
        <v/>
      </c>
    </row>
    <row r="55">
      <c r="A55" s="54" t="inlineStr">
        <is>
          <t>yes</t>
        </is>
      </c>
      <c r="B55" s="54" t="inlineStr">
        <is>
          <t>I have experience integrating AI analysis</t>
        </is>
      </c>
      <c r="C55" s="54" t="inlineStr">
        <is>
          <t>I have experience integrating AI analysis</t>
        </is>
      </c>
      <c r="D55" s="62" t="n"/>
      <c r="G55" s="59" t="n"/>
      <c r="P55" s="178">
        <f>IFERROR(__xludf.DUMMYFUNCTION("ifna(transpose(filter(F$3:F74,E$3:E74=B55)), """")"),"I have experience integrating AI analysis")</f>
        <v/>
      </c>
    </row>
    <row r="56">
      <c r="A56" s="54" t="inlineStr">
        <is>
          <t>yes</t>
        </is>
      </c>
      <c r="B56" s="54" t="inlineStr">
        <is>
          <t>I have experience integrating AI analysis</t>
        </is>
      </c>
      <c r="C56" s="54" t="inlineStr">
        <is>
          <t>I have experience integrating AI analysis</t>
        </is>
      </c>
      <c r="D56" s="62" t="n"/>
      <c r="G56" s="59" t="n"/>
      <c r="P56" s="178">
        <f>IFERROR(__xludf.DUMMYFUNCTION("ifna(transpose(filter(F$3:F74,E$3:E74=B56)), """")"),"I have experience integrating AI analysis")</f>
        <v/>
      </c>
    </row>
    <row r="57">
      <c r="A57" s="54" t="inlineStr">
        <is>
          <t>Yes</t>
        </is>
      </c>
      <c r="B57" s="54" t="inlineStr">
        <is>
          <t>I have experience integrating AI analysis</t>
        </is>
      </c>
      <c r="C57" s="54" t="inlineStr">
        <is>
          <t>I have experience integrating AI analysis</t>
        </is>
      </c>
      <c r="D57" s="62" t="n"/>
      <c r="G57" s="59" t="n"/>
      <c r="P57" s="178">
        <f>IFERROR(__xludf.DUMMYFUNCTION("ifna(transpose(filter(F$3:F74,E$3:E74=B57)), """")"),"I have experience integrating AI analysis")</f>
        <v/>
      </c>
    </row>
    <row r="58">
      <c r="A58" s="54" t="inlineStr">
        <is>
          <t>yes - have used for qualitative interview analysis</t>
        </is>
      </c>
      <c r="B58" s="54" t="inlineStr">
        <is>
          <t>I have experience integrating AI analysis</t>
        </is>
      </c>
      <c r="C58" s="54" t="inlineStr">
        <is>
          <t>I have experience integrating AI analysis</t>
        </is>
      </c>
      <c r="D58" s="62" t="n"/>
      <c r="G58" s="59" t="n"/>
      <c r="P58" s="178">
        <f>IFERROR(__xludf.DUMMYFUNCTION("ifna(transpose(filter(F$3:F74,E$3:E74=B58)), """")"),"I have experience integrating AI analysis")</f>
        <v/>
      </c>
    </row>
    <row r="59">
      <c r="A59" s="54" t="inlineStr">
        <is>
          <t>yes - qual</t>
        </is>
      </c>
      <c r="B59" s="54" t="inlineStr">
        <is>
          <t>I have experience integrating AI analysis</t>
        </is>
      </c>
      <c r="C59" s="54" t="inlineStr">
        <is>
          <t>I have experience integrating AI analysis</t>
        </is>
      </c>
      <c r="D59" s="62" t="n"/>
      <c r="G59" s="59" t="n"/>
      <c r="P59" s="178">
        <f>IFERROR(__xludf.DUMMYFUNCTION("ifna(transpose(filter(F$3:F74,E$3:E74=B59)), """")"),"I have experience integrating AI analysis")</f>
        <v/>
      </c>
    </row>
    <row r="60">
      <c r="A60" s="54" t="inlineStr">
        <is>
          <t>Yes we've done this for some open ends and some tracking study we've been doing</t>
        </is>
      </c>
      <c r="B60" s="54" t="inlineStr">
        <is>
          <t>I have experience integrating AI analysis</t>
        </is>
      </c>
      <c r="C60" s="54" t="inlineStr">
        <is>
          <t>I have experience integrating AI analysis</t>
        </is>
      </c>
      <c r="D60" s="62" t="n"/>
      <c r="G60" s="59" t="n"/>
      <c r="P60" s="178">
        <f>IFERROR(__xludf.DUMMYFUNCTION("ifna(transpose(filter(F$3:F74,E$3:E74=B60)), """")"),"I have experience integrating AI analysis")</f>
        <v/>
      </c>
    </row>
    <row r="61">
      <c r="A61" s="54" t="inlineStr">
        <is>
          <t>yes, as described above - to query the output from surveys and qualitative interviews.</t>
        </is>
      </c>
      <c r="B61" s="54" t="inlineStr">
        <is>
          <t>I have experience integrating AI analysis</t>
        </is>
      </c>
      <c r="C61" s="54" t="inlineStr">
        <is>
          <t>I have experience integrating AI analysis</t>
        </is>
      </c>
      <c r="D61" s="62" t="n"/>
      <c r="G61" s="59" t="n"/>
      <c r="P61" s="178">
        <f>IFERROR(__xludf.DUMMYFUNCTION("ifna(transpose(filter(F$3:F74,E$3:E74=B61)), """")"),"I have experience integrating AI analysis")</f>
        <v/>
      </c>
    </row>
    <row r="62">
      <c r="A62" s="54" t="inlineStr">
        <is>
          <t>Yes, into quant survey analysis. It takes a lot of training on our data for the AI to learn, but continues getting better/smarter over time.</t>
        </is>
      </c>
      <c r="B62" s="54" t="inlineStr">
        <is>
          <t>I have experience integrating AI analysis</t>
        </is>
      </c>
      <c r="C62" s="54" t="inlineStr">
        <is>
          <t>I have experience integrating AI analysis</t>
        </is>
      </c>
      <c r="D62" s="62" t="n"/>
      <c r="G62" s="59" t="n"/>
      <c r="P62" s="178">
        <f>IFERROR(__xludf.DUMMYFUNCTION("ifna(transpose(filter(F$3:F74,E$3:E74=B62)), """")"),"I have experience integrating AI analysis")</f>
        <v/>
      </c>
    </row>
    <row r="63">
      <c r="A63" s="54" t="inlineStr">
        <is>
          <t>Yes, some. I’ve asked AI to help write sections of a report (not a client report). I thought it was well written</t>
        </is>
      </c>
      <c r="B63" s="54" t="inlineStr">
        <is>
          <t>I have experience integrating AI analysis</t>
        </is>
      </c>
      <c r="C63" s="54" t="inlineStr">
        <is>
          <t>I have experience integrating AI analysis</t>
        </is>
      </c>
      <c r="D63" s="62" t="n"/>
      <c r="G63" s="59" t="n"/>
      <c r="P63" s="178">
        <f>IFERROR(__xludf.DUMMYFUNCTION("ifna(transpose(filter(F$3:F74,E$3:E74=B63)), """")"),"I have experience integrating AI analysis")</f>
        <v/>
      </c>
    </row>
    <row r="64">
      <c r="A64" s="54" t="inlineStr">
        <is>
          <t>yes, we hae used ai analysis on the backend of some surveys</t>
        </is>
      </c>
      <c r="B64" s="54" t="inlineStr">
        <is>
          <t>I have experience integrating AI analysis</t>
        </is>
      </c>
      <c r="C64" s="54" t="inlineStr">
        <is>
          <t>I have experience integrating AI analysis</t>
        </is>
      </c>
      <c r="D64" s="62" t="n"/>
      <c r="G64" s="59" t="n"/>
      <c r="P64" s="178">
        <f>IFERROR(__xludf.DUMMYFUNCTION("ifna(transpose(filter(F$3:F74,E$3:E74=B64)), """")"),"I have experience integrating AI analysis")</f>
        <v/>
      </c>
    </row>
    <row r="65">
      <c r="A65" s="54" t="inlineStr">
        <is>
          <t>yes, we used natural language studies of open-ended questions in survey respnses</t>
        </is>
      </c>
      <c r="B65" s="54" t="inlineStr">
        <is>
          <t>I have experience integrating AI analysis</t>
        </is>
      </c>
      <c r="C65" s="54" t="inlineStr">
        <is>
          <t>I have experience integrating AI analysis</t>
        </is>
      </c>
      <c r="D65" s="62" t="n"/>
      <c r="G65" s="59" t="n"/>
      <c r="P65" s="178">
        <f>IFERROR(__xludf.DUMMYFUNCTION("ifna(transpose(filter(F$3:F74,E$3:E74=B65)), """")"),"I have experience integrating AI analysis")</f>
        <v/>
      </c>
    </row>
    <row r="66">
      <c r="A66" s="54" t="inlineStr">
        <is>
          <t>Yes. My team has used several gen ai tools</t>
        </is>
      </c>
      <c r="B66" s="54" t="inlineStr">
        <is>
          <t>I have experience integrating AI analysis</t>
        </is>
      </c>
      <c r="C66" s="54" t="inlineStr">
        <is>
          <t>I have experience integrating AI analysis</t>
        </is>
      </c>
      <c r="D66" s="62" t="n"/>
      <c r="G66" s="59" t="n"/>
      <c r="P66" s="178">
        <f>IFERROR(__xludf.DUMMYFUNCTION("ifna(transpose(filter(F$3:F74,E$3:E74=B66)), """")"),"I have experience integrating AI analysis")</f>
        <v/>
      </c>
    </row>
    <row r="67">
      <c r="A67" s="54" t="inlineStr">
        <is>
          <t>A little, but haven't been impressed yet</t>
        </is>
      </c>
      <c r="B67" s="54" t="inlineStr">
        <is>
          <t>I have experience integrating AI analysis</t>
        </is>
      </c>
      <c r="C67" s="54" t="inlineStr">
        <is>
          <t>I have experience integrating AI analysis</t>
        </is>
      </c>
      <c r="D67" s="62" t="n"/>
      <c r="G67" s="59" t="n"/>
      <c r="P67" s="178">
        <f>IFERROR(__xludf.DUMMYFUNCTION("ifna(transpose(filter(F$3:F74,E$3:E74=B67)), """")"),"I have experience integrating AI analysis")</f>
        <v/>
      </c>
    </row>
    <row r="68">
      <c r="A68" s="54" t="inlineStr">
        <is>
          <t>I have used AI a fair bit for survey development</t>
        </is>
      </c>
      <c r="B68" s="54" t="inlineStr">
        <is>
          <t>I have experience integrating AI analysis</t>
        </is>
      </c>
      <c r="C68" s="54" t="inlineStr">
        <is>
          <t>I have experience integrating AI analysis</t>
        </is>
      </c>
      <c r="D68" s="62" t="n"/>
      <c r="G68" s="59" t="n"/>
      <c r="P68" s="178">
        <f>IFERROR(__xludf.DUMMYFUNCTION("ifna(transpose(filter(F$3:F74,E$3:E74=B68)), """")"),"I have experience integrating AI analysis")</f>
        <v/>
      </c>
    </row>
    <row r="69">
      <c r="A69" s="54" t="inlineStr">
        <is>
          <t>just starting to now. It seems amazing, but there are limits on how much material can be reviewed currently. The summaries seem great when it works, but only have seen it work on small amounts of data</t>
        </is>
      </c>
      <c r="B69" s="54" t="inlineStr">
        <is>
          <t>I have experience integrating AI analysis</t>
        </is>
      </c>
      <c r="C69" s="54" t="inlineStr">
        <is>
          <t>I have experience integrating AI analysis</t>
        </is>
      </c>
      <c r="D69" s="62" t="n"/>
      <c r="G69" s="59" t="n"/>
      <c r="P69" s="178">
        <f>IFERROR(__xludf.DUMMYFUNCTION("ifna(transpose(filter(F$3:F74,E$3:E74=B69)), """")"),"I have experience integrating AI analysis")</f>
        <v/>
      </c>
    </row>
    <row r="70">
      <c r="A70" s="54" t="inlineStr">
        <is>
          <t>on the analyssi side, yes, we did do a pilot</t>
        </is>
      </c>
      <c r="B70" s="54" t="inlineStr">
        <is>
          <t>I have experience integrating AI analysis</t>
        </is>
      </c>
      <c r="C70" s="54" t="inlineStr">
        <is>
          <t>I have experience integrating AI analysis</t>
        </is>
      </c>
      <c r="D70" s="62" t="n"/>
      <c r="G70" s="59" t="n"/>
      <c r="P70" s="178">
        <f>IFERROR(__xludf.DUMMYFUNCTION("ifna(transpose(filter(F$3:F74,E$3:E74=B70)), """")"),"I have experience integrating AI analysis")</f>
        <v/>
      </c>
    </row>
    <row r="71">
      <c r="A71" s="54" t="inlineStr">
        <is>
          <t>Qualitative interviews - more among people on my team that direct experience.</t>
        </is>
      </c>
      <c r="B71" s="54" t="inlineStr">
        <is>
          <t>I have experience integrating AI analysis</t>
        </is>
      </c>
      <c r="C71" s="54" t="inlineStr">
        <is>
          <t>I have experience integrating AI analysis</t>
        </is>
      </c>
      <c r="D71" s="62" t="n"/>
      <c r="G71" s="59" t="n"/>
      <c r="P71" s="178">
        <f>IFERROR(__xludf.DUMMYFUNCTION("ifna(transpose(filter(F$3:F74,E$3:E74=B71)), """")"),"I have experience integrating AI analysis")</f>
        <v/>
      </c>
    </row>
    <row r="72">
      <c r="A72" s="54" t="inlineStr">
        <is>
          <t>Some with varying degrees of success. Usually this is something offered through an online qual platform.</t>
        </is>
      </c>
      <c r="B72" s="54" t="inlineStr">
        <is>
          <t>I have experience integrating AI analysis</t>
        </is>
      </c>
      <c r="C72" s="54" t="inlineStr">
        <is>
          <t>I have experience integrating AI analysis</t>
        </is>
      </c>
      <c r="D72" s="62" t="n"/>
      <c r="G72" s="59" t="n"/>
      <c r="P72" s="178">
        <f>IFERROR(__xludf.DUMMYFUNCTION("ifna(transpose(filter(F$3:F74,E$3:E74=B72)), """")"),"I have experience integrating AI analysis")</f>
        <v/>
      </c>
    </row>
    <row r="73">
      <c r="A73" s="54" t="inlineStr">
        <is>
          <t>Very little. Voxpopme has integrated AI into their questionnaire design and analysis features and I've started using that a bit</t>
        </is>
      </c>
      <c r="B73" s="54" t="inlineStr">
        <is>
          <t>I have experience integrating AI analysis</t>
        </is>
      </c>
      <c r="C73" s="54" t="inlineStr">
        <is>
          <t>I have experience integrating AI analysis</t>
        </is>
      </c>
      <c r="D73" s="62" t="n"/>
      <c r="G73" s="59" t="n"/>
      <c r="P73" s="178">
        <f>IFERROR(__xludf.DUMMYFUNCTION("ifna(transpose(filter(F$3:F74,E$3:E74=B73)), """")"),"I have experience integrating AI analysis")</f>
        <v/>
      </c>
    </row>
    <row r="74" ht="15" customHeight="1" s="179">
      <c r="A74" s="54" t="inlineStr">
        <is>
          <t>We are starting to explore this</t>
        </is>
      </c>
      <c r="B74" s="54" t="inlineStr">
        <is>
          <t>I have experience integrating AI analysis</t>
        </is>
      </c>
      <c r="C74" s="54" t="inlineStr">
        <is>
          <t>I have experience integrating AI analysis</t>
        </is>
      </c>
      <c r="D74" s="62" t="n"/>
      <c r="G74" s="59" t="n"/>
      <c r="P74" s="178">
        <f>IFERROR(__xludf.DUMMYFUNCTION("ifna(transpose(filter(F$3:F74,E$3:E74=B74)), """")"),"I have experience integrating AI analysis")</f>
        <v/>
      </c>
    </row>
  </sheetData>
  <autoFilter ref="$A$2:$Z$74"/>
  <mergeCells count="1">
    <mergeCell ref="A1:C1"/>
  </mergeCells>
  <dataValidations count="2">
    <dataValidation sqref="B3:B74" showErrorMessage="1" showInputMessage="1" allowBlank="1" prompt="Click and enter a value from range" type="list">
      <formula1>$E$3:$E$60</formula1>
    </dataValidation>
    <dataValidation sqref="C3:C74" showErrorMessage="1" showInputMessage="1" allowBlank="1" type="list">
      <formula1>$P3:$Z3</formula1>
    </dataValidation>
  </dataValidation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S34"/>
  <sheetViews>
    <sheetView workbookViewId="0">
      <pane ySplit="2" topLeftCell="A3" activePane="bottomLeft" state="frozen"/>
      <selection pane="bottomLeft" activeCell="B4" sqref="B4"/>
    </sheetView>
  </sheetViews>
  <sheetFormatPr baseColWidth="8" defaultColWidth="12.63" defaultRowHeight="15.75" customHeight="1"/>
  <cols>
    <col width="80.5" customWidth="1" style="179" min="1" max="1"/>
    <col width="17" customWidth="1" style="179" min="2" max="2"/>
    <col width="19.38" customWidth="1" style="179" min="3" max="3"/>
    <col width="13.63" customWidth="1" style="179" min="4" max="4"/>
    <col width="21" customWidth="1" style="179" min="5" max="5"/>
    <col width="26.25" customWidth="1" style="179" min="6" max="6"/>
    <col width="6.25" customWidth="1" style="179" min="7" max="7"/>
    <col width="4.13" customWidth="1" style="179" min="8" max="8"/>
    <col width="18.63" customWidth="1" style="179" min="9" max="9"/>
    <col width="48.75" customWidth="1" style="179" min="10" max="10"/>
    <col width="50.25" customWidth="1" style="179" min="11" max="11"/>
    <col width="39.25" customWidth="1" style="179" min="12" max="12"/>
  </cols>
  <sheetData>
    <row r="1">
      <c r="A1" s="63" t="inlineStr">
        <is>
          <t xml:space="preserve">How did you integrate AI and what if any conclusions did you reach about using AI in your interviews? </t>
        </is>
      </c>
    </row>
    <row r="2">
      <c r="A2" s="64" t="inlineStr">
        <is>
          <t>Responses</t>
        </is>
      </c>
      <c r="B2" s="64" t="inlineStr">
        <is>
          <t>Topic</t>
        </is>
      </c>
      <c r="C2" s="64" t="inlineStr">
        <is>
          <t>Subtopic</t>
        </is>
      </c>
      <c r="D2" s="62" t="n"/>
      <c r="E2" s="20" t="inlineStr">
        <is>
          <t>Topic</t>
        </is>
      </c>
      <c r="F2" s="20" t="inlineStr">
        <is>
          <t>Subtopic</t>
        </is>
      </c>
      <c r="G2" s="20" t="inlineStr">
        <is>
          <t>Count</t>
        </is>
      </c>
      <c r="H2" s="31" t="n"/>
      <c r="I2" s="20" t="inlineStr">
        <is>
          <t>Topic</t>
        </is>
      </c>
      <c r="J2" s="20" t="inlineStr">
        <is>
          <t>Insight</t>
        </is>
      </c>
      <c r="K2" s="20" t="inlineStr">
        <is>
          <t>Exemplar Response 1</t>
        </is>
      </c>
      <c r="L2" s="20" t="inlineStr">
        <is>
          <t>Exemplar Responses 2</t>
        </is>
      </c>
      <c r="P2" s="22" t="inlineStr">
        <is>
          <t>Prep data for dropdown</t>
        </is>
      </c>
    </row>
    <row r="3">
      <c r="A3" s="87" t="inlineStr">
        <is>
          <t>I am abandoning - this survey takes too long to load. And terrible UX</t>
        </is>
      </c>
      <c r="B3" s="87" t="inlineStr">
        <is>
          <t>Low Content</t>
        </is>
      </c>
      <c r="C3" s="87" t="inlineStr">
        <is>
          <t>Low Content</t>
        </is>
      </c>
      <c r="D3" s="62" t="n"/>
      <c r="E3" s="142" t="inlineStr">
        <is>
          <t>Used for analysis of results</t>
        </is>
      </c>
      <c r="F3" s="142" t="inlineStr">
        <is>
          <t>Helps establish themes/framework</t>
        </is>
      </c>
      <c r="G3" s="142">
        <f>SUMPRODUCT((--EXACT(E3, B$3:B$8743)) *(--EXACT(F3, C$3:C$8743)))</f>
        <v/>
      </c>
      <c r="H3" s="66" t="n"/>
      <c r="I3" s="142" t="inlineStr">
        <is>
          <t>Used for analysis of results</t>
        </is>
      </c>
      <c r="J3" s="142" t="inlineStr">
        <is>
          <t>The majority of responses indicated a favorable experience in leveraging AI for the analysis of interview data, yielding valuable insights into key topics.</t>
        </is>
      </c>
      <c r="K3" s="87" t="inlineStr">
        <is>
          <t>we used our own system for natural language processing which was largely machine language study of language. we thought the machine language was helpful for big picture trending but required human analysis to get deep on the solution</t>
        </is>
      </c>
      <c r="L3" s="67" t="inlineStr">
        <is>
          <t>What I liked was the aggregation of broad insights. I discovered that big themes were easily established, but those interesting nuggets of insights, those jumping off points that can sometimes be the most inspiring insights or lead to more interesting work were often lost.</t>
        </is>
      </c>
      <c r="P3" s="178">
        <f>IFERROR(__xludf.DUMMYFUNCTION("ifna(transpose(filter(F$3:F34,E$3:E34=B3)), """")"),"Low Content")</f>
        <v/>
      </c>
    </row>
    <row r="4">
      <c r="A4" s="87" t="inlineStr">
        <is>
          <t>Obviously you statement was false when you said the you understood that I haven't had experience with AI in surveys or qualitative interviews.</t>
        </is>
      </c>
      <c r="B4" s="87" t="inlineStr">
        <is>
          <t>Low Content</t>
        </is>
      </c>
      <c r="C4" s="87" t="inlineStr">
        <is>
          <t>Low Content</t>
        </is>
      </c>
      <c r="D4" s="62" t="n"/>
      <c r="E4" s="142" t="inlineStr">
        <is>
          <t>Used for analysis of results</t>
        </is>
      </c>
      <c r="F4" s="142" t="inlineStr">
        <is>
          <t>Increases efficiency</t>
        </is>
      </c>
      <c r="G4" s="142">
        <f>SUMPRODUCT((--EXACT(E4, B$3:B$8743)) *(--EXACT(F4, C$3:C$8743)))</f>
        <v/>
      </c>
      <c r="H4" s="66" t="n"/>
      <c r="I4" s="142" t="inlineStr">
        <is>
          <t>Used to build the interview</t>
        </is>
      </c>
      <c r="J4" s="142" t="inlineStr">
        <is>
          <t>Survey participants demonstrated the accelerated construction of interview questions through the incorporation of AI.</t>
        </is>
      </c>
      <c r="K4" s="87" t="inlineStr">
        <is>
          <t>I think AI is really good at 'covering the bases' I use it to ensure that I am not missing out on any obvious questions that should be asked. I think it does a worse job when it comes to deeper, more specific questions and follow ups. However I think with enough context and prompting it could get there, I just find it easier to do the thinking on my own at that point.</t>
        </is>
      </c>
      <c r="L4" s="68" t="n"/>
      <c r="P4" s="178">
        <f>IFERROR(__xludf.DUMMYFUNCTION("ifna(transpose(filter(F$3:F34,E$3:E34=B4)), """")"),"Low Content")</f>
        <v/>
      </c>
    </row>
    <row r="5">
      <c r="A5" s="87" t="inlineStr">
        <is>
          <t>Ah, didn’t use it in the interview.;It wasn’t an objective of our project. I may have misunderstood the question</t>
        </is>
      </c>
      <c r="B5" s="87" t="inlineStr">
        <is>
          <t>Low Content</t>
        </is>
      </c>
      <c r="C5" s="87" t="inlineStr">
        <is>
          <t>Low Content</t>
        </is>
      </c>
      <c r="D5" s="62" t="n"/>
      <c r="E5" s="142" t="inlineStr">
        <is>
          <t>Used for analysis of results</t>
        </is>
      </c>
      <c r="F5" s="69" t="inlineStr">
        <is>
          <t>No conclusion reached yet</t>
        </is>
      </c>
      <c r="G5" s="142">
        <f>SUMPRODUCT((--EXACT(E5, B$3:B$8743)) *(--EXACT(F5, C$3:C$8743)))</f>
        <v/>
      </c>
      <c r="H5" s="66" t="n"/>
      <c r="I5" s="66" t="n"/>
      <c r="J5" s="66" t="n"/>
      <c r="K5" s="66" t="n"/>
      <c r="L5" s="66" t="n"/>
      <c r="P5" s="178">
        <f>IFERROR(__xludf.DUMMYFUNCTION("ifna(transpose(filter(F$3:F34,E$3:E34=B5)), """")"),"Low Content")</f>
        <v/>
      </c>
    </row>
    <row r="6">
      <c r="A6" s="87" t="inlineStr">
        <is>
          <t>MFour uses AI in our Survey Builder platform to help clients design and program DIY surveys, and also to analyze findings on the backend. It takes a lot of training on our data for the AI to learn, but continues getting better/smarter over time.</t>
        </is>
      </c>
      <c r="B6" s="87" t="inlineStr">
        <is>
          <t>Used for analysis of results</t>
        </is>
      </c>
      <c r="C6" s="87" t="inlineStr">
        <is>
          <t>Helps establish themes/framework</t>
        </is>
      </c>
      <c r="D6" s="62" t="inlineStr">
        <is>
          <t>codebook?</t>
        </is>
      </c>
      <c r="E6" s="142" t="inlineStr">
        <is>
          <t>Used for analysis of results</t>
        </is>
      </c>
      <c r="F6" s="69" t="inlineStr">
        <is>
          <t>Not ready to use yet</t>
        </is>
      </c>
      <c r="G6" s="142">
        <f>SUMPRODUCT((--EXACT(E6, B$3:B$8743)) *(--EXACT(F6, C$3:C$8743)))</f>
        <v/>
      </c>
      <c r="H6" s="66" t="n"/>
      <c r="I6" s="66" t="n"/>
      <c r="J6" s="66" t="n"/>
      <c r="K6" s="66" t="n"/>
      <c r="L6" s="66" t="n"/>
      <c r="P6" s="178">
        <f>IFERROR(__xludf.DUMMYFUNCTION("ifna(transpose(filter(F$3:F34,E$3:E34=B6)), """")"),"Helps establish themes/framework")</f>
        <v/>
      </c>
      <c r="Q6" s="159">
        <f>IFERROR(__xludf.DUMMYFUNCTION("""COMPUTED_VALUE"""),"Increases efficiency")</f>
        <v/>
      </c>
      <c r="R6" s="159">
        <f>IFERROR(__xludf.DUMMYFUNCTION("""COMPUTED_VALUE"""),"No conclusion reached yet")</f>
        <v/>
      </c>
      <c r="S6" s="159">
        <f>IFERROR(__xludf.DUMMYFUNCTION("""COMPUTED_VALUE"""),"Not ready to use yet")</f>
        <v/>
      </c>
    </row>
    <row r="7">
      <c r="A7" s="87" t="inlineStr">
        <is>
          <t>creating codebooks for open end responses</t>
        </is>
      </c>
      <c r="B7" s="87" t="inlineStr">
        <is>
          <t>Used for analysis of results</t>
        </is>
      </c>
      <c r="C7" s="87" t="inlineStr">
        <is>
          <t>Helps establish themes/framework</t>
        </is>
      </c>
      <c r="D7" s="62" t="n"/>
      <c r="E7" s="142" t="inlineStr">
        <is>
          <t>Used to build the interview</t>
        </is>
      </c>
      <c r="F7" s="69" t="inlineStr">
        <is>
          <t>Used to build the interview</t>
        </is>
      </c>
      <c r="G7" s="142">
        <f>SUMPRODUCT((--EXACT(E7, B$3:B$8743)) *(--EXACT(F7, C$3:C$8743)))</f>
        <v/>
      </c>
      <c r="H7" s="66" t="n"/>
      <c r="I7" s="66" t="n"/>
      <c r="J7" s="66" t="n"/>
      <c r="K7" s="66" t="n"/>
      <c r="L7" s="66" t="n"/>
      <c r="P7" s="178">
        <f>IFERROR(__xludf.DUMMYFUNCTION("ifna(transpose(filter(F$3:F34,E$3:E34=B7)), """")"),"Helps establish themes/framework")</f>
        <v/>
      </c>
      <c r="Q7" s="159">
        <f>IFERROR(__xludf.DUMMYFUNCTION("""COMPUTED_VALUE"""),"Increases efficiency")</f>
        <v/>
      </c>
      <c r="R7" s="159">
        <f>IFERROR(__xludf.DUMMYFUNCTION("""COMPUTED_VALUE"""),"No conclusion reached yet")</f>
        <v/>
      </c>
      <c r="S7" s="159">
        <f>IFERROR(__xludf.DUMMYFUNCTION("""COMPUTED_VALUE"""),"Not ready to use yet")</f>
        <v/>
      </c>
    </row>
    <row r="8">
      <c r="A8" s="67" t="inlineStr">
        <is>
          <t>We've seen AI help to generate questions, but those questions get hard coded and don't react to prompts like this survey is doing. I'm more excited about AI summarizing findings than guiding an interview</t>
        </is>
      </c>
      <c r="B8" s="87" t="inlineStr">
        <is>
          <t>Used for analysis of results</t>
        </is>
      </c>
      <c r="C8" s="87" t="inlineStr">
        <is>
          <t>Helps establish themes/framework</t>
        </is>
      </c>
      <c r="D8" s="62" t="n"/>
      <c r="E8" s="69" t="inlineStr">
        <is>
          <t>Low Content</t>
        </is>
      </c>
      <c r="F8" s="69" t="inlineStr">
        <is>
          <t>Low Content</t>
        </is>
      </c>
      <c r="G8" s="142">
        <f>SUMPRODUCT((--EXACT(E8, B$3:B$8743)) *(--EXACT(F8, C$3:C$8743)))</f>
        <v/>
      </c>
      <c r="H8" s="66" t="n"/>
      <c r="I8" s="66" t="n"/>
      <c r="J8" s="66" t="n"/>
      <c r="K8" s="66" t="n"/>
      <c r="L8" s="66" t="n"/>
      <c r="P8" s="178">
        <f>IFERROR(__xludf.DUMMYFUNCTION("ifna(transpose(filter(F$3:F34,E$3:E34=B8)), """")"),"Helps establish themes/framework")</f>
        <v/>
      </c>
      <c r="Q8" s="159">
        <f>IFERROR(__xludf.DUMMYFUNCTION("""COMPUTED_VALUE"""),"Increases efficiency")</f>
        <v/>
      </c>
      <c r="R8" s="159">
        <f>IFERROR(__xludf.DUMMYFUNCTION("""COMPUTED_VALUE"""),"No conclusion reached yet")</f>
        <v/>
      </c>
      <c r="S8" s="159">
        <f>IFERROR(__xludf.DUMMYFUNCTION("""COMPUTED_VALUE"""),"Not ready to use yet")</f>
        <v/>
      </c>
    </row>
    <row r="9">
      <c r="A9" s="67" t="inlineStr">
        <is>
          <t>What I liked was the aggregation of broad insights. I discovered that big themes were easily established, but those interesting nuggets of insights, those jumping off points that can sometimes be the most inspiring insights or lead to more interesting work were often lost.</t>
        </is>
      </c>
      <c r="B9" s="87" t="inlineStr">
        <is>
          <t>Used for analysis of results</t>
        </is>
      </c>
      <c r="C9" s="87" t="inlineStr">
        <is>
          <t>Helps establish themes/framework</t>
        </is>
      </c>
      <c r="D9" s="62" t="n"/>
      <c r="E9" s="62" t="n"/>
      <c r="F9" s="62" t="n"/>
      <c r="G9" s="62" t="n"/>
      <c r="P9" s="178">
        <f>IFERROR(__xludf.DUMMYFUNCTION("ifna(transpose(filter(F$3:F34,E$3:E34=B9)), """")"),"Helps establish themes/framework")</f>
        <v/>
      </c>
      <c r="Q9" s="159">
        <f>IFERROR(__xludf.DUMMYFUNCTION("""COMPUTED_VALUE"""),"Increases efficiency")</f>
        <v/>
      </c>
      <c r="R9" s="159">
        <f>IFERROR(__xludf.DUMMYFUNCTION("""COMPUTED_VALUE"""),"No conclusion reached yet")</f>
        <v/>
      </c>
      <c r="S9" s="159">
        <f>IFERROR(__xludf.DUMMYFUNCTION("""COMPUTED_VALUE"""),"Not ready to use yet")</f>
        <v/>
      </c>
    </row>
    <row r="10">
      <c r="A10" s="87" t="inlineStr">
        <is>
          <t>Used for content theming of open end text responses</t>
        </is>
      </c>
      <c r="B10" s="87" t="inlineStr">
        <is>
          <t>Used for analysis of results</t>
        </is>
      </c>
      <c r="C10" s="87" t="inlineStr">
        <is>
          <t>Helps establish themes/framework</t>
        </is>
      </c>
      <c r="D10" s="62" t="n"/>
      <c r="G10" s="71">
        <f>SUM(G3:G8)</f>
        <v/>
      </c>
      <c r="H10" s="56" t="n"/>
      <c r="I10" s="59" t="n"/>
      <c r="J10" s="59" t="n"/>
      <c r="K10" s="59" t="n"/>
      <c r="L10" s="59" t="n"/>
      <c r="P10" s="178">
        <f>IFERROR(__xludf.DUMMYFUNCTION("ifna(transpose(filter(F$3:F34,E$3:E34=B10)), """")"),"Helps establish themes/framework")</f>
        <v/>
      </c>
      <c r="Q10" s="159">
        <f>IFERROR(__xludf.DUMMYFUNCTION("""COMPUTED_VALUE"""),"Increases efficiency")</f>
        <v/>
      </c>
      <c r="R10" s="159">
        <f>IFERROR(__xludf.DUMMYFUNCTION("""COMPUTED_VALUE"""),"No conclusion reached yet")</f>
        <v/>
      </c>
      <c r="S10" s="159">
        <f>IFERROR(__xludf.DUMMYFUNCTION("""COMPUTED_VALUE"""),"Not ready to use yet")</f>
        <v/>
      </c>
    </row>
    <row r="11">
      <c r="A11" s="87" t="inlineStr">
        <is>
          <t>Used ChatGPT to summarize open ended feedback</t>
        </is>
      </c>
      <c r="B11" s="87" t="inlineStr">
        <is>
          <t>Used for analysis of results</t>
        </is>
      </c>
      <c r="C11" s="87" t="inlineStr">
        <is>
          <t>Helps establish themes/framework</t>
        </is>
      </c>
      <c r="D11" s="62" t="n"/>
      <c r="H11" s="56" t="n"/>
      <c r="I11" s="59" t="n"/>
      <c r="J11" s="59" t="n"/>
      <c r="K11" s="59" t="n"/>
      <c r="L11" s="59" t="n"/>
      <c r="P11" s="178">
        <f>IFERROR(__xludf.DUMMYFUNCTION("ifna(transpose(filter(F$3:F34,E$3:E34=B11)), """")"),"Helps establish themes/framework")</f>
        <v/>
      </c>
      <c r="Q11" s="159">
        <f>IFERROR(__xludf.DUMMYFUNCTION("""COMPUTED_VALUE"""),"Increases efficiency")</f>
        <v/>
      </c>
      <c r="R11" s="159">
        <f>IFERROR(__xludf.DUMMYFUNCTION("""COMPUTED_VALUE"""),"No conclusion reached yet")</f>
        <v/>
      </c>
      <c r="S11" s="159">
        <f>IFERROR(__xludf.DUMMYFUNCTION("""COMPUTED_VALUE"""),"Not ready to use yet")</f>
        <v/>
      </c>
    </row>
    <row r="12">
      <c r="A12" s="87" t="inlineStr">
        <is>
          <t>for qual interviews, it was helpful to summarize key findings. I wanted to take all my transcripts and put them into our internal AI program, but there was a capacity issue. I could only summarize 1 transcript at a time</t>
        </is>
      </c>
      <c r="B12" s="87" t="inlineStr">
        <is>
          <t>Used for analysis of results</t>
        </is>
      </c>
      <c r="C12" s="87" t="inlineStr">
        <is>
          <t>Helps establish themes/framework</t>
        </is>
      </c>
      <c r="D12" s="62" t="n"/>
      <c r="H12" s="56" t="n"/>
      <c r="I12" s="59" t="n"/>
      <c r="J12" s="59" t="n"/>
      <c r="K12" s="59" t="n"/>
      <c r="L12" s="59" t="n"/>
      <c r="P12" s="178">
        <f>IFERROR(__xludf.DUMMYFUNCTION("ifna(transpose(filter(F$3:F34,E$3:E34=B12)), """")"),"Helps establish themes/framework")</f>
        <v/>
      </c>
      <c r="Q12" s="159">
        <f>IFERROR(__xludf.DUMMYFUNCTION("""COMPUTED_VALUE"""),"Increases efficiency")</f>
        <v/>
      </c>
      <c r="R12" s="159">
        <f>IFERROR(__xludf.DUMMYFUNCTION("""COMPUTED_VALUE"""),"No conclusion reached yet")</f>
        <v/>
      </c>
      <c r="S12" s="159">
        <f>IFERROR(__xludf.DUMMYFUNCTION("""COMPUTED_VALUE"""),"Not ready to use yet")</f>
        <v/>
      </c>
    </row>
    <row r="13">
      <c r="A13" s="87" t="inlineStr">
        <is>
          <t>we used our own system for natural language processing which was largely machine language study of language. we thought the machine language was helpful for big picture trending but required human analysis to get deep on the solution</t>
        </is>
      </c>
      <c r="B13" s="87" t="inlineStr">
        <is>
          <t>Used for analysis of results</t>
        </is>
      </c>
      <c r="C13" s="87" t="inlineStr">
        <is>
          <t>Helps establish themes/framework</t>
        </is>
      </c>
      <c r="D13" s="62" t="n"/>
      <c r="G13" s="59" t="n"/>
      <c r="H13" s="56" t="n"/>
      <c r="I13" s="59" t="n"/>
      <c r="J13" s="59" t="n"/>
      <c r="K13" s="59" t="n"/>
      <c r="L13" s="59" t="n"/>
      <c r="P13" s="178">
        <f>IFERROR(__xludf.DUMMYFUNCTION("ifna(transpose(filter(F$3:F34,E$3:E34=B13)), """")"),"Helps establish themes/framework")</f>
        <v/>
      </c>
      <c r="Q13" s="159">
        <f>IFERROR(__xludf.DUMMYFUNCTION("""COMPUTED_VALUE"""),"Increases efficiency")</f>
        <v/>
      </c>
      <c r="R13" s="159">
        <f>IFERROR(__xludf.DUMMYFUNCTION("""COMPUTED_VALUE"""),"No conclusion reached yet")</f>
        <v/>
      </c>
      <c r="S13" s="159">
        <f>IFERROR(__xludf.DUMMYFUNCTION("""COMPUTED_VALUE"""),"Not ready to use yet")</f>
        <v/>
      </c>
    </row>
    <row r="14">
      <c r="A14" s="87" t="inlineStr">
        <is>
          <t>we used open ai's api to extract topics and subtopics of large set of survey answers</t>
        </is>
      </c>
      <c r="B14" s="87" t="inlineStr">
        <is>
          <t>Used for analysis of results</t>
        </is>
      </c>
      <c r="C14" s="87" t="inlineStr">
        <is>
          <t>Helps establish themes/framework</t>
        </is>
      </c>
      <c r="D14" s="62" t="n"/>
      <c r="G14" s="59" t="n"/>
      <c r="H14" s="56" t="n"/>
      <c r="I14" s="59" t="n"/>
      <c r="J14" s="59" t="n"/>
      <c r="K14" s="59" t="n"/>
      <c r="L14" s="59" t="n"/>
      <c r="P14" s="178">
        <f>IFERROR(__xludf.DUMMYFUNCTION("ifna(transpose(filter(F$3:F34,E$3:E34=B14)), """")"),"Helps establish themes/framework")</f>
        <v/>
      </c>
      <c r="Q14" s="159">
        <f>IFERROR(__xludf.DUMMYFUNCTION("""COMPUTED_VALUE"""),"Increases efficiency")</f>
        <v/>
      </c>
      <c r="R14" s="159">
        <f>IFERROR(__xludf.DUMMYFUNCTION("""COMPUTED_VALUE"""),"No conclusion reached yet")</f>
        <v/>
      </c>
      <c r="S14" s="159">
        <f>IFERROR(__xludf.DUMMYFUNCTION("""COMPUTED_VALUE"""),"Not ready to use yet")</f>
        <v/>
      </c>
    </row>
    <row r="15">
      <c r="A15" s="87" t="inlineStr">
        <is>
          <t>We used for summarizing and searching Transcripts from qual interviews.</t>
        </is>
      </c>
      <c r="B15" s="87" t="inlineStr">
        <is>
          <t>Used for analysis of results</t>
        </is>
      </c>
      <c r="C15" s="87" t="inlineStr">
        <is>
          <t>Helps establish themes/framework</t>
        </is>
      </c>
      <c r="D15" s="62" t="n"/>
      <c r="G15" s="59" t="n"/>
      <c r="H15" s="56" t="n"/>
      <c r="I15" s="59" t="n"/>
      <c r="J15" s="59" t="n"/>
      <c r="K15" s="59" t="n"/>
      <c r="L15" s="59" t="n"/>
      <c r="P15" s="178">
        <f>IFERROR(__xludf.DUMMYFUNCTION("ifna(transpose(filter(F$3:F34,E$3:E34=B15)), """")"),"Helps establish themes/framework")</f>
        <v/>
      </c>
      <c r="Q15" s="159">
        <f>IFERROR(__xludf.DUMMYFUNCTION("""COMPUTED_VALUE"""),"Increases efficiency")</f>
        <v/>
      </c>
      <c r="R15" s="159">
        <f>IFERROR(__xludf.DUMMYFUNCTION("""COMPUTED_VALUE"""),"No conclusion reached yet")</f>
        <v/>
      </c>
      <c r="S15" s="159">
        <f>IFERROR(__xludf.DUMMYFUNCTION("""COMPUTED_VALUE"""),"Not ready to use yet")</f>
        <v/>
      </c>
    </row>
    <row r="16">
      <c r="A16" s="87" t="inlineStr">
        <is>
          <t>analyzing transcripts and verbatims</t>
        </is>
      </c>
      <c r="B16" s="87" t="inlineStr">
        <is>
          <t>Used for analysis of results</t>
        </is>
      </c>
      <c r="C16" s="87" t="inlineStr">
        <is>
          <t>Helps establish themes/framework</t>
        </is>
      </c>
      <c r="D16" s="62" t="n"/>
      <c r="G16" s="59" t="n"/>
      <c r="H16" s="56" t="n"/>
      <c r="I16" s="59" t="n"/>
      <c r="J16" s="59" t="n"/>
      <c r="K16" s="59" t="n"/>
      <c r="L16" s="59" t="n"/>
      <c r="P16" s="178">
        <f>IFERROR(__xludf.DUMMYFUNCTION("ifna(transpose(filter(F$3:F34,E$3:E34=B16)), """")"),"Helps establish themes/framework")</f>
        <v/>
      </c>
      <c r="Q16" s="159">
        <f>IFERROR(__xludf.DUMMYFUNCTION("""COMPUTED_VALUE"""),"Increases efficiency")</f>
        <v/>
      </c>
      <c r="R16" s="159">
        <f>IFERROR(__xludf.DUMMYFUNCTION("""COMPUTED_VALUE"""),"No conclusion reached yet")</f>
        <v/>
      </c>
      <c r="S16" s="159">
        <f>IFERROR(__xludf.DUMMYFUNCTION("""COMPUTED_VALUE"""),"Not ready to use yet")</f>
        <v/>
      </c>
    </row>
    <row r="17">
      <c r="A17" s="87" t="inlineStr">
        <is>
          <t>we use one of teh LLMs to help analyze text data; it worked okay</t>
        </is>
      </c>
      <c r="B17" s="87" t="inlineStr">
        <is>
          <t>Used for analysis of results</t>
        </is>
      </c>
      <c r="C17" s="87" t="inlineStr">
        <is>
          <t>Helps establish themes/framework</t>
        </is>
      </c>
      <c r="D17" s="62" t="n"/>
      <c r="E17" s="59" t="n"/>
      <c r="F17" s="59" t="n"/>
      <c r="G17" s="59" t="n"/>
      <c r="H17" s="56" t="n"/>
      <c r="I17" s="59" t="n"/>
      <c r="J17" s="59" t="n"/>
      <c r="K17" s="59" t="n"/>
      <c r="L17" s="59" t="n"/>
      <c r="P17" s="178">
        <f>IFERROR(__xludf.DUMMYFUNCTION("ifna(transpose(filter(F$3:F34,E$3:E34=B17)), """")"),"Helps establish themes/framework")</f>
        <v/>
      </c>
      <c r="Q17" s="159">
        <f>IFERROR(__xludf.DUMMYFUNCTION("""COMPUTED_VALUE"""),"Increases efficiency")</f>
        <v/>
      </c>
      <c r="R17" s="159">
        <f>IFERROR(__xludf.DUMMYFUNCTION("""COMPUTED_VALUE"""),"No conclusion reached yet")</f>
        <v/>
      </c>
      <c r="S17" s="159">
        <f>IFERROR(__xludf.DUMMYFUNCTION("""COMPUTED_VALUE"""),"Not ready to use yet")</f>
        <v/>
      </c>
    </row>
    <row r="18">
      <c r="A18" s="87" t="inlineStr">
        <is>
          <t>I have not used generative AI, just text analytics tools. I think they are okay, but still need refinement. In my opinion, there is no text analytics tool out there that can replace a data coding by an experienced data processing professional.</t>
        </is>
      </c>
      <c r="B18" s="87" t="inlineStr">
        <is>
          <t>Used for analysis of results</t>
        </is>
      </c>
      <c r="C18" s="87" t="inlineStr">
        <is>
          <t>Helps establish themes/framework</t>
        </is>
      </c>
      <c r="D18" s="62" t="n"/>
      <c r="E18" s="59" t="n"/>
      <c r="F18" s="59" t="n"/>
      <c r="G18" s="59" t="n"/>
      <c r="H18" s="56" t="n"/>
      <c r="I18" s="59" t="n"/>
      <c r="J18" s="59" t="n"/>
      <c r="K18" s="59" t="n"/>
      <c r="L18" s="59" t="n"/>
      <c r="P18" s="178">
        <f>IFERROR(__xludf.DUMMYFUNCTION("ifna(transpose(filter(F$3:F34,E$3:E34=B18)), """")"),"Helps establish themes/framework")</f>
        <v/>
      </c>
      <c r="Q18" s="159">
        <f>IFERROR(__xludf.DUMMYFUNCTION("""COMPUTED_VALUE"""),"Increases efficiency")</f>
        <v/>
      </c>
      <c r="R18" s="159">
        <f>IFERROR(__xludf.DUMMYFUNCTION("""COMPUTED_VALUE"""),"No conclusion reached yet")</f>
        <v/>
      </c>
      <c r="S18" s="159">
        <f>IFERROR(__xludf.DUMMYFUNCTION("""COMPUTED_VALUE"""),"Not ready to use yet")</f>
        <v/>
      </c>
    </row>
    <row r="19">
      <c r="A19" s="87" t="inlineStr">
        <is>
          <t>It's okay but doesn't always understand nuance or context</t>
        </is>
      </c>
      <c r="B19" s="87" t="inlineStr">
        <is>
          <t>Used for analysis of results</t>
        </is>
      </c>
      <c r="C19" s="87" t="inlineStr">
        <is>
          <t>Helps establish themes/framework</t>
        </is>
      </c>
      <c r="D19" s="62" t="n"/>
      <c r="E19" s="59" t="n"/>
      <c r="F19" s="59" t="n"/>
      <c r="G19" s="59" t="n"/>
      <c r="H19" s="56" t="n"/>
      <c r="I19" s="59" t="n"/>
      <c r="J19" s="59" t="n"/>
      <c r="K19" s="59" t="n"/>
      <c r="L19" s="59" t="n"/>
      <c r="P19" s="178">
        <f>IFERROR(__xludf.DUMMYFUNCTION("ifna(transpose(filter(F$3:F34,E$3:E34=B19)), """")"),"Helps establish themes/framework")</f>
        <v/>
      </c>
      <c r="Q19" s="159">
        <f>IFERROR(__xludf.DUMMYFUNCTION("""COMPUTED_VALUE"""),"Increases efficiency")</f>
        <v/>
      </c>
      <c r="R19" s="159">
        <f>IFERROR(__xludf.DUMMYFUNCTION("""COMPUTED_VALUE"""),"No conclusion reached yet")</f>
        <v/>
      </c>
      <c r="S19" s="159">
        <f>IFERROR(__xludf.DUMMYFUNCTION("""COMPUTED_VALUE"""),"Not ready to use yet")</f>
        <v/>
      </c>
    </row>
    <row r="20">
      <c r="A20" s="87" t="inlineStr">
        <is>
          <t>we used a LLM to help us analyze raw qual data; it was helpful but we were concerned aout bias in the LLM</t>
        </is>
      </c>
      <c r="B20" s="87" t="inlineStr">
        <is>
          <t>Used for analysis of results</t>
        </is>
      </c>
      <c r="C20" s="87" t="inlineStr">
        <is>
          <t>Helps establish themes/framework</t>
        </is>
      </c>
      <c r="D20" s="62" t="n"/>
      <c r="E20" s="59" t="n"/>
      <c r="F20" s="59" t="n"/>
      <c r="G20" s="59" t="n"/>
      <c r="H20" s="56" t="n"/>
      <c r="I20" s="59" t="n"/>
      <c r="J20" s="59" t="n"/>
      <c r="K20" s="59" t="n"/>
      <c r="L20" s="59" t="n"/>
      <c r="P20" s="178">
        <f>IFERROR(__xludf.DUMMYFUNCTION("ifna(transpose(filter(F$3:F34,E$3:E34=B20)), """")"),"Helps establish themes/framework")</f>
        <v/>
      </c>
      <c r="Q20" s="159">
        <f>IFERROR(__xludf.DUMMYFUNCTION("""COMPUTED_VALUE"""),"Increases efficiency")</f>
        <v/>
      </c>
      <c r="R20" s="159">
        <f>IFERROR(__xludf.DUMMYFUNCTION("""COMPUTED_VALUE"""),"No conclusion reached yet")</f>
        <v/>
      </c>
      <c r="S20" s="159">
        <f>IFERROR(__xludf.DUMMYFUNCTION("""COMPUTED_VALUE"""),"Not ready to use yet")</f>
        <v/>
      </c>
    </row>
    <row r="21">
      <c r="A21" s="87" t="inlineStr">
        <is>
          <t>Multiple ways- Generative AI to synthesize qualitative data into a summary report</t>
        </is>
      </c>
      <c r="B21" s="87" t="inlineStr">
        <is>
          <t>Used for analysis of results</t>
        </is>
      </c>
      <c r="C21" s="87" t="inlineStr">
        <is>
          <t>Helps establish themes/framework</t>
        </is>
      </c>
      <c r="D21" s="62" t="n"/>
      <c r="E21" s="59" t="n"/>
      <c r="F21" s="59" t="n"/>
      <c r="G21" s="59" t="n"/>
      <c r="H21" s="56" t="n"/>
      <c r="I21" s="59" t="n"/>
      <c r="J21" s="59" t="n"/>
      <c r="K21" s="59" t="n"/>
      <c r="L21" s="59" t="n"/>
      <c r="P21" s="178">
        <f>IFERROR(__xludf.DUMMYFUNCTION("ifna(transpose(filter(F$3:F34,E$3:E34=B21)), """")"),"Helps establish themes/framework")</f>
        <v/>
      </c>
      <c r="Q21" s="159">
        <f>IFERROR(__xludf.DUMMYFUNCTION("""COMPUTED_VALUE"""),"Increases efficiency")</f>
        <v/>
      </c>
      <c r="R21" s="159">
        <f>IFERROR(__xludf.DUMMYFUNCTION("""COMPUTED_VALUE"""),"No conclusion reached yet")</f>
        <v/>
      </c>
      <c r="S21" s="159">
        <f>IFERROR(__xludf.DUMMYFUNCTION("""COMPUTED_VALUE"""),"Not ready to use yet")</f>
        <v/>
      </c>
    </row>
    <row r="22">
      <c r="A22" s="87" t="inlineStr">
        <is>
          <t>We really thought the analysis was top-notch</t>
        </is>
      </c>
      <c r="B22" s="87" t="inlineStr">
        <is>
          <t>Used for analysis of results</t>
        </is>
      </c>
      <c r="C22" s="87" t="inlineStr">
        <is>
          <t>Helps establish themes/framework</t>
        </is>
      </c>
      <c r="D22" s="62" t="n"/>
      <c r="E22" s="59" t="n"/>
      <c r="F22" s="59" t="n"/>
      <c r="G22" s="59" t="n"/>
      <c r="H22" s="56" t="n"/>
      <c r="I22" s="59" t="n"/>
      <c r="J22" s="59" t="n"/>
      <c r="K22" s="59" t="n"/>
      <c r="L22" s="59" t="n"/>
      <c r="P22" s="178">
        <f>IFERROR(__xludf.DUMMYFUNCTION("ifna(transpose(filter(F$3:F34,E$3:E34=B22)), """")"),"Helps establish themes/framework")</f>
        <v/>
      </c>
      <c r="Q22" s="159">
        <f>IFERROR(__xludf.DUMMYFUNCTION("""COMPUTED_VALUE"""),"Increases efficiency")</f>
        <v/>
      </c>
      <c r="R22" s="159">
        <f>IFERROR(__xludf.DUMMYFUNCTION("""COMPUTED_VALUE"""),"No conclusion reached yet")</f>
        <v/>
      </c>
      <c r="S22" s="159">
        <f>IFERROR(__xludf.DUMMYFUNCTION("""COMPUTED_VALUE"""),"Not ready to use yet")</f>
        <v/>
      </c>
    </row>
    <row r="23">
      <c r="A23" s="87" t="inlineStr">
        <is>
          <t>We created an AI system that analyzes open ended responses to identify fraud and establish themes, and a separate AI system that scans all responses to identify fraud.</t>
        </is>
      </c>
      <c r="B23" s="87" t="inlineStr">
        <is>
          <t>Used for analysis of results</t>
        </is>
      </c>
      <c r="C23" s="87" t="inlineStr">
        <is>
          <t>Helps establish themes/framework</t>
        </is>
      </c>
      <c r="D23" s="62" t="n"/>
      <c r="G23" s="59" t="n"/>
      <c r="P23" s="178">
        <f>IFERROR(__xludf.DUMMYFUNCTION("ifna(transpose(filter(F$3:F34,E$3:E34=B23)), """")"),"Helps establish themes/framework")</f>
        <v/>
      </c>
      <c r="Q23" s="159">
        <f>IFERROR(__xludf.DUMMYFUNCTION("""COMPUTED_VALUE"""),"Increases efficiency")</f>
        <v/>
      </c>
      <c r="R23" s="159">
        <f>IFERROR(__xludf.DUMMYFUNCTION("""COMPUTED_VALUE"""),"No conclusion reached yet")</f>
        <v/>
      </c>
      <c r="S23" s="159">
        <f>IFERROR(__xludf.DUMMYFUNCTION("""COMPUTED_VALUE"""),"Not ready to use yet")</f>
        <v/>
      </c>
    </row>
    <row r="24">
      <c r="A24" s="87" t="inlineStr">
        <is>
          <t>I plugged interview dialog script into Chatgpt and asked it to highlight key insights or patterns and also to write fictional scripts that might appeal to that interviewee as a potential target market.</t>
        </is>
      </c>
      <c r="B24" s="87" t="inlineStr">
        <is>
          <t>Used for analysis of results</t>
        </is>
      </c>
      <c r="C24" s="87" t="inlineStr">
        <is>
          <t>Helps establish themes/framework</t>
        </is>
      </c>
      <c r="D24" s="62" t="n"/>
      <c r="G24" s="59" t="n"/>
      <c r="P24" s="178">
        <f>IFERROR(__xludf.DUMMYFUNCTION("ifna(transpose(filter(F$3:F34,E$3:E34=B24)), """")"),"Helps establish themes/framework")</f>
        <v/>
      </c>
      <c r="Q24" s="159">
        <f>IFERROR(__xludf.DUMMYFUNCTION("""COMPUTED_VALUE"""),"Increases efficiency")</f>
        <v/>
      </c>
      <c r="R24" s="159">
        <f>IFERROR(__xludf.DUMMYFUNCTION("""COMPUTED_VALUE"""),"No conclusion reached yet")</f>
        <v/>
      </c>
      <c r="S24" s="159">
        <f>IFERROR(__xludf.DUMMYFUNCTION("""COMPUTED_VALUE"""),"Not ready to use yet")</f>
        <v/>
      </c>
    </row>
    <row r="25">
      <c r="A25" s="87" t="inlineStr">
        <is>
          <t>that it can replace so many marketers and I don't have to spend money on getting them analysed</t>
        </is>
      </c>
      <c r="B25" s="87" t="inlineStr">
        <is>
          <t>Used for analysis of results</t>
        </is>
      </c>
      <c r="C25" s="87" t="inlineStr">
        <is>
          <t>Increases efficiency</t>
        </is>
      </c>
      <c r="D25" s="62" t="inlineStr">
        <is>
          <t>only 1 TBD</t>
        </is>
      </c>
      <c r="G25" s="59" t="n"/>
      <c r="P25" s="178">
        <f>IFERROR(__xludf.DUMMYFUNCTION("ifna(transpose(filter(F$3:F34,E$3:E34=B25)), """")"),"Helps establish themes/framework")</f>
        <v/>
      </c>
      <c r="Q25" s="159">
        <f>IFERROR(__xludf.DUMMYFUNCTION("""COMPUTED_VALUE"""),"Increases efficiency")</f>
        <v/>
      </c>
      <c r="R25" s="159">
        <f>IFERROR(__xludf.DUMMYFUNCTION("""COMPUTED_VALUE"""),"No conclusion reached yet")</f>
        <v/>
      </c>
      <c r="S25" s="159">
        <f>IFERROR(__xludf.DUMMYFUNCTION("""COMPUTED_VALUE"""),"Not ready to use yet")</f>
        <v/>
      </c>
    </row>
    <row r="26">
      <c r="A26" s="87" t="inlineStr">
        <is>
          <t>We integrated it using a vendor, and the conclusion was that it really helped save time in analysis.</t>
        </is>
      </c>
      <c r="B26" s="87" t="inlineStr">
        <is>
          <t>Used for analysis of results</t>
        </is>
      </c>
      <c r="C26" s="87" t="inlineStr">
        <is>
          <t>Increases efficiency</t>
        </is>
      </c>
      <c r="D26" s="62" t="n"/>
      <c r="G26" s="59" t="n"/>
      <c r="P26" s="178">
        <f>IFERROR(__xludf.DUMMYFUNCTION("ifna(transpose(filter(F$3:F34,E$3:E34=B26)), """")"),"Helps establish themes/framework")</f>
        <v/>
      </c>
      <c r="Q26" s="159">
        <f>IFERROR(__xludf.DUMMYFUNCTION("""COMPUTED_VALUE"""),"Increases efficiency")</f>
        <v/>
      </c>
      <c r="R26" s="159">
        <f>IFERROR(__xludf.DUMMYFUNCTION("""COMPUTED_VALUE"""),"No conclusion reached yet")</f>
        <v/>
      </c>
      <c r="S26" s="159">
        <f>IFERROR(__xludf.DUMMYFUNCTION("""COMPUTED_VALUE"""),"Not ready to use yet")</f>
        <v/>
      </c>
    </row>
    <row r="27">
      <c r="A27" s="87" t="inlineStr">
        <is>
          <t>That it is a time saver and easier for respondents to engage.</t>
        </is>
      </c>
      <c r="B27" s="87" t="inlineStr">
        <is>
          <t>Used for analysis of results</t>
        </is>
      </c>
      <c r="C27" s="87" t="inlineStr">
        <is>
          <t>Increases efficiency</t>
        </is>
      </c>
      <c r="D27" s="62" t="n"/>
      <c r="G27" s="59" t="n"/>
      <c r="P27" s="178">
        <f>IFERROR(__xludf.DUMMYFUNCTION("ifna(transpose(filter(F$3:F34,E$3:E34=B27)), """")"),"Helps establish themes/framework")</f>
        <v/>
      </c>
      <c r="Q27" s="159">
        <f>IFERROR(__xludf.DUMMYFUNCTION("""COMPUTED_VALUE"""),"Increases efficiency")</f>
        <v/>
      </c>
      <c r="R27" s="159">
        <f>IFERROR(__xludf.DUMMYFUNCTION("""COMPUTED_VALUE"""),"No conclusion reached yet")</f>
        <v/>
      </c>
      <c r="S27" s="159">
        <f>IFERROR(__xludf.DUMMYFUNCTION("""COMPUTED_VALUE"""),"Not ready to use yet")</f>
        <v/>
      </c>
    </row>
    <row r="28">
      <c r="A28" s="87" t="inlineStr">
        <is>
          <t>We haven’t made any decisions yet - just doing some trials; We did a trial to see if AI could identify themes. We have not make a conclusion yet.</t>
        </is>
      </c>
      <c r="B28" s="87" t="inlineStr">
        <is>
          <t>Used for analysis of results</t>
        </is>
      </c>
      <c r="C28" s="72" t="inlineStr">
        <is>
          <t>No conclusion reached yet</t>
        </is>
      </c>
      <c r="D28" s="62" t="n"/>
      <c r="G28" s="59" t="n"/>
      <c r="P28" s="178">
        <f>IFERROR(__xludf.DUMMYFUNCTION("ifna(transpose(filter(F$3:F34,E$3:E34=B28)), """")"),"Helps establish themes/framework")</f>
        <v/>
      </c>
      <c r="Q28" s="159">
        <f>IFERROR(__xludf.DUMMYFUNCTION("""COMPUTED_VALUE"""),"Increases efficiency")</f>
        <v/>
      </c>
      <c r="R28" s="159">
        <f>IFERROR(__xludf.DUMMYFUNCTION("""COMPUTED_VALUE"""),"No conclusion reached yet")</f>
        <v/>
      </c>
      <c r="S28" s="159">
        <f>IFERROR(__xludf.DUMMYFUNCTION("""COMPUTED_VALUE"""),"Not ready to use yet")</f>
        <v/>
      </c>
    </row>
    <row r="29">
      <c r="A29" s="87" t="inlineStr">
        <is>
          <t>We are using AI to build surveys based on the clients research goals, and also for interpreting findings and generating conclusions for both qualitative and quantitative research. Many clients haven been reluctant to sign on because their companies are trying to determing their own AI policies before allowing their organization to use it for consumer research purposes.</t>
        </is>
      </c>
      <c r="B29" s="87" t="inlineStr">
        <is>
          <t>Used for analysis of results</t>
        </is>
      </c>
      <c r="C29" s="87" t="inlineStr">
        <is>
          <t>No conclusion reached yet</t>
        </is>
      </c>
      <c r="D29" s="62" t="n"/>
      <c r="G29" s="59" t="n"/>
      <c r="P29" s="178">
        <f>IFERROR(__xludf.DUMMYFUNCTION("ifna(transpose(filter(F$3:F34,E$3:E34=B29)), """")"),"Helps establish themes/framework")</f>
        <v/>
      </c>
      <c r="Q29" s="159">
        <f>IFERROR(__xludf.DUMMYFUNCTION("""COMPUTED_VALUE"""),"Increases efficiency")</f>
        <v/>
      </c>
      <c r="R29" s="159">
        <f>IFERROR(__xludf.DUMMYFUNCTION("""COMPUTED_VALUE"""),"No conclusion reached yet")</f>
        <v/>
      </c>
      <c r="S29" s="159">
        <f>IFERROR(__xludf.DUMMYFUNCTION("""COMPUTED_VALUE"""),"Not ready to use yet")</f>
        <v/>
      </c>
    </row>
    <row r="30">
      <c r="A30" s="87" t="inlineStr">
        <is>
          <t>From our beta testing we learned that the models weren’t sensitive enough to read and interpret differences.</t>
        </is>
      </c>
      <c r="B30" s="87" t="inlineStr">
        <is>
          <t>Used for analysis of results</t>
        </is>
      </c>
      <c r="C30" s="72" t="inlineStr">
        <is>
          <t>Not ready to use yet</t>
        </is>
      </c>
      <c r="D30" s="62" t="n"/>
      <c r="G30" s="59" t="n"/>
      <c r="P30" s="178">
        <f>IFERROR(__xludf.DUMMYFUNCTION("ifna(transpose(filter(F$3:F34,E$3:E34=B30)), """")"),"Helps establish themes/framework")</f>
        <v/>
      </c>
      <c r="Q30" s="159">
        <f>IFERROR(__xludf.DUMMYFUNCTION("""COMPUTED_VALUE"""),"Increases efficiency")</f>
        <v/>
      </c>
      <c r="R30" s="159">
        <f>IFERROR(__xludf.DUMMYFUNCTION("""COMPUTED_VALUE"""),"No conclusion reached yet")</f>
        <v/>
      </c>
      <c r="S30" s="159">
        <f>IFERROR(__xludf.DUMMYFUNCTION("""COMPUTED_VALUE"""),"Not ready to use yet")</f>
        <v/>
      </c>
    </row>
    <row r="31">
      <c r="A31" s="87" t="inlineStr">
        <is>
          <t>Most recently I have been using it to develop inputs for a JTBD study. Specifically, I have been asking it to provide lists of functional, emotional, and social desired outcomes etc. It has been very helpful. It speeds up questionnaire development but I only use it for topics for which I am already familiar. It gives me something to build from, but is not the final deliverable.</t>
        </is>
      </c>
      <c r="B31" s="87" t="inlineStr">
        <is>
          <t>Used for analysis of results</t>
        </is>
      </c>
      <c r="C31" s="87" t="inlineStr">
        <is>
          <t>Not ready to use yet</t>
        </is>
      </c>
      <c r="D31" s="62" t="n"/>
      <c r="G31" s="59" t="n"/>
      <c r="P31" s="178">
        <f>IFERROR(__xludf.DUMMYFUNCTION("ifna(transpose(filter(F$3:F34,E$3:E34=B31)), """")"),"Helps establish themes/framework")</f>
        <v/>
      </c>
      <c r="Q31" s="159">
        <f>IFERROR(__xludf.DUMMYFUNCTION("""COMPUTED_VALUE"""),"Increases efficiency")</f>
        <v/>
      </c>
      <c r="R31" s="159">
        <f>IFERROR(__xludf.DUMMYFUNCTION("""COMPUTED_VALUE"""),"No conclusion reached yet")</f>
        <v/>
      </c>
      <c r="S31" s="159">
        <f>IFERROR(__xludf.DUMMYFUNCTION("""COMPUTED_VALUE"""),"Not ready to use yet")</f>
        <v/>
      </c>
    </row>
    <row r="32">
      <c r="A32" s="87" t="inlineStr">
        <is>
          <t>I think AI is really good at 'covering the bases' I use it to ensure that I am not missing out on any obvious questions that should be asked. I think it does a worse job when it comes to deeper, more specific questions and follow ups. However I think with enough context and prompting it could get there, I just find it easier to do the thinking on my own at that point.</t>
        </is>
      </c>
      <c r="B32" s="87" t="inlineStr">
        <is>
          <t>Used to build the interview</t>
        </is>
      </c>
      <c r="C32" s="87" t="inlineStr">
        <is>
          <t>Used to build the interview</t>
        </is>
      </c>
      <c r="D32" s="62" t="n"/>
      <c r="G32" s="59" t="n"/>
      <c r="P32" s="178">
        <f>IFERROR(__xludf.DUMMYFUNCTION("ifna(transpose(filter(F$3:F34,E$3:E34=B32)), """")"),"Used to build the interview")</f>
        <v/>
      </c>
    </row>
    <row r="33">
      <c r="D33" s="62" t="n"/>
      <c r="G33" s="59" t="n"/>
      <c r="P33" s="178" t="n"/>
    </row>
    <row r="34">
      <c r="D34" s="62" t="n"/>
      <c r="H34" s="56" t="n"/>
      <c r="I34" s="59" t="n"/>
      <c r="J34" s="59" t="n"/>
      <c r="K34" s="59" t="n"/>
      <c r="L34" s="59" t="n"/>
      <c r="P34" s="178" t="n"/>
    </row>
  </sheetData>
  <autoFilter ref="$A$2:$Z$33"/>
  <mergeCells count="1">
    <mergeCell ref="A1:C1"/>
  </mergeCells>
  <dataValidations count="2">
    <dataValidation sqref="C3:C32" showErrorMessage="1" showInputMessage="1" allowBlank="1" type="list">
      <formula1>$P3:$Z3</formula1>
    </dataValidation>
    <dataValidation sqref="B3:B32" showErrorMessage="1" showInputMessage="1" allowBlank="1" prompt="Click and enter a value from range" type="list">
      <formula1>$E$3:$E$33</formula1>
    </dataValidation>
  </dataValidations>
  <pageMargins left="0.75" right="0.75" top="1" bottom="1" header="0.5" footer="0.5"/>
</worksheet>
</file>

<file path=xl/worksheets/sheet6.xml><?xml version="1.0" encoding="utf-8"?>
<worksheet xmlns="http://schemas.openxmlformats.org/spreadsheetml/2006/main">
  <sheetPr>
    <outlinePr summaryBelow="0" summaryRight="0"/>
    <pageSetUpPr/>
  </sheetPr>
  <dimension ref="A1:Z67"/>
  <sheetViews>
    <sheetView workbookViewId="0">
      <pane ySplit="2" topLeftCell="A3" activePane="bottomLeft" state="frozen"/>
      <selection pane="bottomLeft" activeCell="B4" sqref="B4"/>
    </sheetView>
  </sheetViews>
  <sheetFormatPr baseColWidth="8" defaultColWidth="12.63" defaultRowHeight="15.75" customHeight="1"/>
  <cols>
    <col width="42" customWidth="1" style="179" min="1" max="1"/>
    <col width="31.5" customWidth="1" style="179" min="2" max="2"/>
    <col width="30" customWidth="1" style="179" min="3" max="3"/>
    <col width="14.75" customWidth="1" style="179" min="4" max="4"/>
    <col width="22.25" customWidth="1" style="179" min="5" max="5"/>
    <col width="23.5" customWidth="1" style="179" min="6" max="6"/>
    <col width="10.25" customWidth="1" style="179" min="7" max="7"/>
    <col width="4.13" customWidth="1" style="179" min="8" max="8"/>
    <col width="23.25" customWidth="1" style="179" min="9" max="9"/>
    <col width="22.75" customWidth="1" style="179" min="10" max="10"/>
    <col width="34" customWidth="1" style="179" min="11" max="11"/>
    <col width="33" customWidth="1" style="179" min="12" max="12"/>
  </cols>
  <sheetData>
    <row r="1">
      <c r="A1" s="183" t="inlineStr">
        <is>
          <t xml:space="preserve">Do you have any future plans to integrate natural language chat and/or AI analysis into your surveys or qualitative interviews? </t>
        </is>
      </c>
      <c r="B1" s="181" t="n"/>
      <c r="C1" s="182" t="n"/>
      <c r="D1" s="33" t="n"/>
      <c r="E1" s="33" t="n"/>
      <c r="F1" s="33" t="n"/>
      <c r="G1" s="33" t="n"/>
      <c r="H1" s="33" t="n"/>
      <c r="I1" s="33" t="n"/>
      <c r="J1" s="33" t="n"/>
      <c r="K1" s="33" t="n"/>
      <c r="L1" s="33" t="n"/>
      <c r="M1" s="33" t="n"/>
      <c r="N1" s="33" t="n"/>
      <c r="O1" s="33" t="n"/>
      <c r="P1" s="33" t="n"/>
      <c r="Q1" s="33" t="n"/>
      <c r="R1" s="33" t="n"/>
      <c r="S1" s="33" t="n"/>
      <c r="T1" s="33" t="n"/>
      <c r="U1" s="33" t="n"/>
      <c r="V1" s="33" t="n"/>
      <c r="W1" s="33" t="n"/>
      <c r="X1" s="33" t="n"/>
      <c r="Y1" s="33" t="n"/>
      <c r="Z1" s="33" t="n"/>
    </row>
    <row r="2">
      <c r="A2" s="17" t="inlineStr">
        <is>
          <t>Responses</t>
        </is>
      </c>
      <c r="B2" s="18" t="inlineStr">
        <is>
          <t>Topic</t>
        </is>
      </c>
      <c r="C2" s="18" t="inlineStr">
        <is>
          <t>Subtopic</t>
        </is>
      </c>
      <c r="D2" s="33" t="n"/>
      <c r="E2" s="20" t="inlineStr">
        <is>
          <t>Topic</t>
        </is>
      </c>
      <c r="F2" s="20" t="inlineStr">
        <is>
          <t>Subtopic</t>
        </is>
      </c>
      <c r="G2" s="20" t="inlineStr">
        <is>
          <t>Count</t>
        </is>
      </c>
      <c r="H2" s="31" t="n"/>
      <c r="I2" s="20" t="inlineStr">
        <is>
          <t>Topic</t>
        </is>
      </c>
      <c r="J2" s="20" t="inlineStr">
        <is>
          <t>Insight</t>
        </is>
      </c>
      <c r="K2" s="20" t="inlineStr">
        <is>
          <t>Exemplar Response 1</t>
        </is>
      </c>
      <c r="L2" s="20" t="inlineStr">
        <is>
          <t>Exemplar Responses 2</t>
        </is>
      </c>
      <c r="M2" s="33" t="n"/>
      <c r="N2" s="33" t="n"/>
      <c r="O2" s="33" t="n"/>
      <c r="P2" s="155" t="inlineStr">
        <is>
          <t>Prep data for dropdown</t>
        </is>
      </c>
      <c r="Q2" s="33" t="n"/>
      <c r="R2" s="33" t="n"/>
      <c r="S2" s="33" t="n"/>
      <c r="T2" s="33" t="n"/>
      <c r="U2" s="33" t="n"/>
      <c r="V2" s="33" t="n"/>
      <c r="W2" s="33" t="n"/>
      <c r="X2" s="33" t="n"/>
      <c r="Y2" s="33" t="n"/>
      <c r="Z2" s="33" t="n"/>
    </row>
    <row r="3">
      <c r="A3" s="27" t="inlineStr">
        <is>
          <t>I do but not at this time. I am curious to see how the technology’s capabilities increase.</t>
        </is>
      </c>
      <c r="B3" s="142" t="inlineStr">
        <is>
          <t>I am considering integrating natural language chat and/or AI analysis</t>
        </is>
      </c>
      <c r="C3" s="142" t="inlineStr">
        <is>
          <t>I am considering integrating natural language chat and/or AI analysis</t>
        </is>
      </c>
      <c r="D3" s="33" t="inlineStr">
        <is>
          <t>in future</t>
        </is>
      </c>
      <c r="E3" s="142" t="inlineStr">
        <is>
          <t>I am considering integrating natural language chat and/or AI analysis</t>
        </is>
      </c>
      <c r="F3" s="142" t="inlineStr">
        <is>
          <t>I am considering integrating natural language chat and/or AI analysis</t>
        </is>
      </c>
      <c r="G3" s="142">
        <f>SUMPRODUCT((--EXACT(E3, B$3:B$8775)) *(--EXACT(F3, C$3:C$8775)))</f>
        <v/>
      </c>
      <c r="H3" s="66" t="n"/>
      <c r="I3" s="142" t="inlineStr">
        <is>
          <t>I am considering integrating natural language chat and/or AI analysis</t>
        </is>
      </c>
      <c r="J3" s="93" t="inlineStr">
        <is>
          <t>Some are actively considering integrating natural language chat and/or AI analysis into future surveys or qualitative interviews.</t>
        </is>
      </c>
      <c r="K3" s="76" t="inlineStr">
        <is>
          <t>Not at the moment. I am always willing to try a new text analytics tool to see how it performs. If one comes across my desk in the future, I would be open to trying it to see how it performs.</t>
        </is>
      </c>
      <c r="L3" s="76" t="inlineStr">
        <is>
          <t>I would be interested to learn more about using it for online qual. I would very much like a tool that could intake my survey data and enable me to interrogate the data set.</t>
        </is>
      </c>
      <c r="M3" s="33" t="n"/>
      <c r="N3" s="33" t="n"/>
      <c r="O3" s="33" t="n"/>
      <c r="P3" s="77">
        <f>IFERROR(__xludf.DUMMYFUNCTION("ifna(transpose(filter(F$3:F67,E$3:E67=B3)), """")"),"I am considering integrating natural language chat and/or AI analysis")</f>
        <v/>
      </c>
      <c r="Q3" s="33" t="n"/>
      <c r="R3" s="33" t="n"/>
      <c r="S3" s="33" t="n"/>
      <c r="T3" s="33" t="n"/>
      <c r="U3" s="33" t="n"/>
      <c r="V3" s="33" t="n"/>
      <c r="W3" s="33" t="n"/>
      <c r="X3" s="33" t="n"/>
      <c r="Y3" s="33" t="n"/>
      <c r="Z3" s="33" t="n"/>
    </row>
    <row r="4">
      <c r="A4" s="27" t="inlineStr">
        <is>
          <t>Not at the moment. I am always willing to try a new text analytics tool to see how it performs. If one comes across my desk in the future, I would be open to trying it to see how it performs.</t>
        </is>
      </c>
      <c r="B4" s="142" t="inlineStr">
        <is>
          <t>I am considering integrating natural language chat and/or AI analysis</t>
        </is>
      </c>
      <c r="C4" s="142" t="inlineStr">
        <is>
          <t>I am considering integrating natural language chat and/or AI analysis</t>
        </is>
      </c>
      <c r="D4" s="33" t="inlineStr">
        <is>
          <t>in future</t>
        </is>
      </c>
      <c r="E4" s="142" t="inlineStr">
        <is>
          <t>No, I do not have any plans to integrate natural language chat and/or AI analysis</t>
        </is>
      </c>
      <c r="F4" s="142" t="inlineStr">
        <is>
          <t>No, I do not have any plans to integrate natural language chat and/or AI analysis</t>
        </is>
      </c>
      <c r="G4" s="142">
        <f>SUMPRODUCT((--EXACT(E4, B$3:B$8775)) *(--EXACT(F4, C$3:C$8775)))</f>
        <v/>
      </c>
      <c r="H4" s="66" t="n"/>
      <c r="I4" s="142" t="inlineStr">
        <is>
          <t>No, I do not have any plans to integrate natural language chat and/or AI analysis</t>
        </is>
      </c>
      <c r="J4" s="142" t="inlineStr">
        <is>
          <t>Some have no current plans to integrate natural language chat and/or AI analysis.</t>
        </is>
      </c>
      <c r="K4" s="76" t="inlineStr">
        <is>
          <t>not yet, but we knonw the research industry is moving in this direction</t>
        </is>
      </c>
      <c r="L4" s="142" t="inlineStr">
        <is>
          <t>Nothing definite</t>
        </is>
      </c>
      <c r="M4" s="33" t="n"/>
      <c r="N4" s="33" t="n"/>
      <c r="O4" s="33" t="n"/>
      <c r="P4" s="77">
        <f>IFERROR(__xludf.DUMMYFUNCTION("ifna(transpose(filter(F$3:F67,E$3:E67=B4)), """")"),"I am considering integrating natural language chat and/or AI analysis")</f>
        <v/>
      </c>
      <c r="Q4" s="33" t="n"/>
      <c r="R4" s="33" t="n"/>
      <c r="S4" s="33" t="n"/>
      <c r="T4" s="33" t="n"/>
      <c r="U4" s="33" t="n"/>
      <c r="V4" s="33" t="n"/>
      <c r="W4" s="33" t="n"/>
      <c r="X4" s="33" t="n"/>
      <c r="Y4" s="33" t="n"/>
      <c r="Z4" s="33" t="n"/>
    </row>
    <row r="5">
      <c r="A5" s="27" t="inlineStr">
        <is>
          <t>Not currently, but I'm sure I will get creative with it in the future as I learn more about AI and all things qualitative data.</t>
        </is>
      </c>
      <c r="B5" s="142" t="inlineStr">
        <is>
          <t>I am considering integrating natural language chat and/or AI analysis</t>
        </is>
      </c>
      <c r="C5" s="142" t="inlineStr">
        <is>
          <t>I am considering integrating natural language chat and/or AI analysis</t>
        </is>
      </c>
      <c r="D5" s="33" t="inlineStr">
        <is>
          <t>in future</t>
        </is>
      </c>
      <c r="E5" s="142" t="inlineStr">
        <is>
          <t>Yes, I have plans to integrate natural language chat and/or AI analysis</t>
        </is>
      </c>
      <c r="F5" s="142" t="inlineStr">
        <is>
          <t>Yes, I have plans to integrate natural language chat and/or AI analysis</t>
        </is>
      </c>
      <c r="G5" s="142">
        <f>SUMPRODUCT((--EXACT(E5, B$3:B$8775)) *(--EXACT(F5, C$3:C$8775)))</f>
        <v/>
      </c>
      <c r="H5" s="66" t="n"/>
      <c r="I5" s="142" t="inlineStr">
        <is>
          <t>Yes, I have plans to integrate natural language chat and/or AI analysis</t>
        </is>
      </c>
      <c r="J5" s="93" t="inlineStr">
        <is>
          <t>Many have plans of integrating natural language chat and/or AI analysis into future surveys or qualitative interviews.</t>
        </is>
      </c>
      <c r="K5" s="78" t="inlineStr">
        <is>
          <t>yes we are going to integrate AI chat system to replace a lot of the hands on work to analyze interview answers.</t>
        </is>
      </c>
      <c r="L5" s="79" t="inlineStr">
        <is>
          <t>We already are;MFour uses AI in our Survey Builder platform to help clients design and program DIY surveys, and also to analyze findings on the backend.</t>
        </is>
      </c>
      <c r="M5" s="33" t="n"/>
      <c r="N5" s="33" t="n"/>
      <c r="O5" s="33" t="n"/>
      <c r="P5" s="77">
        <f>IFERROR(__xludf.DUMMYFUNCTION("ifna(transpose(filter(F$3:F67,E$3:E67=B5)), """")"),"I am considering integrating natural language chat and/or AI analysis")</f>
        <v/>
      </c>
      <c r="Q5" s="33" t="n"/>
      <c r="R5" s="33" t="n"/>
      <c r="S5" s="33" t="n"/>
      <c r="T5" s="33" t="n"/>
      <c r="U5" s="33" t="n"/>
      <c r="V5" s="33" t="n"/>
      <c r="W5" s="33" t="n"/>
      <c r="X5" s="33" t="n"/>
      <c r="Y5" s="33" t="n"/>
      <c r="Z5" s="33" t="n"/>
    </row>
    <row r="6">
      <c r="A6" s="27" t="inlineStr">
        <is>
          <t>not now - perhaps in the future</t>
        </is>
      </c>
      <c r="B6" s="142" t="inlineStr">
        <is>
          <t>I am considering integrating natural language chat and/or AI analysis</t>
        </is>
      </c>
      <c r="C6" s="142" t="inlineStr">
        <is>
          <t>I am considering integrating natural language chat and/or AI analysis</t>
        </is>
      </c>
      <c r="D6" s="33" t="inlineStr">
        <is>
          <t>maybe</t>
        </is>
      </c>
      <c r="E6" s="142" t="inlineStr">
        <is>
          <t>Low Content</t>
        </is>
      </c>
      <c r="F6" s="142" t="inlineStr">
        <is>
          <t>Low Content</t>
        </is>
      </c>
      <c r="G6" s="142">
        <f>SUMPRODUCT((--EXACT(E6, B$3:B$8775)) *(--EXACT(F6, C$3:C$8775)))</f>
        <v/>
      </c>
      <c r="H6" s="66" t="n"/>
      <c r="I6" s="66" t="n"/>
      <c r="J6" s="66" t="n"/>
      <c r="K6" s="66" t="n"/>
      <c r="L6" s="66" t="n"/>
      <c r="M6" s="33" t="n"/>
      <c r="N6" s="33" t="n"/>
      <c r="O6" s="33" t="n"/>
      <c r="P6" s="77">
        <f>IFERROR(__xludf.DUMMYFUNCTION("ifna(transpose(filter(F$3:F67,E$3:E67=B6)), """")"),"I am considering integrating natural language chat and/or AI analysis")</f>
        <v/>
      </c>
      <c r="Q6" s="33" t="n"/>
      <c r="R6" s="33" t="n"/>
      <c r="S6" s="33" t="n"/>
      <c r="T6" s="33" t="n"/>
      <c r="U6" s="33" t="n"/>
      <c r="V6" s="33" t="n"/>
      <c r="W6" s="33" t="n"/>
      <c r="X6" s="33" t="n"/>
      <c r="Y6" s="33" t="n"/>
      <c r="Z6" s="33" t="n"/>
    </row>
    <row r="7">
      <c r="A7" s="170" t="inlineStr">
        <is>
          <t>Possibly but TBD.</t>
        </is>
      </c>
      <c r="B7" s="142" t="inlineStr">
        <is>
          <t>I am considering integrating natural language chat and/or AI analysis</t>
        </is>
      </c>
      <c r="C7" s="142" t="inlineStr">
        <is>
          <t>I am considering integrating natural language chat and/or AI analysis</t>
        </is>
      </c>
      <c r="D7" s="33" t="inlineStr">
        <is>
          <t>maybe</t>
        </is>
      </c>
      <c r="E7" s="33" t="n"/>
      <c r="F7" s="33" t="n"/>
      <c r="G7" s="33">
        <f>SUM(G3:G6)</f>
        <v/>
      </c>
      <c r="H7" s="66" t="n"/>
      <c r="I7" s="66" t="n"/>
      <c r="J7" s="66" t="n"/>
      <c r="K7" s="66" t="n"/>
      <c r="L7" s="66" t="n"/>
      <c r="M7" s="33" t="n"/>
      <c r="N7" s="33" t="n"/>
      <c r="O7" s="33" t="n"/>
      <c r="P7" s="77">
        <f>IFERROR(__xludf.DUMMYFUNCTION("ifna(transpose(filter(F$3:F67,E$3:E67=B7)), """")"),"I am considering integrating natural language chat and/or AI analysis")</f>
        <v/>
      </c>
      <c r="Q7" s="33" t="n"/>
      <c r="R7" s="33" t="n"/>
      <c r="S7" s="33" t="n"/>
      <c r="T7" s="33" t="n"/>
      <c r="U7" s="33" t="n"/>
      <c r="V7" s="33" t="n"/>
      <c r="W7" s="33" t="n"/>
      <c r="X7" s="33" t="n"/>
      <c r="Y7" s="33" t="n"/>
      <c r="Z7" s="33" t="n"/>
    </row>
    <row r="8">
      <c r="A8" s="27" t="inlineStr">
        <is>
          <t>Possibly; I’d like to better understand the true benefits and potential risks</t>
        </is>
      </c>
      <c r="B8" s="142" t="inlineStr">
        <is>
          <t>I am considering integrating natural language chat and/or AI analysis</t>
        </is>
      </c>
      <c r="C8" s="142" t="inlineStr">
        <is>
          <t>I am considering integrating natural language chat and/or AI analysis</t>
        </is>
      </c>
      <c r="D8" s="33" t="inlineStr">
        <is>
          <t>maybe</t>
        </is>
      </c>
      <c r="E8" s="33" t="n"/>
      <c r="F8" s="33" t="n"/>
      <c r="G8" s="33" t="n"/>
      <c r="H8" s="66" t="n"/>
      <c r="I8" s="31" t="n"/>
      <c r="J8" s="31" t="n"/>
      <c r="K8" s="31" t="n"/>
      <c r="L8" s="31" t="n"/>
      <c r="M8" s="33" t="n"/>
      <c r="N8" s="33" t="n"/>
      <c r="O8" s="33" t="n"/>
      <c r="P8" s="77">
        <f>IFERROR(__xludf.DUMMYFUNCTION("ifna(transpose(filter(F$3:F67,E$3:E67=B8)), """")"),"I am considering integrating natural language chat and/or AI analysis")</f>
        <v/>
      </c>
      <c r="Q8" s="33" t="n"/>
      <c r="R8" s="33" t="n"/>
      <c r="S8" s="33" t="n"/>
      <c r="T8" s="33" t="n"/>
      <c r="U8" s="33" t="n"/>
      <c r="V8" s="33" t="n"/>
      <c r="W8" s="33" t="n"/>
      <c r="X8" s="33" t="n"/>
      <c r="Y8" s="33" t="n"/>
      <c r="Z8" s="33" t="n"/>
    </row>
    <row r="9">
      <c r="A9" s="27" t="inlineStr">
        <is>
          <t>probably, in a job</t>
        </is>
      </c>
      <c r="B9" s="142" t="inlineStr">
        <is>
          <t>I am considering integrating natural language chat and/or AI analysis</t>
        </is>
      </c>
      <c r="C9" s="142" t="inlineStr">
        <is>
          <t>I am considering integrating natural language chat and/or AI analysis</t>
        </is>
      </c>
      <c r="D9" s="33" t="inlineStr">
        <is>
          <t>maybe</t>
        </is>
      </c>
      <c r="E9" s="33" t="n"/>
      <c r="F9" s="33" t="n"/>
      <c r="G9" s="33" t="n"/>
      <c r="H9" s="66" t="n"/>
      <c r="I9" s="31" t="n"/>
      <c r="J9" s="31" t="n"/>
      <c r="K9" s="31" t="n"/>
      <c r="L9" s="31" t="n"/>
      <c r="M9" s="33" t="n"/>
      <c r="N9" s="33" t="n"/>
      <c r="O9" s="33" t="n"/>
      <c r="P9" s="77">
        <f>IFERROR(__xludf.DUMMYFUNCTION("ifna(transpose(filter(F$3:F67,E$3:E67=B9)), """")"),"I am considering integrating natural language chat and/or AI analysis")</f>
        <v/>
      </c>
      <c r="Q9" s="33" t="n"/>
      <c r="R9" s="33" t="n"/>
      <c r="S9" s="33" t="n"/>
      <c r="T9" s="33" t="n"/>
      <c r="U9" s="33" t="n"/>
      <c r="V9" s="33" t="n"/>
      <c r="W9" s="33" t="n"/>
      <c r="X9" s="33" t="n"/>
      <c r="Y9" s="33" t="n"/>
      <c r="Z9" s="33" t="n"/>
    </row>
    <row r="10">
      <c r="A10" s="27" t="inlineStr">
        <is>
          <t>i am not ruling out the possibility</t>
        </is>
      </c>
      <c r="B10" s="142" t="inlineStr">
        <is>
          <t>I am considering integrating natural language chat and/or AI analysis</t>
        </is>
      </c>
      <c r="C10" s="142" t="inlineStr">
        <is>
          <t>I am considering integrating natural language chat and/or AI analysis</t>
        </is>
      </c>
      <c r="D10" s="33" t="inlineStr">
        <is>
          <t>maybe</t>
        </is>
      </c>
      <c r="E10" s="33" t="n"/>
      <c r="F10" s="33" t="n"/>
      <c r="G10" s="33" t="n"/>
      <c r="H10" s="66" t="n"/>
      <c r="I10" s="31" t="n"/>
      <c r="J10" s="31" t="n"/>
      <c r="K10" s="31" t="n"/>
      <c r="L10" s="31" t="n"/>
      <c r="M10" s="33" t="n"/>
      <c r="N10" s="33" t="n"/>
      <c r="O10" s="33" t="n"/>
      <c r="P10" s="77">
        <f>IFERROR(__xludf.DUMMYFUNCTION("ifna(transpose(filter(F$3:F67,E$3:E67=B10)), """")"),"I am considering integrating natural language chat and/or AI analysis")</f>
        <v/>
      </c>
      <c r="Q10" s="33" t="n"/>
      <c r="R10" s="33" t="n"/>
      <c r="S10" s="33" t="n"/>
      <c r="T10" s="33" t="n"/>
      <c r="U10" s="33" t="n"/>
      <c r="V10" s="33" t="n"/>
      <c r="W10" s="33" t="n"/>
      <c r="X10" s="33" t="n"/>
      <c r="Y10" s="33" t="n"/>
      <c r="Z10" s="33" t="n"/>
    </row>
    <row r="11">
      <c r="A11" s="27" t="inlineStr">
        <is>
          <t>maybe - there might be use for it</t>
        </is>
      </c>
      <c r="B11" s="142" t="inlineStr">
        <is>
          <t>I am considering integrating natural language chat and/or AI analysis</t>
        </is>
      </c>
      <c r="C11" s="142" t="inlineStr">
        <is>
          <t>I am considering integrating natural language chat and/or AI analysis</t>
        </is>
      </c>
      <c r="D11" s="33" t="inlineStr">
        <is>
          <t>maybe</t>
        </is>
      </c>
      <c r="E11" s="33" t="n"/>
      <c r="F11" s="33" t="n"/>
      <c r="G11" s="33" t="n"/>
      <c r="H11" s="66" t="n"/>
      <c r="I11" s="31" t="n"/>
      <c r="J11" s="31" t="n"/>
      <c r="K11" s="31" t="n"/>
      <c r="L11" s="31" t="n"/>
      <c r="M11" s="33" t="n"/>
      <c r="N11" s="33" t="n"/>
      <c r="O11" s="33" t="n"/>
      <c r="P11" s="77">
        <f>IFERROR(__xludf.DUMMYFUNCTION("ifna(transpose(filter(F$3:F67,E$3:E67=B11)), """")"),"I am considering integrating natural language chat and/or AI analysis")</f>
        <v/>
      </c>
      <c r="Q11" s="33" t="n"/>
      <c r="R11" s="33" t="n"/>
      <c r="S11" s="33" t="n"/>
      <c r="T11" s="33" t="n"/>
      <c r="U11" s="33" t="n"/>
      <c r="V11" s="33" t="n"/>
      <c r="W11" s="33" t="n"/>
      <c r="X11" s="33" t="n"/>
      <c r="Y11" s="33" t="n"/>
      <c r="Z11" s="33" t="n"/>
    </row>
    <row r="12">
      <c r="A12" s="27" t="inlineStr">
        <is>
          <t>Any way to help speed up the tediousness of gathering and integrating data and helping to make the survey more enjoyable is welcome. I just need help finding the best ways around this without loosing the juicy bits.</t>
        </is>
      </c>
      <c r="B12" s="142" t="inlineStr">
        <is>
          <t>I am considering integrating natural language chat and/or AI analysis</t>
        </is>
      </c>
      <c r="C12" s="142" t="inlineStr">
        <is>
          <t>I am considering integrating natural language chat and/or AI analysis</t>
        </is>
      </c>
      <c r="D12" s="33" t="inlineStr">
        <is>
          <t>yes</t>
        </is>
      </c>
      <c r="E12" s="33" t="n"/>
      <c r="F12" s="33" t="n"/>
      <c r="G12" s="33" t="n"/>
      <c r="H12" s="66" t="n"/>
      <c r="I12" s="31" t="n"/>
      <c r="J12" s="31" t="n"/>
      <c r="K12" s="31" t="n"/>
      <c r="L12" s="31" t="n"/>
      <c r="M12" s="33" t="n"/>
      <c r="N12" s="33" t="n"/>
      <c r="O12" s="33" t="n"/>
      <c r="P12" s="77">
        <f>IFERROR(__xludf.DUMMYFUNCTION("ifna(transpose(filter(F$3:F67,E$3:E67=B12)), """")"),"I am considering integrating natural language chat and/or AI analysis")</f>
        <v/>
      </c>
      <c r="Q12" s="33" t="n"/>
      <c r="R12" s="33" t="n"/>
      <c r="S12" s="33" t="n"/>
      <c r="T12" s="33" t="n"/>
      <c r="U12" s="33" t="n"/>
      <c r="V12" s="33" t="n"/>
      <c r="W12" s="33" t="n"/>
      <c r="X12" s="33" t="n"/>
      <c r="Y12" s="33" t="n"/>
      <c r="Z12" s="33" t="n"/>
    </row>
    <row r="13">
      <c r="A13" s="27" t="inlineStr">
        <is>
          <t>I would be interested to learn more about using it for online qual. I would very much like a tool that could intake my survey data and enable me to interrogate the data set.</t>
        </is>
      </c>
      <c r="B13" s="142" t="inlineStr">
        <is>
          <t>I am considering integrating natural language chat and/or AI analysis</t>
        </is>
      </c>
      <c r="C13" s="142" t="inlineStr">
        <is>
          <t>I am considering integrating natural language chat and/or AI analysis</t>
        </is>
      </c>
      <c r="D13" s="33" t="inlineStr">
        <is>
          <t>yes</t>
        </is>
      </c>
      <c r="E13" s="33" t="n"/>
      <c r="F13" s="33" t="n"/>
      <c r="G13" s="33" t="n"/>
      <c r="H13" s="66" t="n"/>
      <c r="I13" s="31" t="n"/>
      <c r="J13" s="31" t="n"/>
      <c r="K13" s="31" t="n"/>
      <c r="L13" s="31" t="n"/>
      <c r="M13" s="33" t="n"/>
      <c r="N13" s="33" t="n"/>
      <c r="O13" s="33" t="n"/>
      <c r="P13" s="77">
        <f>IFERROR(__xludf.DUMMYFUNCTION("ifna(transpose(filter(F$3:F67,E$3:E67=B13)), """")"),"I am considering integrating natural language chat and/or AI analysis")</f>
        <v/>
      </c>
      <c r="Q13" s="33" t="n"/>
      <c r="R13" s="33" t="n"/>
      <c r="S13" s="33" t="n"/>
      <c r="T13" s="33" t="n"/>
      <c r="U13" s="33" t="n"/>
      <c r="V13" s="33" t="n"/>
      <c r="W13" s="33" t="n"/>
      <c r="X13" s="33" t="n"/>
      <c r="Y13" s="33" t="n"/>
      <c r="Z13" s="33" t="n"/>
    </row>
    <row r="14">
      <c r="A14" s="27" t="inlineStr">
        <is>
          <t>If it gets better, or creates new opportunities, then yes, I'm all in. I'm excited about AI, I just haven't seen it be super helpful, yet. Maybe it's just that I don't know how to use it right.</t>
        </is>
      </c>
      <c r="B14" s="142" t="inlineStr">
        <is>
          <t>I am considering integrating natural language chat and/or AI analysis</t>
        </is>
      </c>
      <c r="C14" s="142" t="inlineStr">
        <is>
          <t>I am considering integrating natural language chat and/or AI analysis</t>
        </is>
      </c>
      <c r="D14" s="33" t="inlineStr">
        <is>
          <t>yes</t>
        </is>
      </c>
      <c r="E14" s="33" t="n"/>
      <c r="F14" s="33" t="n"/>
      <c r="G14" s="31" t="n"/>
      <c r="H14" s="66" t="n"/>
      <c r="I14" s="31" t="n"/>
      <c r="J14" s="31" t="n"/>
      <c r="K14" s="31" t="n"/>
      <c r="L14" s="31" t="n"/>
      <c r="M14" s="33" t="n"/>
      <c r="N14" s="33" t="n"/>
      <c r="O14" s="33" t="n"/>
      <c r="P14" s="77">
        <f>IFERROR(__xludf.DUMMYFUNCTION("ifna(transpose(filter(F$3:F67,E$3:E67=B14)), """")"),"I am considering integrating natural language chat and/or AI analysis")</f>
        <v/>
      </c>
      <c r="Q14" s="33" t="n"/>
      <c r="R14" s="33" t="n"/>
      <c r="S14" s="33" t="n"/>
      <c r="T14" s="33" t="n"/>
      <c r="U14" s="33" t="n"/>
      <c r="V14" s="33" t="n"/>
      <c r="W14" s="33" t="n"/>
      <c r="X14" s="33" t="n"/>
      <c r="Y14" s="33" t="n"/>
      <c r="Z14" s="33" t="n"/>
    </row>
    <row r="15">
      <c r="A15" s="27" t="inlineStr">
        <is>
          <t>we're open to trying and learning the benefits, but no concrete plans at the moment</t>
        </is>
      </c>
      <c r="B15" s="142" t="inlineStr">
        <is>
          <t>I am considering integrating natural language chat and/or AI analysis</t>
        </is>
      </c>
      <c r="C15" s="142" t="inlineStr">
        <is>
          <t>I am considering integrating natural language chat and/or AI analysis</t>
        </is>
      </c>
      <c r="D15" s="33" t="inlineStr">
        <is>
          <t>yes</t>
        </is>
      </c>
      <c r="E15" s="31" t="n"/>
      <c r="F15" s="31" t="n"/>
      <c r="G15" s="31" t="n"/>
      <c r="H15" s="66" t="n"/>
      <c r="I15" s="31" t="n"/>
      <c r="J15" s="31" t="n"/>
      <c r="K15" s="31" t="n"/>
      <c r="L15" s="31" t="n"/>
      <c r="M15" s="33" t="n"/>
      <c r="N15" s="33" t="n"/>
      <c r="O15" s="33" t="n"/>
      <c r="P15" s="77">
        <f>IFERROR(__xludf.DUMMYFUNCTION("ifna(transpose(filter(F$3:F67,E$3:E67=B15)), """")"),"I am considering integrating natural language chat and/or AI analysis")</f>
        <v/>
      </c>
      <c r="Q15" s="33" t="n"/>
      <c r="R15" s="33" t="n"/>
      <c r="S15" s="33" t="n"/>
      <c r="T15" s="33" t="n"/>
      <c r="U15" s="33" t="n"/>
      <c r="V15" s="33" t="n"/>
      <c r="W15" s="33" t="n"/>
      <c r="X15" s="33" t="n"/>
      <c r="Y15" s="33" t="n"/>
      <c r="Z15" s="33" t="n"/>
    </row>
    <row r="16">
      <c r="A16" s="27" t="inlineStr">
        <is>
          <t>no plans to use the chat aspect; for sure, we want to keep trying AI in the analysis of data, especially the raw text from participants answers</t>
        </is>
      </c>
      <c r="B16" s="142" t="inlineStr">
        <is>
          <t>I am considering integrating natural language chat and/or AI analysis</t>
        </is>
      </c>
      <c r="C16" s="142" t="inlineStr">
        <is>
          <t>I am considering integrating natural language chat and/or AI analysis</t>
        </is>
      </c>
      <c r="D16" s="31" t="n"/>
      <c r="E16" s="31" t="n"/>
      <c r="F16" s="31" t="n"/>
      <c r="G16" s="31" t="n"/>
      <c r="H16" s="66" t="n"/>
      <c r="I16" s="31" t="n"/>
      <c r="J16" s="31" t="n"/>
      <c r="K16" s="31" t="n"/>
      <c r="L16" s="31" t="n"/>
      <c r="M16" s="33" t="n"/>
      <c r="N16" s="33" t="n"/>
      <c r="O16" s="33" t="n"/>
      <c r="P16" s="77">
        <f>IFERROR(__xludf.DUMMYFUNCTION("ifna(transpose(filter(F$3:F67,E$3:E67=B16)), """")"),"I am considering integrating natural language chat and/or AI analysis")</f>
        <v/>
      </c>
      <c r="Q16" s="33" t="n"/>
      <c r="R16" s="33" t="n"/>
      <c r="S16" s="33" t="n"/>
      <c r="T16" s="33" t="n"/>
      <c r="U16" s="33" t="n"/>
      <c r="V16" s="33" t="n"/>
      <c r="W16" s="33" t="n"/>
      <c r="X16" s="33" t="n"/>
      <c r="Y16" s="33" t="n"/>
      <c r="Z16" s="33" t="n"/>
    </row>
    <row r="17">
      <c r="A17" s="27" t="inlineStr">
        <is>
          <t>analysis, not chat</t>
        </is>
      </c>
      <c r="B17" s="142" t="inlineStr">
        <is>
          <t>I am considering integrating natural language chat and/or AI analysis</t>
        </is>
      </c>
      <c r="C17" s="142" t="inlineStr">
        <is>
          <t>I am considering integrating natural language chat and/or AI analysis</t>
        </is>
      </c>
      <c r="D17" s="31" t="n"/>
      <c r="E17" s="31" t="n"/>
      <c r="F17" s="31" t="n"/>
      <c r="G17" s="31" t="n"/>
      <c r="H17" s="66" t="n"/>
      <c r="I17" s="31" t="n"/>
      <c r="J17" s="31" t="n"/>
      <c r="K17" s="31" t="n"/>
      <c r="L17" s="31" t="n"/>
      <c r="M17" s="33" t="n"/>
      <c r="N17" s="33" t="n"/>
      <c r="O17" s="33" t="n"/>
      <c r="P17" s="77">
        <f>IFERROR(__xludf.DUMMYFUNCTION("ifna(transpose(filter(F$3:F67,E$3:E67=B17)), """")"),"I am considering integrating natural language chat and/or AI analysis")</f>
        <v/>
      </c>
      <c r="Q17" s="33" t="n"/>
      <c r="R17" s="33" t="n"/>
      <c r="S17" s="33" t="n"/>
      <c r="T17" s="33" t="n"/>
      <c r="U17" s="33" t="n"/>
      <c r="V17" s="33" t="n"/>
      <c r="W17" s="33" t="n"/>
      <c r="X17" s="33" t="n"/>
      <c r="Y17" s="33" t="n"/>
      <c r="Z17" s="33" t="n"/>
    </row>
    <row r="18">
      <c r="A18" s="27" t="inlineStr">
        <is>
          <t>Open to trying it</t>
        </is>
      </c>
      <c r="B18" s="142" t="inlineStr">
        <is>
          <t>I am considering integrating natural language chat and/or AI analysis</t>
        </is>
      </c>
      <c r="C18" s="142" t="inlineStr">
        <is>
          <t>I am considering integrating natural language chat and/or AI analysis</t>
        </is>
      </c>
      <c r="D18" s="33" t="n"/>
      <c r="E18" s="31" t="n"/>
      <c r="F18" s="31" t="n"/>
      <c r="G18" s="31" t="n"/>
      <c r="H18" s="66" t="n"/>
      <c r="I18" s="31" t="n"/>
      <c r="J18" s="31" t="n"/>
      <c r="K18" s="31" t="n"/>
      <c r="L18" s="31" t="n"/>
      <c r="M18" s="33" t="n"/>
      <c r="N18" s="33" t="n"/>
      <c r="O18" s="33" t="n"/>
      <c r="P18" s="77">
        <f>IFERROR(__xludf.DUMMYFUNCTION("ifna(transpose(filter(F$3:F67,E$3:E67=B18)), """")"),"I am considering integrating natural language chat and/or AI analysis")</f>
        <v/>
      </c>
      <c r="Q18" s="33" t="n"/>
      <c r="R18" s="33" t="n"/>
      <c r="S18" s="33" t="n"/>
      <c r="T18" s="33" t="n"/>
      <c r="U18" s="33" t="n"/>
      <c r="V18" s="33" t="n"/>
      <c r="W18" s="33" t="n"/>
      <c r="X18" s="33" t="n"/>
      <c r="Y18" s="33" t="n"/>
      <c r="Z18" s="33" t="n"/>
    </row>
    <row r="19">
      <c r="A19" s="27" t="inlineStr">
        <is>
          <t>Generative AI could help design the survey instrument as long as it has a narrow focus. Also, adding AI at the back end could help with analysis and with generative AI with story telling</t>
        </is>
      </c>
      <c r="B19" s="142" t="inlineStr">
        <is>
          <t>I am considering integrating natural language chat and/or AI analysis</t>
        </is>
      </c>
      <c r="C19" s="142" t="inlineStr">
        <is>
          <t>I am considering integrating natural language chat and/or AI analysis</t>
        </is>
      </c>
      <c r="D19" s="33" t="n"/>
      <c r="E19" s="31" t="n"/>
      <c r="F19" s="31" t="n"/>
      <c r="G19" s="31" t="n"/>
      <c r="H19" s="66" t="n"/>
      <c r="I19" s="31" t="n"/>
      <c r="J19" s="31" t="n"/>
      <c r="K19" s="31" t="n"/>
      <c r="L19" s="31" t="n"/>
      <c r="M19" s="33" t="n"/>
      <c r="N19" s="33" t="n"/>
      <c r="O19" s="33" t="n"/>
      <c r="P19" s="77">
        <f>IFERROR(__xludf.DUMMYFUNCTION("ifna(transpose(filter(F$3:F67,E$3:E67=B19)), """")"),"I am considering integrating natural language chat and/or AI analysis")</f>
        <v/>
      </c>
      <c r="Q19" s="33" t="n"/>
      <c r="R19" s="33" t="n"/>
      <c r="S19" s="33" t="n"/>
      <c r="T19" s="33" t="n"/>
      <c r="U19" s="33" t="n"/>
      <c r="V19" s="33" t="n"/>
      <c r="W19" s="33" t="n"/>
      <c r="X19" s="33" t="n"/>
      <c r="Y19" s="33" t="n"/>
      <c r="Z19" s="33" t="n"/>
    </row>
    <row r="20">
      <c r="A20" s="27" t="inlineStr">
        <is>
          <t>If I could get my clients to agree to allowing me to upload their survey data to ChatGPT's data analysis tool I think it could save me a lot of time in identifying statistically significant or otherwise interesting relationships in the data. So far I have not had the opportunity to do this, and instead will use it as a sounding board for ideas on directions to take the analysis.</t>
        </is>
      </c>
      <c r="B20" s="142" t="inlineStr">
        <is>
          <t>I am considering integrating natural language chat and/or AI analysis</t>
        </is>
      </c>
      <c r="C20" s="142" t="inlineStr">
        <is>
          <t>I am considering integrating natural language chat and/or AI analysis</t>
        </is>
      </c>
      <c r="D20" s="33" t="n"/>
      <c r="E20" s="31" t="n"/>
      <c r="F20" s="31" t="n"/>
      <c r="G20" s="31" t="n"/>
      <c r="H20" s="66" t="n"/>
      <c r="I20" s="31" t="n"/>
      <c r="J20" s="31" t="n"/>
      <c r="K20" s="31" t="n"/>
      <c r="L20" s="31" t="n"/>
      <c r="M20" s="33" t="n"/>
      <c r="N20" s="33" t="n"/>
      <c r="O20" s="33" t="n"/>
      <c r="P20" s="77">
        <f>IFERROR(__xludf.DUMMYFUNCTION("ifna(transpose(filter(F$3:F67,E$3:E67=B20)), """")"),"I am considering integrating natural language chat and/or AI analysis")</f>
        <v/>
      </c>
      <c r="Q20" s="33" t="n"/>
      <c r="R20" s="33" t="n"/>
      <c r="S20" s="33" t="n"/>
      <c r="T20" s="33" t="n"/>
      <c r="U20" s="33" t="n"/>
      <c r="V20" s="33" t="n"/>
      <c r="W20" s="33" t="n"/>
      <c r="X20" s="33" t="n"/>
      <c r="Y20" s="33" t="n"/>
      <c r="Z20" s="33" t="n"/>
    </row>
    <row r="21">
      <c r="A21" s="27" t="inlineStr">
        <is>
          <t>it's possible, but concerned about data confidentiality</t>
        </is>
      </c>
      <c r="B21" s="142" t="inlineStr">
        <is>
          <t>I am considering integrating natural language chat and/or AI analysis</t>
        </is>
      </c>
      <c r="C21" s="142" t="inlineStr">
        <is>
          <t>I am considering integrating natural language chat and/or AI analysis</t>
        </is>
      </c>
      <c r="D21" s="33" t="n"/>
      <c r="E21" s="31" t="n"/>
      <c r="F21" s="31" t="n"/>
      <c r="G21" s="31" t="n"/>
      <c r="H21" s="66" t="n"/>
      <c r="I21" s="31" t="n"/>
      <c r="J21" s="31" t="n"/>
      <c r="K21" s="31" t="n"/>
      <c r="L21" s="31" t="n"/>
      <c r="M21" s="33" t="n"/>
      <c r="N21" s="33" t="n"/>
      <c r="O21" s="33" t="n"/>
      <c r="P21" s="77">
        <f>IFERROR(__xludf.DUMMYFUNCTION("ifna(transpose(filter(F$3:F67,E$3:E67=B21)), """")"),"I am considering integrating natural language chat and/or AI analysis")</f>
        <v/>
      </c>
      <c r="Q21" s="33" t="n"/>
      <c r="R21" s="33" t="n"/>
      <c r="S21" s="33" t="n"/>
      <c r="T21" s="33" t="n"/>
      <c r="U21" s="33" t="n"/>
      <c r="V21" s="33" t="n"/>
      <c r="W21" s="33" t="n"/>
      <c r="X21" s="33" t="n"/>
      <c r="Y21" s="33" t="n"/>
      <c r="Z21" s="33" t="n"/>
    </row>
    <row r="22">
      <c r="A22" s="27" t="inlineStr">
        <is>
          <t>We didn’t use AI in surveys per se. We want to use AI in place of surveys in so</t>
        </is>
      </c>
      <c r="B22" s="142" t="inlineStr">
        <is>
          <t>I am considering integrating natural language chat and/or AI analysis</t>
        </is>
      </c>
      <c r="C22" s="142" t="inlineStr">
        <is>
          <t>I am considering integrating natural language chat and/or AI analysis</t>
        </is>
      </c>
      <c r="D22" s="33" t="n"/>
      <c r="E22" s="33" t="n"/>
      <c r="F22" s="33" t="n"/>
      <c r="G22" s="31" t="n"/>
      <c r="H22" s="33" t="n"/>
      <c r="I22" s="33" t="n"/>
      <c r="J22" s="33" t="n"/>
      <c r="K22" s="33" t="n"/>
      <c r="L22" s="33" t="n"/>
      <c r="M22" s="33" t="n"/>
      <c r="N22" s="33" t="n"/>
      <c r="O22" s="33" t="n"/>
      <c r="P22" s="77">
        <f>IFERROR(__xludf.DUMMYFUNCTION("ifna(transpose(filter(F$3:F67,E$3:E67=B22)), """")"),"I am considering integrating natural language chat and/or AI analysis")</f>
        <v/>
      </c>
      <c r="Q22" s="33" t="n"/>
      <c r="R22" s="33" t="n"/>
      <c r="S22" s="33" t="n"/>
      <c r="T22" s="33" t="n"/>
      <c r="U22" s="33" t="n"/>
      <c r="V22" s="33" t="n"/>
      <c r="W22" s="33" t="n"/>
      <c r="X22" s="33" t="n"/>
      <c r="Y22" s="33" t="n"/>
      <c r="Z22" s="33" t="n"/>
    </row>
    <row r="23">
      <c r="A23" s="27" t="inlineStr">
        <is>
          <t>on everything depends on its capacity</t>
        </is>
      </c>
      <c r="B23" s="142" t="inlineStr">
        <is>
          <t>I am considering integrating natural language chat and/or AI analysis</t>
        </is>
      </c>
      <c r="C23" s="142" t="inlineStr">
        <is>
          <t>I am considering integrating natural language chat and/or AI analysis</t>
        </is>
      </c>
      <c r="D23" s="33" t="n"/>
      <c r="E23" s="33" t="n"/>
      <c r="F23" s="33" t="n"/>
      <c r="G23" s="31" t="n"/>
      <c r="H23" s="33" t="n"/>
      <c r="I23" s="33" t="n"/>
      <c r="J23" s="33" t="n"/>
      <c r="K23" s="33" t="n"/>
      <c r="L23" s="33" t="n"/>
      <c r="M23" s="33" t="n"/>
      <c r="N23" s="33" t="n"/>
      <c r="O23" s="33" t="n"/>
      <c r="P23" s="77">
        <f>IFERROR(__xludf.DUMMYFUNCTION("ifna(transpose(filter(F$3:F67,E$3:E67=B23)), """")"),"I am considering integrating natural language chat and/or AI analysis")</f>
        <v/>
      </c>
      <c r="Q23" s="33" t="n"/>
      <c r="R23" s="33" t="n"/>
      <c r="S23" s="33" t="n"/>
      <c r="T23" s="33" t="n"/>
      <c r="U23" s="33" t="n"/>
      <c r="V23" s="33" t="n"/>
      <c r="W23" s="33" t="n"/>
      <c r="X23" s="33" t="n"/>
      <c r="Y23" s="33" t="n"/>
      <c r="Z23" s="33" t="n"/>
    </row>
    <row r="24">
      <c r="A24" s="27" t="inlineStr">
        <is>
          <t>Not sure.; I see huge benefits to AI in helping synthesize and summarize data, and I plan to use it for that purpose. I don't necessarily see a benefit to using it in qual interviews or in the survey experience</t>
        </is>
      </c>
      <c r="B24" s="142" t="inlineStr">
        <is>
          <t>I am considering integrating natural language chat and/or AI analysis</t>
        </is>
      </c>
      <c r="C24" s="142" t="inlineStr">
        <is>
          <t>I am considering integrating natural language chat and/or AI analysis</t>
        </is>
      </c>
      <c r="D24" s="33" t="n"/>
      <c r="E24" s="33" t="n"/>
      <c r="F24" s="33" t="n"/>
      <c r="G24" s="31" t="n"/>
      <c r="H24" s="33" t="n"/>
      <c r="I24" s="33" t="n"/>
      <c r="J24" s="33" t="n"/>
      <c r="K24" s="33" t="n"/>
      <c r="L24" s="33" t="n"/>
      <c r="M24" s="33" t="n"/>
      <c r="N24" s="33" t="n"/>
      <c r="O24" s="33" t="n"/>
      <c r="P24" s="77">
        <f>IFERROR(__xludf.DUMMYFUNCTION("ifna(transpose(filter(F$3:F67,E$3:E67=B24)), """")"),"I am considering integrating natural language chat and/or AI analysis")</f>
        <v/>
      </c>
      <c r="Q24" s="33" t="n"/>
      <c r="R24" s="33" t="n"/>
      <c r="S24" s="33" t="n"/>
      <c r="T24" s="33" t="n"/>
      <c r="U24" s="33" t="n"/>
      <c r="V24" s="33" t="n"/>
      <c r="W24" s="33" t="n"/>
      <c r="X24" s="33" t="n"/>
      <c r="Y24" s="33" t="n"/>
      <c r="Z24" s="33" t="n"/>
    </row>
    <row r="25">
      <c r="A25" s="81" t="inlineStr">
        <is>
          <t>nopers TEST</t>
        </is>
      </c>
      <c r="B25" s="142" t="inlineStr">
        <is>
          <t>Low Content</t>
        </is>
      </c>
      <c r="C25" s="142" t="inlineStr">
        <is>
          <t>Low Content</t>
        </is>
      </c>
      <c r="D25" s="33" t="n"/>
      <c r="E25" s="33" t="n"/>
      <c r="F25" s="33" t="n"/>
      <c r="G25" s="31" t="n"/>
      <c r="H25" s="33" t="n"/>
      <c r="I25" s="33" t="n"/>
      <c r="J25" s="33" t="n"/>
      <c r="K25" s="33" t="n"/>
      <c r="L25" s="33" t="n"/>
      <c r="M25" s="33" t="n"/>
      <c r="N25" s="33" t="n"/>
      <c r="O25" s="33" t="n"/>
      <c r="P25" s="77">
        <f>IFERROR(__xludf.DUMMYFUNCTION("ifna(transpose(filter(F$3:F67,E$3:E67=B25)), """")"),"Low Content")</f>
        <v/>
      </c>
      <c r="Q25" s="33" t="n"/>
      <c r="R25" s="33" t="n"/>
      <c r="S25" s="33" t="n"/>
      <c r="T25" s="33" t="n"/>
      <c r="U25" s="33" t="n"/>
      <c r="V25" s="33" t="n"/>
      <c r="W25" s="33" t="n"/>
      <c r="X25" s="33" t="n"/>
      <c r="Y25" s="33" t="n"/>
      <c r="Z25" s="33" t="n"/>
    </row>
    <row r="26">
      <c r="A26" s="81" t="inlineStr">
        <is>
          <t>not yet; test</t>
        </is>
      </c>
      <c r="B26" s="142" t="inlineStr">
        <is>
          <t>Low Content</t>
        </is>
      </c>
      <c r="C26" s="142" t="inlineStr">
        <is>
          <t>Low Content</t>
        </is>
      </c>
      <c r="D26" s="33" t="n"/>
      <c r="E26" s="33" t="n"/>
      <c r="F26" s="33" t="n"/>
      <c r="G26" s="31" t="n"/>
      <c r="H26" s="33" t="n"/>
      <c r="I26" s="33" t="n"/>
      <c r="J26" s="33" t="n"/>
      <c r="K26" s="33" t="n"/>
      <c r="L26" s="33" t="n"/>
      <c r="M26" s="33" t="n"/>
      <c r="N26" s="33" t="n"/>
      <c r="O26" s="33" t="n"/>
      <c r="P26" s="77">
        <f>IFERROR(__xludf.DUMMYFUNCTION("ifna(transpose(filter(F$3:F67,E$3:E67=B26)), """")"),"Low Content")</f>
        <v/>
      </c>
      <c r="Q26" s="33" t="n"/>
      <c r="R26" s="33" t="n"/>
      <c r="S26" s="33" t="n"/>
      <c r="T26" s="33" t="n"/>
      <c r="U26" s="33" t="n"/>
      <c r="V26" s="33" t="n"/>
      <c r="W26" s="33" t="n"/>
      <c r="X26" s="33" t="n"/>
      <c r="Y26" s="33" t="n"/>
      <c r="Z26" s="33" t="n"/>
    </row>
    <row r="27">
      <c r="A27" s="27" t="inlineStr">
        <is>
          <t>no</t>
        </is>
      </c>
      <c r="B27" s="142" t="inlineStr">
        <is>
          <t>No, I do not have any plans to integrate natural language chat and/or AI analysis</t>
        </is>
      </c>
      <c r="C27" s="142" t="inlineStr">
        <is>
          <t>No, I do not have any plans to integrate natural language chat and/or AI analysis</t>
        </is>
      </c>
      <c r="D27" s="33" t="n"/>
      <c r="E27" s="33" t="n"/>
      <c r="F27" s="33" t="n"/>
      <c r="G27" s="31" t="n"/>
      <c r="H27" s="33" t="n"/>
      <c r="I27" s="33" t="n"/>
      <c r="J27" s="33" t="n"/>
      <c r="K27" s="33" t="n"/>
      <c r="L27" s="33" t="n"/>
      <c r="M27" s="33" t="n"/>
      <c r="N27" s="33" t="n"/>
      <c r="O27" s="33" t="n"/>
      <c r="P27" s="77">
        <f>IFERROR(__xludf.DUMMYFUNCTION("ifna(transpose(filter(F$3:F67,E$3:E67=B27)), """")"),"No, I do not have any plans to integrate natural language chat and/or AI analysis")</f>
        <v/>
      </c>
      <c r="Q27" s="33" t="n"/>
      <c r="R27" s="33" t="n"/>
      <c r="S27" s="33" t="n"/>
      <c r="T27" s="33" t="n"/>
      <c r="U27" s="33" t="n"/>
      <c r="V27" s="33" t="n"/>
      <c r="W27" s="33" t="n"/>
      <c r="X27" s="33" t="n"/>
      <c r="Y27" s="33" t="n"/>
      <c r="Z27" s="33" t="n"/>
    </row>
    <row r="28">
      <c r="A28" s="27" t="inlineStr">
        <is>
          <t>No</t>
        </is>
      </c>
      <c r="B28" s="142" t="inlineStr">
        <is>
          <t>No, I do not have any plans to integrate natural language chat and/or AI analysis</t>
        </is>
      </c>
      <c r="C28" s="142" t="inlineStr">
        <is>
          <t>No, I do not have any plans to integrate natural language chat and/or AI analysis</t>
        </is>
      </c>
      <c r="D28" s="33" t="n"/>
      <c r="E28" s="33" t="n"/>
      <c r="F28" s="33" t="n"/>
      <c r="G28" s="31" t="n"/>
      <c r="H28" s="33" t="n"/>
      <c r="I28" s="33" t="n"/>
      <c r="J28" s="33" t="n"/>
      <c r="K28" s="33" t="n"/>
      <c r="L28" s="33" t="n"/>
      <c r="M28" s="33" t="n"/>
      <c r="N28" s="33" t="n"/>
      <c r="O28" s="33" t="n"/>
      <c r="P28" s="77">
        <f>IFERROR(__xludf.DUMMYFUNCTION("ifna(transpose(filter(F$3:F67,E$3:E67=B28)), """")"),"No, I do not have any plans to integrate natural language chat and/or AI analysis")</f>
        <v/>
      </c>
      <c r="Q28" s="33" t="n"/>
      <c r="R28" s="33" t="n"/>
      <c r="S28" s="33" t="n"/>
      <c r="T28" s="33" t="n"/>
      <c r="U28" s="33" t="n"/>
      <c r="V28" s="33" t="n"/>
      <c r="W28" s="33" t="n"/>
      <c r="X28" s="33" t="n"/>
      <c r="Y28" s="33" t="n"/>
      <c r="Z28" s="33" t="n"/>
    </row>
    <row r="29">
      <c r="A29" s="27" t="inlineStr">
        <is>
          <t>No</t>
        </is>
      </c>
      <c r="B29" s="142" t="inlineStr">
        <is>
          <t>No, I do not have any plans to integrate natural language chat and/or AI analysis</t>
        </is>
      </c>
      <c r="C29" s="142" t="inlineStr">
        <is>
          <t>No, I do not have any plans to integrate natural language chat and/or AI analysis</t>
        </is>
      </c>
      <c r="D29" s="33" t="n"/>
      <c r="E29" s="33" t="n"/>
      <c r="F29" s="33" t="n"/>
      <c r="G29" s="31" t="n"/>
      <c r="H29" s="33" t="n"/>
      <c r="I29" s="33" t="n"/>
      <c r="J29" s="33" t="n"/>
      <c r="K29" s="33" t="n"/>
      <c r="L29" s="33" t="n"/>
      <c r="M29" s="33" t="n"/>
      <c r="N29" s="33" t="n"/>
      <c r="O29" s="33" t="n"/>
      <c r="P29" s="77">
        <f>IFERROR(__xludf.DUMMYFUNCTION("ifna(transpose(filter(F$3:F67,E$3:E67=B29)), """")"),"No, I do not have any plans to integrate natural language chat and/or AI analysis")</f>
        <v/>
      </c>
      <c r="Q29" s="33" t="n"/>
      <c r="R29" s="33" t="n"/>
      <c r="S29" s="33" t="n"/>
      <c r="T29" s="33" t="n"/>
      <c r="U29" s="33" t="n"/>
      <c r="V29" s="33" t="n"/>
      <c r="W29" s="33" t="n"/>
      <c r="X29" s="33" t="n"/>
      <c r="Y29" s="33" t="n"/>
      <c r="Z29" s="33" t="n"/>
    </row>
    <row r="30">
      <c r="A30" s="27" t="inlineStr">
        <is>
          <t>No</t>
        </is>
      </c>
      <c r="B30" s="142" t="inlineStr">
        <is>
          <t>No, I do not have any plans to integrate natural language chat and/or AI analysis</t>
        </is>
      </c>
      <c r="C30" s="142" t="inlineStr">
        <is>
          <t>No, I do not have any plans to integrate natural language chat and/or AI analysis</t>
        </is>
      </c>
      <c r="D30" s="33" t="n"/>
      <c r="E30" s="33" t="n"/>
      <c r="F30" s="33" t="n"/>
      <c r="G30" s="31" t="n"/>
      <c r="H30" s="33" t="n"/>
      <c r="I30" s="33" t="n"/>
      <c r="J30" s="33" t="n"/>
      <c r="K30" s="33" t="n"/>
      <c r="L30" s="33" t="n"/>
      <c r="M30" s="33" t="n"/>
      <c r="N30" s="33" t="n"/>
      <c r="O30" s="33" t="n"/>
      <c r="P30" s="77">
        <f>IFERROR(__xludf.DUMMYFUNCTION("ifna(transpose(filter(F$3:F67,E$3:E67=B30)), """")"),"No, I do not have any plans to integrate natural language chat and/or AI analysis")</f>
        <v/>
      </c>
      <c r="Q30" s="33" t="n"/>
      <c r="R30" s="33" t="n"/>
      <c r="S30" s="33" t="n"/>
      <c r="T30" s="33" t="n"/>
      <c r="U30" s="33" t="n"/>
      <c r="V30" s="33" t="n"/>
      <c r="W30" s="33" t="n"/>
      <c r="X30" s="33" t="n"/>
      <c r="Y30" s="33" t="n"/>
      <c r="Z30" s="33" t="n"/>
    </row>
    <row r="31">
      <c r="A31" s="27" t="inlineStr">
        <is>
          <t>No</t>
        </is>
      </c>
      <c r="B31" s="142" t="inlineStr">
        <is>
          <t>No, I do not have any plans to integrate natural language chat and/or AI analysis</t>
        </is>
      </c>
      <c r="C31" s="142" t="inlineStr">
        <is>
          <t>No, I do not have any plans to integrate natural language chat and/or AI analysis</t>
        </is>
      </c>
      <c r="D31" s="33" t="n"/>
      <c r="E31" s="33" t="n"/>
      <c r="F31" s="33" t="n"/>
      <c r="G31" s="31" t="n"/>
      <c r="H31" s="33" t="n"/>
      <c r="I31" s="33" t="n"/>
      <c r="J31" s="33" t="n"/>
      <c r="K31" s="33" t="n"/>
      <c r="L31" s="33" t="n"/>
      <c r="M31" s="33" t="n"/>
      <c r="N31" s="33" t="n"/>
      <c r="O31" s="33" t="n"/>
      <c r="P31" s="77">
        <f>IFERROR(__xludf.DUMMYFUNCTION("ifna(transpose(filter(F$3:F67,E$3:E67=B31)), """")"),"No, I do not have any plans to integrate natural language chat and/or AI analysis")</f>
        <v/>
      </c>
      <c r="Q31" s="33" t="n"/>
      <c r="R31" s="33" t="n"/>
      <c r="S31" s="33" t="n"/>
      <c r="T31" s="33" t="n"/>
      <c r="U31" s="33" t="n"/>
      <c r="V31" s="33" t="n"/>
      <c r="W31" s="33" t="n"/>
      <c r="X31" s="33" t="n"/>
      <c r="Y31" s="33" t="n"/>
      <c r="Z31" s="33" t="n"/>
    </row>
    <row r="32">
      <c r="A32" s="27" t="inlineStr">
        <is>
          <t>no</t>
        </is>
      </c>
      <c r="B32" s="142" t="inlineStr">
        <is>
          <t>No, I do not have any plans to integrate natural language chat and/or AI analysis</t>
        </is>
      </c>
      <c r="C32" s="142" t="inlineStr">
        <is>
          <t>No, I do not have any plans to integrate natural language chat and/or AI analysis</t>
        </is>
      </c>
      <c r="D32" s="33" t="n"/>
      <c r="E32" s="33" t="n"/>
      <c r="F32" s="33" t="n"/>
      <c r="G32" s="31" t="n"/>
      <c r="H32" s="33" t="n"/>
      <c r="I32" s="33" t="n"/>
      <c r="J32" s="33" t="n"/>
      <c r="K32" s="33" t="n"/>
      <c r="L32" s="33" t="n"/>
      <c r="M32" s="33" t="n"/>
      <c r="N32" s="33" t="n"/>
      <c r="O32" s="33" t="n"/>
      <c r="P32" s="77">
        <f>IFERROR(__xludf.DUMMYFUNCTION("ifna(transpose(filter(F$3:F67,E$3:E67=B32)), """")"),"No, I do not have any plans to integrate natural language chat and/or AI analysis")</f>
        <v/>
      </c>
      <c r="Q32" s="33" t="n"/>
      <c r="R32" s="33" t="n"/>
      <c r="S32" s="33" t="n"/>
      <c r="T32" s="33" t="n"/>
      <c r="U32" s="33" t="n"/>
      <c r="V32" s="33" t="n"/>
      <c r="W32" s="33" t="n"/>
      <c r="X32" s="33" t="n"/>
      <c r="Y32" s="33" t="n"/>
      <c r="Z32" s="33" t="n"/>
    </row>
    <row r="33">
      <c r="A33" s="27" t="inlineStr">
        <is>
          <t>No</t>
        </is>
      </c>
      <c r="B33" s="142" t="inlineStr">
        <is>
          <t>No, I do not have any plans to integrate natural language chat and/or AI analysis</t>
        </is>
      </c>
      <c r="C33" s="142" t="inlineStr">
        <is>
          <t>No, I do not have any plans to integrate natural language chat and/or AI analysis</t>
        </is>
      </c>
      <c r="D33" s="33" t="n"/>
      <c r="E33" s="33" t="n"/>
      <c r="F33" s="33" t="n"/>
      <c r="G33" s="31" t="n"/>
      <c r="H33" s="33" t="n"/>
      <c r="I33" s="33" t="n"/>
      <c r="J33" s="33" t="n"/>
      <c r="K33" s="33" t="n"/>
      <c r="L33" s="33" t="n"/>
      <c r="M33" s="33" t="n"/>
      <c r="N33" s="33" t="n"/>
      <c r="O33" s="33" t="n"/>
      <c r="P33" s="77">
        <f>IFERROR(__xludf.DUMMYFUNCTION("ifna(transpose(filter(F$3:F67,E$3:E67=B33)), """")"),"No, I do not have any plans to integrate natural language chat and/or AI analysis")</f>
        <v/>
      </c>
      <c r="Q33" s="33" t="n"/>
      <c r="R33" s="33" t="n"/>
      <c r="S33" s="33" t="n"/>
      <c r="T33" s="33" t="n"/>
      <c r="U33" s="33" t="n"/>
      <c r="V33" s="33" t="n"/>
      <c r="W33" s="33" t="n"/>
      <c r="X33" s="33" t="n"/>
      <c r="Y33" s="33" t="n"/>
      <c r="Z33" s="33" t="n"/>
    </row>
    <row r="34">
      <c r="A34" s="27" t="inlineStr">
        <is>
          <t>No</t>
        </is>
      </c>
      <c r="B34" s="142" t="inlineStr">
        <is>
          <t>No, I do not have any plans to integrate natural language chat and/or AI analysis</t>
        </is>
      </c>
      <c r="C34" s="142" t="inlineStr">
        <is>
          <t>No, I do not have any plans to integrate natural language chat and/or AI analysis</t>
        </is>
      </c>
      <c r="D34" s="33" t="n"/>
      <c r="E34" s="33" t="n"/>
      <c r="F34" s="33" t="n"/>
      <c r="G34" s="31" t="n"/>
      <c r="H34" s="33" t="n"/>
      <c r="I34" s="33" t="n"/>
      <c r="J34" s="33" t="n"/>
      <c r="K34" s="33" t="n"/>
      <c r="L34" s="33" t="n"/>
      <c r="M34" s="33" t="n"/>
      <c r="N34" s="33" t="n"/>
      <c r="O34" s="33" t="n"/>
      <c r="P34" s="77">
        <f>IFERROR(__xludf.DUMMYFUNCTION("ifna(transpose(filter(F$3:F67,E$3:E67=B34)), """")"),"No, I do not have any plans to integrate natural language chat and/or AI analysis")</f>
        <v/>
      </c>
      <c r="Q34" s="33" t="n"/>
      <c r="R34" s="33" t="n"/>
      <c r="S34" s="33" t="n"/>
      <c r="T34" s="33" t="n"/>
      <c r="U34" s="33" t="n"/>
      <c r="V34" s="33" t="n"/>
      <c r="W34" s="33" t="n"/>
      <c r="X34" s="33" t="n"/>
      <c r="Y34" s="33" t="n"/>
      <c r="Z34" s="33" t="n"/>
    </row>
    <row r="35">
      <c r="A35" s="27" t="inlineStr">
        <is>
          <t>Nope</t>
        </is>
      </c>
      <c r="B35" s="142" t="inlineStr">
        <is>
          <t>No, I do not have any plans to integrate natural language chat and/or AI analysis</t>
        </is>
      </c>
      <c r="C35" s="142" t="inlineStr">
        <is>
          <t>No, I do not have any plans to integrate natural language chat and/or AI analysis</t>
        </is>
      </c>
      <c r="D35" s="33" t="n"/>
      <c r="E35" s="33" t="n"/>
      <c r="F35" s="33" t="n"/>
      <c r="G35" s="31" t="n"/>
      <c r="H35" s="33" t="n"/>
      <c r="I35" s="33" t="n"/>
      <c r="J35" s="33" t="n"/>
      <c r="K35" s="33" t="n"/>
      <c r="L35" s="33" t="n"/>
      <c r="M35" s="33" t="n"/>
      <c r="N35" s="33" t="n"/>
      <c r="O35" s="33" t="n"/>
      <c r="P35" s="77">
        <f>IFERROR(__xludf.DUMMYFUNCTION("ifna(transpose(filter(F$3:F67,E$3:E67=B35)), """")"),"No, I do not have any plans to integrate natural language chat and/or AI analysis")</f>
        <v/>
      </c>
      <c r="Q35" s="33" t="n"/>
      <c r="R35" s="33" t="n"/>
      <c r="S35" s="33" t="n"/>
      <c r="T35" s="33" t="n"/>
      <c r="U35" s="33" t="n"/>
      <c r="V35" s="33" t="n"/>
      <c r="W35" s="33" t="n"/>
      <c r="X35" s="33" t="n"/>
      <c r="Y35" s="33" t="n"/>
      <c r="Z35" s="33" t="n"/>
    </row>
    <row r="36">
      <c r="A36" s="27" t="inlineStr">
        <is>
          <t>Not in mine but others in the firm do</t>
        </is>
      </c>
      <c r="B36" s="142" t="inlineStr">
        <is>
          <t>No, I do not have any plans to integrate natural language chat and/or AI analysis</t>
        </is>
      </c>
      <c r="C36" s="142" t="inlineStr">
        <is>
          <t>No, I do not have any plans to integrate natural language chat and/or AI analysis</t>
        </is>
      </c>
      <c r="D36" s="33" t="n"/>
      <c r="E36" s="33" t="n"/>
      <c r="F36" s="33" t="n"/>
      <c r="G36" s="31" t="n"/>
      <c r="H36" s="33" t="n"/>
      <c r="I36" s="33" t="n"/>
      <c r="J36" s="33" t="n"/>
      <c r="K36" s="33" t="n"/>
      <c r="L36" s="33" t="n"/>
      <c r="M36" s="33" t="n"/>
      <c r="N36" s="33" t="n"/>
      <c r="O36" s="33" t="n"/>
      <c r="P36" s="77">
        <f>IFERROR(__xludf.DUMMYFUNCTION("ifna(transpose(filter(F$3:F67,E$3:E67=B36)), """")"),"No, I do not have any plans to integrate natural language chat and/or AI analysis")</f>
        <v/>
      </c>
      <c r="Q36" s="33" t="n"/>
      <c r="R36" s="33" t="n"/>
      <c r="S36" s="33" t="n"/>
      <c r="T36" s="33" t="n"/>
      <c r="U36" s="33" t="n"/>
      <c r="V36" s="33" t="n"/>
      <c r="W36" s="33" t="n"/>
      <c r="X36" s="33" t="n"/>
      <c r="Y36" s="33" t="n"/>
      <c r="Z36" s="33" t="n"/>
    </row>
    <row r="37">
      <c r="A37" s="27" t="inlineStr">
        <is>
          <t>Not right now</t>
        </is>
      </c>
      <c r="B37" s="142" t="inlineStr">
        <is>
          <t>No, I do not have any plans to integrate natural language chat and/or AI analysis</t>
        </is>
      </c>
      <c r="C37" s="142" t="inlineStr">
        <is>
          <t>No, I do not have any plans to integrate natural language chat and/or AI analysis</t>
        </is>
      </c>
      <c r="D37" s="33" t="n"/>
      <c r="E37" s="33" t="n"/>
      <c r="F37" s="33" t="n"/>
      <c r="G37" s="31" t="n"/>
      <c r="H37" s="33" t="n"/>
      <c r="I37" s="33" t="n"/>
      <c r="J37" s="33" t="n"/>
      <c r="K37" s="33" t="n"/>
      <c r="L37" s="33" t="n"/>
      <c r="M37" s="33" t="n"/>
      <c r="N37" s="33" t="n"/>
      <c r="O37" s="33" t="n"/>
      <c r="P37" s="77">
        <f>IFERROR(__xludf.DUMMYFUNCTION("ifna(transpose(filter(F$3:F67,E$3:E67=B37)), """")"),"No, I do not have any plans to integrate natural language chat and/or AI analysis")</f>
        <v/>
      </c>
      <c r="Q37" s="33" t="n"/>
      <c r="R37" s="33" t="n"/>
      <c r="S37" s="33" t="n"/>
      <c r="T37" s="33" t="n"/>
      <c r="U37" s="33" t="n"/>
      <c r="V37" s="33" t="n"/>
      <c r="W37" s="33" t="n"/>
      <c r="X37" s="33" t="n"/>
      <c r="Y37" s="33" t="n"/>
      <c r="Z37" s="33" t="n"/>
    </row>
    <row r="38">
      <c r="A38" s="27" t="inlineStr">
        <is>
          <t>not yet, but we knonw the research industry is moving in this direction</t>
        </is>
      </c>
      <c r="B38" s="142" t="inlineStr">
        <is>
          <t>No, I do not have any plans to integrate natural language chat and/or AI analysis</t>
        </is>
      </c>
      <c r="C38" s="142" t="inlineStr">
        <is>
          <t>No, I do not have any plans to integrate natural language chat and/or AI analysis</t>
        </is>
      </c>
      <c r="D38" s="33" t="n"/>
      <c r="E38" s="33" t="n"/>
      <c r="F38" s="33" t="n"/>
      <c r="G38" s="31" t="n"/>
      <c r="H38" s="33" t="n"/>
      <c r="I38" s="33" t="n"/>
      <c r="J38" s="33" t="n"/>
      <c r="K38" s="33" t="n"/>
      <c r="L38" s="33" t="n"/>
      <c r="M38" s="33" t="n"/>
      <c r="N38" s="33" t="n"/>
      <c r="O38" s="33" t="n"/>
      <c r="P38" s="77">
        <f>IFERROR(__xludf.DUMMYFUNCTION("ifna(transpose(filter(F$3:F67,E$3:E67=B38)), """")"),"No, I do not have any plans to integrate natural language chat and/or AI analysis")</f>
        <v/>
      </c>
      <c r="Q38" s="33" t="n"/>
      <c r="R38" s="33" t="n"/>
      <c r="S38" s="33" t="n"/>
      <c r="T38" s="33" t="n"/>
      <c r="U38" s="33" t="n"/>
      <c r="V38" s="33" t="n"/>
      <c r="W38" s="33" t="n"/>
      <c r="X38" s="33" t="n"/>
      <c r="Y38" s="33" t="n"/>
      <c r="Z38" s="33" t="n"/>
    </row>
    <row r="39">
      <c r="A39" s="27" t="inlineStr">
        <is>
          <t>Nothing concrete at the moment. But it would be very cool</t>
        </is>
      </c>
      <c r="B39" s="142" t="inlineStr">
        <is>
          <t>No, I do not have any plans to integrate natural language chat and/or AI analysis</t>
        </is>
      </c>
      <c r="C39" s="142" t="inlineStr">
        <is>
          <t>No, I do not have any plans to integrate natural language chat and/or AI analysis</t>
        </is>
      </c>
      <c r="D39" s="33" t="n"/>
      <c r="E39" s="33" t="n"/>
      <c r="F39" s="33" t="n"/>
      <c r="G39" s="31" t="n"/>
      <c r="H39" s="33" t="n"/>
      <c r="I39" s="33" t="n"/>
      <c r="J39" s="33" t="n"/>
      <c r="K39" s="33" t="n"/>
      <c r="L39" s="33" t="n"/>
      <c r="M39" s="33" t="n"/>
      <c r="N39" s="33" t="n"/>
      <c r="O39" s="33" t="n"/>
      <c r="P39" s="77">
        <f>IFERROR(__xludf.DUMMYFUNCTION("ifna(transpose(filter(F$3:F67,E$3:E67=B39)), """")"),"No, I do not have any plans to integrate natural language chat and/or AI analysis")</f>
        <v/>
      </c>
      <c r="Q39" s="33" t="n"/>
      <c r="R39" s="33" t="n"/>
      <c r="S39" s="33" t="n"/>
      <c r="T39" s="33" t="n"/>
      <c r="U39" s="33" t="n"/>
      <c r="V39" s="33" t="n"/>
      <c r="W39" s="33" t="n"/>
      <c r="X39" s="33" t="n"/>
      <c r="Y39" s="33" t="n"/>
      <c r="Z39" s="33" t="n"/>
    </row>
    <row r="40">
      <c r="A40" s="27" t="inlineStr">
        <is>
          <t>Nothing definite</t>
        </is>
      </c>
      <c r="B40" s="142" t="inlineStr">
        <is>
          <t>No, I do not have any plans to integrate natural language chat and/or AI analysis</t>
        </is>
      </c>
      <c r="C40" s="142" t="inlineStr">
        <is>
          <t>No, I do not have any plans to integrate natural language chat and/or AI analysis</t>
        </is>
      </c>
      <c r="D40" s="33" t="n"/>
      <c r="E40" s="33" t="n"/>
      <c r="F40" s="33" t="n"/>
      <c r="G40" s="31" t="n"/>
      <c r="H40" s="33" t="n"/>
      <c r="I40" s="33" t="n"/>
      <c r="J40" s="33" t="n"/>
      <c r="K40" s="33" t="n"/>
      <c r="L40" s="33" t="n"/>
      <c r="M40" s="33" t="n"/>
      <c r="N40" s="33" t="n"/>
      <c r="O40" s="33" t="n"/>
      <c r="P40" s="77">
        <f>IFERROR(__xludf.DUMMYFUNCTION("ifna(transpose(filter(F$3:F67,E$3:E67=B40)), """")"),"No, I do not have any plans to integrate natural language chat and/or AI analysis")</f>
        <v/>
      </c>
      <c r="Q40" s="33" t="n"/>
      <c r="R40" s="33" t="n"/>
      <c r="S40" s="33" t="n"/>
      <c r="T40" s="33" t="n"/>
      <c r="U40" s="33" t="n"/>
      <c r="V40" s="33" t="n"/>
      <c r="W40" s="33" t="n"/>
      <c r="X40" s="33" t="n"/>
      <c r="Y40" s="33" t="n"/>
      <c r="Z40" s="33" t="n"/>
    </row>
    <row r="41">
      <c r="A41" s="27" t="inlineStr">
        <is>
          <t>I use emoji to gage peoples feelings which I believe are more valuable than surveys.. which most</t>
        </is>
      </c>
      <c r="B41" s="142" t="inlineStr">
        <is>
          <t>No, I do not have any plans to integrate natural language chat and/or AI analysis</t>
        </is>
      </c>
      <c r="C41" s="142" t="inlineStr">
        <is>
          <t>No, I do not have any plans to integrate natural language chat and/or AI analysis</t>
        </is>
      </c>
      <c r="D41" s="33" t="n"/>
      <c r="E41" s="33" t="n"/>
      <c r="F41" s="33" t="n"/>
      <c r="G41" s="31" t="n"/>
      <c r="H41" s="33" t="n"/>
      <c r="I41" s="33" t="n"/>
      <c r="J41" s="33" t="n"/>
      <c r="K41" s="33" t="n"/>
      <c r="L41" s="33" t="n"/>
      <c r="M41" s="33" t="n"/>
      <c r="N41" s="33" t="n"/>
      <c r="O41" s="33" t="n"/>
      <c r="P41" s="77">
        <f>IFERROR(__xludf.DUMMYFUNCTION("ifna(transpose(filter(F$3:F67,E$3:E67=B41)), """")"),"No, I do not have any plans to integrate natural language chat and/or AI analysis")</f>
        <v/>
      </c>
      <c r="Q41" s="33" t="n"/>
      <c r="R41" s="33" t="n"/>
      <c r="S41" s="33" t="n"/>
      <c r="T41" s="33" t="n"/>
      <c r="U41" s="33" t="n"/>
      <c r="V41" s="33" t="n"/>
      <c r="W41" s="33" t="n"/>
      <c r="X41" s="33" t="n"/>
      <c r="Y41" s="33" t="n"/>
      <c r="Z41" s="33" t="n"/>
    </row>
    <row r="42">
      <c r="A42" s="27" t="inlineStr">
        <is>
          <t>i use word clouds. thats all.</t>
        </is>
      </c>
      <c r="B42" s="142" t="inlineStr">
        <is>
          <t>No, I do not have any plans to integrate natural language chat and/or AI analysis</t>
        </is>
      </c>
      <c r="C42" s="142" t="inlineStr">
        <is>
          <t>No, I do not have any plans to integrate natural language chat and/or AI analysis</t>
        </is>
      </c>
      <c r="D42" s="33" t="n"/>
      <c r="E42" s="33" t="n"/>
      <c r="F42" s="33" t="n"/>
      <c r="G42" s="31" t="n"/>
      <c r="H42" s="33" t="n"/>
      <c r="I42" s="33" t="n"/>
      <c r="J42" s="33" t="n"/>
      <c r="K42" s="33" t="n"/>
      <c r="L42" s="33" t="n"/>
      <c r="M42" s="33" t="n"/>
      <c r="N42" s="33" t="n"/>
      <c r="O42" s="33" t="n"/>
      <c r="P42" s="77">
        <f>IFERROR(__xludf.DUMMYFUNCTION("ifna(transpose(filter(F$3:F67,E$3:E67=B42)), """")"),"No, I do not have any plans to integrate natural language chat and/or AI analysis")</f>
        <v/>
      </c>
      <c r="Q42" s="33" t="n"/>
      <c r="R42" s="33" t="n"/>
      <c r="S42" s="33" t="n"/>
      <c r="T42" s="33" t="n"/>
      <c r="U42" s="33" t="n"/>
      <c r="V42" s="33" t="n"/>
      <c r="W42" s="33" t="n"/>
      <c r="X42" s="33" t="n"/>
      <c r="Y42" s="33" t="n"/>
      <c r="Z42" s="33" t="n"/>
    </row>
    <row r="43">
      <c r="A43" s="27" t="inlineStr">
        <is>
          <t>We already are;MFour uses AI in our Survey Builder platform to help clients design and program DIY surveys, and also to analyze findings on the backend.</t>
        </is>
      </c>
      <c r="B43" s="142" t="inlineStr">
        <is>
          <t>Yes, I have plans to integrate natural language chat and/or AI analysis</t>
        </is>
      </c>
      <c r="C43" s="142" t="inlineStr">
        <is>
          <t>Yes, I have plans to integrate natural language chat and/or AI analysis</t>
        </is>
      </c>
      <c r="D43" s="33" t="inlineStr">
        <is>
          <t>already using</t>
        </is>
      </c>
      <c r="E43" s="33" t="n"/>
      <c r="F43" s="33" t="n"/>
      <c r="G43" s="31" t="n"/>
      <c r="H43" s="33" t="n"/>
      <c r="I43" s="33" t="n"/>
      <c r="J43" s="33" t="n"/>
      <c r="K43" s="33" t="n"/>
      <c r="L43" s="33" t="n"/>
      <c r="M43" s="33" t="n"/>
      <c r="N43" s="33" t="n"/>
      <c r="O43" s="33" t="n"/>
      <c r="P43" s="77">
        <f>IFERROR(__xludf.DUMMYFUNCTION("ifna(transpose(filter(F$3:F67,E$3:E67=B43)), """")"),"Yes, I have plans to integrate natural language chat and/or AI analysis")</f>
        <v/>
      </c>
      <c r="Q43" s="33" t="n"/>
      <c r="R43" s="33" t="n"/>
      <c r="S43" s="33" t="n"/>
      <c r="T43" s="33" t="n"/>
      <c r="U43" s="33" t="n"/>
      <c r="V43" s="33" t="n"/>
      <c r="W43" s="33" t="n"/>
      <c r="X43" s="33" t="n"/>
      <c r="Y43" s="33" t="n"/>
      <c r="Z43" s="33" t="n"/>
    </row>
    <row r="44">
      <c r="A44" s="27" t="inlineStr">
        <is>
          <t>I would be very interested in doing so. Can I work with you on that? Hire me!</t>
        </is>
      </c>
      <c r="B44" s="142" t="inlineStr">
        <is>
          <t>Yes, I have plans to integrate natural language chat and/or AI analysis</t>
        </is>
      </c>
      <c r="C44" s="142" t="inlineStr">
        <is>
          <t>Yes, I have plans to integrate natural language chat and/or AI analysis</t>
        </is>
      </c>
      <c r="D44" s="33" t="inlineStr">
        <is>
          <t>yes</t>
        </is>
      </c>
      <c r="E44" s="33" t="n"/>
      <c r="F44" s="33" t="n"/>
      <c r="G44" s="31" t="n"/>
      <c r="H44" s="33" t="n"/>
      <c r="I44" s="33" t="n"/>
      <c r="J44" s="33" t="n"/>
      <c r="K44" s="33" t="n"/>
      <c r="L44" s="33" t="n"/>
      <c r="M44" s="33" t="n"/>
      <c r="N44" s="33" t="n"/>
      <c r="O44" s="33" t="n"/>
      <c r="P44" s="77">
        <f>IFERROR(__xludf.DUMMYFUNCTION("ifna(transpose(filter(F$3:F67,E$3:E67=B44)), """")"),"Yes, I have plans to integrate natural language chat and/or AI analysis")</f>
        <v/>
      </c>
      <c r="Q44" s="33" t="n"/>
      <c r="R44" s="33" t="n"/>
      <c r="S44" s="33" t="n"/>
      <c r="T44" s="33" t="n"/>
      <c r="U44" s="33" t="n"/>
      <c r="V44" s="33" t="n"/>
      <c r="W44" s="33" t="n"/>
      <c r="X44" s="33" t="n"/>
      <c r="Y44" s="33" t="n"/>
      <c r="Z44" s="33" t="n"/>
    </row>
    <row r="45">
      <c r="A45" s="27" t="inlineStr">
        <is>
          <t>in actual surveys and interviews, probably not. I work in b2b with limited budget. The power of AI for us will be in the analysis</t>
        </is>
      </c>
      <c r="B45" s="142" t="inlineStr">
        <is>
          <t>Yes, I have plans to integrate natural language chat and/or AI analysis</t>
        </is>
      </c>
      <c r="C45" s="142" t="inlineStr">
        <is>
          <t>Yes, I have plans to integrate natural language chat and/or AI analysis</t>
        </is>
      </c>
      <c r="D45" s="33" t="n"/>
      <c r="E45" s="33" t="n"/>
      <c r="F45" s="33" t="n"/>
      <c r="G45" s="31" t="n"/>
      <c r="H45" s="33" t="n"/>
      <c r="I45" s="33" t="n"/>
      <c r="J45" s="33" t="n"/>
      <c r="K45" s="33" t="n"/>
      <c r="L45" s="33" t="n"/>
      <c r="M45" s="33" t="n"/>
      <c r="N45" s="33" t="n"/>
      <c r="O45" s="33" t="n"/>
      <c r="P45" s="77">
        <f>IFERROR(__xludf.DUMMYFUNCTION("ifna(transpose(filter(F$3:F67,E$3:E67=B45)), """")"),"Yes, I have plans to integrate natural language chat and/or AI analysis")</f>
        <v/>
      </c>
      <c r="Q45" s="33" t="n"/>
      <c r="R45" s="33" t="n"/>
      <c r="S45" s="33" t="n"/>
      <c r="T45" s="33" t="n"/>
      <c r="U45" s="33" t="n"/>
      <c r="V45" s="33" t="n"/>
      <c r="W45" s="33" t="n"/>
      <c r="X45" s="33" t="n"/>
      <c r="Y45" s="33" t="n"/>
      <c r="Z45" s="33" t="n"/>
    </row>
    <row r="46">
      <c r="A46" s="27" t="inlineStr">
        <is>
          <t>yes</t>
        </is>
      </c>
      <c r="B46" s="142" t="inlineStr">
        <is>
          <t>Yes, I have plans to integrate natural language chat and/or AI analysis</t>
        </is>
      </c>
      <c r="C46" s="142" t="inlineStr">
        <is>
          <t>Yes, I have plans to integrate natural language chat and/or AI analysis</t>
        </is>
      </c>
      <c r="D46" s="33" t="n"/>
      <c r="E46" s="33" t="n"/>
      <c r="F46" s="33" t="n"/>
      <c r="G46" s="31" t="n"/>
      <c r="H46" s="33" t="n"/>
      <c r="I46" s="33" t="n"/>
      <c r="J46" s="33" t="n"/>
      <c r="K46" s="33" t="n"/>
      <c r="L46" s="33" t="n"/>
      <c r="M46" s="33" t="n"/>
      <c r="N46" s="33" t="n"/>
      <c r="O46" s="33" t="n"/>
      <c r="P46" s="77">
        <f>IFERROR(__xludf.DUMMYFUNCTION("ifna(transpose(filter(F$3:F67,E$3:E67=B46)), """")"),"Yes, I have plans to integrate natural language chat and/or AI analysis")</f>
        <v/>
      </c>
      <c r="Q46" s="33" t="n"/>
      <c r="R46" s="33" t="n"/>
      <c r="S46" s="33" t="n"/>
      <c r="T46" s="33" t="n"/>
      <c r="U46" s="33" t="n"/>
      <c r="V46" s="33" t="n"/>
      <c r="W46" s="33" t="n"/>
      <c r="X46" s="33" t="n"/>
      <c r="Y46" s="33" t="n"/>
      <c r="Z46" s="33" t="n"/>
    </row>
    <row r="47">
      <c r="A47" s="27" t="inlineStr">
        <is>
          <t>Yes</t>
        </is>
      </c>
      <c r="B47" s="142" t="inlineStr">
        <is>
          <t>Yes, I have plans to integrate natural language chat and/or AI analysis</t>
        </is>
      </c>
      <c r="C47" s="142" t="inlineStr">
        <is>
          <t>Yes, I have plans to integrate natural language chat and/or AI analysis</t>
        </is>
      </c>
      <c r="D47" s="33" t="n"/>
      <c r="E47" s="33" t="n"/>
      <c r="F47" s="33" t="n"/>
      <c r="G47" s="31" t="n"/>
      <c r="H47" s="33" t="n"/>
      <c r="I47" s="33" t="n"/>
      <c r="J47" s="33" t="n"/>
      <c r="K47" s="33" t="n"/>
      <c r="L47" s="33" t="n"/>
      <c r="M47" s="33" t="n"/>
      <c r="N47" s="33" t="n"/>
      <c r="O47" s="33" t="n"/>
      <c r="P47" s="77">
        <f>IFERROR(__xludf.DUMMYFUNCTION("ifna(transpose(filter(F$3:F67,E$3:E67=B47)), """")"),"Yes, I have plans to integrate natural language chat and/or AI analysis")</f>
        <v/>
      </c>
      <c r="Q47" s="33" t="n"/>
      <c r="R47" s="33" t="n"/>
      <c r="S47" s="33" t="n"/>
      <c r="T47" s="33" t="n"/>
      <c r="U47" s="33" t="n"/>
      <c r="V47" s="33" t="n"/>
      <c r="W47" s="33" t="n"/>
      <c r="X47" s="33" t="n"/>
      <c r="Y47" s="33" t="n"/>
      <c r="Z47" s="33" t="n"/>
    </row>
    <row r="48">
      <c r="A48" s="170" t="inlineStr">
        <is>
          <t>yes</t>
        </is>
      </c>
      <c r="B48" s="142" t="inlineStr">
        <is>
          <t>Yes, I have plans to integrate natural language chat and/or AI analysis</t>
        </is>
      </c>
      <c r="C48" s="142" t="inlineStr">
        <is>
          <t>Yes, I have plans to integrate natural language chat and/or AI analysis</t>
        </is>
      </c>
      <c r="D48" s="33" t="n"/>
      <c r="E48" s="33" t="n"/>
      <c r="F48" s="33" t="n"/>
      <c r="G48" s="31" t="n"/>
      <c r="H48" s="33" t="n"/>
      <c r="I48" s="33" t="n"/>
      <c r="J48" s="33" t="n"/>
      <c r="K48" s="33" t="n"/>
      <c r="L48" s="33" t="n"/>
      <c r="M48" s="33" t="n"/>
      <c r="N48" s="33" t="n"/>
      <c r="O48" s="33" t="n"/>
      <c r="P48" s="77">
        <f>IFERROR(__xludf.DUMMYFUNCTION("ifna(transpose(filter(F$3:F67,E$3:E67=B48)), """")"),"Yes, I have plans to integrate natural language chat and/or AI analysis")</f>
        <v/>
      </c>
      <c r="Q48" s="33" t="n"/>
      <c r="R48" s="33" t="n"/>
      <c r="S48" s="33" t="n"/>
      <c r="T48" s="33" t="n"/>
      <c r="U48" s="33" t="n"/>
      <c r="V48" s="33" t="n"/>
      <c r="W48" s="33" t="n"/>
      <c r="X48" s="33" t="n"/>
      <c r="Y48" s="33" t="n"/>
      <c r="Z48" s="33" t="n"/>
    </row>
    <row r="49">
      <c r="A49" s="27" t="inlineStr">
        <is>
          <t>yes</t>
        </is>
      </c>
      <c r="B49" s="142" t="inlineStr">
        <is>
          <t>Yes, I have plans to integrate natural language chat and/or AI analysis</t>
        </is>
      </c>
      <c r="C49" s="142" t="inlineStr">
        <is>
          <t>Yes, I have plans to integrate natural language chat and/or AI analysis</t>
        </is>
      </c>
      <c r="D49" s="33" t="n"/>
      <c r="E49" s="33" t="n"/>
      <c r="F49" s="33" t="n"/>
      <c r="G49" s="31" t="n"/>
      <c r="H49" s="33" t="n"/>
      <c r="I49" s="33" t="n"/>
      <c r="J49" s="33" t="n"/>
      <c r="K49" s="33" t="n"/>
      <c r="L49" s="33" t="n"/>
      <c r="M49" s="33" t="n"/>
      <c r="N49" s="33" t="n"/>
      <c r="O49" s="33" t="n"/>
      <c r="P49" s="77">
        <f>IFERROR(__xludf.DUMMYFUNCTION("ifna(transpose(filter(F$3:F67,E$3:E67=B49)), """")"),"Yes, I have plans to integrate natural language chat and/or AI analysis")</f>
        <v/>
      </c>
      <c r="Q49" s="33" t="n"/>
      <c r="R49" s="33" t="n"/>
      <c r="S49" s="33" t="n"/>
      <c r="T49" s="33" t="n"/>
      <c r="U49" s="33" t="n"/>
      <c r="V49" s="33" t="n"/>
      <c r="W49" s="33" t="n"/>
      <c r="X49" s="33" t="n"/>
      <c r="Y49" s="33" t="n"/>
      <c r="Z49" s="33" t="n"/>
    </row>
    <row r="50">
      <c r="A50" s="27" t="inlineStr">
        <is>
          <t>yes</t>
        </is>
      </c>
      <c r="B50" s="142" t="inlineStr">
        <is>
          <t>Yes, I have plans to integrate natural language chat and/or AI analysis</t>
        </is>
      </c>
      <c r="C50" s="142" t="inlineStr">
        <is>
          <t>Yes, I have plans to integrate natural language chat and/or AI analysis</t>
        </is>
      </c>
      <c r="D50" s="33" t="n"/>
      <c r="E50" s="33" t="n"/>
      <c r="F50" s="33" t="n"/>
      <c r="G50" s="31" t="n"/>
      <c r="H50" s="33" t="n"/>
      <c r="I50" s="33" t="n"/>
      <c r="J50" s="33" t="n"/>
      <c r="K50" s="33" t="n"/>
      <c r="L50" s="33" t="n"/>
      <c r="M50" s="33" t="n"/>
      <c r="N50" s="33" t="n"/>
      <c r="O50" s="33" t="n"/>
      <c r="P50" s="77">
        <f>IFERROR(__xludf.DUMMYFUNCTION("ifna(transpose(filter(F$3:F67,E$3:E67=B50)), """")"),"Yes, I have plans to integrate natural language chat and/or AI analysis")</f>
        <v/>
      </c>
      <c r="Q50" s="33" t="n"/>
      <c r="R50" s="33" t="n"/>
      <c r="S50" s="33" t="n"/>
      <c r="T50" s="33" t="n"/>
      <c r="U50" s="33" t="n"/>
      <c r="V50" s="33" t="n"/>
      <c r="W50" s="33" t="n"/>
      <c r="X50" s="33" t="n"/>
      <c r="Y50" s="33" t="n"/>
      <c r="Z50" s="33" t="n"/>
    </row>
    <row r="51">
      <c r="A51" s="27" t="inlineStr">
        <is>
          <t>Yes</t>
        </is>
      </c>
      <c r="B51" s="142" t="inlineStr">
        <is>
          <t>Yes, I have plans to integrate natural language chat and/or AI analysis</t>
        </is>
      </c>
      <c r="C51" s="142" t="inlineStr">
        <is>
          <t>Yes, I have plans to integrate natural language chat and/or AI analysis</t>
        </is>
      </c>
      <c r="D51" s="33" t="n"/>
      <c r="E51" s="33" t="n"/>
      <c r="F51" s="33" t="n"/>
      <c r="G51" s="31" t="n"/>
      <c r="H51" s="33" t="n"/>
      <c r="I51" s="33" t="n"/>
      <c r="J51" s="33" t="n"/>
      <c r="K51" s="33" t="n"/>
      <c r="L51" s="33" t="n"/>
      <c r="M51" s="33" t="n"/>
      <c r="N51" s="33" t="n"/>
      <c r="O51" s="33" t="n"/>
      <c r="P51" s="77">
        <f>IFERROR(__xludf.DUMMYFUNCTION("ifna(transpose(filter(F$3:F67,E$3:E67=B51)), """")"),"Yes, I have plans to integrate natural language chat and/or AI analysis")</f>
        <v/>
      </c>
      <c r="Q51" s="33" t="n"/>
      <c r="R51" s="33" t="n"/>
      <c r="S51" s="33" t="n"/>
      <c r="T51" s="33" t="n"/>
      <c r="U51" s="33" t="n"/>
      <c r="V51" s="33" t="n"/>
      <c r="W51" s="33" t="n"/>
      <c r="X51" s="33" t="n"/>
      <c r="Y51" s="33" t="n"/>
      <c r="Z51" s="33" t="n"/>
    </row>
    <row r="52">
      <c r="A52" s="27" t="inlineStr">
        <is>
          <t>Yes</t>
        </is>
      </c>
      <c r="B52" s="142" t="inlineStr">
        <is>
          <t>Yes, I have plans to integrate natural language chat and/or AI analysis</t>
        </is>
      </c>
      <c r="C52" s="142" t="inlineStr">
        <is>
          <t>Yes, I have plans to integrate natural language chat and/or AI analysis</t>
        </is>
      </c>
      <c r="D52" s="33" t="n"/>
      <c r="E52" s="33" t="n"/>
      <c r="F52" s="33" t="n"/>
      <c r="G52" s="31" t="n"/>
      <c r="H52" s="33" t="n"/>
      <c r="I52" s="33" t="n"/>
      <c r="J52" s="33" t="n"/>
      <c r="K52" s="33" t="n"/>
      <c r="L52" s="33" t="n"/>
      <c r="M52" s="33" t="n"/>
      <c r="N52" s="33" t="n"/>
      <c r="O52" s="33" t="n"/>
      <c r="P52" s="77">
        <f>IFERROR(__xludf.DUMMYFUNCTION("ifna(transpose(filter(F$3:F67,E$3:E67=B52)), """")"),"Yes, I have plans to integrate natural language chat and/or AI analysis")</f>
        <v/>
      </c>
      <c r="Q52" s="33" t="n"/>
      <c r="R52" s="33" t="n"/>
      <c r="S52" s="33" t="n"/>
      <c r="T52" s="33" t="n"/>
      <c r="U52" s="33" t="n"/>
      <c r="V52" s="33" t="n"/>
      <c r="W52" s="33" t="n"/>
      <c r="X52" s="33" t="n"/>
      <c r="Y52" s="33" t="n"/>
      <c r="Z52" s="33" t="n"/>
    </row>
    <row r="53">
      <c r="A53" s="27" t="inlineStr">
        <is>
          <t>Yes</t>
        </is>
      </c>
      <c r="B53" s="142" t="inlineStr">
        <is>
          <t>Yes, I have plans to integrate natural language chat and/or AI analysis</t>
        </is>
      </c>
      <c r="C53" s="142" t="inlineStr">
        <is>
          <t>Yes, I have plans to integrate natural language chat and/or AI analysis</t>
        </is>
      </c>
      <c r="D53" s="33" t="n"/>
      <c r="E53" s="33" t="n"/>
      <c r="F53" s="33" t="n"/>
      <c r="G53" s="31" t="n"/>
      <c r="H53" s="33" t="n"/>
      <c r="I53" s="33" t="n"/>
      <c r="J53" s="33" t="n"/>
      <c r="K53" s="33" t="n"/>
      <c r="L53" s="33" t="n"/>
      <c r="M53" s="33" t="n"/>
      <c r="N53" s="33" t="n"/>
      <c r="O53" s="33" t="n"/>
      <c r="P53" s="77">
        <f>IFERROR(__xludf.DUMMYFUNCTION("ifna(transpose(filter(F$3:F67,E$3:E67=B53)), """")"),"Yes, I have plans to integrate natural language chat and/or AI analysis")</f>
        <v/>
      </c>
      <c r="Q53" s="33" t="n"/>
      <c r="R53" s="33" t="n"/>
      <c r="S53" s="33" t="n"/>
      <c r="T53" s="33" t="n"/>
      <c r="U53" s="33" t="n"/>
      <c r="V53" s="33" t="n"/>
      <c r="W53" s="33" t="n"/>
      <c r="X53" s="33" t="n"/>
      <c r="Y53" s="33" t="n"/>
      <c r="Z53" s="33" t="n"/>
    </row>
    <row r="54">
      <c r="A54" s="27" t="inlineStr">
        <is>
          <t>yes</t>
        </is>
      </c>
      <c r="B54" s="142" t="inlineStr">
        <is>
          <t>Yes, I have plans to integrate natural language chat and/or AI analysis</t>
        </is>
      </c>
      <c r="C54" s="142" t="inlineStr">
        <is>
          <t>Yes, I have plans to integrate natural language chat and/or AI analysis</t>
        </is>
      </c>
      <c r="D54" s="33" t="n"/>
      <c r="E54" s="33" t="n"/>
      <c r="F54" s="33" t="n"/>
      <c r="G54" s="31" t="n"/>
      <c r="H54" s="33" t="n"/>
      <c r="I54" s="33" t="n"/>
      <c r="J54" s="33" t="n"/>
      <c r="K54" s="33" t="n"/>
      <c r="L54" s="33" t="n"/>
      <c r="M54" s="33" t="n"/>
      <c r="N54" s="33" t="n"/>
      <c r="O54" s="33" t="n"/>
      <c r="P54" s="77">
        <f>IFERROR(__xludf.DUMMYFUNCTION("ifna(transpose(filter(F$3:F67,E$3:E67=B54)), """")"),"Yes, I have plans to integrate natural language chat and/or AI analysis")</f>
        <v/>
      </c>
      <c r="Q54" s="33" t="n"/>
      <c r="R54" s="33" t="n"/>
      <c r="S54" s="33" t="n"/>
      <c r="T54" s="33" t="n"/>
      <c r="U54" s="33" t="n"/>
      <c r="V54" s="33" t="n"/>
      <c r="W54" s="33" t="n"/>
      <c r="X54" s="33" t="n"/>
      <c r="Y54" s="33" t="n"/>
      <c r="Z54" s="33" t="n"/>
    </row>
    <row r="55">
      <c r="A55" s="27" t="inlineStr">
        <is>
          <t>yes</t>
        </is>
      </c>
      <c r="B55" s="142" t="inlineStr">
        <is>
          <t>Yes, I have plans to integrate natural language chat and/or AI analysis</t>
        </is>
      </c>
      <c r="C55" s="142" t="inlineStr">
        <is>
          <t>Yes, I have plans to integrate natural language chat and/or AI analysis</t>
        </is>
      </c>
      <c r="D55" s="33" t="n"/>
      <c r="E55" s="33" t="n"/>
      <c r="F55" s="33" t="n"/>
      <c r="G55" s="31" t="n"/>
      <c r="H55" s="33" t="n"/>
      <c r="I55" s="33" t="n"/>
      <c r="J55" s="33" t="n"/>
      <c r="K55" s="33" t="n"/>
      <c r="L55" s="33" t="n"/>
      <c r="M55" s="33" t="n"/>
      <c r="N55" s="33" t="n"/>
      <c r="O55" s="33" t="n"/>
      <c r="P55" s="77">
        <f>IFERROR(__xludf.DUMMYFUNCTION("ifna(transpose(filter(F$3:F67,E$3:E67=B55)), """")"),"Yes, I have plans to integrate natural language chat and/or AI analysis")</f>
        <v/>
      </c>
      <c r="Q55" s="33" t="n"/>
      <c r="R55" s="33" t="n"/>
      <c r="S55" s="33" t="n"/>
      <c r="T55" s="33" t="n"/>
      <c r="U55" s="33" t="n"/>
      <c r="V55" s="33" t="n"/>
      <c r="W55" s="33" t="n"/>
      <c r="X55" s="33" t="n"/>
      <c r="Y55" s="33" t="n"/>
      <c r="Z55" s="33" t="n"/>
    </row>
    <row r="56">
      <c r="A56" s="27" t="inlineStr">
        <is>
          <t>yes</t>
        </is>
      </c>
      <c r="B56" s="142" t="inlineStr">
        <is>
          <t>Yes, I have plans to integrate natural language chat and/or AI analysis</t>
        </is>
      </c>
      <c r="C56" s="142" t="inlineStr">
        <is>
          <t>Yes, I have plans to integrate natural language chat and/or AI analysis</t>
        </is>
      </c>
      <c r="D56" s="33" t="n"/>
      <c r="E56" s="33" t="n"/>
      <c r="F56" s="33" t="n"/>
      <c r="G56" s="31" t="n"/>
      <c r="H56" s="33" t="n"/>
      <c r="I56" s="33" t="n"/>
      <c r="J56" s="33" t="n"/>
      <c r="K56" s="33" t="n"/>
      <c r="L56" s="33" t="n"/>
      <c r="M56" s="33" t="n"/>
      <c r="N56" s="33" t="n"/>
      <c r="O56" s="33" t="n"/>
      <c r="P56" s="77">
        <f>IFERROR(__xludf.DUMMYFUNCTION("ifna(transpose(filter(F$3:F67,E$3:E67=B56)), """")"),"Yes, I have plans to integrate natural language chat and/or AI analysis")</f>
        <v/>
      </c>
      <c r="Q56" s="33" t="n"/>
      <c r="R56" s="33" t="n"/>
      <c r="S56" s="33" t="n"/>
      <c r="T56" s="33" t="n"/>
      <c r="U56" s="33" t="n"/>
      <c r="V56" s="33" t="n"/>
      <c r="W56" s="33" t="n"/>
      <c r="X56" s="33" t="n"/>
      <c r="Y56" s="33" t="n"/>
      <c r="Z56" s="33" t="n"/>
    </row>
    <row r="57">
      <c r="A57" s="27" t="inlineStr">
        <is>
          <t>yes</t>
        </is>
      </c>
      <c r="B57" s="142" t="inlineStr">
        <is>
          <t>Yes, I have plans to integrate natural language chat and/or AI analysis</t>
        </is>
      </c>
      <c r="C57" s="142" t="inlineStr">
        <is>
          <t>Yes, I have plans to integrate natural language chat and/or AI analysis</t>
        </is>
      </c>
      <c r="D57" s="33" t="n"/>
      <c r="E57" s="33" t="n"/>
      <c r="F57" s="33" t="n"/>
      <c r="G57" s="31" t="n"/>
      <c r="H57" s="33" t="n"/>
      <c r="I57" s="33" t="n"/>
      <c r="J57" s="33" t="n"/>
      <c r="K57" s="33" t="n"/>
      <c r="L57" s="33" t="n"/>
      <c r="M57" s="33" t="n"/>
      <c r="N57" s="33" t="n"/>
      <c r="O57" s="33" t="n"/>
      <c r="P57" s="77">
        <f>IFERROR(__xludf.DUMMYFUNCTION("ifna(transpose(filter(F$3:F67,E$3:E67=B57)), """")"),"Yes, I have plans to integrate natural language chat and/or AI analysis")</f>
        <v/>
      </c>
      <c r="Q57" s="33" t="n"/>
      <c r="R57" s="33" t="n"/>
      <c r="S57" s="33" t="n"/>
      <c r="T57" s="33" t="n"/>
      <c r="U57" s="33" t="n"/>
      <c r="V57" s="33" t="n"/>
      <c r="W57" s="33" t="n"/>
      <c r="X57" s="33" t="n"/>
      <c r="Y57" s="33" t="n"/>
      <c r="Z57" s="33" t="n"/>
    </row>
    <row r="58">
      <c r="A58" s="27" t="inlineStr">
        <is>
          <t>Yes - as the technology gets better, we hope to use it more often</t>
        </is>
      </c>
      <c r="B58" s="142" t="inlineStr">
        <is>
          <t>Yes, I have plans to integrate natural language chat and/or AI analysis</t>
        </is>
      </c>
      <c r="C58" s="142" t="inlineStr">
        <is>
          <t>Yes, I have plans to integrate natural language chat and/or AI analysis</t>
        </is>
      </c>
      <c r="D58" s="33" t="n"/>
      <c r="E58" s="33" t="n"/>
      <c r="F58" s="33" t="n"/>
      <c r="G58" s="31" t="n"/>
      <c r="H58" s="33" t="n"/>
      <c r="I58" s="33" t="n"/>
      <c r="J58" s="33" t="n"/>
      <c r="K58" s="33" t="n"/>
      <c r="L58" s="33" t="n"/>
      <c r="M58" s="33" t="n"/>
      <c r="N58" s="33" t="n"/>
      <c r="O58" s="33" t="n"/>
      <c r="P58" s="77">
        <f>IFERROR(__xludf.DUMMYFUNCTION("ifna(transpose(filter(F$3:F67,E$3:E67=B58)), """")"),"Yes, I have plans to integrate natural language chat and/or AI analysis")</f>
        <v/>
      </c>
      <c r="Q58" s="33" t="n"/>
      <c r="R58" s="33" t="n"/>
      <c r="S58" s="33" t="n"/>
      <c r="T58" s="33" t="n"/>
      <c r="U58" s="33" t="n"/>
      <c r="V58" s="33" t="n"/>
      <c r="W58" s="33" t="n"/>
      <c r="X58" s="33" t="n"/>
      <c r="Y58" s="33" t="n"/>
      <c r="Z58" s="33" t="n"/>
    </row>
    <row r="59">
      <c r="A59" s="27" t="inlineStr">
        <is>
          <t>yes we are going to integrate AI chat system to replace a lot of the hands on work to analyze interview answers.</t>
        </is>
      </c>
      <c r="B59" s="142" t="inlineStr">
        <is>
          <t>Yes, I have plans to integrate natural language chat and/or AI analysis</t>
        </is>
      </c>
      <c r="C59" s="142" t="inlineStr">
        <is>
          <t>Yes, I have plans to integrate natural language chat and/or AI analysis</t>
        </is>
      </c>
      <c r="D59" s="33" t="n"/>
      <c r="E59" s="33" t="n"/>
      <c r="F59" s="33" t="n"/>
      <c r="G59" s="31" t="n"/>
      <c r="H59" s="33" t="n"/>
      <c r="I59" s="33" t="n"/>
      <c r="J59" s="33" t="n"/>
      <c r="K59" s="33" t="n"/>
      <c r="L59" s="33" t="n"/>
      <c r="M59" s="33" t="n"/>
      <c r="N59" s="33" t="n"/>
      <c r="O59" s="33" t="n"/>
      <c r="P59" s="77">
        <f>IFERROR(__xludf.DUMMYFUNCTION("ifna(transpose(filter(F$3:F67,E$3:E67=B59)), """")"),"Yes, I have plans to integrate natural language chat and/or AI analysis")</f>
        <v/>
      </c>
      <c r="Q59" s="33" t="n"/>
      <c r="R59" s="33" t="n"/>
      <c r="S59" s="33" t="n"/>
      <c r="T59" s="33" t="n"/>
      <c r="U59" s="33" t="n"/>
      <c r="V59" s="33" t="n"/>
      <c r="W59" s="33" t="n"/>
      <c r="X59" s="33" t="n"/>
      <c r="Y59" s="33" t="n"/>
      <c r="Z59" s="33" t="n"/>
    </row>
    <row r="60">
      <c r="A60" s="27" t="inlineStr">
        <is>
          <t>Yes we will be doing this a lot more in the future</t>
        </is>
      </c>
      <c r="B60" s="142" t="inlineStr">
        <is>
          <t>Yes, I have plans to integrate natural language chat and/or AI analysis</t>
        </is>
      </c>
      <c r="C60" s="142" t="inlineStr">
        <is>
          <t>Yes, I have plans to integrate natural language chat and/or AI analysis</t>
        </is>
      </c>
      <c r="D60" s="33" t="n"/>
      <c r="E60" s="33" t="n"/>
      <c r="F60" s="33" t="n"/>
      <c r="G60" s="31" t="n"/>
      <c r="H60" s="33" t="n"/>
      <c r="I60" s="33" t="n"/>
      <c r="J60" s="33" t="n"/>
      <c r="K60" s="33" t="n"/>
      <c r="L60" s="33" t="n"/>
      <c r="M60" s="33" t="n"/>
      <c r="N60" s="33" t="n"/>
      <c r="O60" s="33" t="n"/>
      <c r="P60" s="77">
        <f>IFERROR(__xludf.DUMMYFUNCTION("ifna(transpose(filter(F$3:F67,E$3:E67=B60)), """")"),"Yes, I have plans to integrate natural language chat and/or AI analysis")</f>
        <v/>
      </c>
      <c r="Q60" s="33" t="n"/>
      <c r="R60" s="33" t="n"/>
      <c r="S60" s="33" t="n"/>
      <c r="T60" s="33" t="n"/>
      <c r="U60" s="33" t="n"/>
      <c r="V60" s="33" t="n"/>
      <c r="W60" s="33" t="n"/>
      <c r="X60" s="33" t="n"/>
      <c r="Y60" s="33" t="n"/>
      <c r="Z60" s="33" t="n"/>
    </row>
    <row r="61">
      <c r="A61" s="27" t="inlineStr">
        <is>
          <t>Yes, but still exploring and learning how</t>
        </is>
      </c>
      <c r="B61" s="142" t="inlineStr">
        <is>
          <t>Yes, I have plans to integrate natural language chat and/or AI analysis</t>
        </is>
      </c>
      <c r="C61" s="142" t="inlineStr">
        <is>
          <t>Yes, I have plans to integrate natural language chat and/or AI analysis</t>
        </is>
      </c>
      <c r="D61" s="33" t="n"/>
      <c r="E61" s="33" t="n"/>
      <c r="F61" s="33" t="n"/>
      <c r="G61" s="31" t="n"/>
      <c r="H61" s="33" t="n"/>
      <c r="I61" s="33" t="n"/>
      <c r="J61" s="33" t="n"/>
      <c r="K61" s="33" t="n"/>
      <c r="L61" s="33" t="n"/>
      <c r="M61" s="33" t="n"/>
      <c r="N61" s="33" t="n"/>
      <c r="O61" s="33" t="n"/>
      <c r="P61" s="77">
        <f>IFERROR(__xludf.DUMMYFUNCTION("ifna(transpose(filter(F$3:F67,E$3:E67=B61)), """")"),"Yes, I have plans to integrate natural language chat and/or AI analysis")</f>
        <v/>
      </c>
      <c r="Q61" s="33" t="n"/>
      <c r="R61" s="33" t="n"/>
      <c r="S61" s="33" t="n"/>
      <c r="T61" s="33" t="n"/>
      <c r="U61" s="33" t="n"/>
      <c r="V61" s="33" t="n"/>
      <c r="W61" s="33" t="n"/>
      <c r="X61" s="33" t="n"/>
      <c r="Y61" s="33" t="n"/>
      <c r="Z61" s="33" t="n"/>
    </row>
    <row r="62">
      <c r="A62" s="27" t="inlineStr">
        <is>
          <t>Yes, this has become part of our best practices</t>
        </is>
      </c>
      <c r="B62" s="142" t="inlineStr">
        <is>
          <t>Yes, I have plans to integrate natural language chat and/or AI analysis</t>
        </is>
      </c>
      <c r="C62" s="142" t="inlineStr">
        <is>
          <t>Yes, I have plans to integrate natural language chat and/or AI analysis</t>
        </is>
      </c>
      <c r="D62" s="33" t="n"/>
      <c r="E62" s="33" t="n"/>
      <c r="F62" s="33" t="n"/>
      <c r="G62" s="31" t="n"/>
      <c r="H62" s="33" t="n"/>
      <c r="I62" s="33" t="n"/>
      <c r="J62" s="33" t="n"/>
      <c r="K62" s="33" t="n"/>
      <c r="L62" s="33" t="n"/>
      <c r="M62" s="33" t="n"/>
      <c r="N62" s="33" t="n"/>
      <c r="O62" s="33" t="n"/>
      <c r="P62" s="77">
        <f>IFERROR(__xludf.DUMMYFUNCTION("ifna(transpose(filter(F$3:F67,E$3:E67=B62)), """")"),"Yes, I have plans to integrate natural language chat and/or AI analysis")</f>
        <v/>
      </c>
      <c r="Q62" s="33" t="n"/>
      <c r="R62" s="33" t="n"/>
      <c r="S62" s="33" t="n"/>
      <c r="T62" s="33" t="n"/>
      <c r="U62" s="33" t="n"/>
      <c r="V62" s="33" t="n"/>
      <c r="W62" s="33" t="n"/>
      <c r="X62" s="33" t="n"/>
      <c r="Y62" s="33" t="n"/>
      <c r="Z62" s="33" t="n"/>
    </row>
    <row r="63">
      <c r="A63" s="27" t="inlineStr">
        <is>
          <t>yes, we do plan to use it going forward.</t>
        </is>
      </c>
      <c r="B63" s="142" t="inlineStr">
        <is>
          <t>Yes, I have plans to integrate natural language chat and/or AI analysis</t>
        </is>
      </c>
      <c r="C63" s="142" t="inlineStr">
        <is>
          <t>Yes, I have plans to integrate natural language chat and/or AI analysis</t>
        </is>
      </c>
      <c r="D63" s="33" t="n"/>
      <c r="E63" s="33" t="n"/>
      <c r="F63" s="33" t="n"/>
      <c r="G63" s="31" t="n"/>
      <c r="H63" s="33" t="n"/>
      <c r="I63" s="33" t="n"/>
      <c r="J63" s="33" t="n"/>
      <c r="K63" s="33" t="n"/>
      <c r="L63" s="33" t="n"/>
      <c r="M63" s="33" t="n"/>
      <c r="N63" s="33" t="n"/>
      <c r="O63" s="33" t="n"/>
      <c r="P63" s="77">
        <f>IFERROR(__xludf.DUMMYFUNCTION("ifna(transpose(filter(F$3:F67,E$3:E67=B63)), """")"),"Yes, I have plans to integrate natural language chat and/or AI analysis")</f>
        <v/>
      </c>
      <c r="Q63" s="33" t="n"/>
      <c r="R63" s="33" t="n"/>
      <c r="S63" s="33" t="n"/>
      <c r="T63" s="33" t="n"/>
      <c r="U63" s="33" t="n"/>
      <c r="V63" s="33" t="n"/>
      <c r="W63" s="33" t="n"/>
      <c r="X63" s="33" t="n"/>
      <c r="Y63" s="33" t="n"/>
      <c r="Z63" s="33" t="n"/>
    </row>
    <row r="64">
      <c r="A64" s="27" t="inlineStr">
        <is>
          <t>yes, we see it as a way to scale</t>
        </is>
      </c>
      <c r="B64" s="142" t="inlineStr">
        <is>
          <t>Yes, I have plans to integrate natural language chat and/or AI analysis</t>
        </is>
      </c>
      <c r="C64" s="142" t="inlineStr">
        <is>
          <t>Yes, I have plans to integrate natural language chat and/or AI analysis</t>
        </is>
      </c>
      <c r="D64" s="33" t="n"/>
      <c r="E64" s="33" t="n"/>
      <c r="F64" s="33" t="n"/>
      <c r="G64" s="31" t="n"/>
      <c r="H64" s="33" t="n"/>
      <c r="I64" s="33" t="n"/>
      <c r="J64" s="33" t="n"/>
      <c r="K64" s="33" t="n"/>
      <c r="L64" s="33" t="n"/>
      <c r="M64" s="33" t="n"/>
      <c r="N64" s="33" t="n"/>
      <c r="O64" s="33" t="n"/>
      <c r="P64" s="77">
        <f>IFERROR(__xludf.DUMMYFUNCTION("ifna(transpose(filter(F$3:F67,E$3:E67=B64)), """")"),"Yes, I have plans to integrate natural language chat and/or AI analysis")</f>
        <v/>
      </c>
      <c r="Q64" s="33" t="n"/>
      <c r="R64" s="33" t="n"/>
      <c r="S64" s="33" t="n"/>
      <c r="T64" s="33" t="n"/>
      <c r="U64" s="33" t="n"/>
      <c r="V64" s="33" t="n"/>
      <c r="W64" s="33" t="n"/>
      <c r="X64" s="33" t="n"/>
      <c r="Y64" s="33" t="n"/>
      <c r="Z64" s="33" t="n"/>
    </row>
    <row r="65">
      <c r="A65" s="27" t="inlineStr">
        <is>
          <t>Yes, we want to improve upon what we've learned so far but do not have concrete plans.</t>
        </is>
      </c>
      <c r="B65" s="142" t="inlineStr">
        <is>
          <t>Yes, I have plans to integrate natural language chat and/or AI analysis</t>
        </is>
      </c>
      <c r="C65" s="142" t="inlineStr">
        <is>
          <t>Yes, I have plans to integrate natural language chat and/or AI analysis</t>
        </is>
      </c>
      <c r="D65" s="33" t="n"/>
      <c r="E65" s="33" t="n"/>
      <c r="F65" s="33" t="n"/>
      <c r="G65" s="31" t="n"/>
      <c r="H65" s="33" t="n"/>
      <c r="I65" s="33" t="n"/>
      <c r="J65" s="33" t="n"/>
      <c r="K65" s="33" t="n"/>
      <c r="L65" s="33" t="n"/>
      <c r="M65" s="33" t="n"/>
      <c r="N65" s="33" t="n"/>
      <c r="O65" s="33" t="n"/>
      <c r="P65" s="77">
        <f>IFERROR(__xludf.DUMMYFUNCTION("ifna(transpose(filter(F$3:F67,E$3:E67=B65)), """")"),"Yes, I have plans to integrate natural language chat and/or AI analysis")</f>
        <v/>
      </c>
      <c r="Q65" s="33" t="n"/>
      <c r="R65" s="33" t="n"/>
      <c r="S65" s="33" t="n"/>
      <c r="T65" s="33" t="n"/>
      <c r="U65" s="33" t="n"/>
      <c r="V65" s="33" t="n"/>
      <c r="W65" s="33" t="n"/>
      <c r="X65" s="33" t="n"/>
      <c r="Y65" s="33" t="n"/>
      <c r="Z65" s="33" t="n"/>
    </row>
    <row r="66">
      <c r="A66" s="27" t="inlineStr">
        <is>
          <t>yes. For insights summaries, to identify patterns in quantitative data sets</t>
        </is>
      </c>
      <c r="B66" s="142" t="inlineStr">
        <is>
          <t>Yes, I have plans to integrate natural language chat and/or AI analysis</t>
        </is>
      </c>
      <c r="C66" s="142" t="inlineStr">
        <is>
          <t>Yes, I have plans to integrate natural language chat and/or AI analysis</t>
        </is>
      </c>
      <c r="D66" s="33" t="n"/>
      <c r="E66" s="33" t="n"/>
      <c r="F66" s="33" t="n"/>
      <c r="G66" s="31" t="n"/>
      <c r="H66" s="33" t="n"/>
      <c r="I66" s="33" t="n"/>
      <c r="J66" s="33" t="n"/>
      <c r="K66" s="33" t="n"/>
      <c r="L66" s="33" t="n"/>
      <c r="M66" s="33" t="n"/>
      <c r="N66" s="33" t="n"/>
      <c r="O66" s="33" t="n"/>
      <c r="P66" s="77">
        <f>IFERROR(__xludf.DUMMYFUNCTION("ifna(transpose(filter(F$3:F67,E$3:E67=B66)), """")"),"Yes, I have plans to integrate natural language chat and/or AI analysis")</f>
        <v/>
      </c>
      <c r="Q66" s="33" t="n"/>
      <c r="R66" s="33" t="n"/>
      <c r="S66" s="33" t="n"/>
      <c r="T66" s="33" t="n"/>
      <c r="U66" s="33" t="n"/>
      <c r="V66" s="33" t="n"/>
      <c r="W66" s="33" t="n"/>
      <c r="X66" s="33" t="n"/>
      <c r="Y66" s="33" t="n"/>
      <c r="Z66" s="33" t="n"/>
    </row>
    <row r="67">
      <c r="D67" s="33" t="n"/>
      <c r="E67" s="33" t="n"/>
      <c r="F67" s="33" t="n"/>
      <c r="G67" s="31" t="n"/>
      <c r="H67" s="33" t="n"/>
      <c r="I67" s="33" t="n"/>
      <c r="J67" s="33" t="n"/>
      <c r="K67" s="33" t="n"/>
      <c r="L67" s="33" t="n"/>
      <c r="M67" s="33" t="n"/>
      <c r="N67" s="33" t="n"/>
      <c r="O67" s="33" t="n"/>
      <c r="P67" s="77" t="n"/>
      <c r="Q67" s="33" t="n"/>
      <c r="R67" s="33" t="n"/>
      <c r="S67" s="33" t="n"/>
      <c r="T67" s="33" t="n"/>
      <c r="U67" s="33" t="n"/>
      <c r="V67" s="33" t="n"/>
      <c r="W67" s="33" t="n"/>
      <c r="X67" s="33" t="n"/>
      <c r="Y67" s="33" t="n"/>
      <c r="Z67" s="33" t="n"/>
    </row>
  </sheetData>
  <autoFilter ref="$A$2:$Z$61"/>
  <mergeCells count="1">
    <mergeCell ref="A1:C1"/>
  </mergeCells>
  <dataValidations count="2">
    <dataValidation sqref="C3:C66" showErrorMessage="1" showInputMessage="1" allowBlank="1" type="list">
      <formula1>$P3:$Z3</formula1>
    </dataValidation>
    <dataValidation sqref="B3:B66" showErrorMessage="1" showInputMessage="1" allowBlank="1" prompt="Click and enter a value from range" type="list">
      <formula1>$E$3:$E$61</formula1>
    </dataValidation>
  </dataValidations>
  <pageMargins left="0.75" right="0.75" top="1" bottom="1" header="0.5" footer="0.5"/>
</worksheet>
</file>

<file path=xl/worksheets/sheet7.xml><?xml version="1.0" encoding="utf-8"?>
<worksheet xmlns="http://schemas.openxmlformats.org/spreadsheetml/2006/main">
  <sheetPr>
    <outlinePr summaryBelow="0" summaryRight="0"/>
    <pageSetUpPr/>
  </sheetPr>
  <dimension ref="A1:P46"/>
  <sheetViews>
    <sheetView workbookViewId="0">
      <pane ySplit="2" topLeftCell="A3" activePane="bottomLeft" state="frozen"/>
      <selection pane="bottomLeft" activeCell="B4" sqref="B4"/>
    </sheetView>
  </sheetViews>
  <sheetFormatPr baseColWidth="8" defaultColWidth="12.63" defaultRowHeight="15.75" customHeight="1"/>
  <cols>
    <col width="64.38" customWidth="1" style="179" min="1" max="1"/>
    <col width="26.75" customWidth="1" style="179" min="2" max="3"/>
    <col width="8.75" customWidth="1" style="179" min="4" max="4"/>
    <col width="17" customWidth="1" style="179" min="5" max="5"/>
    <col width="18.38" customWidth="1" style="179" min="6" max="6"/>
    <col width="11.13" customWidth="1" style="179" min="7" max="7"/>
    <col width="4.13" customWidth="1" style="179" min="8" max="8"/>
    <col width="30.25" customWidth="1" style="179" min="9" max="9"/>
    <col width="43.25" customWidth="1" style="179" min="10" max="10"/>
    <col width="23.88" customWidth="1" style="179" min="11" max="11"/>
    <col width="30.5" customWidth="1" style="179" min="12" max="12"/>
  </cols>
  <sheetData>
    <row r="1">
      <c r="A1" s="15" t="inlineStr">
        <is>
          <t>What will your integration of the technology look like?</t>
        </is>
      </c>
    </row>
    <row r="2">
      <c r="A2" s="17" t="inlineStr">
        <is>
          <t>Responses</t>
        </is>
      </c>
      <c r="B2" s="82" t="inlineStr">
        <is>
          <t>Topic</t>
        </is>
      </c>
      <c r="C2" s="82" t="inlineStr">
        <is>
          <t>Subtopic</t>
        </is>
      </c>
      <c r="D2" s="62" t="n"/>
      <c r="E2" s="51" t="inlineStr">
        <is>
          <t>Topic</t>
        </is>
      </c>
      <c r="F2" s="51" t="inlineStr">
        <is>
          <t>Subtopic</t>
        </is>
      </c>
      <c r="G2" s="51" t="inlineStr">
        <is>
          <t>Count</t>
        </is>
      </c>
      <c r="H2" s="59" t="n"/>
      <c r="I2" s="51" t="inlineStr">
        <is>
          <t>Topic</t>
        </is>
      </c>
      <c r="J2" s="51" t="inlineStr">
        <is>
          <t>Insight</t>
        </is>
      </c>
      <c r="K2" s="51" t="inlineStr">
        <is>
          <t>Exemplar Response 1</t>
        </is>
      </c>
      <c r="L2" s="51" t="inlineStr">
        <is>
          <t>Exemplar Responses 2</t>
        </is>
      </c>
      <c r="P2" s="22" t="inlineStr">
        <is>
          <t>Prep data for dropdown</t>
        </is>
      </c>
    </row>
    <row r="3">
      <c r="A3" s="83" t="inlineStr">
        <is>
          <t>questionnaire design</t>
        </is>
      </c>
      <c r="B3" s="87" t="inlineStr">
        <is>
          <t>AI assisted tasks optimization</t>
        </is>
      </c>
      <c r="C3" s="87" t="inlineStr">
        <is>
          <t>AI assisted tasks optimization</t>
        </is>
      </c>
      <c r="D3" s="96" t="inlineStr">
        <is>
          <t>task optimize</t>
        </is>
      </c>
      <c r="E3" s="87" t="inlineStr">
        <is>
          <t>AI assisted tasks optimization</t>
        </is>
      </c>
      <c r="F3" s="87" t="inlineStr">
        <is>
          <t>AI assisted tasks optimization</t>
        </is>
      </c>
      <c r="G3" s="142">
        <f>SUMPRODUCT((--EXACT(E3, B$3:B$8774)) *(--EXACT(F3, C$3:C$8774)))</f>
        <v/>
      </c>
      <c r="H3" s="85" t="n"/>
      <c r="I3" s="87" t="inlineStr">
        <is>
          <t>AI assisted tasks optimization</t>
        </is>
      </c>
      <c r="J3" s="87" t="inlineStr">
        <is>
          <t>AI chat technology is envisaged as a tool to optimize the task list for improved consumer response. The integration of AI chat technology is seen as a means to align business efforts with potential sales and revenue lift.</t>
        </is>
      </c>
      <c r="K3" s="86" t="inlineStr">
        <is>
          <t>we would like to use AI to provide a guided set of tasks to optimize consumer response inline with expected sales and/or revenue lift.</t>
        </is>
      </c>
      <c r="L3" s="87" t="n"/>
      <c r="M3" s="92" t="n"/>
      <c r="P3" s="178">
        <f>IFERROR(__xludf.DUMMYFUNCTION("ifna(transpose(filter(F$3:F46,E$3:E46=B3)), """")"),"AI assisted tasks optimization")</f>
        <v/>
      </c>
    </row>
    <row r="4" ht="98.25" customHeight="1" s="179">
      <c r="A4" s="83" t="inlineStr">
        <is>
          <t>will be used to better get at the intersection of qual and quant survey design</t>
        </is>
      </c>
      <c r="B4" s="87" t="inlineStr">
        <is>
          <t>AI assisted tasks optimization</t>
        </is>
      </c>
      <c r="C4" s="87" t="inlineStr">
        <is>
          <t>AI assisted tasks optimization</t>
        </is>
      </c>
      <c r="D4" s="96" t="inlineStr">
        <is>
          <t>task optimize</t>
        </is>
      </c>
      <c r="E4" s="87" t="inlineStr">
        <is>
          <t>AI integration process</t>
        </is>
      </c>
      <c r="F4" s="87" t="inlineStr">
        <is>
          <t>AI integration process</t>
        </is>
      </c>
      <c r="G4" s="142">
        <f>SUMPRODUCT((--EXACT(E4, B$3:B$8774)) *(--EXACT(F4, C$3:C$8774)))</f>
        <v/>
      </c>
      <c r="H4" s="85" t="n"/>
      <c r="I4" s="89" t="inlineStr">
        <is>
          <t>AI integration process</t>
        </is>
      </c>
      <c r="J4" s="72" t="inlineStr">
        <is>
          <t>There is a preference for integrating into existing processes rather than building something from scratch.</t>
        </is>
      </c>
      <c r="K4" s="90" t="inlineStr">
        <is>
          <t>We place emoji keyboards with our api into DTC brand channels and then measure score and classify customer responses in context to the content they evoked to</t>
        </is>
      </c>
      <c r="L4" s="90" t="inlineStr">
        <is>
          <t>Ideally we will find a research partner that can connect to our LLM via an API or host it themselves.</t>
        </is>
      </c>
      <c r="M4" s="92" t="n"/>
      <c r="P4" s="178">
        <f>IFERROR(__xludf.DUMMYFUNCTION("ifna(transpose(filter(F$3:F46,E$3:E46=B4)), """")"),"AI assisted tasks optimization")</f>
        <v/>
      </c>
    </row>
    <row r="5">
      <c r="A5" s="91" t="inlineStr">
        <is>
          <t>we would like to use AI to provide a guided set of tasks to optimize consumer response inline with expected sales and/or revenue lift.</t>
        </is>
      </c>
      <c r="B5" s="87" t="inlineStr">
        <is>
          <t>AI assisted tasks optimization</t>
        </is>
      </c>
      <c r="C5" s="87" t="inlineStr">
        <is>
          <t>AI assisted tasks optimization</t>
        </is>
      </c>
      <c r="D5" s="92" t="n"/>
      <c r="E5" s="87" t="inlineStr">
        <is>
          <t>Conducting open response interviews and data analysis</t>
        </is>
      </c>
      <c r="F5" s="87" t="inlineStr">
        <is>
          <t>Conducting open response interviews and data analysis</t>
        </is>
      </c>
      <c r="G5" s="93">
        <f>SUMPRODUCT((--EXACT(E5, B$3:B$8774)) *(--EXACT(F5, C$3:C$8774)))</f>
        <v/>
      </c>
      <c r="H5" s="85" t="n"/>
      <c r="I5" s="90" t="inlineStr">
        <is>
          <t>Conducting open response interviews and data analysis</t>
        </is>
      </c>
      <c r="J5" s="72" t="inlineStr">
        <is>
          <t>Various points of entry for AI and chat are being considered in terms of the overall process. It can be an iterative approach.</t>
        </is>
      </c>
      <c r="K5" s="90" t="inlineStr">
        <is>
          <t>AI chat for short interviews paired with in depth interviews, AI analysis of qualitative data</t>
        </is>
      </c>
      <c r="L5" s="90" t="inlineStr">
        <is>
          <t>open end text coding; use AI to facilitate coding of open end responses</t>
        </is>
      </c>
      <c r="M5" s="92" t="n"/>
      <c r="P5" s="178">
        <f>IFERROR(__xludf.DUMMYFUNCTION("ifna(transpose(filter(F$3:F46,E$3:E46=B5)), """")"),"AI assisted tasks optimization")</f>
        <v/>
      </c>
    </row>
    <row r="6">
      <c r="A6" s="83" t="inlineStr">
        <is>
          <t>Ideally we will find a research partner that can connect to our LLM via an API or host it themselves.</t>
        </is>
      </c>
      <c r="B6" s="87" t="inlineStr">
        <is>
          <t>AI integration process</t>
        </is>
      </c>
      <c r="C6" s="87" t="inlineStr">
        <is>
          <t>AI integration process</t>
        </is>
      </c>
      <c r="D6" s="92" t="inlineStr">
        <is>
          <t>process</t>
        </is>
      </c>
      <c r="E6" s="87" t="inlineStr">
        <is>
          <t>Data analysis</t>
        </is>
      </c>
      <c r="F6" s="87" t="inlineStr">
        <is>
          <t>Data analysis</t>
        </is>
      </c>
      <c r="G6" s="142">
        <f>SUMPRODUCT((--EXACT(E6, B$3:B$8774)) *(--EXACT(F6, C$3:C$8774)))</f>
        <v/>
      </c>
      <c r="H6" s="85" t="n"/>
      <c r="I6" s="87" t="inlineStr">
        <is>
          <t>Data analysis</t>
        </is>
      </c>
      <c r="J6" s="72" t="inlineStr">
        <is>
          <t>Most feel that AI will help with data analysis and plan to leverage it there first.</t>
        </is>
      </c>
      <c r="K6" s="87" t="inlineStr">
        <is>
          <t>It depends on the capabilities of available AI at the time, but I imagine I might ask AI to give it's own insights to the data and compare it against my own. It might open my eyes to things I have not yet considered.</t>
        </is>
      </c>
      <c r="L6" s="87" t="inlineStr">
        <is>
          <t>Not entirely sure, but ideally, we would use AI to take an initial pass through the data and identify key areas of interest. First, to address the core objectives of the research and second, things outside the scope but interesting, or correlated, or outside the expected findings based on past research</t>
        </is>
      </c>
      <c r="M6" s="92" t="n"/>
      <c r="P6" s="178">
        <f>IFERROR(__xludf.DUMMYFUNCTION("ifna(transpose(filter(F$3:F46,E$3:E46=B6)), """")"),"AI integration process")</f>
        <v/>
      </c>
    </row>
    <row r="7">
      <c r="A7" s="83" t="inlineStr">
        <is>
          <t>We place emoji keyboards with our api into DTC brand channels and then measure score and classify customer responses in context to the content they evoked to</t>
        </is>
      </c>
      <c r="B7" s="87" t="inlineStr">
        <is>
          <t>AI integration process</t>
        </is>
      </c>
      <c r="C7" s="87" t="inlineStr">
        <is>
          <t>AI integration process</t>
        </is>
      </c>
      <c r="D7" s="92" t="n"/>
      <c r="E7" s="87" t="inlineStr">
        <is>
          <t>Not sure yet</t>
        </is>
      </c>
      <c r="F7" s="87" t="inlineStr">
        <is>
          <t>Not sure yet</t>
        </is>
      </c>
      <c r="G7" s="142">
        <f>SUMPRODUCT((--EXACT(E7, B$3:B$8774)) *(--EXACT(F7, C$3:C$8774)))</f>
        <v/>
      </c>
      <c r="H7" s="85" t="n"/>
      <c r="I7" s="89" t="inlineStr">
        <is>
          <t>Not sure yet</t>
        </is>
      </c>
      <c r="J7" s="72" t="inlineStr">
        <is>
          <t>Some are still not sure of what they will do as they are still in exploratory mode.</t>
        </is>
      </c>
      <c r="K7" s="90" t="inlineStr">
        <is>
          <t>Not sure. Right now I'm just experimenting, largely offline, either pre- or post survey/qual</t>
        </is>
      </c>
      <c r="L7" s="90" t="inlineStr">
        <is>
          <t>I don't know. At the moment I am exploring the ways in which I can integrate AI into my work in a reliable way</t>
        </is>
      </c>
      <c r="M7" s="92" t="n"/>
      <c r="P7" s="178">
        <f>IFERROR(__xludf.DUMMYFUNCTION("ifna(transpose(filter(F$3:F46,E$3:E46=B7)), """")"),"AI integration process")</f>
        <v/>
      </c>
    </row>
    <row r="8">
      <c r="A8" s="83" t="inlineStr">
        <is>
          <t>lots of ideas; we will probably do several experiments first, test then iterate</t>
        </is>
      </c>
      <c r="B8" s="87" t="inlineStr">
        <is>
          <t>AI integration process</t>
        </is>
      </c>
      <c r="C8" s="87" t="inlineStr">
        <is>
          <t>AI integration process</t>
        </is>
      </c>
      <c r="D8" s="92" t="n"/>
      <c r="E8" s="94" t="inlineStr">
        <is>
          <t>Low Content</t>
        </is>
      </c>
      <c r="F8" s="87" t="inlineStr">
        <is>
          <t>Low Content</t>
        </is>
      </c>
      <c r="G8" s="95" t="n">
        <v>1</v>
      </c>
      <c r="H8" s="85" t="n"/>
      <c r="I8" s="96" t="n"/>
      <c r="J8" s="96" t="n"/>
      <c r="K8" s="96" t="n"/>
      <c r="L8" s="96" t="n"/>
      <c r="M8" s="92" t="n"/>
      <c r="P8" s="178">
        <f>IFERROR(__xludf.DUMMYFUNCTION("ifna(transpose(filter(F$3:F46,E$3:E46=B8)), """")"),"AI integration process")</f>
        <v/>
      </c>
    </row>
    <row r="9">
      <c r="A9" s="83" t="inlineStr">
        <is>
          <t>we plan to use existing tools and integrate into our workflows, rather than build the tools ourselves</t>
        </is>
      </c>
      <c r="B9" s="87" t="inlineStr">
        <is>
          <t>AI integration process</t>
        </is>
      </c>
      <c r="C9" s="87" t="inlineStr">
        <is>
          <t>AI integration process</t>
        </is>
      </c>
      <c r="D9" s="92" t="n"/>
      <c r="G9" s="159">
        <f>SUM(G3:G8)</f>
        <v/>
      </c>
      <c r="H9" s="85" t="n"/>
      <c r="I9" s="85" t="n"/>
      <c r="J9" s="85" t="n"/>
      <c r="K9" s="96" t="n"/>
      <c r="L9" s="96" t="n"/>
      <c r="M9" s="92" t="n"/>
      <c r="P9" s="178">
        <f>IFERROR(__xludf.DUMMYFUNCTION("ifna(transpose(filter(F$3:F46,E$3:E46=B9)), """")"),"AI integration process")</f>
        <v/>
      </c>
    </row>
    <row r="10">
      <c r="A10" s="83" t="inlineStr">
        <is>
          <t>Initially background tech not visible to respondent but later on could be an interactove experience</t>
        </is>
      </c>
      <c r="B10" s="87" t="inlineStr">
        <is>
          <t>AI integration process</t>
        </is>
      </c>
      <c r="C10" s="87" t="inlineStr">
        <is>
          <t>AI integration process</t>
        </is>
      </c>
      <c r="D10" s="92" t="n"/>
      <c r="E10" s="85" t="n"/>
      <c r="F10" s="85" t="n"/>
      <c r="G10" s="85" t="n"/>
      <c r="H10" s="85" t="n"/>
      <c r="I10" s="96" t="n"/>
      <c r="J10" s="96" t="n"/>
      <c r="K10" s="96" t="n"/>
      <c r="L10" s="96" t="n"/>
      <c r="M10" s="92" t="n"/>
      <c r="P10" s="178">
        <f>IFERROR(__xludf.DUMMYFUNCTION("ifna(transpose(filter(F$3:F46,E$3:E46=B10)), """")"),"AI integration process")</f>
        <v/>
      </c>
    </row>
    <row r="11">
      <c r="A11" s="83" t="inlineStr">
        <is>
          <t>AI chat for short interviews paired with in depth interviews, AI analysis of qualitative data</t>
        </is>
      </c>
      <c r="B11" s="87" t="inlineStr">
        <is>
          <t>Conducting open response interviews and data analysis</t>
        </is>
      </c>
      <c r="C11" s="87" t="inlineStr">
        <is>
          <t>Conducting open response interviews and data analysis</t>
        </is>
      </c>
      <c r="D11" s="92" t="inlineStr">
        <is>
          <t>analysis</t>
        </is>
      </c>
      <c r="E11" s="85" t="n"/>
      <c r="F11" s="85" t="n"/>
      <c r="G11" s="85" t="n"/>
      <c r="H11" s="85" t="n"/>
      <c r="I11" s="96" t="n"/>
      <c r="J11" s="96" t="n"/>
      <c r="K11" s="96" t="n"/>
      <c r="L11" s="96" t="n"/>
      <c r="M11" s="92" t="n"/>
      <c r="P11" s="178">
        <f>IFERROR(__xludf.DUMMYFUNCTION("ifna(transpose(filter(F$3:F46,E$3:E46=B11)), """")"),"Conducting open response interviews and data analysis")</f>
        <v/>
      </c>
    </row>
    <row r="12">
      <c r="A12" s="83" t="inlineStr">
        <is>
          <t>Will be using a lot of chat to replace qualitative research along with the back end AI analysis</t>
        </is>
      </c>
      <c r="B12" s="87" t="inlineStr">
        <is>
          <t>Conducting open response interviews and data analysis</t>
        </is>
      </c>
      <c r="C12" s="87" t="inlineStr">
        <is>
          <t>Conducting open response interviews and data analysis</t>
        </is>
      </c>
      <c r="D12" s="92" t="inlineStr">
        <is>
          <t>analysis</t>
        </is>
      </c>
      <c r="E12" s="85" t="n"/>
      <c r="F12" s="85" t="n"/>
      <c r="G12" s="85" t="n"/>
      <c r="H12" s="85" t="n"/>
      <c r="I12" s="96" t="n"/>
      <c r="J12" s="96" t="n"/>
      <c r="K12" s="96" t="n"/>
      <c r="L12" s="96" t="n"/>
      <c r="M12" s="92" t="n"/>
      <c r="P12" s="178">
        <f>IFERROR(__xludf.DUMMYFUNCTION("ifna(transpose(filter(F$3:F46,E$3:E46=B12)), """")"),"Conducting open response interviews and data analysis")</f>
        <v/>
      </c>
    </row>
    <row r="13">
      <c r="A13" s="83" t="inlineStr">
        <is>
          <t>I imagine it would be very helpful in probing more deeply into consumer opinions</t>
        </is>
      </c>
      <c r="B13" s="87" t="inlineStr">
        <is>
          <t>Conducting open response interviews and data analysis</t>
        </is>
      </c>
      <c r="C13" s="87" t="inlineStr">
        <is>
          <t>Conducting open response interviews and data analysis</t>
        </is>
      </c>
      <c r="D13" s="92" t="inlineStr">
        <is>
          <t>analysis</t>
        </is>
      </c>
      <c r="E13" s="85" t="n"/>
      <c r="F13" s="85" t="n"/>
      <c r="G13" s="85" t="n"/>
      <c r="H13" s="85" t="n"/>
      <c r="I13" s="96" t="n"/>
      <c r="J13" s="96" t="n"/>
      <c r="K13" s="96" t="n"/>
      <c r="L13" s="96" t="n"/>
      <c r="M13" s="92" t="n"/>
      <c r="P13" s="178">
        <f>IFERROR(__xludf.DUMMYFUNCTION("ifna(transpose(filter(F$3:F46,E$3:E46=B13)), """")"),"Conducting open response interviews and data analysis")</f>
        <v/>
      </c>
    </row>
    <row r="14">
      <c r="A14" s="83" t="inlineStr">
        <is>
          <t>no concrete plans at the moment, but if we can easily conduct interviews and summarize findings, i'm sure we'd use it regularly</t>
        </is>
      </c>
      <c r="B14" s="87" t="inlineStr">
        <is>
          <t>Conducting open response interviews and data analysis</t>
        </is>
      </c>
      <c r="C14" s="87" t="inlineStr">
        <is>
          <t>Conducting open response interviews and data analysis</t>
        </is>
      </c>
      <c r="D14" s="92" t="n"/>
      <c r="E14" s="85" t="n"/>
      <c r="F14" s="85" t="n"/>
      <c r="G14" s="85" t="n"/>
      <c r="H14" s="85" t="n"/>
      <c r="I14" s="96" t="n"/>
      <c r="J14" s="96" t="n"/>
      <c r="K14" s="96" t="n"/>
      <c r="L14" s="96" t="n"/>
      <c r="M14" s="92" t="n"/>
      <c r="P14" s="178">
        <f>IFERROR(__xludf.DUMMYFUNCTION("ifna(transpose(filter(F$3:F46,E$3:E46=B14)), """")"),"Conducting open response interviews and data analysis")</f>
        <v/>
      </c>
    </row>
    <row r="15">
      <c r="A15" s="83" t="inlineStr">
        <is>
          <t>same; chat for data collection and analysis of unstructured data</t>
        </is>
      </c>
      <c r="B15" s="87" t="inlineStr">
        <is>
          <t>Conducting open response interviews and data analysis</t>
        </is>
      </c>
      <c r="C15" s="87" t="inlineStr">
        <is>
          <t>Conducting open response interviews and data analysis</t>
        </is>
      </c>
      <c r="D15" s="92" t="n"/>
      <c r="E15" s="85" t="n"/>
      <c r="F15" s="85" t="n"/>
      <c r="G15" s="85" t="n"/>
      <c r="H15" s="85" t="n"/>
      <c r="I15" s="96" t="n"/>
      <c r="J15" s="96" t="n"/>
      <c r="K15" s="96" t="n"/>
      <c r="L15" s="96" t="n"/>
      <c r="M15" s="92" t="n"/>
      <c r="P15" s="178">
        <f>IFERROR(__xludf.DUMMYFUNCTION("ifna(transpose(filter(F$3:F46,E$3:E46=B15)), """")"),"Conducting open response interviews and data analysis")</f>
        <v/>
      </c>
    </row>
    <row r="16">
      <c r="A16" s="83" t="inlineStr">
        <is>
          <t>open end text coding; use AI to facilitate coding of open end responses</t>
        </is>
      </c>
      <c r="B16" s="87" t="inlineStr">
        <is>
          <t>Conducting open response interviews and data analysis</t>
        </is>
      </c>
      <c r="C16" s="87" t="inlineStr">
        <is>
          <t>Conducting open response interviews and data analysis</t>
        </is>
      </c>
      <c r="D16" s="92" t="n"/>
      <c r="E16" s="96" t="n"/>
      <c r="F16" s="96" t="n"/>
      <c r="G16" s="96" t="n"/>
      <c r="H16" s="85" t="n"/>
      <c r="I16" s="96" t="n"/>
      <c r="J16" s="96" t="n"/>
      <c r="K16" s="96" t="n"/>
      <c r="L16" s="96" t="n"/>
      <c r="M16" s="92" t="n"/>
      <c r="P16" s="178">
        <f>IFERROR(__xludf.DUMMYFUNCTION("ifna(transpose(filter(F$3:F46,E$3:E46=B16)), """")"),"Conducting open response interviews and data analysis")</f>
        <v/>
      </c>
    </row>
    <row r="17">
      <c r="A17" s="83" t="inlineStr">
        <is>
          <t>i can see using AI to analyze transcripts from in-depth interviews with to look for patterns across participants</t>
        </is>
      </c>
      <c r="B17" s="87" t="inlineStr">
        <is>
          <t>Data analysis</t>
        </is>
      </c>
      <c r="C17" s="87" t="inlineStr">
        <is>
          <t>Data analysis</t>
        </is>
      </c>
      <c r="D17" s="92" t="inlineStr">
        <is>
          <t>analysis</t>
        </is>
      </c>
      <c r="E17" s="96" t="n"/>
      <c r="F17" s="96" t="n"/>
      <c r="G17" s="96" t="n"/>
      <c r="H17" s="85" t="n"/>
      <c r="I17" s="96" t="n"/>
      <c r="J17" s="96" t="n"/>
      <c r="K17" s="96" t="n"/>
      <c r="L17" s="96" t="n"/>
      <c r="M17" s="92" t="n"/>
      <c r="P17" s="178">
        <f>IFERROR(__xludf.DUMMYFUNCTION("ifna(transpose(filter(F$3:F46,E$3:E46=B17)), """")"),"Data analysis")</f>
        <v/>
      </c>
    </row>
    <row r="18">
      <c r="A18" s="83" t="inlineStr">
        <is>
          <t>using large language model services like open ai to process large set of data</t>
        </is>
      </c>
      <c r="B18" s="87" t="inlineStr">
        <is>
          <t>Data analysis</t>
        </is>
      </c>
      <c r="C18" s="87" t="inlineStr">
        <is>
          <t>Data analysis</t>
        </is>
      </c>
      <c r="D18" s="96" t="inlineStr">
        <is>
          <t>data collection</t>
        </is>
      </c>
      <c r="E18" s="96" t="n"/>
      <c r="F18" s="96" t="n"/>
      <c r="G18" s="96" t="n"/>
      <c r="H18" s="85" t="n"/>
      <c r="I18" s="96" t="n"/>
      <c r="J18" s="96" t="n"/>
      <c r="K18" s="96" t="n"/>
      <c r="L18" s="96" t="n"/>
      <c r="M18" s="92" t="n"/>
      <c r="P18" s="178">
        <f>IFERROR(__xludf.DUMMYFUNCTION("ifna(transpose(filter(F$3:F46,E$3:E46=B18)), """")"),"Data analysis")</f>
        <v/>
      </c>
    </row>
    <row r="19">
      <c r="A19" s="97" t="inlineStr">
        <is>
          <t>Ideally, I would just feed the open ended text responses into the tool with some instructive guidance and it would synthesize and categorize everything for me.</t>
        </is>
      </c>
      <c r="B19" s="87" t="inlineStr">
        <is>
          <t>Data analysis</t>
        </is>
      </c>
      <c r="C19" s="87" t="inlineStr">
        <is>
          <t>Data analysis</t>
        </is>
      </c>
      <c r="D19" s="96" t="inlineStr">
        <is>
          <t>optimize</t>
        </is>
      </c>
      <c r="E19" s="96" t="n"/>
      <c r="F19" s="96" t="n"/>
      <c r="G19" s="96" t="n"/>
      <c r="H19" s="85" t="n"/>
      <c r="I19" s="96" t="n"/>
      <c r="J19" s="96" t="n"/>
      <c r="K19" s="96" t="n"/>
      <c r="L19" s="96" t="n"/>
      <c r="M19" s="92" t="n"/>
      <c r="P19" s="178">
        <f>IFERROR(__xludf.DUMMYFUNCTION("ifna(transpose(filter(F$3:F46,E$3:E46=B19)), """")"),"Data analysis")</f>
        <v/>
      </c>
    </row>
    <row r="20">
      <c r="A20" s="97" t="inlineStr">
        <is>
          <t>feed text into chat gpt using API</t>
        </is>
      </c>
      <c r="B20" s="87" t="inlineStr">
        <is>
          <t>Data analysis</t>
        </is>
      </c>
      <c r="C20" s="87" t="inlineStr">
        <is>
          <t>Data analysis</t>
        </is>
      </c>
      <c r="D20" s="92" t="inlineStr">
        <is>
          <t>process</t>
        </is>
      </c>
      <c r="E20" s="96" t="n"/>
      <c r="F20" s="96" t="n"/>
      <c r="G20" s="96" t="n"/>
      <c r="H20" s="85" t="n"/>
      <c r="I20" s="96" t="n"/>
      <c r="J20" s="96" t="n"/>
      <c r="K20" s="96" t="n"/>
      <c r="L20" s="96" t="n"/>
      <c r="M20" s="92" t="n"/>
      <c r="P20" s="178">
        <f>IFERROR(__xludf.DUMMYFUNCTION("ifna(transpose(filter(F$3:F46,E$3:E46=B20)), """")"),"Data analysis")</f>
        <v/>
      </c>
    </row>
    <row r="21">
      <c r="A21" s="83" t="inlineStr">
        <is>
          <t>investment use case that links an opportunity 'like or dislike' to help predicte future investment</t>
        </is>
      </c>
      <c r="B21" s="87" t="inlineStr">
        <is>
          <t>Data analysis</t>
        </is>
      </c>
      <c r="C21" s="87" t="inlineStr">
        <is>
          <t>Data analysis</t>
        </is>
      </c>
      <c r="D21" s="92" t="n"/>
      <c r="E21" s="92" t="n"/>
      <c r="F21" s="92" t="n"/>
      <c r="G21" s="96" t="n"/>
      <c r="H21" s="85" t="n"/>
      <c r="I21" s="96" t="n"/>
      <c r="J21" s="96" t="n"/>
      <c r="K21" s="96" t="n"/>
      <c r="L21" s="96" t="n"/>
      <c r="M21" s="92" t="n"/>
      <c r="P21" s="178">
        <f>IFERROR(__xludf.DUMMYFUNCTION("ifna(transpose(filter(F$3:F46,E$3:E46=B21)), """")"),"Data analysis")</f>
        <v/>
      </c>
    </row>
    <row r="22">
      <c r="A22" s="83" t="inlineStr">
        <is>
          <t>we aren't sure yet. we're looking at different solutions but hope to integrated better ai analysis of survey responses to improve our understanding of the context of the respondents</t>
        </is>
      </c>
      <c r="B22" s="87" t="inlineStr">
        <is>
          <t>Data analysis</t>
        </is>
      </c>
      <c r="C22" s="87" t="inlineStr">
        <is>
          <t>Data analysis</t>
        </is>
      </c>
      <c r="D22" s="96" t="n"/>
      <c r="E22" s="92" t="n"/>
      <c r="F22" s="92" t="n"/>
      <c r="G22" s="96" t="n"/>
      <c r="H22" s="92" t="n"/>
      <c r="I22" s="92" t="n"/>
      <c r="J22" s="92" t="n"/>
      <c r="K22" s="92" t="n"/>
      <c r="L22" s="92" t="n"/>
      <c r="M22" s="92" t="n"/>
      <c r="P22" s="178">
        <f>IFERROR(__xludf.DUMMYFUNCTION("ifna(transpose(filter(F$3:F46,E$3:E46=B22)), """")"),"Data analysis")</f>
        <v/>
      </c>
    </row>
    <row r="23">
      <c r="A23" s="83" t="inlineStr">
        <is>
          <t>Not entirely sure, but ideally, we would use AI to take an initial pass through the data and identify key areas of interest. First, to address the core objectives of the research and second, things outside the scope but interesting, or correlated, or outside the expected findings based on past research</t>
        </is>
      </c>
      <c r="B23" s="87" t="inlineStr">
        <is>
          <t>Data analysis</t>
        </is>
      </c>
      <c r="C23" s="87" t="inlineStr">
        <is>
          <t>Data analysis</t>
        </is>
      </c>
      <c r="D23" s="92" t="n"/>
      <c r="E23" s="92" t="n"/>
      <c r="F23" s="92" t="n"/>
      <c r="G23" s="96" t="n"/>
      <c r="H23" s="92" t="n"/>
      <c r="I23" s="92" t="n"/>
      <c r="J23" s="92" t="n"/>
      <c r="K23" s="92" t="n"/>
      <c r="L23" s="92" t="n"/>
      <c r="M23" s="92" t="n"/>
      <c r="P23" s="178">
        <f>IFERROR(__xludf.DUMMYFUNCTION("ifna(transpose(filter(F$3:F46,E$3:E46=B23)), """")"),"Data analysis")</f>
        <v/>
      </c>
    </row>
    <row r="24">
      <c r="A24" s="83" t="inlineStr">
        <is>
          <t>We are looking to it as a way to more quickly analyze &amp; create stories from qualitative data sets</t>
        </is>
      </c>
      <c r="B24" s="87" t="inlineStr">
        <is>
          <t>Data analysis</t>
        </is>
      </c>
      <c r="C24" s="87" t="inlineStr">
        <is>
          <t>Data analysis</t>
        </is>
      </c>
      <c r="D24" s="92" t="n"/>
      <c r="E24" s="92" t="n"/>
      <c r="F24" s="92" t="n"/>
      <c r="G24" s="96" t="n"/>
      <c r="H24" s="92" t="n"/>
      <c r="I24" s="92" t="n"/>
      <c r="J24" s="92" t="n"/>
      <c r="K24" s="92" t="n"/>
      <c r="L24" s="92" t="n"/>
      <c r="M24" s="92" t="n"/>
      <c r="P24" s="178">
        <f>IFERROR(__xludf.DUMMYFUNCTION("ifna(transpose(filter(F$3:F46,E$3:E46=B24)), """")"),"Data analysis")</f>
        <v/>
      </c>
    </row>
    <row r="25">
      <c r="A25" s="83" t="inlineStr">
        <is>
          <t>Help with Analysis;Use to analyze qualitative data</t>
        </is>
      </c>
      <c r="B25" s="87" t="inlineStr">
        <is>
          <t>Data analysis</t>
        </is>
      </c>
      <c r="C25" s="87" t="inlineStr">
        <is>
          <t>Data analysis</t>
        </is>
      </c>
      <c r="D25" s="92" t="n"/>
      <c r="E25" s="92" t="n"/>
      <c r="F25" s="92" t="n"/>
      <c r="G25" s="96" t="n"/>
      <c r="H25" s="92" t="n"/>
      <c r="I25" s="92" t="n"/>
      <c r="J25" s="92" t="n"/>
      <c r="K25" s="92" t="n"/>
      <c r="L25" s="92" t="n"/>
      <c r="M25" s="92" t="n"/>
      <c r="P25" s="178">
        <f>IFERROR(__xludf.DUMMYFUNCTION("ifna(transpose(filter(F$3:F46,E$3:E46=B25)), """")"),"Data analysis")</f>
        <v/>
      </c>
    </row>
    <row r="26">
      <c r="A26" s="83" t="inlineStr">
        <is>
          <t>I would have to have ChatGPT parse the data into a format that it can understand, and then give it specific instructions for performing analysis and interpreting the results. For example, it would be cool to have ChatGPT perform a few different types of cluster analysis for segmentation and then select the algorithm that produced the most significantly different clusters.</t>
        </is>
      </c>
      <c r="B26" s="87" t="inlineStr">
        <is>
          <t>Data analysis</t>
        </is>
      </c>
      <c r="C26" s="87" t="inlineStr">
        <is>
          <t>Data analysis</t>
        </is>
      </c>
      <c r="D26" s="92" t="n"/>
      <c r="E26" s="92" t="n"/>
      <c r="F26" s="92" t="n"/>
      <c r="G26" s="96" t="n"/>
      <c r="H26" s="92" t="n"/>
      <c r="I26" s="92" t="n"/>
      <c r="J26" s="92" t="n"/>
      <c r="K26" s="92" t="n"/>
      <c r="L26" s="92" t="n"/>
      <c r="M26" s="92" t="n"/>
      <c r="P26" s="178">
        <f>IFERROR(__xludf.DUMMYFUNCTION("ifna(transpose(filter(F$3:F46,E$3:E46=B26)), """")"),"Data analysis")</f>
        <v/>
      </c>
    </row>
    <row r="27">
      <c r="A27" s="83" t="inlineStr">
        <is>
          <t>automatically analyzing large set of data to group them into similar topics and extract meta data in order to quickly understand the data</t>
        </is>
      </c>
      <c r="B27" s="87" t="inlineStr">
        <is>
          <t>Data analysis</t>
        </is>
      </c>
      <c r="C27" s="87" t="inlineStr">
        <is>
          <t>Data analysis</t>
        </is>
      </c>
      <c r="D27" s="92" t="n"/>
      <c r="E27" s="92" t="n"/>
      <c r="F27" s="92" t="n"/>
      <c r="G27" s="96" t="n"/>
      <c r="H27" s="92" t="n"/>
      <c r="I27" s="92" t="n"/>
      <c r="J27" s="92" t="n"/>
      <c r="K27" s="92" t="n"/>
      <c r="L27" s="92" t="n"/>
      <c r="M27" s="92" t="n"/>
      <c r="P27" s="178">
        <f>IFERROR(__xludf.DUMMYFUNCTION("ifna(transpose(filter(F$3:F46,E$3:E46=B27)), """")"),"Data analysis")</f>
        <v/>
      </c>
    </row>
    <row r="28">
      <c r="A28" s="83" t="inlineStr">
        <is>
          <t>It depends on the capabilities of available AI at the time, but I imagine I might ask AI to give it's own insights to the data and compare it against my own. It might open my eyes to things I have not yet considered.</t>
        </is>
      </c>
      <c r="B28" s="87" t="inlineStr">
        <is>
          <t>Data analysis</t>
        </is>
      </c>
      <c r="C28" s="87" t="inlineStr">
        <is>
          <t>Data analysis</t>
        </is>
      </c>
      <c r="D28" s="92" t="n"/>
      <c r="E28" s="92" t="n"/>
      <c r="F28" s="92" t="n"/>
      <c r="G28" s="96" t="n"/>
      <c r="H28" s="92" t="n"/>
      <c r="I28" s="92" t="n"/>
      <c r="J28" s="92" t="n"/>
      <c r="K28" s="92" t="n"/>
      <c r="L28" s="92" t="n"/>
      <c r="M28" s="92" t="n"/>
      <c r="P28" s="178">
        <f>IFERROR(__xludf.DUMMYFUNCTION("ifna(transpose(filter(F$3:F46,E$3:E46=B28)), """")"),"Data analysis")</f>
        <v/>
      </c>
    </row>
    <row r="29">
      <c r="A29" s="83" t="inlineStr">
        <is>
          <t>We have developed a set of instructions for how to use the specific gen ai tools, and with which data. It assists us in speeding analysis and finding themes.</t>
        </is>
      </c>
      <c r="B29" s="87" t="inlineStr">
        <is>
          <t>Data analysis</t>
        </is>
      </c>
      <c r="C29" s="87" t="inlineStr">
        <is>
          <t>Data analysis</t>
        </is>
      </c>
      <c r="D29" s="92" t="n"/>
      <c r="E29" s="92" t="n"/>
      <c r="F29" s="92" t="n"/>
      <c r="G29" s="96" t="n"/>
      <c r="H29" s="92" t="n"/>
      <c r="I29" s="92" t="n"/>
      <c r="J29" s="92" t="n"/>
      <c r="K29" s="92" t="n"/>
      <c r="L29" s="92" t="n"/>
      <c r="M29" s="92" t="n"/>
      <c r="P29" s="178">
        <f>IFERROR(__xludf.DUMMYFUNCTION("ifna(transpose(filter(F$3:F46,E$3:E46=B29)), """")"),"Data analysis")</f>
        <v/>
      </c>
    </row>
    <row r="30">
      <c r="A30" s="83" t="inlineStr">
        <is>
          <t>probably data analysis</t>
        </is>
      </c>
      <c r="B30" s="87" t="inlineStr">
        <is>
          <t>Data analysis</t>
        </is>
      </c>
      <c r="C30" s="87" t="inlineStr">
        <is>
          <t>Data analysis</t>
        </is>
      </c>
      <c r="D30" s="92" t="n"/>
      <c r="E30" s="92" t="n"/>
      <c r="F30" s="92" t="n"/>
      <c r="G30" s="96" t="n"/>
      <c r="H30" s="92" t="n"/>
      <c r="I30" s="92" t="n"/>
      <c r="J30" s="92" t="n"/>
      <c r="K30" s="92" t="n"/>
      <c r="L30" s="92" t="n"/>
      <c r="M30" s="92" t="n"/>
      <c r="P30" s="178">
        <f>IFERROR(__xludf.DUMMYFUNCTION("ifna(transpose(filter(F$3:F46,E$3:E46=B30)), """")"),"Data analysis")</f>
        <v/>
      </c>
    </row>
    <row r="31">
      <c r="A31" s="83" t="inlineStr">
        <is>
          <t>I imagine it would be an add on to Power BI or another tool that can already handle data sets</t>
        </is>
      </c>
      <c r="B31" s="87" t="inlineStr">
        <is>
          <t>Data analysis</t>
        </is>
      </c>
      <c r="C31" s="87" t="inlineStr">
        <is>
          <t>Data analysis</t>
        </is>
      </c>
      <c r="D31" s="92" t="n"/>
      <c r="E31" s="92" t="n"/>
      <c r="F31" s="92" t="n"/>
      <c r="G31" s="96" t="n"/>
      <c r="H31" s="92" t="n"/>
      <c r="I31" s="92" t="n"/>
      <c r="J31" s="92" t="n"/>
      <c r="K31" s="92" t="n"/>
      <c r="L31" s="92" t="n"/>
      <c r="M31" s="92" t="n"/>
      <c r="P31" s="178">
        <f>IFERROR(__xludf.DUMMYFUNCTION("ifna(transpose(filter(F$3:F46,E$3:E46=B31)), """")"),"Data analysis")</f>
        <v/>
      </c>
    </row>
    <row r="32">
      <c r="A32" s="83" t="inlineStr">
        <is>
          <t>I’d start with using ai to summarize the open end responses</t>
        </is>
      </c>
      <c r="B32" s="87" t="inlineStr">
        <is>
          <t>Data analysis</t>
        </is>
      </c>
      <c r="C32" s="87" t="inlineStr">
        <is>
          <t>Data analysis</t>
        </is>
      </c>
      <c r="D32" s="92" t="n"/>
      <c r="E32" s="92" t="n"/>
      <c r="F32" s="92" t="n"/>
      <c r="G32" s="96" t="n"/>
      <c r="H32" s="92" t="n"/>
      <c r="I32" s="92" t="n"/>
      <c r="J32" s="92" t="n"/>
      <c r="K32" s="92" t="n"/>
      <c r="L32" s="92" t="n"/>
      <c r="M32" s="92" t="n"/>
      <c r="P32" s="178">
        <f>IFERROR(__xludf.DUMMYFUNCTION("ifna(transpose(filter(F$3:F46,E$3:E46=B32)), """")"),"Data analysis")</f>
        <v/>
      </c>
    </row>
    <row r="33">
      <c r="A33" s="83" t="inlineStr">
        <is>
          <t>It's on a SaaS platform. The build part is form entry, the analysis looks just like this survey!</t>
        </is>
      </c>
      <c r="B33" s="87" t="inlineStr">
        <is>
          <t>Low Content</t>
        </is>
      </c>
      <c r="C33" s="87" t="inlineStr">
        <is>
          <t>Low Content</t>
        </is>
      </c>
      <c r="D33" s="92" t="n"/>
      <c r="E33" s="92" t="n"/>
      <c r="F33" s="92" t="n"/>
      <c r="G33" s="96" t="n"/>
      <c r="H33" s="92" t="n"/>
      <c r="I33" s="92" t="n"/>
      <c r="J33" s="92" t="n"/>
      <c r="K33" s="92" t="n"/>
      <c r="L33" s="92" t="n"/>
      <c r="M33" s="92" t="n"/>
      <c r="P33" s="178">
        <f>IFERROR(__xludf.DUMMYFUNCTION("ifna(transpose(filter(F$3:F46,E$3:E46=B33)), """")"),"Low Content")</f>
        <v/>
      </c>
    </row>
    <row r="34">
      <c r="A34" s="83" t="inlineStr">
        <is>
          <t>Not sure. Right now I'm just experimenting, largely offline, either pre- or post survey/qual</t>
        </is>
      </c>
      <c r="B34" s="87" t="inlineStr">
        <is>
          <t>Not sure yet</t>
        </is>
      </c>
      <c r="C34" s="87" t="inlineStr">
        <is>
          <t>Not sure yet</t>
        </is>
      </c>
      <c r="D34" s="92" t="inlineStr">
        <is>
          <t>not sure</t>
        </is>
      </c>
      <c r="E34" s="92" t="n"/>
      <c r="F34" s="92" t="n"/>
      <c r="G34" s="96" t="n"/>
      <c r="H34" s="92" t="n"/>
      <c r="I34" s="92" t="n"/>
      <c r="J34" s="92" t="n"/>
      <c r="K34" s="92" t="n"/>
      <c r="L34" s="92" t="n"/>
      <c r="M34" s="92" t="n"/>
      <c r="P34" s="178">
        <f>IFERROR(__xludf.DUMMYFUNCTION("ifna(transpose(filter(F$3:F46,E$3:E46=B34)), """")"),"Not sure yet")</f>
        <v/>
      </c>
    </row>
    <row r="35">
      <c r="A35" s="83" t="inlineStr">
        <is>
          <t>I have to leave, good day</t>
        </is>
      </c>
      <c r="B35" s="87" t="inlineStr">
        <is>
          <t>Not sure yet</t>
        </is>
      </c>
      <c r="C35" s="87" t="inlineStr">
        <is>
          <t>Not sure yet</t>
        </is>
      </c>
      <c r="D35" s="92" t="n"/>
      <c r="E35" s="92" t="n"/>
      <c r="F35" s="92" t="n"/>
      <c r="G35" s="96" t="n"/>
      <c r="H35" s="92" t="n"/>
      <c r="I35" s="92" t="n"/>
      <c r="J35" s="92" t="n"/>
      <c r="K35" s="92" t="n"/>
      <c r="L35" s="92" t="n"/>
      <c r="M35" s="92" t="n"/>
      <c r="P35" s="178">
        <f>IFERROR(__xludf.DUMMYFUNCTION("ifna(transpose(filter(F$3:F46,E$3:E46=B35)), """")"),"Not sure yet")</f>
        <v/>
      </c>
    </row>
    <row r="36">
      <c r="A36" s="83" t="inlineStr">
        <is>
          <t>I think it depends on what my very bureaucratic company is willing to sign up for.</t>
        </is>
      </c>
      <c r="B36" s="87" t="inlineStr">
        <is>
          <t>Not sure yet</t>
        </is>
      </c>
      <c r="C36" s="87" t="inlineStr">
        <is>
          <t>Not sure yet</t>
        </is>
      </c>
      <c r="D36" s="92" t="n"/>
      <c r="E36" s="92" t="n"/>
      <c r="F36" s="92" t="n"/>
      <c r="G36" s="96" t="n"/>
      <c r="H36" s="92" t="n"/>
      <c r="I36" s="92" t="n"/>
      <c r="J36" s="92" t="n"/>
      <c r="K36" s="92" t="n"/>
      <c r="L36" s="92" t="n"/>
      <c r="M36" s="92" t="n"/>
      <c r="P36" s="178">
        <f>IFERROR(__xludf.DUMMYFUNCTION("ifna(transpose(filter(F$3:F46,E$3:E46=B36)), """")"),"Not sure yet")</f>
        <v/>
      </c>
    </row>
    <row r="37">
      <c r="A37" s="83" t="inlineStr">
        <is>
          <t>no idea. leaving it to my data team.</t>
        </is>
      </c>
      <c r="B37" s="87" t="inlineStr">
        <is>
          <t>Not sure yet</t>
        </is>
      </c>
      <c r="C37" s="87" t="inlineStr">
        <is>
          <t>Not sure yet</t>
        </is>
      </c>
      <c r="D37" s="92" t="n"/>
      <c r="E37" s="92" t="n"/>
      <c r="F37" s="92" t="n"/>
      <c r="G37" s="96" t="n"/>
      <c r="H37" s="92" t="n"/>
      <c r="I37" s="92" t="n"/>
      <c r="J37" s="92" t="n"/>
      <c r="K37" s="92" t="n"/>
      <c r="L37" s="92" t="n"/>
      <c r="M37" s="92" t="n"/>
      <c r="P37" s="178">
        <f>IFERROR(__xludf.DUMMYFUNCTION("ifna(transpose(filter(F$3:F46,E$3:E46=B37)), """")"),"Not sure yet")</f>
        <v/>
      </c>
    </row>
    <row r="38">
      <c r="A38" s="83" t="inlineStr">
        <is>
          <t>I have absolutely no idea. I need to familiarize myself with the technology and potentials first; I am not familiar enough to yet know what the integration of the technology will look like</t>
        </is>
      </c>
      <c r="B38" s="87" t="inlineStr">
        <is>
          <t>Not sure yet</t>
        </is>
      </c>
      <c r="C38" s="87" t="inlineStr">
        <is>
          <t>Not sure yet</t>
        </is>
      </c>
      <c r="D38" s="92" t="n"/>
      <c r="E38" s="92" t="n"/>
      <c r="F38" s="92" t="n"/>
      <c r="G38" s="96" t="n"/>
      <c r="H38" s="92" t="n"/>
      <c r="I38" s="92" t="n"/>
      <c r="J38" s="92" t="n"/>
      <c r="K38" s="92" t="n"/>
      <c r="L38" s="92" t="n"/>
      <c r="M38" s="92" t="n"/>
      <c r="P38" s="178">
        <f>IFERROR(__xludf.DUMMYFUNCTION("ifna(transpose(filter(F$3:F46,E$3:E46=B38)), """")"),"Not sure yet")</f>
        <v/>
      </c>
    </row>
    <row r="39">
      <c r="A39" s="83" t="inlineStr">
        <is>
          <t>I don't know. At the moment I am exploring the ways in which I can integrate AI into my work in a reliable way</t>
        </is>
      </c>
      <c r="B39" s="87" t="inlineStr">
        <is>
          <t>Not sure yet</t>
        </is>
      </c>
      <c r="C39" s="87" t="inlineStr">
        <is>
          <t>Not sure yet</t>
        </is>
      </c>
      <c r="D39" s="92" t="n"/>
      <c r="E39" s="92" t="n"/>
      <c r="F39" s="92" t="n"/>
      <c r="G39" s="96" t="n"/>
      <c r="H39" s="92" t="n"/>
      <c r="I39" s="92" t="n"/>
      <c r="J39" s="92" t="n"/>
      <c r="K39" s="92" t="n"/>
      <c r="L39" s="92" t="n"/>
      <c r="M39" s="92" t="n"/>
      <c r="P39" s="178">
        <f>IFERROR(__xludf.DUMMYFUNCTION("ifna(transpose(filter(F$3:F46,E$3:E46=B39)), """")"),"Not sure yet")</f>
        <v/>
      </c>
    </row>
    <row r="40">
      <c r="A40" s="83" t="inlineStr">
        <is>
          <t>Don’t know yet. I think of ai from an individual tool perspective, less as an overall solution</t>
        </is>
      </c>
      <c r="B40" s="87" t="inlineStr">
        <is>
          <t>Not sure yet</t>
        </is>
      </c>
      <c r="C40" s="87" t="inlineStr">
        <is>
          <t>Not sure yet</t>
        </is>
      </c>
      <c r="D40" s="92" t="n"/>
      <c r="E40" s="92" t="n"/>
      <c r="F40" s="92" t="n"/>
      <c r="G40" s="96" t="n"/>
      <c r="H40" s="92" t="n"/>
      <c r="I40" s="92" t="n"/>
      <c r="J40" s="92" t="n"/>
      <c r="K40" s="92" t="n"/>
      <c r="L40" s="92" t="n"/>
      <c r="M40" s="92" t="n"/>
      <c r="P40" s="178">
        <f>IFERROR(__xludf.DUMMYFUNCTION("ifna(transpose(filter(F$3:F46,E$3:E46=B40)), """")"),"Not sure yet")</f>
        <v/>
      </c>
    </row>
    <row r="41">
      <c r="A41" s="83" t="inlineStr">
        <is>
          <t>no idea</t>
        </is>
      </c>
      <c r="B41" s="87" t="inlineStr">
        <is>
          <t>Not sure yet</t>
        </is>
      </c>
      <c r="C41" s="87" t="inlineStr">
        <is>
          <t>Not sure yet</t>
        </is>
      </c>
      <c r="D41" s="92" t="n"/>
      <c r="E41" s="92" t="n"/>
      <c r="F41" s="92" t="n"/>
      <c r="G41" s="96" t="n"/>
      <c r="H41" s="92" t="n"/>
      <c r="I41" s="92" t="n"/>
      <c r="J41" s="92" t="n"/>
      <c r="K41" s="92" t="n"/>
      <c r="L41" s="92" t="n"/>
      <c r="M41" s="92" t="n"/>
      <c r="P41" s="178">
        <f>IFERROR(__xludf.DUMMYFUNCTION("ifna(transpose(filter(F$3:F46,E$3:E46=B41)), """")"),"Not sure yet")</f>
        <v/>
      </c>
    </row>
    <row r="42">
      <c r="A42" s="83" t="inlineStr">
        <is>
          <t>I'm honestly not sure</t>
        </is>
      </c>
      <c r="B42" s="87" t="inlineStr">
        <is>
          <t>Not sure yet</t>
        </is>
      </c>
      <c r="C42" s="87" t="inlineStr">
        <is>
          <t>Not sure yet</t>
        </is>
      </c>
      <c r="D42" s="92" t="n"/>
      <c r="E42" s="92" t="n"/>
      <c r="F42" s="92" t="n"/>
      <c r="G42" s="96" t="n"/>
      <c r="H42" s="92" t="n"/>
      <c r="I42" s="92" t="n"/>
      <c r="J42" s="92" t="n"/>
      <c r="K42" s="92" t="n"/>
      <c r="L42" s="92" t="n"/>
      <c r="M42" s="92" t="n"/>
      <c r="P42" s="178">
        <f>IFERROR(__xludf.DUMMYFUNCTION("ifna(transpose(filter(F$3:F46,E$3:E46=B42)), """")"),"Not sure yet")</f>
        <v/>
      </c>
    </row>
    <row r="43">
      <c r="A43" s="83" t="inlineStr">
        <is>
          <t>I’m not sure yet</t>
        </is>
      </c>
      <c r="B43" s="87" t="inlineStr">
        <is>
          <t>Not sure yet</t>
        </is>
      </c>
      <c r="C43" s="87" t="inlineStr">
        <is>
          <t>Not sure yet</t>
        </is>
      </c>
      <c r="D43" s="92" t="n"/>
      <c r="E43" s="92" t="n"/>
      <c r="F43" s="92" t="n"/>
      <c r="G43" s="96" t="n"/>
      <c r="H43" s="92" t="n"/>
      <c r="I43" s="92" t="n"/>
      <c r="J43" s="92" t="n"/>
      <c r="K43" s="92" t="n"/>
      <c r="L43" s="92" t="n"/>
      <c r="M43" s="92" t="n"/>
      <c r="P43" s="178">
        <f>IFERROR(__xludf.DUMMYFUNCTION("ifna(transpose(filter(F$3:F46,E$3:E46=B43)), """")"),"Not sure yet")</f>
        <v/>
      </c>
    </row>
    <row r="44">
      <c r="A44" s="83" t="inlineStr">
        <is>
          <t>I don’t know yet</t>
        </is>
      </c>
      <c r="B44" s="87" t="inlineStr">
        <is>
          <t>Not sure yet</t>
        </is>
      </c>
      <c r="C44" s="87" t="inlineStr">
        <is>
          <t>Not sure yet</t>
        </is>
      </c>
      <c r="D44" s="92" t="n"/>
      <c r="E44" s="92" t="n"/>
      <c r="F44" s="92" t="n"/>
      <c r="G44" s="96" t="n"/>
      <c r="H44" s="92" t="n"/>
      <c r="I44" s="92" t="n"/>
      <c r="J44" s="92" t="n"/>
      <c r="K44" s="92" t="n"/>
      <c r="L44" s="92" t="n"/>
      <c r="M44" s="92" t="n"/>
      <c r="P44" s="178">
        <f>IFERROR(__xludf.DUMMYFUNCTION("ifna(transpose(filter(F$3:F46,E$3:E46=B44)), """")"),"Not sure yet")</f>
        <v/>
      </c>
    </row>
    <row r="45">
      <c r="A45" s="83" t="inlineStr">
        <is>
          <t>Unclear</t>
        </is>
      </c>
      <c r="B45" s="87" t="inlineStr">
        <is>
          <t>Not sure yet</t>
        </is>
      </c>
      <c r="C45" s="87" t="inlineStr">
        <is>
          <t>Not sure yet</t>
        </is>
      </c>
      <c r="D45" s="92" t="n"/>
      <c r="E45" s="92" t="n"/>
      <c r="F45" s="92" t="n"/>
      <c r="G45" s="96" t="n"/>
      <c r="H45" s="92" t="n"/>
      <c r="I45" s="92" t="n"/>
      <c r="J45" s="92" t="n"/>
      <c r="K45" s="92" t="n"/>
      <c r="L45" s="92" t="n"/>
      <c r="M45" s="92" t="n"/>
      <c r="P45" s="178">
        <f>IFERROR(__xludf.DUMMYFUNCTION("ifna(transpose(filter(F$3:F46,E$3:E46=B45)), """")"),"Not sure yet")</f>
        <v/>
      </c>
    </row>
    <row r="46">
      <c r="H46" s="92" t="n"/>
      <c r="I46" s="92" t="n"/>
      <c r="J46" s="92" t="n"/>
      <c r="K46" s="92" t="n"/>
      <c r="L46" s="92" t="n"/>
      <c r="M46" s="92" t="n"/>
      <c r="P46" s="178" t="n"/>
    </row>
  </sheetData>
  <autoFilter ref="$A$2:$Z$46"/>
  <mergeCells count="1">
    <mergeCell ref="A1:C1"/>
  </mergeCells>
  <dataValidations count="2">
    <dataValidation sqref="B3:B45" showErrorMessage="1" showInputMessage="1" allowBlank="1" prompt="Click and enter a value from range" type="list">
      <formula1>$E$3:$E$45</formula1>
    </dataValidation>
    <dataValidation sqref="C3:C45" showErrorMessage="1" showInputMessage="1" allowBlank="1" type="list">
      <formula1>$P3:$Z3</formula1>
    </dataValidation>
  </dataValidations>
  <pageMargins left="0.75" right="0.75" top="1" bottom="1" header="0.5" footer="0.5"/>
</worksheet>
</file>

<file path=xl/worksheets/sheet8.xml><?xml version="1.0" encoding="utf-8"?>
<worksheet xmlns="http://schemas.openxmlformats.org/spreadsheetml/2006/main">
  <sheetPr>
    <outlinePr summaryBelow="0" summaryRight="0"/>
    <pageSetUpPr/>
  </sheetPr>
  <dimension ref="A1:Z21"/>
  <sheetViews>
    <sheetView workbookViewId="0">
      <pane ySplit="2" topLeftCell="A3" activePane="bottomLeft" state="frozen"/>
      <selection pane="bottomLeft" activeCell="B4" sqref="B4"/>
    </sheetView>
  </sheetViews>
  <sheetFormatPr baseColWidth="8" defaultColWidth="12.63" defaultRowHeight="15.75" customHeight="1"/>
  <cols>
    <col width="61.25" customWidth="1" style="179" min="1" max="1"/>
    <col width="24.88" customWidth="1" style="179" min="2" max="2"/>
    <col width="23" customWidth="1" style="179" min="3" max="3"/>
    <col width="10.25" customWidth="1" style="179" min="4" max="4"/>
    <col width="27.5" customWidth="1" style="179" min="5" max="5"/>
    <col width="26.88" customWidth="1" style="179" min="6" max="6"/>
    <col width="8.75" customWidth="1" style="179" min="7" max="7"/>
    <col width="4.13" customWidth="1" style="179" min="8" max="8"/>
    <col width="18.38" customWidth="1" style="179" min="9" max="9"/>
    <col width="40.63" customWidth="1" style="179" min="10" max="10"/>
    <col width="27.75" customWidth="1" style="179" min="11" max="11"/>
    <col width="17.88" customWidth="1" style="179" min="12" max="12"/>
  </cols>
  <sheetData>
    <row r="1">
      <c r="A1" s="15" t="inlineStr">
        <is>
          <t xml:space="preserve">can you tell me the primary reason for not integrating such? </t>
        </is>
      </c>
      <c r="D1" s="33" t="n"/>
      <c r="E1" s="33" t="n"/>
      <c r="F1" s="33" t="n"/>
      <c r="G1" s="33" t="n"/>
      <c r="H1" s="33" t="n"/>
      <c r="I1" s="33" t="n"/>
      <c r="J1" s="33" t="n"/>
      <c r="K1" s="33" t="n"/>
      <c r="L1" s="33" t="n"/>
      <c r="M1" s="33" t="n"/>
      <c r="N1" s="33" t="n"/>
      <c r="O1" s="33" t="n"/>
      <c r="P1" s="33" t="n"/>
      <c r="Q1" s="33" t="n"/>
      <c r="R1" s="33" t="n"/>
      <c r="S1" s="33" t="n"/>
      <c r="T1" s="33" t="n"/>
      <c r="U1" s="33" t="n"/>
      <c r="V1" s="33" t="n"/>
      <c r="W1" s="33" t="n"/>
      <c r="X1" s="33" t="n"/>
      <c r="Y1" s="33" t="n"/>
      <c r="Z1" s="33" t="n"/>
    </row>
    <row r="2">
      <c r="A2" s="17" t="inlineStr">
        <is>
          <t>Responses</t>
        </is>
      </c>
      <c r="B2" s="18" t="inlineStr">
        <is>
          <t>Topic</t>
        </is>
      </c>
      <c r="C2" s="18" t="inlineStr">
        <is>
          <t>Subtopic</t>
        </is>
      </c>
      <c r="D2" s="33" t="n"/>
      <c r="E2" s="20" t="inlineStr">
        <is>
          <t>Topic</t>
        </is>
      </c>
      <c r="F2" s="20" t="inlineStr">
        <is>
          <t>Subtopic</t>
        </is>
      </c>
      <c r="G2" s="20" t="inlineStr">
        <is>
          <t>Count</t>
        </is>
      </c>
      <c r="H2" s="31" t="n"/>
      <c r="I2" s="20" t="inlineStr">
        <is>
          <t>Topic</t>
        </is>
      </c>
      <c r="J2" s="20" t="inlineStr">
        <is>
          <t>Insight</t>
        </is>
      </c>
      <c r="K2" s="20" t="inlineStr">
        <is>
          <t>Exemplar Response 1</t>
        </is>
      </c>
      <c r="L2" s="20" t="inlineStr">
        <is>
          <t>Exemplar Responses 2</t>
        </is>
      </c>
      <c r="M2" s="33" t="n"/>
      <c r="N2" s="33" t="n"/>
      <c r="O2" s="33" t="n"/>
      <c r="P2" s="155" t="inlineStr">
        <is>
          <t>Prep data for dropdown</t>
        </is>
      </c>
      <c r="Q2" s="33" t="n"/>
      <c r="R2" s="33" t="n"/>
      <c r="S2" s="33" t="n"/>
      <c r="T2" s="33" t="n"/>
      <c r="U2" s="33" t="n"/>
      <c r="V2" s="33" t="n"/>
      <c r="W2" s="33" t="n"/>
      <c r="X2" s="33" t="n"/>
      <c r="Y2" s="33" t="n"/>
      <c r="Z2" s="33" t="n"/>
    </row>
    <row r="3">
      <c r="A3" s="27" t="inlineStr">
        <is>
          <t>inexperience, corporate policy and budget</t>
        </is>
      </c>
      <c r="B3" s="142" t="inlineStr">
        <is>
          <t>Budget priorities</t>
        </is>
      </c>
      <c r="C3" s="142" t="inlineStr">
        <is>
          <t>Budget priorities</t>
        </is>
      </c>
      <c r="D3" s="33" t="n"/>
      <c r="E3" s="99" t="inlineStr">
        <is>
          <t>Budget priorities</t>
        </is>
      </c>
      <c r="F3" s="99" t="inlineStr">
        <is>
          <t>Budget priorities</t>
        </is>
      </c>
      <c r="G3" s="99">
        <f>SUMPRODUCT((--EXACT(E3, B$3:B$8776)) *(--EXACT(F3, C$3:C$8776)))</f>
        <v/>
      </c>
      <c r="H3" s="66" t="n"/>
      <c r="I3" s="100" t="inlineStr">
        <is>
          <t>Budget priorities</t>
        </is>
      </c>
      <c r="J3" s="93" t="inlineStr">
        <is>
          <t>Budgetary constraints are an impediment for some when it comes to integrating AI and chat.</t>
        </is>
      </c>
      <c r="K3" s="101" t="inlineStr">
        <is>
          <t>Not readily available and we have budget to continue doing research the way we always do</t>
        </is>
      </c>
      <c r="L3" s="142" t="inlineStr">
        <is>
          <t>inexperience, corporate policy and budget</t>
        </is>
      </c>
      <c r="M3" s="33" t="n"/>
      <c r="N3" s="33" t="n"/>
      <c r="O3" s="33" t="n"/>
      <c r="P3" s="77">
        <f>IFERROR(__xludf.DUMMYFUNCTION("ifna(transpose(filter(F$3:F21,E$3:E21=B3)), """")"),"Budget priorities")</f>
        <v/>
      </c>
      <c r="Q3" s="33" t="n"/>
      <c r="R3" s="33" t="n"/>
      <c r="S3" s="33" t="n"/>
      <c r="T3" s="33" t="n"/>
      <c r="U3" s="33" t="n"/>
      <c r="V3" s="33" t="n"/>
      <c r="W3" s="33" t="n"/>
      <c r="X3" s="33" t="n"/>
      <c r="Y3" s="33" t="n"/>
      <c r="Z3" s="33" t="n"/>
    </row>
    <row r="4">
      <c r="A4" s="27" t="inlineStr">
        <is>
          <t>Not readily available and we have budget to continue doing research the way we always do</t>
        </is>
      </c>
      <c r="B4" s="142" t="inlineStr">
        <is>
          <t>Budget priorities</t>
        </is>
      </c>
      <c r="C4" s="142" t="inlineStr">
        <is>
          <t>Budget priorities</t>
        </is>
      </c>
      <c r="D4" s="33" t="n"/>
      <c r="E4" s="103" t="inlineStr">
        <is>
          <t>Concerns over the use of AI and its accuracy</t>
        </is>
      </c>
      <c r="F4" s="103" t="inlineStr">
        <is>
          <t>Concerns over the use of AI and its accuracy</t>
        </is>
      </c>
      <c r="G4" s="103">
        <f>SUMPRODUCT((--EXACT(E4, B$3:B$8776)) *(--EXACT(F4, C$3:C$8776)))</f>
        <v/>
      </c>
      <c r="H4" s="66" t="n"/>
      <c r="I4" s="104" t="inlineStr">
        <is>
          <t>Concerns over the use of AI and its accuracy</t>
        </is>
      </c>
      <c r="J4" s="93" t="inlineStr">
        <is>
          <t>A small minority still have concerns over AI and its accuracy.  Those concerns hold them back from attempting any integration.</t>
        </is>
      </c>
      <c r="K4" s="105" t="inlineStr">
        <is>
          <t>i'm not sure i believe in ai</t>
        </is>
      </c>
      <c r="L4" s="142" t="inlineStr">
        <is>
          <t>scary and concerned about bias; test</t>
        </is>
      </c>
      <c r="M4" s="33" t="n"/>
      <c r="N4" s="33" t="n"/>
      <c r="O4" s="33" t="n"/>
      <c r="P4" s="77">
        <f>IFERROR(__xludf.DUMMYFUNCTION("ifna(transpose(filter(F$3:F21,E$3:E21=B4)), """")"),"Budget priorities")</f>
        <v/>
      </c>
      <c r="Q4" s="33" t="n"/>
      <c r="R4" s="33" t="n"/>
      <c r="S4" s="33" t="n"/>
      <c r="T4" s="33" t="n"/>
      <c r="U4" s="33" t="n"/>
      <c r="V4" s="33" t="n"/>
      <c r="W4" s="33" t="n"/>
      <c r="X4" s="33" t="n"/>
      <c r="Y4" s="33" t="n"/>
      <c r="Z4" s="33" t="n"/>
    </row>
    <row r="5">
      <c r="A5" s="27" t="inlineStr">
        <is>
          <t>Don't know much about it and cannot afford it</t>
        </is>
      </c>
      <c r="B5" s="142" t="inlineStr">
        <is>
          <t>Budget priorities</t>
        </is>
      </c>
      <c r="C5" s="142" t="inlineStr">
        <is>
          <t>Budget priorities</t>
        </is>
      </c>
      <c r="D5" s="33" t="n"/>
      <c r="E5" s="107" t="inlineStr">
        <is>
          <t>No perceived added value</t>
        </is>
      </c>
      <c r="F5" s="107" t="inlineStr">
        <is>
          <t>No perceived added value</t>
        </is>
      </c>
      <c r="G5" s="107">
        <f>SUMPRODUCT((--EXACT(E5, B$3:B$8776)) *(--EXACT(F5, C$3:C$8776)))</f>
        <v/>
      </c>
      <c r="H5" s="66" t="n"/>
      <c r="I5" s="108" t="inlineStr">
        <is>
          <t>No perceived added value</t>
        </is>
      </c>
      <c r="J5" s="109" t="inlineStr">
        <is>
          <t>A few feel that there is insufficient value from pursuing integration with AI and chat.  They are content with the status quo.</t>
        </is>
      </c>
      <c r="K5" s="78" t="inlineStr">
        <is>
          <t>I haven't seen an AI application yet that would improve the system we already have.</t>
        </is>
      </c>
      <c r="L5" s="79" t="inlineStr">
        <is>
          <t>I don't see the added value</t>
        </is>
      </c>
      <c r="M5" s="33" t="n"/>
      <c r="N5" s="33" t="n"/>
      <c r="O5" s="33" t="n"/>
      <c r="P5" s="77">
        <f>IFERROR(__xludf.DUMMYFUNCTION("ifna(transpose(filter(F$3:F21,E$3:E21=B5)), """")"),"Budget priorities")</f>
        <v/>
      </c>
      <c r="Q5" s="33" t="n"/>
      <c r="R5" s="33" t="n"/>
      <c r="S5" s="33" t="n"/>
      <c r="T5" s="33" t="n"/>
      <c r="U5" s="33" t="n"/>
      <c r="V5" s="33" t="n"/>
      <c r="W5" s="33" t="n"/>
      <c r="X5" s="33" t="n"/>
      <c r="Y5" s="33" t="n"/>
      <c r="Z5" s="33" t="n"/>
    </row>
    <row r="6">
      <c r="A6" s="27" t="inlineStr">
        <is>
          <t>scary and concerned about bias; test</t>
        </is>
      </c>
      <c r="B6" s="142" t="inlineStr">
        <is>
          <t>Concerns over the use of AI and its accuracy</t>
        </is>
      </c>
      <c r="C6" s="142" t="inlineStr">
        <is>
          <t>Concerns over the use of AI and its accuracy</t>
        </is>
      </c>
      <c r="D6" s="33" t="n"/>
      <c r="E6" s="111" t="inlineStr">
        <is>
          <t>The technology still needs to mature</t>
        </is>
      </c>
      <c r="F6" s="111" t="inlineStr">
        <is>
          <t>The technology still needs to mature</t>
        </is>
      </c>
      <c r="G6" s="111">
        <f>SUMPRODUCT((--EXACT(E6, B$3:B$8776)) *(--EXACT(F6, C$3:C$8776)))</f>
        <v/>
      </c>
      <c r="H6" s="66" t="n"/>
      <c r="I6" s="108" t="inlineStr">
        <is>
          <t>The technology still needs to mature</t>
        </is>
      </c>
      <c r="J6" s="109" t="inlineStr">
        <is>
          <t>Some await further improvements and refinements and would consider AI and chat technology when the technology matures.</t>
        </is>
      </c>
      <c r="K6" s="79" t="inlineStr">
        <is>
          <t>i feel that the technology still needs to mature a bit -- there are too many factual errors. i'm comfortable using it to draft documents as long as i can edit them. but i don't trust it enough yet to discern the subtleties and nuances of human responses</t>
        </is>
      </c>
      <c r="L6" s="76" t="inlineStr">
        <is>
          <t>1) Not enough experience with it 2) Haven't tested the areas where it could go wrong 3) No able to compare with past research studies</t>
        </is>
      </c>
      <c r="M6" s="33" t="n"/>
      <c r="N6" s="33" t="n"/>
      <c r="O6" s="33" t="n"/>
      <c r="P6" s="77">
        <f>IFERROR(__xludf.DUMMYFUNCTION("ifna(transpose(filter(F$3:F21,E$3:E21=B6)), """")"),"Concerns over the use of AI and its accuracy")</f>
        <v/>
      </c>
      <c r="Q6" s="33" t="n"/>
      <c r="R6" s="33" t="n"/>
      <c r="S6" s="33" t="n"/>
      <c r="T6" s="33" t="n"/>
      <c r="U6" s="33" t="n"/>
      <c r="V6" s="33" t="n"/>
      <c r="W6" s="33" t="n"/>
      <c r="X6" s="33" t="n"/>
      <c r="Y6" s="33" t="n"/>
      <c r="Z6" s="33" t="n"/>
    </row>
    <row r="7">
      <c r="A7" s="27" t="inlineStr">
        <is>
          <t>i'm not sure i believe in ai</t>
        </is>
      </c>
      <c r="B7" s="142" t="inlineStr">
        <is>
          <t>Concerns over the use of AI and its accuracy</t>
        </is>
      </c>
      <c r="C7" s="142" t="inlineStr">
        <is>
          <t>Concerns over the use of AI and its accuracy</t>
        </is>
      </c>
      <c r="D7" s="33" t="n"/>
      <c r="E7" s="142" t="inlineStr">
        <is>
          <t>Low Content</t>
        </is>
      </c>
      <c r="F7" s="142" t="inlineStr">
        <is>
          <t>Low Content</t>
        </is>
      </c>
      <c r="G7" s="142">
        <f>SUMPRODUCT((--EXACT(E7, B$3:B$8776)) *(--EXACT(F7, C$3:C$8776)))</f>
        <v/>
      </c>
      <c r="H7" s="66" t="n"/>
      <c r="I7" s="66" t="n"/>
      <c r="J7" s="66" t="n"/>
      <c r="K7" s="66" t="n"/>
      <c r="L7" s="66" t="n"/>
      <c r="M7" s="33" t="n"/>
      <c r="N7" s="33" t="n"/>
      <c r="O7" s="33" t="n"/>
      <c r="P7" s="77">
        <f>IFERROR(__xludf.DUMMYFUNCTION("ifna(transpose(filter(F$3:F21,E$3:E21=B7)), """")"),"Concerns over the use of AI and its accuracy")</f>
        <v/>
      </c>
      <c r="Q7" s="33" t="n"/>
      <c r="R7" s="33" t="n"/>
      <c r="S7" s="33" t="n"/>
      <c r="T7" s="33" t="n"/>
      <c r="U7" s="33" t="n"/>
      <c r="V7" s="33" t="n"/>
      <c r="W7" s="33" t="n"/>
      <c r="X7" s="33" t="n"/>
      <c r="Y7" s="33" t="n"/>
      <c r="Z7" s="33" t="n"/>
    </row>
    <row r="8">
      <c r="A8" s="27" t="inlineStr">
        <is>
          <t>I don’t make surveys</t>
        </is>
      </c>
      <c r="B8" s="142" t="inlineStr">
        <is>
          <t>Low Content</t>
        </is>
      </c>
      <c r="C8" s="142" t="inlineStr">
        <is>
          <t>Low Content</t>
        </is>
      </c>
      <c r="D8" s="33" t="n"/>
      <c r="E8" s="33" t="n"/>
      <c r="F8" s="33" t="n"/>
      <c r="G8" s="33">
        <f>SUM(G3:G7)</f>
        <v/>
      </c>
      <c r="H8" s="66" t="n"/>
      <c r="I8" s="66" t="n"/>
      <c r="J8" s="66" t="n"/>
      <c r="K8" s="66" t="n"/>
      <c r="L8" s="66" t="n"/>
      <c r="M8" s="33" t="n"/>
      <c r="N8" s="33" t="n"/>
      <c r="O8" s="33" t="n"/>
      <c r="P8" s="77">
        <f>IFERROR(__xludf.DUMMYFUNCTION("ifna(transpose(filter(F$3:F21,E$3:E21=B8)), """")"),"Low Content")</f>
        <v/>
      </c>
      <c r="Q8" s="33" t="n"/>
      <c r="R8" s="33" t="n"/>
      <c r="S8" s="33" t="n"/>
      <c r="T8" s="33" t="n"/>
      <c r="U8" s="33" t="n"/>
      <c r="V8" s="33" t="n"/>
      <c r="W8" s="33" t="n"/>
      <c r="X8" s="33" t="n"/>
      <c r="Y8" s="33" t="n"/>
      <c r="Z8" s="33" t="n"/>
    </row>
    <row r="9">
      <c r="A9" s="27" t="inlineStr">
        <is>
          <t>I don't see the added value</t>
        </is>
      </c>
      <c r="B9" s="142" t="inlineStr">
        <is>
          <t>No perceived added value</t>
        </is>
      </c>
      <c r="C9" s="142" t="inlineStr">
        <is>
          <t>No perceived added value</t>
        </is>
      </c>
      <c r="D9" s="33" t="n"/>
      <c r="E9" s="33" t="n"/>
      <c r="F9" s="33" t="n"/>
      <c r="G9" s="33" t="n"/>
      <c r="H9" s="66" t="n"/>
      <c r="I9" s="31" t="n"/>
      <c r="J9" s="31" t="n"/>
      <c r="K9" s="31" t="n"/>
      <c r="L9" s="31" t="n"/>
      <c r="M9" s="33" t="n"/>
      <c r="N9" s="33" t="n"/>
      <c r="O9" s="33" t="n"/>
      <c r="P9" s="77">
        <f>IFERROR(__xludf.DUMMYFUNCTION("ifna(transpose(filter(F$3:F21,E$3:E21=B9)), """")"),"No perceived added value")</f>
        <v/>
      </c>
      <c r="Q9" s="33" t="n"/>
      <c r="R9" s="33" t="n"/>
      <c r="S9" s="33" t="n"/>
      <c r="T9" s="33" t="n"/>
      <c r="U9" s="33" t="n"/>
      <c r="V9" s="33" t="n"/>
      <c r="W9" s="33" t="n"/>
      <c r="X9" s="33" t="n"/>
      <c r="Y9" s="33" t="n"/>
      <c r="Z9" s="33" t="n"/>
    </row>
    <row r="10">
      <c r="A10" s="27" t="inlineStr">
        <is>
          <t>I haven't seen an AI application yet that would improve the system we already have.</t>
        </is>
      </c>
      <c r="B10" s="142" t="inlineStr">
        <is>
          <t>No perceived added value</t>
        </is>
      </c>
      <c r="C10" s="142" t="inlineStr">
        <is>
          <t>No perceived added value</t>
        </is>
      </c>
      <c r="D10" s="33" t="n"/>
      <c r="E10" s="33" t="n"/>
      <c r="F10" s="33" t="n"/>
      <c r="G10" s="33" t="n"/>
      <c r="H10" s="66" t="n"/>
      <c r="I10" s="31" t="n"/>
      <c r="J10" s="31" t="n"/>
      <c r="K10" s="31" t="n"/>
      <c r="L10" s="31" t="n"/>
      <c r="M10" s="33" t="n"/>
      <c r="N10" s="33" t="n"/>
      <c r="O10" s="33" t="n"/>
      <c r="P10" s="77">
        <f>IFERROR(__xludf.DUMMYFUNCTION("ifna(transpose(filter(F$3:F21,E$3:E21=B10)), """")"),"No perceived added value")</f>
        <v/>
      </c>
      <c r="Q10" s="33" t="n"/>
      <c r="R10" s="33" t="n"/>
      <c r="S10" s="33" t="n"/>
      <c r="T10" s="33" t="n"/>
      <c r="U10" s="33" t="n"/>
      <c r="V10" s="33" t="n"/>
      <c r="W10" s="33" t="n"/>
      <c r="X10" s="33" t="n"/>
      <c r="Y10" s="33" t="n"/>
      <c r="Z10" s="33" t="n"/>
    </row>
    <row r="11">
      <c r="A11" s="27" t="inlineStr">
        <is>
          <t>I have to write the findings so I find it helpful to actually read responses and conduct interviews</t>
        </is>
      </c>
      <c r="B11" s="142" t="inlineStr">
        <is>
          <t>No perceived added value</t>
        </is>
      </c>
      <c r="C11" s="142" t="inlineStr">
        <is>
          <t>No perceived added value</t>
        </is>
      </c>
      <c r="D11" s="33" t="n"/>
      <c r="E11" s="33" t="n"/>
      <c r="F11" s="33" t="n"/>
      <c r="G11" s="33" t="n"/>
      <c r="H11" s="66" t="n"/>
      <c r="I11" s="31" t="n"/>
      <c r="J11" s="31" t="n"/>
      <c r="K11" s="31" t="n"/>
      <c r="L11" s="31" t="n"/>
      <c r="M11" s="33" t="n"/>
      <c r="N11" s="33" t="n"/>
      <c r="O11" s="33" t="n"/>
      <c r="P11" s="77">
        <f>IFERROR(__xludf.DUMMYFUNCTION("ifna(transpose(filter(F$3:F21,E$3:E21=B11)), """")"),"No perceived added value")</f>
        <v/>
      </c>
      <c r="Q11" s="33" t="n"/>
      <c r="R11" s="33" t="n"/>
      <c r="S11" s="33" t="n"/>
      <c r="T11" s="33" t="n"/>
      <c r="U11" s="33" t="n"/>
      <c r="V11" s="33" t="n"/>
      <c r="W11" s="33" t="n"/>
      <c r="X11" s="33" t="n"/>
      <c r="Y11" s="33" t="n"/>
      <c r="Z11" s="33" t="n"/>
    </row>
    <row r="12">
      <c r="A12" s="27" t="inlineStr">
        <is>
          <t>It's too free form. Not how clients want the data</t>
        </is>
      </c>
      <c r="B12" s="142" t="inlineStr">
        <is>
          <t>No perceived added value</t>
        </is>
      </c>
      <c r="C12" s="142" t="inlineStr">
        <is>
          <t>No perceived added value</t>
        </is>
      </c>
      <c r="D12" s="33" t="n"/>
      <c r="E12" s="33" t="n"/>
      <c r="F12" s="33" t="n"/>
      <c r="G12" s="33" t="n"/>
      <c r="H12" s="66" t="n"/>
      <c r="I12" s="31" t="n"/>
      <c r="J12" s="31" t="n"/>
      <c r="K12" s="31" t="n"/>
      <c r="L12" s="31" t="n"/>
      <c r="M12" s="33" t="n"/>
      <c r="N12" s="33" t="n"/>
      <c r="O12" s="33" t="n"/>
      <c r="P12" s="77">
        <f>IFERROR(__xludf.DUMMYFUNCTION("ifna(transpose(filter(F$3:F21,E$3:E21=B12)), """")"),"No perceived added value")</f>
        <v/>
      </c>
      <c r="Q12" s="33" t="n"/>
      <c r="R12" s="33" t="n"/>
      <c r="S12" s="33" t="n"/>
      <c r="T12" s="33" t="n"/>
      <c r="U12" s="33" t="n"/>
      <c r="V12" s="33" t="n"/>
      <c r="W12" s="33" t="n"/>
      <c r="X12" s="33" t="n"/>
      <c r="Y12" s="33" t="n"/>
      <c r="Z12" s="33" t="n"/>
    </row>
    <row r="13">
      <c r="A13" s="27" t="inlineStr">
        <is>
          <t>i feel that the technology still needs to mature a bit -- there are too many factual errors. i'm comfortable using it to draft documents as long as i can edit them. but i don't trust it enough yet to discern the subtleties and nuances of human responses</t>
        </is>
      </c>
      <c r="B13" s="142" t="inlineStr">
        <is>
          <t>The technology still needs to mature</t>
        </is>
      </c>
      <c r="C13" s="142" t="inlineStr">
        <is>
          <t>The technology still needs to mature</t>
        </is>
      </c>
      <c r="D13" s="33" t="n"/>
      <c r="E13" s="33" t="n"/>
      <c r="F13" s="33" t="n"/>
      <c r="G13" s="33" t="n"/>
      <c r="H13" s="66" t="n"/>
      <c r="I13" s="31" t="n"/>
      <c r="J13" s="31" t="n"/>
      <c r="K13" s="31" t="n"/>
      <c r="L13" s="31" t="n"/>
      <c r="M13" s="33" t="n"/>
      <c r="N13" s="33" t="n"/>
      <c r="O13" s="33" t="n"/>
      <c r="P13" s="77">
        <f>IFERROR(__xludf.DUMMYFUNCTION("ifna(transpose(filter(F$3:F21,E$3:E21=B13)), """")"),"The technology still needs to mature")</f>
        <v/>
      </c>
      <c r="Q13" s="33" t="n"/>
      <c r="R13" s="33" t="n"/>
      <c r="S13" s="33" t="n"/>
      <c r="T13" s="33" t="n"/>
      <c r="U13" s="33" t="n"/>
      <c r="V13" s="33" t="n"/>
      <c r="W13" s="33" t="n"/>
      <c r="X13" s="33" t="n"/>
      <c r="Y13" s="33" t="n"/>
      <c r="Z13" s="33" t="n"/>
    </row>
    <row r="14">
      <c r="A14" s="27" t="inlineStr">
        <is>
          <t>1) Not enough experience with it 2) Haven't tested the areas where it could go wrong 3) No able to compare with past research studies</t>
        </is>
      </c>
      <c r="B14" s="142" t="inlineStr">
        <is>
          <t>The technology still needs to mature</t>
        </is>
      </c>
      <c r="C14" s="142" t="inlineStr">
        <is>
          <t>The technology still needs to mature</t>
        </is>
      </c>
      <c r="D14" s="33" t="n"/>
      <c r="E14" s="33" t="n"/>
      <c r="F14" s="33" t="n"/>
      <c r="G14" s="33" t="n"/>
      <c r="H14" s="66" t="n"/>
      <c r="I14" s="31" t="n"/>
      <c r="J14" s="31" t="n"/>
      <c r="K14" s="31" t="n"/>
      <c r="L14" s="31" t="n"/>
      <c r="M14" s="33" t="n"/>
      <c r="N14" s="33" t="n"/>
      <c r="O14" s="33" t="n"/>
      <c r="P14" s="77">
        <f>IFERROR(__xludf.DUMMYFUNCTION("ifna(transpose(filter(F$3:F21,E$3:E21=B14)), """")"),"The technology still needs to mature")</f>
        <v/>
      </c>
      <c r="Q14" s="33" t="n"/>
      <c r="R14" s="33" t="n"/>
      <c r="S14" s="33" t="n"/>
      <c r="T14" s="33" t="n"/>
      <c r="U14" s="33" t="n"/>
      <c r="V14" s="33" t="n"/>
      <c r="W14" s="33" t="n"/>
      <c r="X14" s="33" t="n"/>
      <c r="Y14" s="33" t="n"/>
      <c r="Z14" s="33" t="n"/>
    </row>
    <row r="15">
      <c r="A15" s="27" t="inlineStr">
        <is>
          <t>I don't think it's ready for prime time yet.</t>
        </is>
      </c>
      <c r="B15" s="142" t="inlineStr">
        <is>
          <t>The technology still needs to mature</t>
        </is>
      </c>
      <c r="C15" s="142" t="inlineStr">
        <is>
          <t>The technology still needs to mature</t>
        </is>
      </c>
      <c r="D15" s="33" t="n"/>
      <c r="E15" s="33" t="n"/>
      <c r="F15" s="33" t="n"/>
      <c r="G15" s="31" t="n"/>
      <c r="H15" s="66" t="n"/>
      <c r="I15" s="31" t="n"/>
      <c r="J15" s="31" t="n"/>
      <c r="K15" s="31" t="n"/>
      <c r="L15" s="31" t="n"/>
      <c r="M15" s="33" t="n"/>
      <c r="N15" s="33" t="n"/>
      <c r="O15" s="33" t="n"/>
      <c r="P15" s="77">
        <f>IFERROR(__xludf.DUMMYFUNCTION("ifna(transpose(filter(F$3:F21,E$3:E21=B15)), """")"),"The technology still needs to mature")</f>
        <v/>
      </c>
      <c r="Q15" s="33" t="n"/>
      <c r="R15" s="33" t="n"/>
      <c r="S15" s="33" t="n"/>
      <c r="T15" s="33" t="n"/>
      <c r="U15" s="33" t="n"/>
      <c r="V15" s="33" t="n"/>
      <c r="W15" s="33" t="n"/>
      <c r="X15" s="33" t="n"/>
      <c r="Y15" s="33" t="n"/>
      <c r="Z15" s="33" t="n"/>
    </row>
    <row r="16">
      <c r="A16" s="27" t="inlineStr">
        <is>
          <t>just not familiar with it yet</t>
        </is>
      </c>
      <c r="B16" s="142" t="inlineStr">
        <is>
          <t>The technology still needs to mature</t>
        </is>
      </c>
      <c r="C16" s="142" t="inlineStr">
        <is>
          <t>The technology still needs to mature</t>
        </is>
      </c>
      <c r="D16" s="33" t="n"/>
      <c r="E16" s="31" t="n"/>
      <c r="F16" s="31" t="n"/>
      <c r="G16" s="31" t="n"/>
      <c r="H16" s="66" t="n"/>
      <c r="I16" s="31" t="n"/>
      <c r="J16" s="31" t="n"/>
      <c r="K16" s="31" t="n"/>
      <c r="L16" s="31" t="n"/>
      <c r="M16" s="33" t="n"/>
      <c r="N16" s="33" t="n"/>
      <c r="O16" s="33" t="n"/>
      <c r="P16" s="77">
        <f>IFERROR(__xludf.DUMMYFUNCTION("ifna(transpose(filter(F$3:F21,E$3:E21=B16)), """")"),"The technology still needs to mature")</f>
        <v/>
      </c>
      <c r="Q16" s="33" t="n"/>
      <c r="R16" s="33" t="n"/>
      <c r="S16" s="33" t="n"/>
      <c r="T16" s="33" t="n"/>
      <c r="U16" s="33" t="n"/>
      <c r="V16" s="33" t="n"/>
      <c r="W16" s="33" t="n"/>
      <c r="X16" s="33" t="n"/>
      <c r="Y16" s="33" t="n"/>
      <c r="Z16" s="33" t="n"/>
    </row>
    <row r="17">
      <c r="A17" s="27" t="inlineStr">
        <is>
          <t>I don’t know how to do that</t>
        </is>
      </c>
      <c r="B17" s="142" t="inlineStr">
        <is>
          <t>The technology still needs to mature</t>
        </is>
      </c>
      <c r="C17" s="142" t="inlineStr">
        <is>
          <t>The technology still needs to mature</t>
        </is>
      </c>
      <c r="D17" s="33" t="n"/>
      <c r="E17" s="31" t="n"/>
      <c r="F17" s="31" t="n"/>
      <c r="G17" s="31" t="n"/>
      <c r="H17" s="66" t="n"/>
      <c r="I17" s="31" t="n"/>
      <c r="J17" s="31" t="n"/>
      <c r="K17" s="31" t="n"/>
      <c r="L17" s="31" t="n"/>
      <c r="M17" s="33" t="n"/>
      <c r="N17" s="33" t="n"/>
      <c r="O17" s="33" t="n"/>
      <c r="P17" s="77">
        <f>IFERROR(__xludf.DUMMYFUNCTION("ifna(transpose(filter(F$3:F21,E$3:E21=B17)), """")"),"The technology still needs to mature")</f>
        <v/>
      </c>
      <c r="Q17" s="33" t="n"/>
      <c r="R17" s="33" t="n"/>
      <c r="S17" s="33" t="n"/>
      <c r="T17" s="33" t="n"/>
      <c r="U17" s="33" t="n"/>
      <c r="V17" s="33" t="n"/>
      <c r="W17" s="33" t="n"/>
      <c r="X17" s="33" t="n"/>
      <c r="Y17" s="33" t="n"/>
      <c r="Z17" s="33" t="n"/>
    </row>
    <row r="18">
      <c r="A18" s="27" t="inlineStr">
        <is>
          <t>The lack of humanity, the time lag to ask the next question and the fact that the systems do not respond at all like a trained qualitative moderator.</t>
        </is>
      </c>
      <c r="B18" s="142" t="inlineStr">
        <is>
          <t>The technology still needs to mature</t>
        </is>
      </c>
      <c r="C18" s="142" t="inlineStr">
        <is>
          <t>The technology still needs to mature</t>
        </is>
      </c>
      <c r="D18" s="33" t="n"/>
      <c r="E18" s="31" t="n"/>
      <c r="F18" s="31" t="n"/>
      <c r="G18" s="31" t="n"/>
      <c r="H18" s="66" t="n"/>
      <c r="I18" s="31" t="n"/>
      <c r="J18" s="31" t="n"/>
      <c r="K18" s="31" t="n"/>
      <c r="L18" s="31" t="n"/>
      <c r="M18" s="33" t="n"/>
      <c r="N18" s="33" t="n"/>
      <c r="O18" s="33" t="n"/>
      <c r="P18" s="77">
        <f>IFERROR(__xludf.DUMMYFUNCTION("ifna(transpose(filter(F$3:F21,E$3:E21=B18)), """")"),"The technology still needs to mature")</f>
        <v/>
      </c>
      <c r="Q18" s="33" t="n"/>
      <c r="R18" s="33" t="n"/>
      <c r="S18" s="33" t="n"/>
      <c r="T18" s="33" t="n"/>
      <c r="U18" s="33" t="n"/>
      <c r="V18" s="33" t="n"/>
      <c r="W18" s="33" t="n"/>
      <c r="X18" s="33" t="n"/>
      <c r="Y18" s="33" t="n"/>
      <c r="Z18" s="33" t="n"/>
    </row>
    <row r="19">
      <c r="A19" s="27" t="inlineStr">
        <is>
          <t>i just did;you got this wrong; not a great start!</t>
        </is>
      </c>
      <c r="B19" s="142" t="inlineStr">
        <is>
          <t>Low Content</t>
        </is>
      </c>
      <c r="C19" s="142" t="inlineStr">
        <is>
          <t>Low Content</t>
        </is>
      </c>
      <c r="D19" s="33" t="n"/>
      <c r="E19" s="31" t="n"/>
      <c r="F19" s="31" t="n"/>
      <c r="G19" s="31" t="n"/>
      <c r="H19" s="66" t="n"/>
      <c r="I19" s="31" t="n"/>
      <c r="J19" s="31" t="n"/>
      <c r="K19" s="31" t="n"/>
      <c r="L19" s="31" t="n"/>
      <c r="M19" s="33" t="n"/>
      <c r="N19" s="33" t="n"/>
      <c r="O19" s="33" t="n"/>
      <c r="P19" s="77">
        <f>IFERROR(__xludf.DUMMYFUNCTION("ifna(transpose(filter(F$3:F21,E$3:E21=B19)), """")"),"Low Content")</f>
        <v/>
      </c>
      <c r="Q19" s="33" t="n"/>
      <c r="R19" s="33" t="n"/>
      <c r="S19" s="33" t="n"/>
      <c r="T19" s="33" t="n"/>
      <c r="U19" s="33" t="n"/>
      <c r="V19" s="33" t="n"/>
      <c r="W19" s="33" t="n"/>
      <c r="X19" s="33" t="n"/>
      <c r="Y19" s="33" t="n"/>
      <c r="Z19" s="33" t="n"/>
    </row>
    <row r="20">
      <c r="D20" s="33" t="n"/>
      <c r="E20" s="31" t="n"/>
      <c r="F20" s="31" t="n"/>
      <c r="G20" s="31" t="n"/>
      <c r="H20" s="66" t="n"/>
      <c r="I20" s="31" t="n"/>
      <c r="J20" s="31" t="n"/>
      <c r="K20" s="31" t="n"/>
      <c r="L20" s="31" t="n"/>
      <c r="M20" s="33" t="n"/>
      <c r="N20" s="33" t="n"/>
      <c r="O20" s="33" t="n"/>
      <c r="P20" s="77" t="n"/>
      <c r="Q20" s="33" t="n"/>
      <c r="R20" s="33" t="n"/>
      <c r="S20" s="33" t="n"/>
      <c r="T20" s="33" t="n"/>
      <c r="U20" s="33" t="n"/>
      <c r="V20" s="33" t="n"/>
      <c r="W20" s="33" t="n"/>
      <c r="X20" s="33" t="n"/>
      <c r="Y20" s="33" t="n"/>
      <c r="Z20" s="33" t="n"/>
    </row>
    <row r="21">
      <c r="D21" s="33" t="n"/>
      <c r="E21" s="31" t="n"/>
      <c r="F21" s="31" t="n"/>
      <c r="G21" s="31" t="n"/>
      <c r="H21" s="66" t="n"/>
      <c r="I21" s="31" t="n"/>
      <c r="J21" s="31" t="n"/>
      <c r="K21" s="31" t="n"/>
      <c r="L21" s="31" t="n"/>
      <c r="M21" s="33" t="n"/>
      <c r="N21" s="33" t="n"/>
      <c r="O21" s="33" t="n"/>
      <c r="P21" s="77" t="n"/>
      <c r="Q21" s="33" t="n"/>
      <c r="R21" s="33" t="n"/>
      <c r="S21" s="33" t="n"/>
      <c r="T21" s="33" t="n"/>
      <c r="U21" s="33" t="n"/>
      <c r="V21" s="33" t="n"/>
      <c r="W21" s="33" t="n"/>
      <c r="X21" s="33" t="n"/>
      <c r="Y21" s="33" t="n"/>
      <c r="Z21" s="33" t="n"/>
    </row>
  </sheetData>
  <autoFilter ref="$A$2:$Z$21"/>
  <mergeCells count="1">
    <mergeCell ref="A1:C1"/>
  </mergeCells>
  <dataValidations count="2">
    <dataValidation sqref="C3:C19" showErrorMessage="1" showInputMessage="1" allowBlank="1" type="list">
      <formula1>$P3:$Z3</formula1>
    </dataValidation>
    <dataValidation sqref="B3:B19" showErrorMessage="1" showInputMessage="1" allowBlank="1" prompt="Click and enter a value from range" type="list">
      <formula1>$E$3:$E$21</formula1>
    </dataValidation>
  </dataValidations>
  <pageMargins left="0.75" right="0.75" top="1" bottom="1" header="0.5" footer="0.5"/>
</worksheet>
</file>

<file path=xl/worksheets/sheet9.xml><?xml version="1.0" encoding="utf-8"?>
<worksheet xmlns="http://schemas.openxmlformats.org/spreadsheetml/2006/main">
  <sheetPr>
    <outlinePr summaryBelow="0" summaryRight="0"/>
    <pageSetUpPr/>
  </sheetPr>
  <dimension ref="A1:Z60"/>
  <sheetViews>
    <sheetView workbookViewId="0">
      <pane ySplit="2" topLeftCell="A3" activePane="bottomLeft" state="frozen"/>
      <selection pane="bottomLeft" activeCell="B4" sqref="B4"/>
    </sheetView>
  </sheetViews>
  <sheetFormatPr baseColWidth="8" defaultColWidth="12.63" defaultRowHeight="15.75" customHeight="1"/>
  <cols>
    <col width="52" customWidth="1" style="179" min="1" max="1"/>
    <col width="24.5" customWidth="1" style="179" min="2" max="2"/>
    <col width="28.13" customWidth="1" style="179" min="3" max="3"/>
    <col width="23.38" customWidth="1" style="179" min="4" max="4"/>
    <col width="19" customWidth="1" style="179" min="5" max="5"/>
    <col width="18.88" customWidth="1" style="179" min="6" max="6"/>
    <col width="11.13" customWidth="1" style="179" min="7" max="7"/>
    <col width="4.13" customWidth="1" style="179" min="8" max="8"/>
    <col width="16.38" customWidth="1" style="179" min="9" max="9"/>
    <col width="59" customWidth="1" style="179" min="10" max="10"/>
    <col width="52.63" customWidth="1" style="179" min="11" max="11"/>
    <col width="43" customWidth="1" style="179" min="12" max="12"/>
  </cols>
  <sheetData>
    <row r="1">
      <c r="A1" s="184" t="inlineStr">
        <is>
          <t xml:space="preserve">What do you think is the primary advantage of using natural language chat and/or AI analysis in market research and why? </t>
        </is>
      </c>
      <c r="B1" s="181" t="n"/>
      <c r="C1" s="182" t="n"/>
      <c r="D1" s="113" t="n"/>
      <c r="E1" s="115" t="n"/>
      <c r="F1" s="115" t="n"/>
      <c r="G1" s="115" t="n"/>
      <c r="H1" s="116" t="n"/>
      <c r="I1" s="115" t="n"/>
      <c r="J1" s="115" t="n"/>
      <c r="K1" s="115" t="n"/>
      <c r="L1" s="115" t="n"/>
      <c r="M1" s="117" t="n"/>
      <c r="N1" s="117" t="n"/>
      <c r="O1" s="117" t="n"/>
      <c r="P1" s="135" t="n"/>
      <c r="Q1" s="117" t="n"/>
      <c r="R1" s="117" t="n"/>
      <c r="S1" s="117" t="n"/>
      <c r="T1" s="117" t="n"/>
      <c r="U1" s="117" t="n"/>
      <c r="V1" s="117" t="n"/>
      <c r="W1" s="117" t="n"/>
      <c r="X1" s="117" t="n"/>
      <c r="Y1" s="117" t="n"/>
      <c r="Z1" s="117" t="n"/>
    </row>
    <row r="2">
      <c r="A2" s="17" t="inlineStr">
        <is>
          <t>Responses</t>
        </is>
      </c>
      <c r="B2" s="18" t="inlineStr">
        <is>
          <t>Topic</t>
        </is>
      </c>
      <c r="C2" s="18" t="inlineStr">
        <is>
          <t>Subtopic</t>
        </is>
      </c>
      <c r="D2" s="119" t="n"/>
      <c r="E2" s="20" t="inlineStr">
        <is>
          <t>Topic</t>
        </is>
      </c>
      <c r="F2" s="20" t="inlineStr">
        <is>
          <t>Subtopic</t>
        </is>
      </c>
      <c r="G2" s="20" t="inlineStr">
        <is>
          <t>Count</t>
        </is>
      </c>
      <c r="H2" s="31" t="n"/>
      <c r="I2" s="20" t="inlineStr">
        <is>
          <t>Topic</t>
        </is>
      </c>
      <c r="J2" s="20" t="inlineStr">
        <is>
          <t>Insight</t>
        </is>
      </c>
      <c r="K2" s="20" t="inlineStr">
        <is>
          <t>Exemplar Response 1</t>
        </is>
      </c>
      <c r="L2" s="20" t="inlineStr">
        <is>
          <t>Exemplar Responses 2</t>
        </is>
      </c>
      <c r="M2" s="33" t="n"/>
      <c r="N2" s="33" t="n"/>
      <c r="O2" s="33" t="n"/>
      <c r="P2" s="155" t="inlineStr">
        <is>
          <t>Prep data for dropdown</t>
        </is>
      </c>
      <c r="Q2" s="33" t="n"/>
      <c r="R2" s="33" t="n"/>
      <c r="S2" s="33" t="n"/>
      <c r="T2" s="33" t="n"/>
      <c r="U2" s="33" t="n"/>
      <c r="V2" s="33" t="n"/>
      <c r="W2" s="33" t="n"/>
      <c r="X2" s="33" t="n"/>
      <c r="Y2" s="33" t="n"/>
      <c r="Z2" s="33" t="n"/>
    </row>
    <row r="3">
      <c r="A3" s="27" t="inlineStr">
        <is>
          <t>what I stated above. Make it more engaging to take and more efficient to analyze; People respond better to surveys that feel less clinical. AI should make it feel more like a dialogue, hence more engaging. On the backed, being able to summaries findings, demonstrate connections and and themes will allow strategists to focus more on the implication of the insights.</t>
        </is>
      </c>
      <c r="B3" s="142" t="inlineStr">
        <is>
          <t>AI interview more engaging than the survey experience</t>
        </is>
      </c>
      <c r="C3" s="142" t="inlineStr">
        <is>
          <t>AI interview more engaging than the survey experience</t>
        </is>
      </c>
      <c r="D3" s="33" t="n"/>
      <c r="E3" s="27" t="inlineStr">
        <is>
          <t>AI interview more engaging than the survey experience</t>
        </is>
      </c>
      <c r="F3" s="27" t="inlineStr">
        <is>
          <t>AI interview more engaging than the survey experience</t>
        </is>
      </c>
      <c r="G3" s="142">
        <f>SUMPRODUCT((--EXACT(E3, B$3:B$8778)) *(--EXACT(F3, C$3:C$8778)))</f>
        <v/>
      </c>
      <c r="H3" s="66" t="n"/>
      <c r="I3" s="120" t="inlineStr">
        <is>
          <t>AI interview more engaging than the survey experience</t>
        </is>
      </c>
      <c r="J3" s="142" t="inlineStr">
        <is>
          <t>Natural language chat and AI makes for a more engaging experience that feels more natural</t>
        </is>
      </c>
      <c r="K3" s="105" t="inlineStr">
        <is>
          <t>what I stated above. Make it more engaging to take and more efficient to analyze; People respond better to surveys that feel less clinical. AI should make it feel more like a dialogue, hence more engaging. On the backed, being able to summaries findings, demonstrate connections and and themes will allow strategists to focus more on the implication of the insights.</t>
        </is>
      </c>
      <c r="L3" s="142" t="inlineStr">
        <is>
          <t>Natural language is an easy way to communicate and analyze data. Although I think a human touch will still be very useful.</t>
        </is>
      </c>
      <c r="M3" s="33" t="n"/>
      <c r="N3" s="33" t="n"/>
      <c r="O3" s="33" t="n"/>
      <c r="P3" s="77">
        <f>IFERROR(__xludf.DUMMYFUNCTION("ifna(transpose(filter(F$3:F60,E$3:E60=B3)), """")"),"AI interview more engaging than the survey experience")</f>
        <v/>
      </c>
      <c r="Q3" s="33" t="n"/>
      <c r="R3" s="33" t="n"/>
      <c r="S3" s="33" t="n"/>
      <c r="T3" s="33" t="n"/>
      <c r="U3" s="33" t="n"/>
      <c r="V3" s="33" t="n"/>
      <c r="W3" s="33" t="n"/>
      <c r="X3" s="33" t="n"/>
      <c r="Y3" s="33" t="n"/>
      <c r="Z3" s="33" t="n"/>
    </row>
    <row r="4">
      <c r="A4" s="27" t="inlineStr">
        <is>
          <t>i think it might make the respondent feel more at ease or natural, however, I also suspect it might make some think its wierd and turn them off.</t>
        </is>
      </c>
      <c r="B4" s="142" t="inlineStr">
        <is>
          <t>AI interview more engaging than the survey experience</t>
        </is>
      </c>
      <c r="C4" s="142" t="inlineStr">
        <is>
          <t>AI interview more engaging than the survey experience</t>
        </is>
      </c>
      <c r="D4" s="33" t="n"/>
      <c r="E4" s="27" t="inlineStr">
        <is>
          <t>Not sure there are advantages</t>
        </is>
      </c>
      <c r="F4" s="27" t="inlineStr">
        <is>
          <t>Not sure there are advantages</t>
        </is>
      </c>
      <c r="G4" s="142">
        <f>SUMPRODUCT((--EXACT(E4, B$3:B$8778)) *(--EXACT(F4, C$3:C$8778)))</f>
        <v/>
      </c>
      <c r="H4" s="66" t="n"/>
      <c r="I4" s="121" t="inlineStr">
        <is>
          <t>Not sure there are advantages</t>
        </is>
      </c>
      <c r="J4" s="142" t="inlineStr">
        <is>
          <t>Some have a hard time seeing advantages in using natural language chat and AI, a subset of those have a wait and see attitude and see possibilities of benefits.</t>
        </is>
      </c>
      <c r="K4" s="27" t="inlineStr">
        <is>
          <t>None as far as I can see although we are told that it is cost effective and a time saver. But whats the point if the results are not as good</t>
        </is>
      </c>
      <c r="L4" s="142" t="inlineStr">
        <is>
          <t>I’m not sure there is advantage except in downsizing costs- chatbots are inherently quickly seen as non human- what’s the advantage in getting to real feelings?</t>
        </is>
      </c>
      <c r="M4" s="33" t="n"/>
      <c r="N4" s="33" t="n"/>
      <c r="O4" s="33" t="n"/>
      <c r="P4" s="77">
        <f>IFERROR(__xludf.DUMMYFUNCTION("ifna(transpose(filter(F$3:F60,E$3:E60=B4)), """")"),"AI interview more engaging than the survey experience")</f>
        <v/>
      </c>
      <c r="Q4" s="33" t="n"/>
      <c r="R4" s="33" t="n"/>
      <c r="S4" s="33" t="n"/>
      <c r="T4" s="33" t="n"/>
      <c r="U4" s="33" t="n"/>
      <c r="V4" s="33" t="n"/>
      <c r="W4" s="33" t="n"/>
      <c r="X4" s="33" t="n"/>
      <c r="Y4" s="33" t="n"/>
      <c r="Z4" s="33" t="n"/>
    </row>
    <row r="5">
      <c r="A5" s="27" t="inlineStr">
        <is>
          <t>better experience</t>
        </is>
      </c>
      <c r="B5" s="142" t="inlineStr">
        <is>
          <t>AI interview more engaging than the survey experience</t>
        </is>
      </c>
      <c r="C5" s="142" t="inlineStr">
        <is>
          <t>AI interview more engaging than the survey experience</t>
        </is>
      </c>
      <c r="D5" s="33" t="n"/>
      <c r="E5" s="27" t="inlineStr">
        <is>
          <t>Speed, cost optimization, and breadth of analysis</t>
        </is>
      </c>
      <c r="F5" s="27" t="inlineStr">
        <is>
          <t>Enhanced survey design and data processing</t>
        </is>
      </c>
      <c r="G5" s="142">
        <f>SUMPRODUCT((--EXACT(E5, B$3:B$8778)) *(--EXACT(F5, C$3:C$8778)))</f>
        <v/>
      </c>
      <c r="H5" s="66" t="n"/>
      <c r="I5" s="42" t="inlineStr">
        <is>
          <t>Speed, cost optimization, and breadth of analysis</t>
        </is>
      </c>
      <c r="J5" s="142" t="inlineStr">
        <is>
          <t>Scalability.  Bigger, faster with improved quality and cost,</t>
        </is>
      </c>
      <c r="K5" s="27" t="inlineStr">
        <is>
          <t>The primary advantage is that we can quantify open ended reactions at scale, which allows for more vibrant and unexpected insight.</t>
        </is>
      </c>
      <c r="L5" s="27" t="inlineStr">
        <is>
          <t>Efficiency - way faster and less time consuming for researchers. Today, I think it is primarily an efficiency benefit. in the future, I think it will enable better applications of research to achieve improved business outcomes.</t>
        </is>
      </c>
      <c r="M5" s="33" t="n"/>
      <c r="N5" s="33" t="n"/>
      <c r="O5" s="33" t="n"/>
      <c r="P5" s="77">
        <f>IFERROR(__xludf.DUMMYFUNCTION("ifna(transpose(filter(F$3:F60,E$3:E60=B5)), """")"),"AI interview more engaging than the survey experience")</f>
        <v/>
      </c>
      <c r="Q5" s="33" t="n"/>
      <c r="R5" s="33" t="n"/>
      <c r="S5" s="33" t="n"/>
      <c r="T5" s="33" t="n"/>
      <c r="U5" s="33" t="n"/>
      <c r="V5" s="33" t="n"/>
      <c r="W5" s="33" t="n"/>
      <c r="X5" s="33" t="n"/>
      <c r="Y5" s="33" t="n"/>
      <c r="Z5" s="33" t="n"/>
    </row>
    <row r="6">
      <c r="A6" s="27" t="inlineStr">
        <is>
          <t>Natural language is an easy way to communicate and analyze data. Although I think a human touch will still be very useful.</t>
        </is>
      </c>
      <c r="B6" s="142" t="inlineStr">
        <is>
          <t>AI interview more engaging than the survey experience</t>
        </is>
      </c>
      <c r="C6" s="142" t="inlineStr">
        <is>
          <t>AI interview more engaging than the survey experience</t>
        </is>
      </c>
      <c r="D6" s="33" t="n"/>
      <c r="E6" s="27" t="inlineStr">
        <is>
          <t>Speed, cost optimization, and breadth of analysis</t>
        </is>
      </c>
      <c r="F6" s="27" t="inlineStr">
        <is>
          <t>Maximizing efficiency, time savings, scale, and speed in analysis and data collection processes</t>
        </is>
      </c>
      <c r="G6" s="142">
        <f>SUMPRODUCT((--EXACT(E6, B$3:B$8778)) *(--EXACT(F6, C$3:C$8778)))</f>
        <v/>
      </c>
      <c r="H6" s="66" t="n"/>
      <c r="M6" s="33" t="n"/>
      <c r="N6" s="33" t="n"/>
      <c r="O6" s="33" t="n"/>
      <c r="P6" s="77">
        <f>IFERROR(__xludf.DUMMYFUNCTION("ifna(transpose(filter(F$3:F60,E$3:E60=B6)), """")"),"AI interview more engaging than the survey experience")</f>
        <v/>
      </c>
      <c r="Q6" s="33" t="n"/>
      <c r="R6" s="33" t="n"/>
      <c r="S6" s="33" t="n"/>
      <c r="T6" s="33" t="n"/>
      <c r="U6" s="33" t="n"/>
      <c r="V6" s="33" t="n"/>
      <c r="W6" s="33" t="n"/>
      <c r="X6" s="33" t="n"/>
      <c r="Y6" s="33" t="n"/>
      <c r="Z6" s="33" t="n"/>
    </row>
    <row r="7">
      <c r="A7" s="27" t="inlineStr">
        <is>
          <t>None as far as I can see although we are told that it is cost effective and a time saver. But whats the point if the results are not as good</t>
        </is>
      </c>
      <c r="B7" s="142" t="inlineStr">
        <is>
          <t>Not sure there are advantages</t>
        </is>
      </c>
      <c r="C7" s="142" t="inlineStr">
        <is>
          <t>Not sure there are advantages</t>
        </is>
      </c>
      <c r="D7" s="33" t="n"/>
      <c r="E7" s="27" t="inlineStr">
        <is>
          <t>Speed, cost optimization, and breadth of analysis</t>
        </is>
      </c>
      <c r="F7" s="27" t="inlineStr">
        <is>
          <t>Quality and robustness of insights</t>
        </is>
      </c>
      <c r="G7" s="142">
        <f>SUMPRODUCT((--EXACT(E7, B$3:B$8778)) *(--EXACT(F7, C$3:C$8778)))</f>
        <v/>
      </c>
      <c r="H7" s="66" t="n"/>
      <c r="I7" s="31" t="n"/>
      <c r="J7" s="31" t="n"/>
      <c r="K7" s="31" t="n"/>
      <c r="L7" s="31" t="n"/>
      <c r="M7" s="33" t="n"/>
      <c r="N7" s="33" t="n"/>
      <c r="O7" s="33" t="n"/>
      <c r="P7" s="77">
        <f>IFERROR(__xludf.DUMMYFUNCTION("ifna(transpose(filter(F$3:F60,E$3:E60=B7)), """")"),"Not sure there are advantages")</f>
        <v/>
      </c>
      <c r="Q7" s="33" t="n"/>
      <c r="R7" s="33" t="n"/>
      <c r="S7" s="33" t="n"/>
      <c r="T7" s="33" t="n"/>
      <c r="U7" s="33" t="n"/>
      <c r="V7" s="33" t="n"/>
      <c r="W7" s="33" t="n"/>
      <c r="X7" s="33" t="n"/>
      <c r="Y7" s="33" t="n"/>
      <c r="Z7" s="33" t="n"/>
    </row>
    <row r="8">
      <c r="A8" s="27" t="inlineStr">
        <is>
          <t>I don’t know</t>
        </is>
      </c>
      <c r="B8" s="142" t="inlineStr">
        <is>
          <t>Not sure there are advantages</t>
        </is>
      </c>
      <c r="C8" s="142" t="inlineStr">
        <is>
          <t>Not sure there are advantages</t>
        </is>
      </c>
      <c r="D8" s="33" t="n"/>
      <c r="E8" s="142" t="inlineStr">
        <is>
          <t>Low Content</t>
        </is>
      </c>
      <c r="F8" s="142" t="inlineStr">
        <is>
          <t>Low Content</t>
        </is>
      </c>
      <c r="G8" s="142">
        <f>SUMPRODUCT((--EXACT(E8, B$3:B$8778)) *(--EXACT(F8, C$3:C$8778)))</f>
        <v/>
      </c>
      <c r="H8" s="66" t="n"/>
      <c r="I8" s="31" t="n"/>
      <c r="J8" s="31" t="n"/>
      <c r="K8" s="31" t="n"/>
      <c r="L8" s="31" t="n"/>
      <c r="M8" s="33" t="n"/>
      <c r="N8" s="33" t="n"/>
      <c r="O8" s="33" t="n"/>
      <c r="P8" s="77">
        <f>IFERROR(__xludf.DUMMYFUNCTION("ifna(transpose(filter(F$3:F60,E$3:E60=B8)), """")"),"Not sure there are advantages")</f>
        <v/>
      </c>
      <c r="Q8" s="33" t="n"/>
      <c r="R8" s="33" t="n"/>
      <c r="S8" s="33" t="n"/>
      <c r="T8" s="33" t="n"/>
      <c r="U8" s="33" t="n"/>
      <c r="V8" s="33" t="n"/>
      <c r="W8" s="33" t="n"/>
      <c r="X8" s="33" t="n"/>
      <c r="Y8" s="33" t="n"/>
      <c r="Z8" s="33" t="n"/>
    </row>
    <row r="9">
      <c r="A9" s="27" t="inlineStr">
        <is>
          <t>not sure; test;not proven yet; test</t>
        </is>
      </c>
      <c r="B9" s="142" t="inlineStr">
        <is>
          <t>Not sure there are advantages</t>
        </is>
      </c>
      <c r="C9" s="142" t="inlineStr">
        <is>
          <t>Not sure there are advantages</t>
        </is>
      </c>
      <c r="D9" s="33" t="n"/>
      <c r="H9" s="66" t="n"/>
      <c r="I9" s="31" t="n"/>
      <c r="J9" s="31" t="n"/>
      <c r="K9" s="31" t="n"/>
      <c r="L9" s="31" t="n"/>
      <c r="M9" s="33" t="n"/>
      <c r="N9" s="33" t="n"/>
      <c r="O9" s="33" t="n"/>
      <c r="P9" s="77">
        <f>IFERROR(__xludf.DUMMYFUNCTION("ifna(transpose(filter(F$3:F60,E$3:E60=B9)), """")"),"Not sure there are advantages")</f>
        <v/>
      </c>
      <c r="Q9" s="33" t="n"/>
      <c r="R9" s="33" t="n"/>
      <c r="S9" s="33" t="n"/>
      <c r="T9" s="33" t="n"/>
      <c r="U9" s="33" t="n"/>
      <c r="V9" s="33" t="n"/>
      <c r="W9" s="33" t="n"/>
      <c r="X9" s="33" t="n"/>
      <c r="Y9" s="33" t="n"/>
      <c r="Z9" s="33" t="n"/>
    </row>
    <row r="10">
      <c r="A10" s="27" t="inlineStr">
        <is>
          <t>i dont know</t>
        </is>
      </c>
      <c r="B10" s="142" t="inlineStr">
        <is>
          <t>Not sure there are advantages</t>
        </is>
      </c>
      <c r="C10" s="142" t="inlineStr">
        <is>
          <t>Not sure there are advantages</t>
        </is>
      </c>
      <c r="D10" s="33" t="n"/>
      <c r="G10" s="71">
        <f>SUM(G3:G8)</f>
        <v/>
      </c>
      <c r="H10" s="66" t="n"/>
      <c r="I10" s="31" t="n"/>
      <c r="J10" s="31" t="n"/>
      <c r="K10" s="31" t="n"/>
      <c r="L10" s="31" t="n"/>
      <c r="M10" s="33" t="n"/>
      <c r="N10" s="33" t="n"/>
      <c r="O10" s="33" t="n"/>
      <c r="P10" s="77">
        <f>IFERROR(__xludf.DUMMYFUNCTION("ifna(transpose(filter(F$3:F60,E$3:E60=B10)), """")"),"Not sure there are advantages")</f>
        <v/>
      </c>
      <c r="Q10" s="33" t="n"/>
      <c r="R10" s="33" t="n"/>
      <c r="S10" s="33" t="n"/>
      <c r="T10" s="33" t="n"/>
      <c r="U10" s="33" t="n"/>
      <c r="V10" s="33" t="n"/>
      <c r="W10" s="33" t="n"/>
      <c r="X10" s="33" t="n"/>
      <c r="Y10" s="33" t="n"/>
      <c r="Z10" s="33" t="n"/>
    </row>
    <row r="11">
      <c r="A11" s="27" t="inlineStr">
        <is>
          <t>I’m not sure there is advantage except in downsizing costs- chatbots are inherently quickly seen as non human- what’s the advantage in getting to real feelings?</t>
        </is>
      </c>
      <c r="B11" s="142" t="inlineStr">
        <is>
          <t>Not sure there are advantages</t>
        </is>
      </c>
      <c r="C11" s="142" t="inlineStr">
        <is>
          <t>Not sure there are advantages</t>
        </is>
      </c>
      <c r="D11" s="33" t="n"/>
      <c r="E11" s="31" t="n"/>
      <c r="F11" s="31" t="n"/>
      <c r="G11" s="31" t="n"/>
      <c r="H11" s="66" t="n"/>
      <c r="I11" s="31" t="n"/>
      <c r="J11" s="31" t="n"/>
      <c r="K11" s="31" t="n"/>
      <c r="L11" s="31" t="n"/>
      <c r="M11" s="33" t="n"/>
      <c r="N11" s="33" t="n"/>
      <c r="O11" s="33" t="n"/>
      <c r="P11" s="77">
        <f>IFERROR(__xludf.DUMMYFUNCTION("ifna(transpose(filter(F$3:F60,E$3:E60=B11)), """")"),"Not sure there are advantages")</f>
        <v/>
      </c>
      <c r="Q11" s="33" t="n"/>
      <c r="R11" s="33" t="n"/>
      <c r="S11" s="33" t="n"/>
      <c r="T11" s="33" t="n"/>
      <c r="U11" s="33" t="n"/>
      <c r="V11" s="33" t="n"/>
      <c r="W11" s="33" t="n"/>
      <c r="X11" s="33" t="n"/>
      <c r="Y11" s="33" t="n"/>
      <c r="Z11" s="33" t="n"/>
    </row>
    <row r="12">
      <c r="A12" s="27" t="inlineStr">
        <is>
          <t>I dont know</t>
        </is>
      </c>
      <c r="B12" s="142" t="inlineStr">
        <is>
          <t>Not sure there are advantages</t>
        </is>
      </c>
      <c r="C12" s="142" t="inlineStr">
        <is>
          <t>Not sure there are advantages</t>
        </is>
      </c>
      <c r="D12" s="33" t="n"/>
      <c r="H12" s="66" t="n"/>
      <c r="I12" s="31" t="n"/>
      <c r="J12" s="31" t="n"/>
      <c r="K12" s="31" t="n"/>
      <c r="L12" s="31" t="n"/>
      <c r="M12" s="33" t="n"/>
      <c r="N12" s="33" t="n"/>
      <c r="O12" s="33" t="n"/>
      <c r="P12" s="77">
        <f>IFERROR(__xludf.DUMMYFUNCTION("ifna(transpose(filter(F$3:F60,E$3:E60=B12)), """")"),"Not sure there are advantages")</f>
        <v/>
      </c>
      <c r="Q12" s="33" t="n"/>
      <c r="R12" s="33" t="n"/>
      <c r="S12" s="33" t="n"/>
      <c r="T12" s="33" t="n"/>
      <c r="U12" s="33" t="n"/>
      <c r="V12" s="33" t="n"/>
      <c r="W12" s="33" t="n"/>
      <c r="X12" s="33" t="n"/>
      <c r="Y12" s="33" t="n"/>
      <c r="Z12" s="33" t="n"/>
    </row>
    <row r="13">
      <c r="A13" s="27" t="inlineStr">
        <is>
          <t>Unclear at this time.;It's not clear to me if there is any benefit in data collection. CertAInly there are opportunities in analysis.</t>
        </is>
      </c>
      <c r="B13" s="142" t="inlineStr">
        <is>
          <t>Not sure there are advantages</t>
        </is>
      </c>
      <c r="C13" s="142" t="inlineStr">
        <is>
          <t>Not sure there are advantages</t>
        </is>
      </c>
      <c r="D13" s="33" t="n"/>
      <c r="H13" s="66" t="n"/>
      <c r="I13" s="31" t="n"/>
      <c r="J13" s="31" t="n"/>
      <c r="K13" s="31" t="n"/>
      <c r="L13" s="31" t="n"/>
      <c r="M13" s="33" t="n"/>
      <c r="N13" s="33" t="n"/>
      <c r="O13" s="33" t="n"/>
      <c r="P13" s="77">
        <f>IFERROR(__xludf.DUMMYFUNCTION("ifna(transpose(filter(F$3:F60,E$3:E60=B13)), """")"),"Not sure there are advantages")</f>
        <v/>
      </c>
      <c r="Q13" s="33" t="n"/>
      <c r="R13" s="33" t="n"/>
      <c r="S13" s="33" t="n"/>
      <c r="T13" s="33" t="n"/>
      <c r="U13" s="33" t="n"/>
      <c r="V13" s="33" t="n"/>
      <c r="W13" s="33" t="n"/>
      <c r="X13" s="33" t="n"/>
      <c r="Y13" s="33" t="n"/>
      <c r="Z13" s="33" t="n"/>
    </row>
    <row r="14">
      <c r="A14" s="27" t="inlineStr">
        <is>
          <t>i don't think there is;most AI is not AI it is ml</t>
        </is>
      </c>
      <c r="B14" s="142" t="inlineStr">
        <is>
          <t>Not sure there are advantages</t>
        </is>
      </c>
      <c r="C14" s="142" t="inlineStr">
        <is>
          <t>Not sure there are advantages</t>
        </is>
      </c>
      <c r="D14" s="33" t="n"/>
      <c r="E14" s="31" t="n"/>
      <c r="F14" s="31" t="n"/>
      <c r="G14" s="31" t="n"/>
      <c r="H14" s="66" t="n"/>
      <c r="I14" s="31" t="n"/>
      <c r="J14" s="31" t="n"/>
      <c r="K14" s="31" t="n"/>
      <c r="L14" s="31" t="n"/>
      <c r="M14" s="33" t="n"/>
      <c r="N14" s="33" t="n"/>
      <c r="O14" s="33" t="n"/>
      <c r="P14" s="77">
        <f>IFERROR(__xludf.DUMMYFUNCTION("ifna(transpose(filter(F$3:F60,E$3:E60=B14)), """")"),"Not sure there are advantages")</f>
        <v/>
      </c>
      <c r="Q14" s="33" t="n"/>
      <c r="R14" s="33" t="n"/>
      <c r="S14" s="33" t="n"/>
      <c r="T14" s="33" t="n"/>
      <c r="U14" s="33" t="n"/>
      <c r="V14" s="33" t="n"/>
      <c r="W14" s="33" t="n"/>
      <c r="X14" s="33" t="n"/>
      <c r="Y14" s="33" t="n"/>
      <c r="Z14" s="33" t="n"/>
    </row>
    <row r="15">
      <c r="A15" s="27" t="inlineStr">
        <is>
          <t>traditional analytics can only get at "what" people did (or do). surveys try to get at "why" people do what they do but surveys can only go as far as the survey designer can prognosticate people's motivations. using AI will help remove the inherent problem in having static surveys (although I'm sure more problems will arise)</t>
        </is>
      </c>
      <c r="B15" s="142" t="inlineStr">
        <is>
          <t>Speed, cost optimization, and breadth of analysis</t>
        </is>
      </c>
      <c r="C15" s="142" t="inlineStr">
        <is>
          <t>Enhanced survey design and data processing</t>
        </is>
      </c>
      <c r="D15" s="33" t="n"/>
      <c r="E15" s="31" t="n"/>
      <c r="F15" s="31" t="n"/>
      <c r="G15" s="31" t="n"/>
      <c r="H15" s="66" t="n"/>
      <c r="I15" s="31" t="n"/>
      <c r="J15" s="31" t="n"/>
      <c r="K15" s="31" t="n"/>
      <c r="L15" s="31" t="n"/>
      <c r="M15" s="33" t="n"/>
      <c r="N15" s="33" t="n"/>
      <c r="O15" s="33" t="n"/>
      <c r="P15" s="77">
        <f>IFERROR(__xludf.DUMMYFUNCTION("ifna(transpose(filter(F$3:F60,E$3:E60=B15)), """")"),"Enhanced survey design and data processing")</f>
        <v/>
      </c>
      <c r="Q15" s="33">
        <f>IFERROR(__xludf.DUMMYFUNCTION("""COMPUTED_VALUE"""),"Maximizing efficiency, time savings, scale, and speed in analysis and data collection processes")</f>
        <v/>
      </c>
      <c r="R15" s="33">
        <f>IFERROR(__xludf.DUMMYFUNCTION("""COMPUTED_VALUE"""),"Quality and robustness of insights")</f>
        <v/>
      </c>
      <c r="S15" s="33" t="n"/>
      <c r="T15" s="33" t="n"/>
      <c r="U15" s="33" t="n"/>
      <c r="V15" s="33" t="n"/>
      <c r="W15" s="33" t="n"/>
      <c r="X15" s="33" t="n"/>
      <c r="Y15" s="33" t="n"/>
      <c r="Z15" s="33" t="n"/>
    </row>
    <row r="16">
      <c r="A16" s="27" t="inlineStr">
        <is>
          <t>it can process data faster and get an accurate summary</t>
        </is>
      </c>
      <c r="B16" s="142" t="inlineStr">
        <is>
          <t>Speed, cost optimization, and breadth of analysis</t>
        </is>
      </c>
      <c r="C16" s="142" t="inlineStr">
        <is>
          <t>Enhanced survey design and data processing</t>
        </is>
      </c>
      <c r="D16" s="33" t="n"/>
      <c r="E16" s="31" t="n"/>
      <c r="F16" s="31" t="n"/>
      <c r="G16" s="31" t="n"/>
      <c r="H16" s="66" t="n"/>
      <c r="I16" s="31" t="n"/>
      <c r="J16" s="31" t="n"/>
      <c r="K16" s="31" t="n"/>
      <c r="L16" s="31" t="n"/>
      <c r="M16" s="33" t="n"/>
      <c r="N16" s="33" t="n"/>
      <c r="O16" s="33" t="n"/>
      <c r="P16" s="77">
        <f>IFERROR(__xludf.DUMMYFUNCTION("ifna(transpose(filter(F$3:F60,E$3:E60=B16)), """")"),"Enhanced survey design and data processing")</f>
        <v/>
      </c>
      <c r="Q16" s="33">
        <f>IFERROR(__xludf.DUMMYFUNCTION("""COMPUTED_VALUE"""),"Maximizing efficiency, time savings, scale, and speed in analysis and data collection processes")</f>
        <v/>
      </c>
      <c r="R16" s="33">
        <f>IFERROR(__xludf.DUMMYFUNCTION("""COMPUTED_VALUE"""),"Quality and robustness of insights")</f>
        <v/>
      </c>
      <c r="S16" s="33" t="n"/>
      <c r="T16" s="33" t="n"/>
      <c r="U16" s="33" t="n"/>
      <c r="V16" s="33" t="n"/>
      <c r="W16" s="33" t="n"/>
      <c r="X16" s="33" t="n"/>
      <c r="Y16" s="33" t="n"/>
      <c r="Z16" s="33" t="n"/>
    </row>
    <row r="17">
      <c r="A17" s="27" t="inlineStr">
        <is>
          <t>Speed and knowledge. AI helps people who don't know how to design surveys make a questionnAIre, and for those who do know survey design, they get a starting point a la some free secondary research they can build off of.</t>
        </is>
      </c>
      <c r="B17" s="142" t="inlineStr">
        <is>
          <t>Speed, cost optimization, and breadth of analysis</t>
        </is>
      </c>
      <c r="C17" s="142" t="inlineStr">
        <is>
          <t>Enhanced survey design and data processing</t>
        </is>
      </c>
      <c r="D17" s="33" t="n"/>
      <c r="E17" s="31" t="n"/>
      <c r="F17" s="31" t="n"/>
      <c r="G17" s="31" t="n"/>
      <c r="H17" s="66" t="n"/>
      <c r="I17" s="31" t="n"/>
      <c r="J17" s="31" t="n"/>
      <c r="K17" s="31" t="n"/>
      <c r="L17" s="31" t="n"/>
      <c r="M17" s="33" t="n"/>
      <c r="N17" s="33" t="n"/>
      <c r="O17" s="33" t="n"/>
      <c r="P17" s="77">
        <f>IFERROR(__xludf.DUMMYFUNCTION("ifna(transpose(filter(F$3:F60,E$3:E60=B17)), """")"),"Enhanced survey design and data processing")</f>
        <v/>
      </c>
      <c r="Q17" s="33">
        <f>IFERROR(__xludf.DUMMYFUNCTION("""COMPUTED_VALUE"""),"Maximizing efficiency, time savings, scale, and speed in analysis and data collection processes")</f>
        <v/>
      </c>
      <c r="R17" s="33">
        <f>IFERROR(__xludf.DUMMYFUNCTION("""COMPUTED_VALUE"""),"Quality and robustness of insights")</f>
        <v/>
      </c>
      <c r="S17" s="33" t="n"/>
      <c r="T17" s="33" t="n"/>
      <c r="U17" s="33" t="n"/>
      <c r="V17" s="33" t="n"/>
      <c r="W17" s="33" t="n"/>
      <c r="X17" s="33" t="n"/>
      <c r="Y17" s="33" t="n"/>
      <c r="Z17" s="33" t="n"/>
    </row>
    <row r="18">
      <c r="A18" s="27" t="inlineStr">
        <is>
          <t>it drives down cost by eliminating moderation needs and outsourcing of results summaries</t>
        </is>
      </c>
      <c r="B18" s="142" t="inlineStr">
        <is>
          <t>Speed, cost optimization, and breadth of analysis</t>
        </is>
      </c>
      <c r="C18" s="142" t="inlineStr">
        <is>
          <t>Maximizing efficiency, time savings, scale, and speed in analysis and data collection processes</t>
        </is>
      </c>
      <c r="D18" s="33" t="n"/>
      <c r="E18" s="31" t="n"/>
      <c r="F18" s="31" t="n"/>
      <c r="G18" s="31" t="n"/>
      <c r="H18" s="66" t="n"/>
      <c r="I18" s="31" t="n"/>
      <c r="J18" s="31" t="n"/>
      <c r="K18" s="31" t="n"/>
      <c r="L18" s="31" t="n"/>
      <c r="M18" s="33" t="n"/>
      <c r="N18" s="33" t="n"/>
      <c r="O18" s="33" t="n"/>
      <c r="P18" s="77">
        <f>IFERROR(__xludf.DUMMYFUNCTION("ifna(transpose(filter(F$3:F60,E$3:E60=B18)), """")"),"Enhanced survey design and data processing")</f>
        <v/>
      </c>
      <c r="Q18" s="33">
        <f>IFERROR(__xludf.DUMMYFUNCTION("""COMPUTED_VALUE"""),"Maximizing efficiency, time savings, scale, and speed in analysis and data collection processes")</f>
        <v/>
      </c>
      <c r="R18" s="33">
        <f>IFERROR(__xludf.DUMMYFUNCTION("""COMPUTED_VALUE"""),"Quality and robustness of insights")</f>
        <v/>
      </c>
      <c r="S18" s="33" t="n"/>
      <c r="T18" s="33" t="n"/>
      <c r="U18" s="33" t="n"/>
      <c r="V18" s="33" t="n"/>
      <c r="W18" s="33" t="n"/>
      <c r="X18" s="33" t="n"/>
      <c r="Y18" s="33" t="n"/>
      <c r="Z18" s="33" t="n"/>
    </row>
    <row r="19">
      <c r="A19" s="27" t="inlineStr">
        <is>
          <t>scale and it's not biased, when used properly</t>
        </is>
      </c>
      <c r="B19" s="142" t="inlineStr">
        <is>
          <t>Speed, cost optimization, and breadth of analysis</t>
        </is>
      </c>
      <c r="C19" s="142" t="inlineStr">
        <is>
          <t>Maximizing efficiency, time savings, scale, and speed in analysis and data collection processes</t>
        </is>
      </c>
      <c r="D19" s="33" t="n"/>
      <c r="E19" s="31" t="n"/>
      <c r="F19" s="31" t="n"/>
      <c r="G19" s="31" t="n"/>
      <c r="H19" s="66" t="n"/>
      <c r="I19" s="31" t="n"/>
      <c r="J19" s="31" t="n"/>
      <c r="K19" s="31" t="n"/>
      <c r="L19" s="31" t="n"/>
      <c r="M19" s="33" t="n"/>
      <c r="N19" s="33" t="n"/>
      <c r="O19" s="33" t="n"/>
      <c r="P19" s="77">
        <f>IFERROR(__xludf.DUMMYFUNCTION("ifna(transpose(filter(F$3:F60,E$3:E60=B19)), """")"),"Enhanced survey design and data processing")</f>
        <v/>
      </c>
      <c r="Q19" s="33">
        <f>IFERROR(__xludf.DUMMYFUNCTION("""COMPUTED_VALUE"""),"Maximizing efficiency, time savings, scale, and speed in analysis and data collection processes")</f>
        <v/>
      </c>
      <c r="R19" s="33">
        <f>IFERROR(__xludf.DUMMYFUNCTION("""COMPUTED_VALUE"""),"Quality and robustness of insights")</f>
        <v/>
      </c>
      <c r="S19" s="33" t="n"/>
      <c r="T19" s="33" t="n"/>
      <c r="U19" s="33" t="n"/>
      <c r="V19" s="33" t="n"/>
      <c r="W19" s="33" t="n"/>
      <c r="X19" s="33" t="n"/>
      <c r="Y19" s="33" t="n"/>
      <c r="Z19" s="33" t="n"/>
    </row>
    <row r="20">
      <c r="A20" s="27" t="inlineStr">
        <is>
          <t>Efficiency - way faster and less time consuming for researchers. Today, I think it is primarily an efficiency benefit. in the future, I think it will enable better applications of research to achieve improved business outcomes.</t>
        </is>
      </c>
      <c r="B20" s="142" t="inlineStr">
        <is>
          <t>Speed, cost optimization, and breadth of analysis</t>
        </is>
      </c>
      <c r="C20" s="142" t="inlineStr">
        <is>
          <t>Maximizing efficiency, time savings, scale, and speed in analysis and data collection processes</t>
        </is>
      </c>
      <c r="D20" s="33" t="n"/>
      <c r="E20" s="33" t="n"/>
      <c r="F20" s="33" t="n"/>
      <c r="G20" s="31" t="n"/>
      <c r="H20" s="66" t="n"/>
      <c r="I20" s="31" t="n"/>
      <c r="J20" s="31" t="n"/>
      <c r="K20" s="31" t="n"/>
      <c r="L20" s="31" t="n"/>
      <c r="M20" s="33" t="n"/>
      <c r="N20" s="33" t="n"/>
      <c r="O20" s="33" t="n"/>
      <c r="P20" s="77">
        <f>IFERROR(__xludf.DUMMYFUNCTION("ifna(transpose(filter(F$3:F60,E$3:E60=B20)), """")"),"Enhanced survey design and data processing")</f>
        <v/>
      </c>
      <c r="Q20" s="33">
        <f>IFERROR(__xludf.DUMMYFUNCTION("""COMPUTED_VALUE"""),"Maximizing efficiency, time savings, scale, and speed in analysis and data collection processes")</f>
        <v/>
      </c>
      <c r="R20" s="33">
        <f>IFERROR(__xludf.DUMMYFUNCTION("""COMPUTED_VALUE"""),"Quality and robustness of insights")</f>
        <v/>
      </c>
      <c r="S20" s="33" t="n"/>
      <c r="T20" s="33" t="n"/>
      <c r="U20" s="33" t="n"/>
      <c r="V20" s="33" t="n"/>
      <c r="W20" s="33" t="n"/>
      <c r="X20" s="33" t="n"/>
      <c r="Y20" s="33" t="n"/>
      <c r="Z20" s="33" t="n"/>
    </row>
    <row r="21">
      <c r="A21" s="27" t="inlineStr">
        <is>
          <t>For data collection, AI can do a greater number of interviews more quickly. For analysis first passes of data will be faster.</t>
        </is>
      </c>
      <c r="B21" s="142" t="inlineStr">
        <is>
          <t>Speed, cost optimization, and breadth of analysis</t>
        </is>
      </c>
      <c r="C21" s="142" t="inlineStr">
        <is>
          <t>Maximizing efficiency, time savings, scale, and speed in analysis and data collection processes</t>
        </is>
      </c>
      <c r="D21" s="33" t="n"/>
      <c r="E21" s="33" t="n"/>
      <c r="F21" s="33" t="n"/>
      <c r="G21" s="31" t="n"/>
      <c r="H21" s="33" t="n"/>
      <c r="I21" s="33" t="n"/>
      <c r="J21" s="33" t="n"/>
      <c r="K21" s="33" t="n"/>
      <c r="L21" s="33" t="n"/>
      <c r="M21" s="33" t="n"/>
      <c r="N21" s="33" t="n"/>
      <c r="O21" s="33" t="n"/>
      <c r="P21" s="77">
        <f>IFERROR(__xludf.DUMMYFUNCTION("ifna(transpose(filter(F$3:F60,E$3:E60=B21)), """")"),"Enhanced survey design and data processing")</f>
        <v/>
      </c>
      <c r="Q21" s="33">
        <f>IFERROR(__xludf.DUMMYFUNCTION("""COMPUTED_VALUE"""),"Maximizing efficiency, time savings, scale, and speed in analysis and data collection processes")</f>
        <v/>
      </c>
      <c r="R21" s="33">
        <f>IFERROR(__xludf.DUMMYFUNCTION("""COMPUTED_VALUE"""),"Quality and robustness of insights")</f>
        <v/>
      </c>
      <c r="S21" s="33" t="n"/>
      <c r="T21" s="33" t="n"/>
      <c r="U21" s="33" t="n"/>
      <c r="V21" s="33" t="n"/>
      <c r="W21" s="33" t="n"/>
      <c r="X21" s="33" t="n"/>
      <c r="Y21" s="33" t="n"/>
      <c r="Z21" s="33" t="n"/>
    </row>
    <row r="22">
      <c r="A22" s="122" t="inlineStr">
        <is>
          <t>I believe it will be a substantial innovation in extrapolating qualitative aspects in quantitative work, and also possibly revolutionize predictive modeling; It would allow probing questions during surveys to bring clarity to responses. For analysis, it will more thoroughly identify, categorize, and quantify findings</t>
        </is>
      </c>
      <c r="B22" s="142" t="inlineStr">
        <is>
          <t>Speed, cost optimization, and breadth of analysis</t>
        </is>
      </c>
      <c r="C22" s="142" t="inlineStr">
        <is>
          <t>Maximizing efficiency, time savings, scale, and speed in analysis and data collection processes</t>
        </is>
      </c>
      <c r="D22" s="33" t="n"/>
      <c r="E22" s="33" t="n"/>
      <c r="F22" s="33" t="n"/>
      <c r="G22" s="31" t="n"/>
      <c r="H22" s="33" t="n"/>
      <c r="I22" s="33" t="n"/>
      <c r="J22" s="33" t="n"/>
      <c r="K22" s="33" t="n"/>
      <c r="L22" s="33" t="n"/>
      <c r="M22" s="33" t="n"/>
      <c r="N22" s="33" t="n"/>
      <c r="O22" s="33" t="n"/>
      <c r="P22" s="77">
        <f>IFERROR(__xludf.DUMMYFUNCTION("ifna(transpose(filter(F$3:F60,E$3:E60=B22)), """")"),"Enhanced survey design and data processing")</f>
        <v/>
      </c>
      <c r="Q22" s="33">
        <f>IFERROR(__xludf.DUMMYFUNCTION("""COMPUTED_VALUE"""),"Maximizing efficiency, time savings, scale, and speed in analysis and data collection processes")</f>
        <v/>
      </c>
      <c r="R22" s="33">
        <f>IFERROR(__xludf.DUMMYFUNCTION("""COMPUTED_VALUE"""),"Quality and robustness of insights")</f>
        <v/>
      </c>
      <c r="S22" s="33" t="n"/>
      <c r="T22" s="33" t="n"/>
      <c r="U22" s="33" t="n"/>
      <c r="V22" s="33" t="n"/>
      <c r="W22" s="33" t="n"/>
      <c r="X22" s="33" t="n"/>
      <c r="Y22" s="33" t="n"/>
      <c r="Z22" s="33" t="n"/>
    </row>
    <row r="23">
      <c r="A23" s="27" t="inlineStr">
        <is>
          <t>Useful in summarizing open ended responses</t>
        </is>
      </c>
      <c r="B23" s="142" t="inlineStr">
        <is>
          <t>Speed, cost optimization, and breadth of analysis</t>
        </is>
      </c>
      <c r="C23" s="142" t="inlineStr">
        <is>
          <t>Maximizing efficiency, time savings, scale, and speed in analysis and data collection processes</t>
        </is>
      </c>
      <c r="D23" s="33" t="n"/>
      <c r="E23" s="33" t="n"/>
      <c r="F23" s="33" t="n"/>
      <c r="G23" s="31" t="n"/>
      <c r="H23" s="33" t="n"/>
      <c r="I23" s="33" t="n"/>
      <c r="J23" s="33" t="n"/>
      <c r="K23" s="33" t="n"/>
      <c r="L23" s="33" t="n"/>
      <c r="M23" s="33" t="n"/>
      <c r="N23" s="33" t="n"/>
      <c r="O23" s="33" t="n"/>
      <c r="P23" s="77">
        <f>IFERROR(__xludf.DUMMYFUNCTION("ifna(transpose(filter(F$3:F60,E$3:E60=B23)), """")"),"Enhanced survey design and data processing")</f>
        <v/>
      </c>
      <c r="Q23" s="33">
        <f>IFERROR(__xludf.DUMMYFUNCTION("""COMPUTED_VALUE"""),"Maximizing efficiency, time savings, scale, and speed in analysis and data collection processes")</f>
        <v/>
      </c>
      <c r="R23" s="33">
        <f>IFERROR(__xludf.DUMMYFUNCTION("""COMPUTED_VALUE"""),"Quality and robustness of insights")</f>
        <v/>
      </c>
      <c r="S23" s="33" t="n"/>
      <c r="T23" s="33" t="n"/>
      <c r="U23" s="33" t="n"/>
      <c r="V23" s="33" t="n"/>
      <c r="W23" s="33" t="n"/>
      <c r="X23" s="33" t="n"/>
      <c r="Y23" s="33" t="n"/>
      <c r="Z23" s="33" t="n"/>
    </row>
    <row r="24">
      <c r="A24" s="27" t="inlineStr">
        <is>
          <t>data cleaning and processing into an interpretable manner</t>
        </is>
      </c>
      <c r="B24" s="142" t="inlineStr">
        <is>
          <t>Speed, cost optimization, and breadth of analysis</t>
        </is>
      </c>
      <c r="C24" s="142" t="inlineStr">
        <is>
          <t>Maximizing efficiency, time savings, scale, and speed in analysis and data collection processes</t>
        </is>
      </c>
      <c r="D24" s="33" t="n"/>
      <c r="E24" s="33" t="n"/>
      <c r="F24" s="33" t="n"/>
      <c r="G24" s="31" t="n"/>
      <c r="H24" s="33" t="n"/>
      <c r="I24" s="33" t="n"/>
      <c r="J24" s="33" t="n"/>
      <c r="K24" s="33" t="n"/>
      <c r="L24" s="33" t="n"/>
      <c r="M24" s="33" t="n"/>
      <c r="N24" s="33" t="n"/>
      <c r="O24" s="33" t="n"/>
      <c r="P24" s="77">
        <f>IFERROR(__xludf.DUMMYFUNCTION("ifna(transpose(filter(F$3:F60,E$3:E60=B24)), """")"),"Enhanced survey design and data processing")</f>
        <v/>
      </c>
      <c r="Q24" s="33">
        <f>IFERROR(__xludf.DUMMYFUNCTION("""COMPUTED_VALUE"""),"Maximizing efficiency, time savings, scale, and speed in analysis and data collection processes")</f>
        <v/>
      </c>
      <c r="R24" s="33">
        <f>IFERROR(__xludf.DUMMYFUNCTION("""COMPUTED_VALUE"""),"Quality and robustness of insights")</f>
        <v/>
      </c>
      <c r="S24" s="33" t="n"/>
      <c r="T24" s="33" t="n"/>
      <c r="U24" s="33" t="n"/>
      <c r="V24" s="33" t="n"/>
      <c r="W24" s="33" t="n"/>
      <c r="X24" s="33" t="n"/>
      <c r="Y24" s="33" t="n"/>
      <c r="Z24" s="33" t="n"/>
    </row>
    <row r="25">
      <c r="A25" s="27" t="inlineStr">
        <is>
          <t>structured/unstructured external/internal data for better customer-centric strategy</t>
        </is>
      </c>
      <c r="B25" s="142" t="inlineStr">
        <is>
          <t>Speed, cost optimization, and breadth of analysis</t>
        </is>
      </c>
      <c r="C25" s="142" t="inlineStr">
        <is>
          <t>Maximizing efficiency, time savings, scale, and speed in analysis and data collection processes</t>
        </is>
      </c>
      <c r="D25" s="33" t="n"/>
      <c r="E25" s="33" t="n"/>
      <c r="F25" s="33" t="n"/>
      <c r="G25" s="31" t="n"/>
      <c r="H25" s="33" t="n"/>
      <c r="I25" s="33" t="n"/>
      <c r="J25" s="33" t="n"/>
      <c r="K25" s="33" t="n"/>
      <c r="L25" s="33" t="n"/>
      <c r="M25" s="33" t="n"/>
      <c r="N25" s="33" t="n"/>
      <c r="O25" s="33" t="n"/>
      <c r="P25" s="77">
        <f>IFERROR(__xludf.DUMMYFUNCTION("ifna(transpose(filter(F$3:F60,E$3:E60=B25)), """")"),"Enhanced survey design and data processing")</f>
        <v/>
      </c>
      <c r="Q25" s="33">
        <f>IFERROR(__xludf.DUMMYFUNCTION("""COMPUTED_VALUE"""),"Maximizing efficiency, time savings, scale, and speed in analysis and data collection processes")</f>
        <v/>
      </c>
      <c r="R25" s="33">
        <f>IFERROR(__xludf.DUMMYFUNCTION("""COMPUTED_VALUE"""),"Quality and robustness of insights")</f>
        <v/>
      </c>
      <c r="S25" s="33" t="n"/>
      <c r="T25" s="33" t="n"/>
      <c r="U25" s="33" t="n"/>
      <c r="V25" s="33" t="n"/>
      <c r="W25" s="33" t="n"/>
      <c r="X25" s="33" t="n"/>
      <c r="Y25" s="33" t="n"/>
      <c r="Z25" s="33" t="n"/>
    </row>
    <row r="26">
      <c r="A26" s="27" t="inlineStr">
        <is>
          <t>It’s faster, but it’s less accurate and reliable. Hard to explAIn to clients</t>
        </is>
      </c>
      <c r="B26" s="142" t="inlineStr">
        <is>
          <t>Speed, cost optimization, and breadth of analysis</t>
        </is>
      </c>
      <c r="C26" s="142" t="inlineStr">
        <is>
          <t>Maximizing efficiency, time savings, scale, and speed in analysis and data collection processes</t>
        </is>
      </c>
      <c r="D26" s="33" t="n"/>
      <c r="E26" s="33" t="n"/>
      <c r="F26" s="33" t="n"/>
      <c r="G26" s="31" t="n"/>
      <c r="H26" s="33" t="n"/>
      <c r="I26" s="33" t="n"/>
      <c r="J26" s="33" t="n"/>
      <c r="K26" s="33" t="n"/>
      <c r="L26" s="33" t="n"/>
      <c r="M26" s="33" t="n"/>
      <c r="N26" s="33" t="n"/>
      <c r="O26" s="33" t="n"/>
      <c r="P26" s="77">
        <f>IFERROR(__xludf.DUMMYFUNCTION("ifna(transpose(filter(F$3:F60,E$3:E60=B26)), """")"),"Enhanced survey design and data processing")</f>
        <v/>
      </c>
      <c r="Q26" s="33">
        <f>IFERROR(__xludf.DUMMYFUNCTION("""COMPUTED_VALUE"""),"Maximizing efficiency, time savings, scale, and speed in analysis and data collection processes")</f>
        <v/>
      </c>
      <c r="R26" s="33">
        <f>IFERROR(__xludf.DUMMYFUNCTION("""COMPUTED_VALUE"""),"Quality and robustness of insights")</f>
        <v/>
      </c>
      <c r="S26" s="33" t="n"/>
      <c r="T26" s="33" t="n"/>
      <c r="U26" s="33" t="n"/>
      <c r="V26" s="33" t="n"/>
      <c r="W26" s="33" t="n"/>
      <c r="X26" s="33" t="n"/>
      <c r="Y26" s="33" t="n"/>
      <c r="Z26" s="33" t="n"/>
    </row>
    <row r="27">
      <c r="A27" s="27" t="inlineStr">
        <is>
          <t>A faster way to get to themes and mine large data sets</t>
        </is>
      </c>
      <c r="B27" s="142" t="inlineStr">
        <is>
          <t>Speed, cost optimization, and breadth of analysis</t>
        </is>
      </c>
      <c r="C27" s="142" t="inlineStr">
        <is>
          <t>Maximizing efficiency, time savings, scale, and speed in analysis and data collection processes</t>
        </is>
      </c>
      <c r="D27" s="33" t="n"/>
      <c r="E27" s="33" t="n"/>
      <c r="F27" s="33" t="n"/>
      <c r="G27" s="31" t="n"/>
      <c r="H27" s="33" t="n"/>
      <c r="I27" s="33" t="n"/>
      <c r="J27" s="33" t="n"/>
      <c r="K27" s="33" t="n"/>
      <c r="L27" s="33" t="n"/>
      <c r="M27" s="33" t="n"/>
      <c r="N27" s="33" t="n"/>
      <c r="O27" s="33" t="n"/>
      <c r="P27" s="77">
        <f>IFERROR(__xludf.DUMMYFUNCTION("ifna(transpose(filter(F$3:F60,E$3:E60=B27)), """")"),"Enhanced survey design and data processing")</f>
        <v/>
      </c>
      <c r="Q27" s="33">
        <f>IFERROR(__xludf.DUMMYFUNCTION("""COMPUTED_VALUE"""),"Maximizing efficiency, time savings, scale, and speed in analysis and data collection processes")</f>
        <v/>
      </c>
      <c r="R27" s="33">
        <f>IFERROR(__xludf.DUMMYFUNCTION("""COMPUTED_VALUE"""),"Quality and robustness of insights")</f>
        <v/>
      </c>
      <c r="S27" s="33" t="n"/>
      <c r="T27" s="33" t="n"/>
      <c r="U27" s="33" t="n"/>
      <c r="V27" s="33" t="n"/>
      <c r="W27" s="33" t="n"/>
      <c r="X27" s="33" t="n"/>
      <c r="Y27" s="33" t="n"/>
      <c r="Z27" s="33" t="n"/>
    </row>
    <row r="28">
      <c r="A28" s="27" t="inlineStr">
        <is>
          <t>helps deliver insights faster and giving analysts more time to develop implications</t>
        </is>
      </c>
      <c r="B28" s="142" t="inlineStr">
        <is>
          <t>Speed, cost optimization, and breadth of analysis</t>
        </is>
      </c>
      <c r="C28" s="142" t="inlineStr">
        <is>
          <t>Maximizing efficiency, time savings, scale, and speed in analysis and data collection processes</t>
        </is>
      </c>
      <c r="D28" s="33" t="n"/>
      <c r="E28" s="33" t="n"/>
      <c r="F28" s="33" t="n"/>
      <c r="G28" s="31" t="n"/>
      <c r="H28" s="33" t="n"/>
      <c r="I28" s="33" t="n"/>
      <c r="J28" s="33" t="n"/>
      <c r="K28" s="33" t="n"/>
      <c r="L28" s="33" t="n"/>
      <c r="M28" s="33" t="n"/>
      <c r="N28" s="33" t="n"/>
      <c r="O28" s="33" t="n"/>
      <c r="P28" s="77">
        <f>IFERROR(__xludf.DUMMYFUNCTION("ifna(transpose(filter(F$3:F60,E$3:E60=B28)), """")"),"Enhanced survey design and data processing")</f>
        <v/>
      </c>
      <c r="Q28" s="33">
        <f>IFERROR(__xludf.DUMMYFUNCTION("""COMPUTED_VALUE"""),"Maximizing efficiency, time savings, scale, and speed in analysis and data collection processes")</f>
        <v/>
      </c>
      <c r="R28" s="33">
        <f>IFERROR(__xludf.DUMMYFUNCTION("""COMPUTED_VALUE"""),"Quality and robustness of insights")</f>
        <v/>
      </c>
      <c r="S28" s="33" t="n"/>
      <c r="T28" s="33" t="n"/>
      <c r="U28" s="33" t="n"/>
      <c r="V28" s="33" t="n"/>
      <c r="W28" s="33" t="n"/>
      <c r="X28" s="33" t="n"/>
      <c r="Y28" s="33" t="n"/>
      <c r="Z28" s="33" t="n"/>
    </row>
    <row r="29">
      <c r="A29" s="27" t="inlineStr">
        <is>
          <t>Speed...it should be able to learn from thousands of surveys to determine question wording and then ultimately synthesize results into a powerful story</t>
        </is>
      </c>
      <c r="B29" s="142" t="inlineStr">
        <is>
          <t>Speed, cost optimization, and breadth of analysis</t>
        </is>
      </c>
      <c r="C29" s="142" t="inlineStr">
        <is>
          <t>Maximizing efficiency, time savings, scale, and speed in analysis and data collection processes</t>
        </is>
      </c>
      <c r="D29" s="33" t="n"/>
      <c r="E29" s="33" t="n"/>
      <c r="F29" s="33" t="n"/>
      <c r="G29" s="31" t="n"/>
      <c r="H29" s="33" t="n"/>
      <c r="I29" s="33" t="n"/>
      <c r="J29" s="33" t="n"/>
      <c r="K29" s="33" t="n"/>
      <c r="L29" s="33" t="n"/>
      <c r="M29" s="33" t="n"/>
      <c r="N29" s="33" t="n"/>
      <c r="O29" s="33" t="n"/>
      <c r="P29" s="77">
        <f>IFERROR(__xludf.DUMMYFUNCTION("ifna(transpose(filter(F$3:F60,E$3:E60=B29)), """")"),"Enhanced survey design and data processing")</f>
        <v/>
      </c>
      <c r="Q29" s="33">
        <f>IFERROR(__xludf.DUMMYFUNCTION("""COMPUTED_VALUE"""),"Maximizing efficiency, time savings, scale, and speed in analysis and data collection processes")</f>
        <v/>
      </c>
      <c r="R29" s="33">
        <f>IFERROR(__xludf.DUMMYFUNCTION("""COMPUTED_VALUE"""),"Quality and robustness of insights")</f>
        <v/>
      </c>
      <c r="S29" s="33" t="n"/>
      <c r="T29" s="33" t="n"/>
      <c r="U29" s="33" t="n"/>
      <c r="V29" s="33" t="n"/>
      <c r="W29" s="33" t="n"/>
      <c r="X29" s="33" t="n"/>
      <c r="Y29" s="33" t="n"/>
      <c r="Z29" s="33" t="n"/>
    </row>
    <row r="30">
      <c r="A30" s="27" t="inlineStr">
        <is>
          <t>it provides faster process time and its better at keeping track of each data point's analysis in a large dataset.</t>
        </is>
      </c>
      <c r="B30" s="142" t="inlineStr">
        <is>
          <t>Speed, cost optimization, and breadth of analysis</t>
        </is>
      </c>
      <c r="C30" s="142" t="inlineStr">
        <is>
          <t>Maximizing efficiency, time savings, scale, and speed in analysis and data collection processes</t>
        </is>
      </c>
      <c r="D30" s="33" t="n"/>
      <c r="E30" s="33" t="n"/>
      <c r="F30" s="33" t="n"/>
      <c r="G30" s="31" t="n"/>
      <c r="H30" s="33" t="n"/>
      <c r="I30" s="33" t="n"/>
      <c r="J30" s="33" t="n"/>
      <c r="K30" s="33" t="n"/>
      <c r="L30" s="33" t="n"/>
      <c r="M30" s="33" t="n"/>
      <c r="N30" s="33" t="n"/>
      <c r="O30" s="33" t="n"/>
      <c r="P30" s="77">
        <f>IFERROR(__xludf.DUMMYFUNCTION("ifna(transpose(filter(F$3:F60,E$3:E60=B30)), """")"),"Enhanced survey design and data processing")</f>
        <v/>
      </c>
      <c r="Q30" s="33">
        <f>IFERROR(__xludf.DUMMYFUNCTION("""COMPUTED_VALUE"""),"Maximizing efficiency, time savings, scale, and speed in analysis and data collection processes")</f>
        <v/>
      </c>
      <c r="R30" s="33">
        <f>IFERROR(__xludf.DUMMYFUNCTION("""COMPUTED_VALUE"""),"Quality and robustness of insights")</f>
        <v/>
      </c>
      <c r="S30" s="33" t="n"/>
      <c r="T30" s="33" t="n"/>
      <c r="U30" s="33" t="n"/>
      <c r="V30" s="33" t="n"/>
      <c r="W30" s="33" t="n"/>
      <c r="X30" s="33" t="n"/>
      <c r="Y30" s="33" t="n"/>
      <c r="Z30" s="33" t="n"/>
    </row>
    <row r="31">
      <c r="A31" s="27" t="inlineStr">
        <is>
          <t>saves time, costs less, enables greater use of open end questions in survey research</t>
        </is>
      </c>
      <c r="B31" s="142" t="inlineStr">
        <is>
          <t>Speed, cost optimization, and breadth of analysis</t>
        </is>
      </c>
      <c r="C31" s="142" t="inlineStr">
        <is>
          <t>Maximizing efficiency, time savings, scale, and speed in analysis and data collection processes</t>
        </is>
      </c>
      <c r="D31" s="33" t="n"/>
      <c r="E31" s="33" t="n"/>
      <c r="F31" s="33" t="n"/>
      <c r="G31" s="31" t="n"/>
      <c r="H31" s="33" t="n"/>
      <c r="I31" s="33" t="n"/>
      <c r="J31" s="33" t="n"/>
      <c r="K31" s="33" t="n"/>
      <c r="L31" s="33" t="n"/>
      <c r="M31" s="33" t="n"/>
      <c r="N31" s="33" t="n"/>
      <c r="O31" s="33" t="n"/>
      <c r="P31" s="77">
        <f>IFERROR(__xludf.DUMMYFUNCTION("ifna(transpose(filter(F$3:F60,E$3:E60=B31)), """")"),"Enhanced survey design and data processing")</f>
        <v/>
      </c>
      <c r="Q31" s="33">
        <f>IFERROR(__xludf.DUMMYFUNCTION("""COMPUTED_VALUE"""),"Maximizing efficiency, time savings, scale, and speed in analysis and data collection processes")</f>
        <v/>
      </c>
      <c r="R31" s="33">
        <f>IFERROR(__xludf.DUMMYFUNCTION("""COMPUTED_VALUE"""),"Quality and robustness of insights")</f>
        <v/>
      </c>
      <c r="S31" s="33" t="n"/>
      <c r="T31" s="33" t="n"/>
      <c r="U31" s="33" t="n"/>
      <c r="V31" s="33" t="n"/>
      <c r="W31" s="33" t="n"/>
      <c r="X31" s="33" t="n"/>
      <c r="Y31" s="33" t="n"/>
      <c r="Z31" s="33" t="n"/>
    </row>
    <row r="32">
      <c r="A32" s="27" t="inlineStr">
        <is>
          <t>I think it can save people lots of time and give less experienced researchers the opportunity to perform complex analysis that they may not have been able to do on their own without expensive tools and trAIning.</t>
        </is>
      </c>
      <c r="B32" s="142" t="inlineStr">
        <is>
          <t>Speed, cost optimization, and breadth of analysis</t>
        </is>
      </c>
      <c r="C32" s="142" t="inlineStr">
        <is>
          <t>Maximizing efficiency, time savings, scale, and speed in analysis and data collection processes</t>
        </is>
      </c>
      <c r="D32" s="33" t="n"/>
      <c r="E32" s="33" t="n"/>
      <c r="F32" s="33" t="n"/>
      <c r="G32" s="31" t="n"/>
      <c r="H32" s="33" t="n"/>
      <c r="I32" s="33" t="n"/>
      <c r="J32" s="33" t="n"/>
      <c r="K32" s="33" t="n"/>
      <c r="L32" s="33" t="n"/>
      <c r="M32" s="33" t="n"/>
      <c r="N32" s="33" t="n"/>
      <c r="O32" s="33" t="n"/>
      <c r="P32" s="77">
        <f>IFERROR(__xludf.DUMMYFUNCTION("ifna(transpose(filter(F$3:F60,E$3:E60=B32)), """")"),"Enhanced survey design and data processing")</f>
        <v/>
      </c>
      <c r="Q32" s="33">
        <f>IFERROR(__xludf.DUMMYFUNCTION("""COMPUTED_VALUE"""),"Maximizing efficiency, time savings, scale, and speed in analysis and data collection processes")</f>
        <v/>
      </c>
      <c r="R32" s="33">
        <f>IFERROR(__xludf.DUMMYFUNCTION("""COMPUTED_VALUE"""),"Quality and robustness of insights")</f>
        <v/>
      </c>
      <c r="S32" s="33" t="n"/>
      <c r="T32" s="33" t="n"/>
      <c r="U32" s="33" t="n"/>
      <c r="V32" s="33" t="n"/>
      <c r="W32" s="33" t="n"/>
      <c r="X32" s="33" t="n"/>
      <c r="Y32" s="33" t="n"/>
      <c r="Z32" s="33" t="n"/>
    </row>
    <row r="33">
      <c r="A33" s="27" t="inlineStr">
        <is>
          <t>save time, create a different experience, save costs on labor perhaps</t>
        </is>
      </c>
      <c r="B33" s="142" t="inlineStr">
        <is>
          <t>Speed, cost optimization, and breadth of analysis</t>
        </is>
      </c>
      <c r="C33" s="142" t="inlineStr">
        <is>
          <t>Maximizing efficiency, time savings, scale, and speed in analysis and data collection processes</t>
        </is>
      </c>
      <c r="D33" s="33" t="n"/>
      <c r="E33" s="33" t="n"/>
      <c r="F33" s="33" t="n"/>
      <c r="G33" s="31" t="n"/>
      <c r="H33" s="33" t="n"/>
      <c r="I33" s="33" t="n"/>
      <c r="J33" s="33" t="n"/>
      <c r="K33" s="33" t="n"/>
      <c r="L33" s="33" t="n"/>
      <c r="M33" s="33" t="n"/>
      <c r="N33" s="33" t="n"/>
      <c r="O33" s="33" t="n"/>
      <c r="P33" s="77">
        <f>IFERROR(__xludf.DUMMYFUNCTION("ifna(transpose(filter(F$3:F60,E$3:E60=B33)), """")"),"Enhanced survey design and data processing")</f>
        <v/>
      </c>
      <c r="Q33" s="33">
        <f>IFERROR(__xludf.DUMMYFUNCTION("""COMPUTED_VALUE"""),"Maximizing efficiency, time savings, scale, and speed in analysis and data collection processes")</f>
        <v/>
      </c>
      <c r="R33" s="33">
        <f>IFERROR(__xludf.DUMMYFUNCTION("""COMPUTED_VALUE"""),"Quality and robustness of insights")</f>
        <v/>
      </c>
      <c r="S33" s="33" t="n"/>
      <c r="T33" s="33" t="n"/>
      <c r="U33" s="33" t="n"/>
      <c r="V33" s="33" t="n"/>
      <c r="W33" s="33" t="n"/>
      <c r="X33" s="33" t="n"/>
      <c r="Y33" s="33" t="n"/>
      <c r="Z33" s="33" t="n"/>
    </row>
    <row r="34">
      <c r="A34" s="27" t="inlineStr">
        <is>
          <t>Faster, cheaper, more engaging for respondents.</t>
        </is>
      </c>
      <c r="B34" s="142" t="inlineStr">
        <is>
          <t>Speed, cost optimization, and breadth of analysis</t>
        </is>
      </c>
      <c r="C34" s="142" t="inlineStr">
        <is>
          <t>Maximizing efficiency, time savings, scale, and speed in analysis and data collection processes</t>
        </is>
      </c>
      <c r="D34" s="33" t="n"/>
      <c r="E34" s="33" t="n"/>
      <c r="F34" s="33" t="n"/>
      <c r="G34" s="31" t="n"/>
      <c r="H34" s="33" t="n"/>
      <c r="I34" s="33" t="n"/>
      <c r="J34" s="33" t="n"/>
      <c r="K34" s="33" t="n"/>
      <c r="L34" s="33" t="n"/>
      <c r="M34" s="33" t="n"/>
      <c r="N34" s="33" t="n"/>
      <c r="O34" s="33" t="n"/>
      <c r="P34" s="77">
        <f>IFERROR(__xludf.DUMMYFUNCTION("ifna(transpose(filter(F$3:F60,E$3:E60=B34)), """")"),"Enhanced survey design and data processing")</f>
        <v/>
      </c>
      <c r="Q34" s="33">
        <f>IFERROR(__xludf.DUMMYFUNCTION("""COMPUTED_VALUE"""),"Maximizing efficiency, time savings, scale, and speed in analysis and data collection processes")</f>
        <v/>
      </c>
      <c r="R34" s="33">
        <f>IFERROR(__xludf.DUMMYFUNCTION("""COMPUTED_VALUE"""),"Quality and robustness of insights")</f>
        <v/>
      </c>
      <c r="S34" s="33" t="n"/>
      <c r="T34" s="33" t="n"/>
      <c r="U34" s="33" t="n"/>
      <c r="V34" s="33" t="n"/>
      <c r="W34" s="33" t="n"/>
      <c r="X34" s="33" t="n"/>
      <c r="Y34" s="33" t="n"/>
      <c r="Z34" s="33" t="n"/>
    </row>
    <row r="35">
      <c r="A35" s="27" t="inlineStr">
        <is>
          <t>it would definitely save time, if the initial analyses are accurate</t>
        </is>
      </c>
      <c r="B35" s="142" t="inlineStr">
        <is>
          <t>Speed, cost optimization, and breadth of analysis</t>
        </is>
      </c>
      <c r="C35" s="142" t="inlineStr">
        <is>
          <t>Maximizing efficiency, time savings, scale, and speed in analysis and data collection processes</t>
        </is>
      </c>
      <c r="D35" s="33" t="n"/>
      <c r="E35" s="33" t="n"/>
      <c r="F35" s="33" t="n"/>
      <c r="G35" s="31" t="n"/>
      <c r="H35" s="33" t="n"/>
      <c r="I35" s="33" t="n"/>
      <c r="J35" s="33" t="n"/>
      <c r="K35" s="33" t="n"/>
      <c r="L35" s="33" t="n"/>
      <c r="M35" s="33" t="n"/>
      <c r="N35" s="33" t="n"/>
      <c r="O35" s="33" t="n"/>
      <c r="P35" s="77">
        <f>IFERROR(__xludf.DUMMYFUNCTION("ifna(transpose(filter(F$3:F60,E$3:E60=B35)), """")"),"Enhanced survey design and data processing")</f>
        <v/>
      </c>
      <c r="Q35" s="33">
        <f>IFERROR(__xludf.DUMMYFUNCTION("""COMPUTED_VALUE"""),"Maximizing efficiency, time savings, scale, and speed in analysis and data collection processes")</f>
        <v/>
      </c>
      <c r="R35" s="33">
        <f>IFERROR(__xludf.DUMMYFUNCTION("""COMPUTED_VALUE"""),"Quality and robustness of insights")</f>
        <v/>
      </c>
      <c r="S35" s="33" t="n"/>
      <c r="T35" s="33" t="n"/>
      <c r="U35" s="33" t="n"/>
      <c r="V35" s="33" t="n"/>
      <c r="W35" s="33" t="n"/>
      <c r="X35" s="33" t="n"/>
      <c r="Y35" s="33" t="n"/>
      <c r="Z35" s="33" t="n"/>
    </row>
    <row r="36">
      <c r="A36" s="27" t="inlineStr">
        <is>
          <t>Efficiency</t>
        </is>
      </c>
      <c r="B36" s="142" t="inlineStr">
        <is>
          <t>Speed, cost optimization, and breadth of analysis</t>
        </is>
      </c>
      <c r="C36" s="142" t="inlineStr">
        <is>
          <t>Maximizing efficiency, time savings, scale, and speed in analysis and data collection processes</t>
        </is>
      </c>
      <c r="D36" s="33" t="n"/>
      <c r="E36" s="33" t="n"/>
      <c r="F36" s="33" t="n"/>
      <c r="G36" s="31" t="n"/>
      <c r="H36" s="33" t="n"/>
      <c r="I36" s="33" t="n"/>
      <c r="J36" s="33" t="n"/>
      <c r="K36" s="33" t="n"/>
      <c r="L36" s="33" t="n"/>
      <c r="M36" s="33" t="n"/>
      <c r="N36" s="33" t="n"/>
      <c r="O36" s="33" t="n"/>
      <c r="P36" s="77">
        <f>IFERROR(__xludf.DUMMYFUNCTION("ifna(transpose(filter(F$3:F60,E$3:E60=B36)), """")"),"Enhanced survey design and data processing")</f>
        <v/>
      </c>
      <c r="Q36" s="33">
        <f>IFERROR(__xludf.DUMMYFUNCTION("""COMPUTED_VALUE"""),"Maximizing efficiency, time savings, scale, and speed in analysis and data collection processes")</f>
        <v/>
      </c>
      <c r="R36" s="33">
        <f>IFERROR(__xludf.DUMMYFUNCTION("""COMPUTED_VALUE"""),"Quality and robustness of insights")</f>
        <v/>
      </c>
      <c r="S36" s="33" t="n"/>
      <c r="T36" s="33" t="n"/>
      <c r="U36" s="33" t="n"/>
      <c r="V36" s="33" t="n"/>
      <c r="W36" s="33" t="n"/>
      <c r="X36" s="33" t="n"/>
      <c r="Y36" s="33" t="n"/>
      <c r="Z36" s="33" t="n"/>
    </row>
    <row r="37">
      <c r="A37" s="27" t="inlineStr">
        <is>
          <t>For the moment, the primary advantages are speed and efficiency. Why? Because it allows qiclky explore large amounts of text</t>
        </is>
      </c>
      <c r="B37" s="142" t="inlineStr">
        <is>
          <t>Speed, cost optimization, and breadth of analysis</t>
        </is>
      </c>
      <c r="C37" s="142" t="inlineStr">
        <is>
          <t>Maximizing efficiency, time savings, scale, and speed in analysis and data collection processes</t>
        </is>
      </c>
      <c r="D37" s="33" t="n"/>
      <c r="E37" s="33" t="n"/>
      <c r="F37" s="33" t="n"/>
      <c r="G37" s="31" t="n"/>
      <c r="H37" s="33" t="n"/>
      <c r="I37" s="33" t="n"/>
      <c r="J37" s="33" t="n"/>
      <c r="K37" s="33" t="n"/>
      <c r="L37" s="33" t="n"/>
      <c r="M37" s="33" t="n"/>
      <c r="N37" s="33" t="n"/>
      <c r="O37" s="33" t="n"/>
      <c r="P37" s="77">
        <f>IFERROR(__xludf.DUMMYFUNCTION("ifna(transpose(filter(F$3:F60,E$3:E60=B37)), """")"),"Enhanced survey design and data processing")</f>
        <v/>
      </c>
      <c r="Q37" s="33">
        <f>IFERROR(__xludf.DUMMYFUNCTION("""COMPUTED_VALUE"""),"Maximizing efficiency, time savings, scale, and speed in analysis and data collection processes")</f>
        <v/>
      </c>
      <c r="R37" s="33">
        <f>IFERROR(__xludf.DUMMYFUNCTION("""COMPUTED_VALUE"""),"Quality and robustness of insights")</f>
        <v/>
      </c>
      <c r="S37" s="33" t="n"/>
      <c r="T37" s="33" t="n"/>
      <c r="U37" s="33" t="n"/>
      <c r="V37" s="33" t="n"/>
      <c r="W37" s="33" t="n"/>
      <c r="X37" s="33" t="n"/>
      <c r="Y37" s="33" t="n"/>
      <c r="Z37" s="33" t="n"/>
    </row>
    <row r="38">
      <c r="A38" s="27" t="inlineStr">
        <is>
          <t>Saves time and more efficient use of resources</t>
        </is>
      </c>
      <c r="B38" s="142" t="inlineStr">
        <is>
          <t>Speed, cost optimization, and breadth of analysis</t>
        </is>
      </c>
      <c r="C38" s="142" t="inlineStr">
        <is>
          <t>Maximizing efficiency, time savings, scale, and speed in analysis and data collection processes</t>
        </is>
      </c>
      <c r="D38" s="33" t="n"/>
      <c r="E38" s="33" t="n"/>
      <c r="F38" s="33" t="n"/>
      <c r="G38" s="31" t="n"/>
      <c r="H38" s="33" t="n"/>
      <c r="I38" s="33" t="n"/>
      <c r="J38" s="33" t="n"/>
      <c r="K38" s="33" t="n"/>
      <c r="L38" s="33" t="n"/>
      <c r="M38" s="33" t="n"/>
      <c r="N38" s="33" t="n"/>
      <c r="O38" s="33" t="n"/>
      <c r="P38" s="77">
        <f>IFERROR(__xludf.DUMMYFUNCTION("ifna(transpose(filter(F$3:F60,E$3:E60=B38)), """")"),"Enhanced survey design and data processing")</f>
        <v/>
      </c>
      <c r="Q38" s="33">
        <f>IFERROR(__xludf.DUMMYFUNCTION("""COMPUTED_VALUE"""),"Maximizing efficiency, time savings, scale, and speed in analysis and data collection processes")</f>
        <v/>
      </c>
      <c r="R38" s="33">
        <f>IFERROR(__xludf.DUMMYFUNCTION("""COMPUTED_VALUE"""),"Quality and robustness of insights")</f>
        <v/>
      </c>
      <c r="S38" s="33" t="n"/>
      <c r="T38" s="33" t="n"/>
      <c r="U38" s="33" t="n"/>
      <c r="V38" s="33" t="n"/>
      <c r="W38" s="33" t="n"/>
      <c r="X38" s="33" t="n"/>
      <c r="Y38" s="33" t="n"/>
      <c r="Z38" s="33" t="n"/>
    </row>
    <row r="39">
      <c r="A39" s="27" t="inlineStr">
        <is>
          <t>Time saving</t>
        </is>
      </c>
      <c r="B39" s="142" t="inlineStr">
        <is>
          <t>Speed, cost optimization, and breadth of analysis</t>
        </is>
      </c>
      <c r="C39" s="142" t="inlineStr">
        <is>
          <t>Maximizing efficiency, time savings, scale, and speed in analysis and data collection processes</t>
        </is>
      </c>
      <c r="D39" s="33" t="n"/>
      <c r="E39" s="33" t="n"/>
      <c r="F39" s="33" t="n"/>
      <c r="G39" s="31" t="n"/>
      <c r="H39" s="33" t="n"/>
      <c r="I39" s="33" t="n"/>
      <c r="J39" s="33" t="n"/>
      <c r="K39" s="33" t="n"/>
      <c r="L39" s="33" t="n"/>
      <c r="M39" s="33" t="n"/>
      <c r="N39" s="33" t="n"/>
      <c r="O39" s="33" t="n"/>
      <c r="P39" s="77">
        <f>IFERROR(__xludf.DUMMYFUNCTION("ifna(transpose(filter(F$3:F60,E$3:E60=B39)), """")"),"Enhanced survey design and data processing")</f>
        <v/>
      </c>
      <c r="Q39" s="33">
        <f>IFERROR(__xludf.DUMMYFUNCTION("""COMPUTED_VALUE"""),"Maximizing efficiency, time savings, scale, and speed in analysis and data collection processes")</f>
        <v/>
      </c>
      <c r="R39" s="33">
        <f>IFERROR(__xludf.DUMMYFUNCTION("""COMPUTED_VALUE"""),"Quality and robustness of insights")</f>
        <v/>
      </c>
      <c r="S39" s="33" t="n"/>
      <c r="T39" s="33" t="n"/>
      <c r="U39" s="33" t="n"/>
      <c r="V39" s="33" t="n"/>
      <c r="W39" s="33" t="n"/>
      <c r="X39" s="33" t="n"/>
      <c r="Y39" s="33" t="n"/>
      <c r="Z39" s="33" t="n"/>
    </row>
    <row r="40">
      <c r="A40" s="27" t="inlineStr">
        <is>
          <t>efficiency - helps us move faster and have fewer manual processes</t>
        </is>
      </c>
      <c r="B40" s="142" t="inlineStr">
        <is>
          <t>Speed, cost optimization, and breadth of analysis</t>
        </is>
      </c>
      <c r="C40" s="142" t="inlineStr">
        <is>
          <t>Maximizing efficiency, time savings, scale, and speed in analysis and data collection processes</t>
        </is>
      </c>
      <c r="D40" s="33" t="n"/>
      <c r="E40" s="33" t="n"/>
      <c r="F40" s="33" t="n"/>
      <c r="G40" s="31" t="n"/>
      <c r="H40" s="33" t="n"/>
      <c r="I40" s="33" t="n"/>
      <c r="J40" s="33" t="n"/>
      <c r="K40" s="33" t="n"/>
      <c r="L40" s="33" t="n"/>
      <c r="M40" s="33" t="n"/>
      <c r="N40" s="33" t="n"/>
      <c r="O40" s="33" t="n"/>
      <c r="P40" s="77">
        <f>IFERROR(__xludf.DUMMYFUNCTION("ifna(transpose(filter(F$3:F60,E$3:E60=B40)), """")"),"Enhanced survey design and data processing")</f>
        <v/>
      </c>
      <c r="Q40" s="33">
        <f>IFERROR(__xludf.DUMMYFUNCTION("""COMPUTED_VALUE"""),"Maximizing efficiency, time savings, scale, and speed in analysis and data collection processes")</f>
        <v/>
      </c>
      <c r="R40" s="33">
        <f>IFERROR(__xludf.DUMMYFUNCTION("""COMPUTED_VALUE"""),"Quality and robustness of insights")</f>
        <v/>
      </c>
      <c r="S40" s="33" t="n"/>
      <c r="T40" s="33" t="n"/>
      <c r="U40" s="33" t="n"/>
      <c r="V40" s="33" t="n"/>
      <c r="W40" s="33" t="n"/>
      <c r="X40" s="33" t="n"/>
      <c r="Y40" s="33" t="n"/>
      <c r="Z40" s="33" t="n"/>
    </row>
    <row r="41">
      <c r="A41" s="27" t="inlineStr">
        <is>
          <t>It speeds up our more manual work and allows us to spend more time on strategic thinking</t>
        </is>
      </c>
      <c r="B41" s="142" t="inlineStr">
        <is>
          <t>Speed, cost optimization, and breadth of analysis</t>
        </is>
      </c>
      <c r="C41" s="142" t="inlineStr">
        <is>
          <t>Maximizing efficiency, time savings, scale, and speed in analysis and data collection processes</t>
        </is>
      </c>
      <c r="D41" s="33" t="n"/>
      <c r="E41" s="33" t="n"/>
      <c r="F41" s="33" t="n"/>
      <c r="G41" s="31" t="n"/>
      <c r="H41" s="33" t="n"/>
      <c r="I41" s="33" t="n"/>
      <c r="J41" s="33" t="n"/>
      <c r="K41" s="33" t="n"/>
      <c r="L41" s="33" t="n"/>
      <c r="M41" s="33" t="n"/>
      <c r="N41" s="33" t="n"/>
      <c r="O41" s="33" t="n"/>
      <c r="P41" s="77">
        <f>IFERROR(__xludf.DUMMYFUNCTION("ifna(transpose(filter(F$3:F60,E$3:E60=B41)), """")"),"Enhanced survey design and data processing")</f>
        <v/>
      </c>
      <c r="Q41" s="33">
        <f>IFERROR(__xludf.DUMMYFUNCTION("""COMPUTED_VALUE"""),"Maximizing efficiency, time savings, scale, and speed in analysis and data collection processes")</f>
        <v/>
      </c>
      <c r="R41" s="33">
        <f>IFERROR(__xludf.DUMMYFUNCTION("""COMPUTED_VALUE"""),"Quality and robustness of insights")</f>
        <v/>
      </c>
      <c r="S41" s="33" t="n"/>
      <c r="T41" s="33" t="n"/>
      <c r="U41" s="33" t="n"/>
      <c r="V41" s="33" t="n"/>
      <c r="W41" s="33" t="n"/>
      <c r="X41" s="33" t="n"/>
      <c r="Y41" s="33" t="n"/>
      <c r="Z41" s="33" t="n"/>
    </row>
    <row r="42">
      <c r="A42" s="27" t="inlineStr">
        <is>
          <t>saves time</t>
        </is>
      </c>
      <c r="B42" s="142" t="inlineStr">
        <is>
          <t>Speed, cost optimization, and breadth of analysis</t>
        </is>
      </c>
      <c r="C42" s="142" t="inlineStr">
        <is>
          <t>Maximizing efficiency, time savings, scale, and speed in analysis and data collection processes</t>
        </is>
      </c>
      <c r="D42" s="33" t="n"/>
      <c r="E42" s="33" t="n"/>
      <c r="F42" s="33" t="n"/>
      <c r="G42" s="31" t="n"/>
      <c r="H42" s="33" t="n"/>
      <c r="I42" s="33" t="n"/>
      <c r="J42" s="33" t="n"/>
      <c r="K42" s="33" t="n"/>
      <c r="L42" s="33" t="n"/>
      <c r="M42" s="33" t="n"/>
      <c r="N42" s="33" t="n"/>
      <c r="O42" s="33" t="n"/>
      <c r="P42" s="77">
        <f>IFERROR(__xludf.DUMMYFUNCTION("ifna(transpose(filter(F$3:F60,E$3:E60=B42)), """")"),"Enhanced survey design and data processing")</f>
        <v/>
      </c>
      <c r="Q42" s="33">
        <f>IFERROR(__xludf.DUMMYFUNCTION("""COMPUTED_VALUE"""),"Maximizing efficiency, time savings, scale, and speed in analysis and data collection processes")</f>
        <v/>
      </c>
      <c r="R42" s="33">
        <f>IFERROR(__xludf.DUMMYFUNCTION("""COMPUTED_VALUE"""),"Quality and robustness of insights")</f>
        <v/>
      </c>
      <c r="S42" s="33" t="n"/>
      <c r="T42" s="33" t="n"/>
      <c r="U42" s="33" t="n"/>
      <c r="V42" s="33" t="n"/>
      <c r="W42" s="33" t="n"/>
      <c r="X42" s="33" t="n"/>
      <c r="Y42" s="33" t="n"/>
      <c r="Z42" s="33" t="n"/>
    </row>
    <row r="43">
      <c r="A43" s="27" t="inlineStr">
        <is>
          <t>time saver for repetitive tasks</t>
        </is>
      </c>
      <c r="B43" s="142" t="inlineStr">
        <is>
          <t>Speed, cost optimization, and breadth of analysis</t>
        </is>
      </c>
      <c r="C43" s="142" t="inlineStr">
        <is>
          <t>Maximizing efficiency, time savings, scale, and speed in analysis and data collection processes</t>
        </is>
      </c>
      <c r="D43" s="33" t="n"/>
      <c r="E43" s="33" t="n"/>
      <c r="F43" s="33" t="n"/>
      <c r="G43" s="31" t="n"/>
      <c r="H43" s="33" t="n"/>
      <c r="I43" s="33" t="n"/>
      <c r="J43" s="33" t="n"/>
      <c r="K43" s="33" t="n"/>
      <c r="L43" s="33" t="n"/>
      <c r="M43" s="33" t="n"/>
      <c r="N43" s="33" t="n"/>
      <c r="O43" s="33" t="n"/>
      <c r="P43" s="77">
        <f>IFERROR(__xludf.DUMMYFUNCTION("ifna(transpose(filter(F$3:F60,E$3:E60=B43)), """")"),"Enhanced survey design and data processing")</f>
        <v/>
      </c>
      <c r="Q43" s="33">
        <f>IFERROR(__xludf.DUMMYFUNCTION("""COMPUTED_VALUE"""),"Maximizing efficiency, time savings, scale, and speed in analysis and data collection processes")</f>
        <v/>
      </c>
      <c r="R43" s="33">
        <f>IFERROR(__xludf.DUMMYFUNCTION("""COMPUTED_VALUE"""),"Quality and robustness of insights")</f>
        <v/>
      </c>
      <c r="S43" s="33" t="n"/>
      <c r="T43" s="33" t="n"/>
      <c r="U43" s="33" t="n"/>
      <c r="V43" s="33" t="n"/>
      <c r="W43" s="33" t="n"/>
      <c r="X43" s="33" t="n"/>
      <c r="Y43" s="33" t="n"/>
      <c r="Z43" s="33" t="n"/>
    </row>
    <row r="44">
      <c r="A44" s="27" t="inlineStr">
        <is>
          <t>It's really going to be a great time savings</t>
        </is>
      </c>
      <c r="B44" s="142" t="inlineStr">
        <is>
          <t>Speed, cost optimization, and breadth of analysis</t>
        </is>
      </c>
      <c r="C44" s="142" t="inlineStr">
        <is>
          <t>Maximizing efficiency, time savings, scale, and speed in analysis and data collection processes</t>
        </is>
      </c>
      <c r="D44" s="33" t="n"/>
      <c r="E44" s="33" t="n"/>
      <c r="F44" s="33" t="n"/>
      <c r="G44" s="31" t="n"/>
      <c r="H44" s="33" t="n"/>
      <c r="I44" s="33" t="n"/>
      <c r="J44" s="33" t="n"/>
      <c r="K44" s="33" t="n"/>
      <c r="L44" s="33" t="n"/>
      <c r="M44" s="33" t="n"/>
      <c r="N44" s="33" t="n"/>
      <c r="O44" s="33" t="n"/>
      <c r="P44" s="77">
        <f>IFERROR(__xludf.DUMMYFUNCTION("ifna(transpose(filter(F$3:F60,E$3:E60=B44)), """")"),"Enhanced survey design and data processing")</f>
        <v/>
      </c>
      <c r="Q44" s="33">
        <f>IFERROR(__xludf.DUMMYFUNCTION("""COMPUTED_VALUE"""),"Maximizing efficiency, time savings, scale, and speed in analysis and data collection processes")</f>
        <v/>
      </c>
      <c r="R44" s="33">
        <f>IFERROR(__xludf.DUMMYFUNCTION("""COMPUTED_VALUE"""),"Quality and robustness of insights")</f>
        <v/>
      </c>
      <c r="S44" s="33" t="n"/>
      <c r="T44" s="33" t="n"/>
      <c r="U44" s="33" t="n"/>
      <c r="V44" s="33" t="n"/>
      <c r="W44" s="33" t="n"/>
      <c r="X44" s="33" t="n"/>
      <c r="Y44" s="33" t="n"/>
      <c r="Z44" s="33" t="n"/>
    </row>
    <row r="45">
      <c r="A45" s="27" t="inlineStr">
        <is>
          <t>Open ended questions can’t (by definition) offer limited responses. Much more to be gained from a “dialogue”, even if with a chat bot</t>
        </is>
      </c>
      <c r="B45" s="142" t="inlineStr">
        <is>
          <t>Speed, cost optimization, and breadth of analysis</t>
        </is>
      </c>
      <c r="C45" s="142" t="inlineStr">
        <is>
          <t>Maximizing efficiency, time savings, scale, and speed in analysis and data collection processes</t>
        </is>
      </c>
      <c r="D45" s="33" t="n"/>
      <c r="E45" s="33" t="n"/>
      <c r="F45" s="33" t="n"/>
      <c r="G45" s="31" t="n"/>
      <c r="H45" s="33" t="n"/>
      <c r="I45" s="33" t="n"/>
      <c r="J45" s="33" t="n"/>
      <c r="K45" s="33" t="n"/>
      <c r="L45" s="33" t="n"/>
      <c r="M45" s="33" t="n"/>
      <c r="N45" s="33" t="n"/>
      <c r="O45" s="33" t="n"/>
      <c r="P45" s="77">
        <f>IFERROR(__xludf.DUMMYFUNCTION("ifna(transpose(filter(F$3:F60,E$3:E60=B45)), """")"),"Enhanced survey design and data processing")</f>
        <v/>
      </c>
      <c r="Q45" s="33">
        <f>IFERROR(__xludf.DUMMYFUNCTION("""COMPUTED_VALUE"""),"Maximizing efficiency, time savings, scale, and speed in analysis and data collection processes")</f>
        <v/>
      </c>
      <c r="R45" s="33">
        <f>IFERROR(__xludf.DUMMYFUNCTION("""COMPUTED_VALUE"""),"Quality and robustness of insights")</f>
        <v/>
      </c>
      <c r="S45" s="33" t="n"/>
      <c r="T45" s="33" t="n"/>
      <c r="U45" s="33" t="n"/>
      <c r="V45" s="33" t="n"/>
      <c r="W45" s="33" t="n"/>
      <c r="X45" s="33" t="n"/>
      <c r="Y45" s="33" t="n"/>
      <c r="Z45" s="33" t="n"/>
    </row>
    <row r="46">
      <c r="A46" s="27" t="inlineStr">
        <is>
          <t>We like the idea of using them if it improves the speed at which the analyst understands the context of the respondents.</t>
        </is>
      </c>
      <c r="B46" s="142" t="inlineStr">
        <is>
          <t>Speed, cost optimization, and breadth of analysis</t>
        </is>
      </c>
      <c r="C46" s="142" t="inlineStr">
        <is>
          <t>Maximizing efficiency, time savings, scale, and speed in analysis and data collection processes</t>
        </is>
      </c>
      <c r="D46" s="33" t="n"/>
      <c r="E46" s="33" t="n"/>
      <c r="F46" s="33" t="n"/>
      <c r="G46" s="31" t="n"/>
      <c r="H46" s="33" t="n"/>
      <c r="I46" s="33" t="n"/>
      <c r="J46" s="33" t="n"/>
      <c r="K46" s="33" t="n"/>
      <c r="L46" s="33" t="n"/>
      <c r="M46" s="33" t="n"/>
      <c r="N46" s="33" t="n"/>
      <c r="O46" s="33" t="n"/>
      <c r="P46" s="77">
        <f>IFERROR(__xludf.DUMMYFUNCTION("ifna(transpose(filter(F$3:F60,E$3:E60=B46)), """")"),"Enhanced survey design and data processing")</f>
        <v/>
      </c>
      <c r="Q46" s="33">
        <f>IFERROR(__xludf.DUMMYFUNCTION("""COMPUTED_VALUE"""),"Maximizing efficiency, time savings, scale, and speed in analysis and data collection processes")</f>
        <v/>
      </c>
      <c r="R46" s="33">
        <f>IFERROR(__xludf.DUMMYFUNCTION("""COMPUTED_VALUE"""),"Quality and robustness of insights")</f>
        <v/>
      </c>
      <c r="S46" s="33" t="n"/>
      <c r="T46" s="33" t="n"/>
      <c r="U46" s="33" t="n"/>
      <c r="V46" s="33" t="n"/>
      <c r="W46" s="33" t="n"/>
      <c r="X46" s="33" t="n"/>
      <c r="Y46" s="33" t="n"/>
      <c r="Z46" s="33" t="n"/>
    </row>
    <row r="47">
      <c r="A47" s="27" t="inlineStr">
        <is>
          <t>What comes to mind initially, and as a nonuser, is efficiency</t>
        </is>
      </c>
      <c r="B47" s="142" t="inlineStr">
        <is>
          <t>Speed, cost optimization, and breadth of analysis</t>
        </is>
      </c>
      <c r="C47" s="142" t="inlineStr">
        <is>
          <t>Maximizing efficiency, time savings, scale, and speed in analysis and data collection processes</t>
        </is>
      </c>
      <c r="D47" s="33" t="n"/>
      <c r="E47" s="33" t="n"/>
      <c r="F47" s="33" t="n"/>
      <c r="G47" s="31" t="n"/>
      <c r="H47" s="33" t="n"/>
      <c r="I47" s="33" t="n"/>
      <c r="J47" s="33" t="n"/>
      <c r="K47" s="33" t="n"/>
      <c r="L47" s="33" t="n"/>
      <c r="M47" s="33" t="n"/>
      <c r="N47" s="33" t="n"/>
      <c r="O47" s="33" t="n"/>
      <c r="P47" s="77">
        <f>IFERROR(__xludf.DUMMYFUNCTION("ifna(transpose(filter(F$3:F60,E$3:E60=B47)), """")"),"Enhanced survey design and data processing")</f>
        <v/>
      </c>
      <c r="Q47" s="33">
        <f>IFERROR(__xludf.DUMMYFUNCTION("""COMPUTED_VALUE"""),"Maximizing efficiency, time savings, scale, and speed in analysis and data collection processes")</f>
        <v/>
      </c>
      <c r="R47" s="33">
        <f>IFERROR(__xludf.DUMMYFUNCTION("""COMPUTED_VALUE"""),"Quality and robustness of insights")</f>
        <v/>
      </c>
      <c r="S47" s="33" t="n"/>
      <c r="T47" s="33" t="n"/>
      <c r="U47" s="33" t="n"/>
      <c r="V47" s="33" t="n"/>
      <c r="W47" s="33" t="n"/>
      <c r="X47" s="33" t="n"/>
      <c r="Y47" s="33" t="n"/>
      <c r="Z47" s="33" t="n"/>
    </row>
    <row r="48">
      <c r="A48" s="27" t="inlineStr">
        <is>
          <t>speed, efficiency, perhaps more robust open ended responses in quant. In qual, AI still feels pretty immature.</t>
        </is>
      </c>
      <c r="B48" s="142" t="inlineStr">
        <is>
          <t>Speed, cost optimization, and breadth of analysis</t>
        </is>
      </c>
      <c r="C48" s="142" t="inlineStr">
        <is>
          <t>Maximizing efficiency, time savings, scale, and speed in analysis and data collection processes</t>
        </is>
      </c>
      <c r="D48" s="33" t="n"/>
      <c r="E48" s="33" t="n"/>
      <c r="F48" s="33" t="n"/>
      <c r="G48" s="31" t="n"/>
      <c r="H48" s="33" t="n"/>
      <c r="I48" s="33" t="n"/>
      <c r="J48" s="33" t="n"/>
      <c r="K48" s="33" t="n"/>
      <c r="L48" s="33" t="n"/>
      <c r="M48" s="33" t="n"/>
      <c r="N48" s="33" t="n"/>
      <c r="O48" s="33" t="n"/>
      <c r="P48" s="77">
        <f>IFERROR(__xludf.DUMMYFUNCTION("ifna(transpose(filter(F$3:F60,E$3:E60=B48)), """")"),"Enhanced survey design and data processing")</f>
        <v/>
      </c>
      <c r="Q48" s="33">
        <f>IFERROR(__xludf.DUMMYFUNCTION("""COMPUTED_VALUE"""),"Maximizing efficiency, time savings, scale, and speed in analysis and data collection processes")</f>
        <v/>
      </c>
      <c r="R48" s="33">
        <f>IFERROR(__xludf.DUMMYFUNCTION("""COMPUTED_VALUE"""),"Quality and robustness of insights")</f>
        <v/>
      </c>
      <c r="S48" s="33" t="n"/>
      <c r="T48" s="33" t="n"/>
      <c r="U48" s="33" t="n"/>
      <c r="V48" s="33" t="n"/>
      <c r="W48" s="33" t="n"/>
      <c r="X48" s="33" t="n"/>
      <c r="Y48" s="33" t="n"/>
      <c r="Z48" s="33" t="n"/>
    </row>
    <row r="49">
      <c r="A49" s="27" t="inlineStr">
        <is>
          <t>if the AI is properly trAIned, it could be a big time saver. and possibly the AI might pick up on patterns that weren't obvious to humans</t>
        </is>
      </c>
      <c r="B49" s="142" t="inlineStr">
        <is>
          <t>Speed, cost optimization, and breadth of analysis</t>
        </is>
      </c>
      <c r="C49" s="142" t="inlineStr">
        <is>
          <t>Maximizing efficiency, time savings, scale, and speed in analysis and data collection processes</t>
        </is>
      </c>
      <c r="D49" s="33" t="n"/>
      <c r="E49" s="33" t="n"/>
      <c r="F49" s="33" t="n"/>
      <c r="G49" s="31" t="n"/>
      <c r="H49" s="33" t="n"/>
      <c r="I49" s="33" t="n"/>
      <c r="J49" s="33" t="n"/>
      <c r="K49" s="33" t="n"/>
      <c r="L49" s="33" t="n"/>
      <c r="M49" s="33" t="n"/>
      <c r="N49" s="33" t="n"/>
      <c r="O49" s="33" t="n"/>
      <c r="P49" s="77">
        <f>IFERROR(__xludf.DUMMYFUNCTION("ifna(transpose(filter(F$3:F60,E$3:E60=B49)), """")"),"Enhanced survey design and data processing")</f>
        <v/>
      </c>
      <c r="Q49" s="33">
        <f>IFERROR(__xludf.DUMMYFUNCTION("""COMPUTED_VALUE"""),"Maximizing efficiency, time savings, scale, and speed in analysis and data collection processes")</f>
        <v/>
      </c>
      <c r="R49" s="33">
        <f>IFERROR(__xludf.DUMMYFUNCTION("""COMPUTED_VALUE"""),"Quality and robustness of insights")</f>
        <v/>
      </c>
      <c r="S49" s="33" t="n"/>
      <c r="T49" s="33" t="n"/>
      <c r="U49" s="33" t="n"/>
      <c r="V49" s="33" t="n"/>
      <c r="W49" s="33" t="n"/>
      <c r="X49" s="33" t="n"/>
      <c r="Y49" s="33" t="n"/>
      <c r="Z49" s="33" t="n"/>
    </row>
    <row r="50">
      <c r="A50" s="27" t="inlineStr">
        <is>
          <t>Drafting documents.</t>
        </is>
      </c>
      <c r="B50" s="142" t="inlineStr">
        <is>
          <t>Speed, cost optimization, and breadth of analysis</t>
        </is>
      </c>
      <c r="C50" s="142" t="inlineStr">
        <is>
          <t>Maximizing efficiency, time savings, scale, and speed in analysis and data collection processes</t>
        </is>
      </c>
      <c r="D50" s="33" t="n"/>
      <c r="E50" s="33" t="n"/>
      <c r="F50" s="33" t="n"/>
      <c r="G50" s="31" t="n"/>
      <c r="H50" s="33" t="n"/>
      <c r="I50" s="33" t="n"/>
      <c r="J50" s="33" t="n"/>
      <c r="K50" s="33" t="n"/>
      <c r="L50" s="33" t="n"/>
      <c r="M50" s="33" t="n"/>
      <c r="N50" s="33" t="n"/>
      <c r="O50" s="33" t="n"/>
      <c r="P50" s="77">
        <f>IFERROR(__xludf.DUMMYFUNCTION("ifna(transpose(filter(F$3:F60,E$3:E60=B50)), """")"),"Enhanced survey design and data processing")</f>
        <v/>
      </c>
      <c r="Q50" s="33">
        <f>IFERROR(__xludf.DUMMYFUNCTION("""COMPUTED_VALUE"""),"Maximizing efficiency, time savings, scale, and speed in analysis and data collection processes")</f>
        <v/>
      </c>
      <c r="R50" s="33">
        <f>IFERROR(__xludf.DUMMYFUNCTION("""COMPUTED_VALUE"""),"Quality and robustness of insights")</f>
        <v/>
      </c>
      <c r="S50" s="33" t="n"/>
      <c r="T50" s="33" t="n"/>
      <c r="U50" s="33" t="n"/>
      <c r="V50" s="33" t="n"/>
      <c r="W50" s="33" t="n"/>
      <c r="X50" s="33" t="n"/>
      <c r="Y50" s="33" t="n"/>
      <c r="Z50" s="33" t="n"/>
    </row>
    <row r="51">
      <c r="A51" s="27" t="inlineStr">
        <is>
          <t>I think AI can summarize learnings and provide insights much faster than humans</t>
        </is>
      </c>
      <c r="B51" s="142" t="inlineStr">
        <is>
          <t>Speed, cost optimization, and breadth of analysis</t>
        </is>
      </c>
      <c r="C51" s="27" t="inlineStr">
        <is>
          <t>Maximizing efficiency, time savings, scale, and speed in analysis and data collection processes</t>
        </is>
      </c>
      <c r="D51" s="33" t="n"/>
      <c r="E51" s="33" t="n"/>
      <c r="F51" s="33" t="n"/>
      <c r="G51" s="31" t="n"/>
      <c r="H51" s="33" t="n"/>
      <c r="I51" s="33" t="n"/>
      <c r="J51" s="33" t="n"/>
      <c r="K51" s="33" t="n"/>
      <c r="L51" s="33" t="n"/>
      <c r="M51" s="33" t="n"/>
      <c r="N51" s="33" t="n"/>
      <c r="O51" s="33" t="n"/>
      <c r="P51" s="77">
        <f>IFERROR(__xludf.DUMMYFUNCTION("ifna(transpose(filter(F$3:F60,E$3:E60=B51)), """")"),"Enhanced survey design and data processing")</f>
        <v/>
      </c>
      <c r="Q51" s="33">
        <f>IFERROR(__xludf.DUMMYFUNCTION("""COMPUTED_VALUE"""),"Maximizing efficiency, time savings, scale, and speed in analysis and data collection processes")</f>
        <v/>
      </c>
      <c r="R51" s="33">
        <f>IFERROR(__xludf.DUMMYFUNCTION("""COMPUTED_VALUE"""),"Quality and robustness of insights")</f>
        <v/>
      </c>
      <c r="S51" s="33" t="n"/>
      <c r="T51" s="33" t="n"/>
      <c r="U51" s="33" t="n"/>
      <c r="V51" s="33" t="n"/>
      <c r="W51" s="33" t="n"/>
      <c r="X51" s="33" t="n"/>
      <c r="Y51" s="33" t="n"/>
      <c r="Z51" s="33" t="n"/>
    </row>
    <row r="52">
      <c r="A52" s="27" t="inlineStr">
        <is>
          <t>makes it easy to get a 'first draft' pulled together</t>
        </is>
      </c>
      <c r="B52" s="142" t="inlineStr">
        <is>
          <t>Speed, cost optimization, and breadth of analysis</t>
        </is>
      </c>
      <c r="C52" s="27" t="inlineStr">
        <is>
          <t>Maximizing efficiency, time savings, scale, and speed in analysis and data collection processes</t>
        </is>
      </c>
      <c r="D52" s="33" t="n"/>
      <c r="E52" s="33" t="n"/>
      <c r="F52" s="33" t="n"/>
      <c r="G52" s="31" t="n"/>
      <c r="H52" s="33" t="n"/>
      <c r="I52" s="33" t="n"/>
      <c r="J52" s="33" t="n"/>
      <c r="K52" s="33" t="n"/>
      <c r="L52" s="33" t="n"/>
      <c r="M52" s="33" t="n"/>
      <c r="N52" s="33" t="n"/>
      <c r="O52" s="33" t="n"/>
      <c r="P52" s="77">
        <f>IFERROR(__xludf.DUMMYFUNCTION("ifna(transpose(filter(F$3:F60,E$3:E60=B52)), """")"),"Enhanced survey design and data processing")</f>
        <v/>
      </c>
      <c r="Q52" s="33">
        <f>IFERROR(__xludf.DUMMYFUNCTION("""COMPUTED_VALUE"""),"Maximizing efficiency, time savings, scale, and speed in analysis and data collection processes")</f>
        <v/>
      </c>
      <c r="R52" s="33">
        <f>IFERROR(__xludf.DUMMYFUNCTION("""COMPUTED_VALUE"""),"Quality and robustness of insights")</f>
        <v/>
      </c>
      <c r="S52" s="33" t="n"/>
      <c r="T52" s="33" t="n"/>
      <c r="U52" s="33" t="n"/>
      <c r="V52" s="33" t="n"/>
      <c r="W52" s="33" t="n"/>
      <c r="X52" s="33" t="n"/>
      <c r="Y52" s="33" t="n"/>
      <c r="Z52" s="33" t="n"/>
    </row>
    <row r="53">
      <c r="A53" s="27" t="inlineStr">
        <is>
          <t>If done right, it would dramatically speed up time to insights, especially from qualitative research studies or open ended questions in surveys.</t>
        </is>
      </c>
      <c r="B53" s="142" t="inlineStr">
        <is>
          <t>Speed, cost optimization, and breadth of analysis</t>
        </is>
      </c>
      <c r="C53" s="27" t="inlineStr">
        <is>
          <t>Maximizing efficiency, time savings, scale, and speed in analysis and data collection processes</t>
        </is>
      </c>
      <c r="D53" s="33" t="n"/>
      <c r="E53" s="33" t="n"/>
      <c r="F53" s="33" t="n"/>
      <c r="G53" s="31" t="n"/>
      <c r="H53" s="33" t="n"/>
      <c r="I53" s="33" t="n"/>
      <c r="J53" s="33" t="n"/>
      <c r="K53" s="33" t="n"/>
      <c r="L53" s="33" t="n"/>
      <c r="M53" s="33" t="n"/>
      <c r="N53" s="33" t="n"/>
      <c r="O53" s="33" t="n"/>
      <c r="P53" s="77">
        <f>IFERROR(__xludf.DUMMYFUNCTION("ifna(transpose(filter(F$3:F60,E$3:E60=B53)), """")"),"Enhanced survey design and data processing")</f>
        <v/>
      </c>
      <c r="Q53" s="33">
        <f>IFERROR(__xludf.DUMMYFUNCTION("""COMPUTED_VALUE"""),"Maximizing efficiency, time savings, scale, and speed in analysis and data collection processes")</f>
        <v/>
      </c>
      <c r="R53" s="33">
        <f>IFERROR(__xludf.DUMMYFUNCTION("""COMPUTED_VALUE"""),"Quality and robustness of insights")</f>
        <v/>
      </c>
      <c r="S53" s="33" t="n"/>
      <c r="T53" s="33" t="n"/>
      <c r="U53" s="33" t="n"/>
      <c r="V53" s="33" t="n"/>
      <c r="W53" s="33" t="n"/>
      <c r="X53" s="33" t="n"/>
      <c r="Y53" s="33" t="n"/>
      <c r="Z53" s="33" t="n"/>
    </row>
    <row r="54">
      <c r="A54" s="27" t="inlineStr">
        <is>
          <t>The primary advantage is that we can quantify open ended reactions at scale, which allows for more vibrant and unexpected insight.</t>
        </is>
      </c>
      <c r="B54" s="142" t="inlineStr">
        <is>
          <t>Speed, cost optimization, and breadth of analysis</t>
        </is>
      </c>
      <c r="C54" s="27" t="inlineStr">
        <is>
          <t>Quality and robustness of insights</t>
        </is>
      </c>
      <c r="D54" s="33" t="n"/>
      <c r="E54" s="33" t="n"/>
      <c r="F54" s="33" t="n"/>
      <c r="G54" s="31" t="n"/>
      <c r="H54" s="33" t="n"/>
      <c r="I54" s="33" t="n"/>
      <c r="J54" s="33" t="n"/>
      <c r="K54" s="33" t="n"/>
      <c r="L54" s="33" t="n"/>
      <c r="M54" s="33" t="n"/>
      <c r="N54" s="33" t="n"/>
      <c r="O54" s="33" t="n"/>
      <c r="P54" s="77">
        <f>IFERROR(__xludf.DUMMYFUNCTION("ifna(transpose(filter(F$3:F60,E$3:E60=B54)), """")"),"Enhanced survey design and data processing")</f>
        <v/>
      </c>
      <c r="Q54" s="33">
        <f>IFERROR(__xludf.DUMMYFUNCTION("""COMPUTED_VALUE"""),"Maximizing efficiency, time savings, scale, and speed in analysis and data collection processes")</f>
        <v/>
      </c>
      <c r="R54" s="33">
        <f>IFERROR(__xludf.DUMMYFUNCTION("""COMPUTED_VALUE"""),"Quality and robustness of insights")</f>
        <v/>
      </c>
      <c r="S54" s="33" t="n"/>
      <c r="T54" s="33" t="n"/>
      <c r="U54" s="33" t="n"/>
      <c r="V54" s="33" t="n"/>
      <c r="W54" s="33" t="n"/>
      <c r="X54" s="33" t="n"/>
      <c r="Y54" s="33" t="n"/>
      <c r="Z54" s="33" t="n"/>
    </row>
    <row r="55">
      <c r="A55" s="27" t="inlineStr">
        <is>
          <t>Quality of subgroup analysis and speed of reporting.</t>
        </is>
      </c>
      <c r="B55" s="142" t="inlineStr">
        <is>
          <t>Speed, cost optimization, and breadth of analysis</t>
        </is>
      </c>
      <c r="C55" s="27" t="inlineStr">
        <is>
          <t>Quality and robustness of insights</t>
        </is>
      </c>
      <c r="D55" s="33" t="n"/>
      <c r="E55" s="33" t="n"/>
      <c r="F55" s="33" t="n"/>
      <c r="G55" s="31" t="n"/>
      <c r="H55" s="33" t="n"/>
      <c r="I55" s="33" t="n"/>
      <c r="J55" s="33" t="n"/>
      <c r="K55" s="33" t="n"/>
      <c r="L55" s="33" t="n"/>
      <c r="M55" s="33" t="n"/>
      <c r="N55" s="33" t="n"/>
      <c r="O55" s="33" t="n"/>
      <c r="P55" s="77">
        <f>IFERROR(__xludf.DUMMYFUNCTION("ifna(transpose(filter(F$3:F60,E$3:E60=B55)), """")"),"Enhanced survey design and data processing")</f>
        <v/>
      </c>
      <c r="Q55" s="33">
        <f>IFERROR(__xludf.DUMMYFUNCTION("""COMPUTED_VALUE"""),"Maximizing efficiency, time savings, scale, and speed in analysis and data collection processes")</f>
        <v/>
      </c>
      <c r="R55" s="33">
        <f>IFERROR(__xludf.DUMMYFUNCTION("""COMPUTED_VALUE"""),"Quality and robustness of insights")</f>
        <v/>
      </c>
      <c r="S55" s="33" t="n"/>
      <c r="T55" s="33" t="n"/>
      <c r="U55" s="33" t="n"/>
      <c r="V55" s="33" t="n"/>
      <c r="W55" s="33" t="n"/>
      <c r="X55" s="33" t="n"/>
      <c r="Y55" s="33" t="n"/>
      <c r="Z55" s="33" t="n"/>
    </row>
    <row r="56">
      <c r="A56" s="105" t="n"/>
      <c r="B56" s="142" t="n"/>
      <c r="C56" s="142" t="n"/>
      <c r="D56" s="33" t="n"/>
      <c r="E56" s="33" t="n"/>
      <c r="F56" s="33" t="n"/>
      <c r="G56" s="31" t="n"/>
      <c r="H56" s="33" t="n"/>
      <c r="I56" s="33" t="n"/>
      <c r="J56" s="33" t="n"/>
      <c r="K56" s="33" t="n"/>
      <c r="L56" s="33" t="n"/>
      <c r="M56" s="33" t="n"/>
      <c r="N56" s="33" t="n"/>
      <c r="O56" s="33" t="n"/>
      <c r="P56" s="77" t="n"/>
      <c r="Q56" s="33" t="n"/>
      <c r="R56" s="33" t="n"/>
      <c r="S56" s="33" t="n"/>
      <c r="T56" s="33" t="n"/>
      <c r="U56" s="33" t="n"/>
      <c r="V56" s="33" t="n"/>
      <c r="W56" s="33" t="n"/>
      <c r="X56" s="33" t="n"/>
      <c r="Y56" s="33" t="n"/>
      <c r="Z56" s="33" t="n"/>
    </row>
    <row r="57">
      <c r="A57" s="105" t="n"/>
      <c r="B57" s="142" t="n"/>
      <c r="C57" s="142" t="n"/>
      <c r="D57" s="33" t="n"/>
      <c r="E57" s="33" t="n"/>
      <c r="F57" s="33" t="n"/>
      <c r="G57" s="31" t="n"/>
      <c r="H57" s="33" t="n"/>
      <c r="I57" s="33" t="n"/>
      <c r="J57" s="33" t="n"/>
      <c r="K57" s="33" t="n"/>
      <c r="L57" s="33" t="n"/>
      <c r="M57" s="33" t="n"/>
      <c r="N57" s="33" t="n"/>
      <c r="O57" s="33" t="n"/>
      <c r="P57" s="77" t="n"/>
      <c r="Q57" s="33" t="n"/>
      <c r="R57" s="33" t="n"/>
      <c r="S57" s="33" t="n"/>
      <c r="T57" s="33" t="n"/>
      <c r="U57" s="33" t="n"/>
      <c r="V57" s="33" t="n"/>
      <c r="W57" s="33" t="n"/>
      <c r="X57" s="33" t="n"/>
      <c r="Y57" s="33" t="n"/>
      <c r="Z57" s="33" t="n"/>
    </row>
    <row r="58">
      <c r="A58" s="105" t="n"/>
      <c r="B58" s="142" t="n"/>
      <c r="C58" s="142" t="n"/>
      <c r="D58" s="33" t="n"/>
      <c r="E58" s="33" t="n"/>
      <c r="F58" s="33" t="n"/>
      <c r="G58" s="31" t="n"/>
      <c r="H58" s="33" t="n"/>
      <c r="I58" s="33" t="n"/>
      <c r="J58" s="33" t="n"/>
      <c r="K58" s="33" t="n"/>
      <c r="L58" s="33" t="n"/>
      <c r="M58" s="33" t="n"/>
      <c r="N58" s="33" t="n"/>
      <c r="O58" s="33" t="n"/>
      <c r="P58" s="77" t="n"/>
      <c r="Q58" s="33" t="n"/>
      <c r="R58" s="33" t="n"/>
      <c r="S58" s="33" t="n"/>
      <c r="T58" s="33" t="n"/>
      <c r="U58" s="33" t="n"/>
      <c r="V58" s="33" t="n"/>
      <c r="W58" s="33" t="n"/>
      <c r="X58" s="33" t="n"/>
      <c r="Y58" s="33" t="n"/>
      <c r="Z58" s="33" t="n"/>
    </row>
    <row r="59">
      <c r="A59" s="105" t="n"/>
      <c r="B59" s="142" t="n"/>
      <c r="C59" s="142" t="n"/>
      <c r="D59" s="33" t="n"/>
      <c r="E59" s="33" t="n"/>
      <c r="F59" s="33" t="n"/>
      <c r="G59" s="31" t="n"/>
      <c r="H59" s="33" t="n"/>
      <c r="I59" s="33" t="n"/>
      <c r="J59" s="33" t="n"/>
      <c r="K59" s="33" t="n"/>
      <c r="L59" s="33" t="n"/>
      <c r="M59" s="33" t="n"/>
      <c r="N59" s="33" t="n"/>
      <c r="O59" s="33" t="n"/>
      <c r="P59" s="77" t="n"/>
      <c r="Q59" s="33" t="n"/>
      <c r="R59" s="33" t="n"/>
      <c r="S59" s="33" t="n"/>
      <c r="T59" s="33" t="n"/>
      <c r="U59" s="33" t="n"/>
      <c r="V59" s="33" t="n"/>
      <c r="W59" s="33" t="n"/>
      <c r="X59" s="33" t="n"/>
      <c r="Y59" s="33" t="n"/>
      <c r="Z59" s="33" t="n"/>
    </row>
    <row r="60">
      <c r="A60" s="105" t="n"/>
      <c r="B60" s="142" t="n"/>
      <c r="C60" s="142" t="n"/>
      <c r="D60" s="33" t="n"/>
      <c r="H60" s="33" t="n"/>
      <c r="I60" s="33" t="n"/>
      <c r="J60" s="33" t="n"/>
      <c r="K60" s="33" t="n"/>
      <c r="L60" s="33" t="n"/>
      <c r="M60" s="33" t="n"/>
      <c r="N60" s="33" t="n"/>
      <c r="O60" s="33" t="n"/>
      <c r="P60" s="77" t="n"/>
      <c r="Q60" s="33" t="n"/>
      <c r="R60" s="33" t="n"/>
      <c r="S60" s="33" t="n"/>
      <c r="T60" s="33" t="n"/>
      <c r="U60" s="33" t="n"/>
      <c r="V60" s="33" t="n"/>
      <c r="W60" s="33" t="n"/>
      <c r="X60" s="33" t="n"/>
      <c r="Y60" s="33" t="n"/>
      <c r="Z60" s="33" t="n"/>
    </row>
  </sheetData>
  <autoFilter ref="$A$2:$Z$60"/>
  <mergeCells count="1">
    <mergeCell ref="A1:C1"/>
  </mergeCells>
  <dataValidations count="2">
    <dataValidation sqref="B3:B55" showErrorMessage="1" showInputMessage="1" allowBlank="1" prompt="Click and enter a value from range" type="list">
      <formula1>$E$3:$E$59</formula1>
    </dataValidation>
    <dataValidation sqref="C3:C55" showErrorMessage="1" showInputMessage="1" allowBlank="1" type="list">
      <formula1>$P3:$Z3</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2023-12-04T23:44:54Z</dcterms:created>
  <dcterms:modified xmlns:dcterms="http://purl.org/dc/terms/" xmlns:xsi="http://www.w3.org/2001/XMLSchema-instance" xsi:type="dcterms:W3CDTF">2023-12-04T23:44:54Z</dcterms:modified>
</cp:coreProperties>
</file>