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vrit\Box Sync\ENSE 623 - System Verification\Project\MATLAB\"/>
    </mc:Choice>
  </mc:AlternateContent>
  <bookViews>
    <workbookView xWindow="0" yWindow="0" windowWidth="20490" windowHeight="7530" activeTab="1" xr2:uid="{6E4EE1E1-5E9E-4A5A-B1BF-E4613C0E3835}"/>
  </bookViews>
  <sheets>
    <sheet name="Lead Time" sheetId="1" r:id="rId1"/>
    <sheet name="Idle Time" sheetId="3" r:id="rId2"/>
  </sheets>
  <definedNames>
    <definedName name="FirstCell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3" l="1"/>
  <c r="H18" i="3"/>
  <c r="J18" i="3" s="1"/>
  <c r="E18" i="3"/>
  <c r="D18" i="3"/>
  <c r="G18" i="3" s="1"/>
  <c r="I17" i="3"/>
  <c r="H17" i="3"/>
  <c r="J17" i="3" s="1"/>
  <c r="G17" i="3"/>
  <c r="E17" i="3"/>
  <c r="D17" i="3"/>
  <c r="I16" i="3"/>
  <c r="H16" i="3"/>
  <c r="J16" i="3" s="1"/>
  <c r="E16" i="3"/>
  <c r="D16" i="3"/>
  <c r="G16" i="3" s="1"/>
  <c r="I15" i="3"/>
  <c r="J15" i="3" s="1"/>
  <c r="H15" i="3"/>
  <c r="E15" i="3"/>
  <c r="D15" i="3"/>
  <c r="G15" i="3" s="1"/>
  <c r="I14" i="3"/>
  <c r="H14" i="3"/>
  <c r="J14" i="3" s="1"/>
  <c r="E14" i="3"/>
  <c r="D14" i="3"/>
  <c r="G14" i="3" s="1"/>
  <c r="I13" i="3"/>
  <c r="H13" i="3"/>
  <c r="J13" i="3" s="1"/>
  <c r="G13" i="3"/>
  <c r="E13" i="3"/>
  <c r="D13" i="3"/>
  <c r="I12" i="3"/>
  <c r="H12" i="3"/>
  <c r="J12" i="3" s="1"/>
  <c r="E12" i="3"/>
  <c r="D12" i="3"/>
  <c r="G12" i="3" s="1"/>
  <c r="I11" i="3"/>
  <c r="J11" i="3" s="1"/>
  <c r="H11" i="3"/>
  <c r="E11" i="3"/>
  <c r="D11" i="3"/>
  <c r="G11" i="3" s="1"/>
  <c r="I10" i="3"/>
  <c r="H10" i="3"/>
  <c r="J10" i="3" s="1"/>
  <c r="E10" i="3"/>
  <c r="D10" i="3"/>
  <c r="G10" i="3" s="1"/>
  <c r="I9" i="3"/>
  <c r="H9" i="3"/>
  <c r="J9" i="3" s="1"/>
  <c r="G9" i="3"/>
  <c r="E9" i="3"/>
  <c r="D9" i="3"/>
  <c r="I8" i="3"/>
  <c r="H8" i="3"/>
  <c r="J8" i="3" s="1"/>
  <c r="E8" i="3"/>
  <c r="D8" i="3"/>
  <c r="G8" i="3" s="1"/>
  <c r="I7" i="3"/>
  <c r="J7" i="3" s="1"/>
  <c r="H7" i="3"/>
  <c r="E7" i="3"/>
  <c r="D7" i="3"/>
  <c r="I6" i="3"/>
  <c r="H6" i="3"/>
  <c r="E6" i="3"/>
  <c r="D6" i="3"/>
  <c r="G6" i="3" s="1"/>
  <c r="J5" i="3"/>
  <c r="I5" i="3"/>
  <c r="H5" i="3"/>
  <c r="E5" i="3"/>
  <c r="D5" i="3"/>
  <c r="I4" i="3"/>
  <c r="H4" i="3"/>
  <c r="J4" i="3" s="1"/>
  <c r="E4" i="3"/>
  <c r="D4" i="3"/>
  <c r="G4" i="3" s="1"/>
  <c r="I3" i="3"/>
  <c r="H3" i="3"/>
  <c r="J3" i="3" s="1"/>
  <c r="E3" i="3"/>
  <c r="G3" i="3" s="1"/>
  <c r="D3" i="3"/>
  <c r="I2" i="3"/>
  <c r="H2" i="3"/>
  <c r="J2" i="3" s="1"/>
  <c r="E2" i="3"/>
  <c r="D2" i="3"/>
  <c r="I1" i="3"/>
  <c r="H1" i="3"/>
  <c r="E1" i="3"/>
  <c r="D1" i="3"/>
  <c r="G7" i="3" l="1"/>
  <c r="F21" i="3"/>
  <c r="G5" i="3"/>
  <c r="G2" i="3"/>
  <c r="F20" i="3" s="1"/>
  <c r="J6" i="3"/>
  <c r="E1" i="1"/>
  <c r="D1" i="1"/>
  <c r="I1" i="1"/>
  <c r="H1" i="1"/>
  <c r="H3" i="1"/>
  <c r="J3" i="1" s="1"/>
  <c r="I3" i="1"/>
  <c r="H4" i="1"/>
  <c r="I4" i="1"/>
  <c r="H5" i="1"/>
  <c r="J5" i="1" s="1"/>
  <c r="I5" i="1"/>
  <c r="H6" i="1"/>
  <c r="I6" i="1"/>
  <c r="J6" i="1" s="1"/>
  <c r="H7" i="1"/>
  <c r="J7" i="1" s="1"/>
  <c r="I7" i="1"/>
  <c r="H8" i="1"/>
  <c r="I8" i="1"/>
  <c r="J8" i="1" s="1"/>
  <c r="H9" i="1"/>
  <c r="J9" i="1" s="1"/>
  <c r="I9" i="1"/>
  <c r="H10" i="1"/>
  <c r="I10" i="1"/>
  <c r="J10" i="1" s="1"/>
  <c r="H11" i="1"/>
  <c r="J11" i="1" s="1"/>
  <c r="I11" i="1"/>
  <c r="H12" i="1"/>
  <c r="I12" i="1"/>
  <c r="J12" i="1" s="1"/>
  <c r="H13" i="1"/>
  <c r="J13" i="1" s="1"/>
  <c r="I13" i="1"/>
  <c r="H14" i="1"/>
  <c r="I14" i="1"/>
  <c r="J14" i="1" s="1"/>
  <c r="H15" i="1"/>
  <c r="J15" i="1" s="1"/>
  <c r="I15" i="1"/>
  <c r="H16" i="1"/>
  <c r="I16" i="1"/>
  <c r="J16" i="1" s="1"/>
  <c r="H17" i="1"/>
  <c r="I17" i="1"/>
  <c r="H18" i="1"/>
  <c r="I18" i="1"/>
  <c r="J18" i="1" s="1"/>
  <c r="I2" i="1"/>
  <c r="J2" i="1" s="1"/>
  <c r="H2" i="1"/>
  <c r="D3" i="1"/>
  <c r="E3" i="1"/>
  <c r="D4" i="1"/>
  <c r="E4" i="1"/>
  <c r="G4" i="1" s="1"/>
  <c r="D5" i="1"/>
  <c r="E5" i="1"/>
  <c r="D6" i="1"/>
  <c r="E6" i="1"/>
  <c r="G6" i="1" s="1"/>
  <c r="D7" i="1"/>
  <c r="E7" i="1"/>
  <c r="D8" i="1"/>
  <c r="E8" i="1"/>
  <c r="G8" i="1" s="1"/>
  <c r="D9" i="1"/>
  <c r="E9" i="1"/>
  <c r="D10" i="1"/>
  <c r="E10" i="1"/>
  <c r="G10" i="1" s="1"/>
  <c r="D11" i="1"/>
  <c r="E11" i="1"/>
  <c r="D12" i="1"/>
  <c r="E12" i="1"/>
  <c r="G12" i="1" s="1"/>
  <c r="D13" i="1"/>
  <c r="E13" i="1"/>
  <c r="D14" i="1"/>
  <c r="E14" i="1"/>
  <c r="G14" i="1" s="1"/>
  <c r="D15" i="1"/>
  <c r="E15" i="1"/>
  <c r="D16" i="1"/>
  <c r="E16" i="1"/>
  <c r="G16" i="1" s="1"/>
  <c r="D17" i="1"/>
  <c r="E17" i="1"/>
  <c r="D18" i="1"/>
  <c r="E18" i="1"/>
  <c r="G18" i="1" s="1"/>
  <c r="E2" i="1"/>
  <c r="D2" i="1"/>
  <c r="J17" i="1"/>
  <c r="G3" i="1"/>
  <c r="G5" i="1"/>
  <c r="G7" i="1"/>
  <c r="G9" i="1"/>
  <c r="G11" i="1"/>
  <c r="G13" i="1"/>
  <c r="G15" i="1"/>
  <c r="G17" i="1"/>
  <c r="G2" i="1"/>
  <c r="F20" i="1" l="1"/>
  <c r="J4" i="1"/>
  <c r="F21" i="1"/>
</calcChain>
</file>

<file path=xl/sharedStrings.xml><?xml version="1.0" encoding="utf-8"?>
<sst xmlns="http://schemas.openxmlformats.org/spreadsheetml/2006/main" count="54" uniqueCount="27">
  <si>
    <t>Standard Error</t>
  </si>
  <si>
    <t>Lead Time MC</t>
  </si>
  <si>
    <t>Lead Time Analytical</t>
  </si>
  <si>
    <t>Standard Errors</t>
  </si>
  <si>
    <t>Percent</t>
  </si>
  <si>
    <t>FRM</t>
  </si>
  <si>
    <t>Idle Time MC</t>
  </si>
  <si>
    <t>Result SE</t>
  </si>
  <si>
    <t>Result %</t>
  </si>
  <si>
    <t>Test ID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</si>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</sst>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10" fontId="0" fillId="2" borderId="0" xfId="0" applyNumberFormat="1" applyFill="1"/>
    <xf numFmtId="10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BEC28-6C93-43FC-A439-4681809D50A7}">
  <dimension ref="A1:J21"/>
  <sheetViews>
    <sheetView workbookViewId="0">
      <selection activeCell="E8" sqref="E8"/>
    </sheetView>
  </sheetViews>
  <sheetFormatPr defaultRowHeight="15" x14ac:dyDescent="0.25"/>
  <cols>
    <col min="1" max="1" width="7" bestFit="1" customWidth="1"/>
    <col min="2" max="2" width="14.5703125" bestFit="1" customWidth="1"/>
    <col min="3" max="3" width="13.7109375" bestFit="1" customWidth="1"/>
    <col min="4" max="4" width="8" bestFit="1" customWidth="1"/>
    <col min="5" max="5" width="8.42578125" bestFit="1" customWidth="1"/>
    <col min="6" max="6" width="19.42578125" bestFit="1" customWidth="1"/>
    <col min="7" max="7" width="9" bestFit="1" customWidth="1"/>
    <col min="8" max="8" width="8.5703125" bestFit="1" customWidth="1"/>
    <col min="9" max="9" width="9" bestFit="1" customWidth="1"/>
    <col min="10" max="10" width="8.5703125" bestFit="1" customWidth="1"/>
  </cols>
  <sheetData>
    <row r="1" spans="1:10" x14ac:dyDescent="0.25">
      <c r="A1" s="2" t="s">
        <v>9</v>
      </c>
      <c r="B1" s="2" t="s">
        <v>1</v>
      </c>
      <c r="C1" s="2" t="s">
        <v>0</v>
      </c>
      <c r="D1" s="2" t="str">
        <f>_xlfn.CONCAT("Low ",$C$20,"SE")</f>
        <v>Low 2SE</v>
      </c>
      <c r="E1" s="2" t="str">
        <f>_xlfn.CONCAT("High ",$C$20,"SE")</f>
        <v>High 2SE</v>
      </c>
      <c r="F1" s="2" t="s">
        <v>2</v>
      </c>
      <c r="G1" s="2" t="s">
        <v>7</v>
      </c>
      <c r="H1" s="2" t="str">
        <f>_xlfn.CONCAT("Low ",$C$21,"%")</f>
        <v>Low 20%</v>
      </c>
      <c r="I1" s="2" t="str">
        <f>_xlfn.CONCAT("High ",$C$21,"%")</f>
        <v>High 20%</v>
      </c>
      <c r="J1" s="2" t="s">
        <v>8</v>
      </c>
    </row>
    <row r="2" spans="1:10" x14ac:dyDescent="0.25">
      <c r="A2" t="s">
        <v>10</v>
      </c>
      <c r="B2" s="1">
        <v>2.6778146297450366E-2</v>
      </c>
      <c r="C2" s="1">
        <v>4.3962823000668649E-5</v>
      </c>
      <c r="D2" s="1">
        <f>B2-($C$20*C2)</f>
        <v>2.6690220651449027E-2</v>
      </c>
      <c r="E2" s="1">
        <f>B2+($C$20*C2)</f>
        <v>2.6866071943451704E-2</v>
      </c>
      <c r="F2" s="1">
        <v>2.6653264600378528E-2</v>
      </c>
      <c r="G2" t="str">
        <f>IF(AND(ROUND(F2,3)&gt;=ROUND(D2,3),ROUND(F2,3)&lt;=ROUND(E2,3)),"Yes","No")</f>
        <v>Yes</v>
      </c>
      <c r="H2" s="1">
        <f>(1-($C$21/100))*B2</f>
        <v>2.1422517037960293E-2</v>
      </c>
      <c r="I2" s="1">
        <f>(1+($C$21/100))*B2</f>
        <v>3.2133775556940435E-2</v>
      </c>
      <c r="J2" t="str">
        <f>IF(AND(ROUND(F2,3)&gt;=ROUND(H2,3),ROUND(F2,3)&lt;=ROUND(I2,3)),"Yes","No")</f>
        <v>Yes</v>
      </c>
    </row>
    <row r="3" spans="1:10" x14ac:dyDescent="0.25">
      <c r="A3" t="s">
        <v>11</v>
      </c>
      <c r="B3" s="1">
        <v>2.6359855079758819E-2</v>
      </c>
      <c r="C3" s="1">
        <v>6.5516638209457519E-5</v>
      </c>
      <c r="D3" s="1">
        <f t="shared" ref="D3:D18" si="0">B3-($C$20*C3)</f>
        <v>2.6228821803339904E-2</v>
      </c>
      <c r="E3" s="1">
        <f t="shared" ref="E3:E18" si="1">B3+($C$20*C3)</f>
        <v>2.6490888356177734E-2</v>
      </c>
      <c r="F3" s="1">
        <v>2.6319931267045193E-2</v>
      </c>
      <c r="G3" t="str">
        <f t="shared" ref="G3:G18" si="2">IF(AND(ROUND(F3,3)&gt;=ROUND(D3,3),ROUND(F3,3)&lt;=ROUND(E3,3)),"Yes","No")</f>
        <v>Yes</v>
      </c>
      <c r="H3" s="1">
        <f t="shared" ref="H3:H18" si="3">(1-($C$21/100))*B3</f>
        <v>2.1087884063807058E-2</v>
      </c>
      <c r="I3" s="1">
        <f t="shared" ref="I3:I18" si="4">(1+($C$21/100))*B3</f>
        <v>3.163182609571058E-2</v>
      </c>
      <c r="J3" t="str">
        <f t="shared" ref="J3:J18" si="5">IF(AND(ROUND(F3,3)&gt;=ROUND(H3,3),ROUND(F3,3)&lt;=ROUND(I3,3)),"Yes","No")</f>
        <v>Yes</v>
      </c>
    </row>
    <row r="4" spans="1:10" x14ac:dyDescent="0.25">
      <c r="A4" t="s">
        <v>12</v>
      </c>
      <c r="B4" s="1">
        <v>2.0550519571121802E-2</v>
      </c>
      <c r="C4" s="1">
        <v>1.6755811335919091E-5</v>
      </c>
      <c r="D4" s="1">
        <f t="shared" si="0"/>
        <v>2.0517007948449965E-2</v>
      </c>
      <c r="E4" s="1">
        <f t="shared" si="1"/>
        <v>2.058403119379364E-2</v>
      </c>
      <c r="F4" s="1">
        <v>2.2843740790854716E-2</v>
      </c>
      <c r="G4" t="str">
        <f t="shared" si="2"/>
        <v>No</v>
      </c>
      <c r="H4" s="1">
        <f t="shared" si="3"/>
        <v>1.6440415656897443E-2</v>
      </c>
      <c r="I4" s="1">
        <f t="shared" si="4"/>
        <v>2.4660623485346162E-2</v>
      </c>
      <c r="J4" t="str">
        <f t="shared" si="5"/>
        <v>Yes</v>
      </c>
    </row>
    <row r="5" spans="1:10" x14ac:dyDescent="0.25">
      <c r="A5" t="s">
        <v>13</v>
      </c>
      <c r="B5" s="1">
        <v>2.0245401844702294E-2</v>
      </c>
      <c r="C5" s="1">
        <v>1.7154700252746717E-5</v>
      </c>
      <c r="D5" s="1">
        <f t="shared" si="0"/>
        <v>2.0211092444196801E-2</v>
      </c>
      <c r="E5" s="1">
        <f t="shared" si="1"/>
        <v>2.0279711245207787E-2</v>
      </c>
      <c r="F5" s="1">
        <v>2.2510407457521382E-2</v>
      </c>
      <c r="G5" t="str">
        <f t="shared" si="2"/>
        <v>No</v>
      </c>
      <c r="H5" s="1">
        <f t="shared" si="3"/>
        <v>1.6196321475761836E-2</v>
      </c>
      <c r="I5" s="1">
        <f t="shared" si="4"/>
        <v>2.4294482213642752E-2</v>
      </c>
      <c r="J5" t="str">
        <f t="shared" si="5"/>
        <v>Yes</v>
      </c>
    </row>
    <row r="6" spans="1:10" x14ac:dyDescent="0.25">
      <c r="A6" t="s">
        <v>14</v>
      </c>
      <c r="B6" s="1">
        <v>4.3957818870319264E-2</v>
      </c>
      <c r="C6" s="1">
        <v>7.9814966304870704E-4</v>
      </c>
      <c r="D6" s="1">
        <f t="shared" si="0"/>
        <v>4.2361519544221848E-2</v>
      </c>
      <c r="E6" s="1">
        <f t="shared" si="1"/>
        <v>4.5554118196416679E-2</v>
      </c>
      <c r="F6" s="1">
        <v>5.3365157134374536E-2</v>
      </c>
      <c r="G6" t="str">
        <f t="shared" si="2"/>
        <v>No</v>
      </c>
      <c r="H6" s="1">
        <f t="shared" si="3"/>
        <v>3.5166255096255414E-2</v>
      </c>
      <c r="I6" s="1">
        <f t="shared" si="4"/>
        <v>5.2749382644383114E-2</v>
      </c>
      <c r="J6" t="str">
        <f t="shared" si="5"/>
        <v>Yes</v>
      </c>
    </row>
    <row r="7" spans="1:10" x14ac:dyDescent="0.25">
      <c r="A7" t="s">
        <v>15</v>
      </c>
      <c r="B7" s="1">
        <v>4.4538518109261356E-2</v>
      </c>
      <c r="C7" s="1">
        <v>7.0767034001242661E-4</v>
      </c>
      <c r="D7" s="1">
        <f t="shared" si="0"/>
        <v>4.3123177429236506E-2</v>
      </c>
      <c r="E7" s="1">
        <f t="shared" si="1"/>
        <v>4.5953858789286206E-2</v>
      </c>
      <c r="F7" s="1">
        <v>5.2865157134374535E-2</v>
      </c>
      <c r="G7" t="str">
        <f t="shared" si="2"/>
        <v>No</v>
      </c>
      <c r="H7" s="1">
        <f t="shared" si="3"/>
        <v>3.5630814487409089E-2</v>
      </c>
      <c r="I7" s="1">
        <f t="shared" si="4"/>
        <v>5.3446221731113623E-2</v>
      </c>
      <c r="J7" t="str">
        <f t="shared" si="5"/>
        <v>Yes</v>
      </c>
    </row>
    <row r="8" spans="1:10" x14ac:dyDescent="0.25">
      <c r="A8" t="s">
        <v>16</v>
      </c>
      <c r="B8" s="1">
        <v>2.7815436958749711E-2</v>
      </c>
      <c r="C8" s="1">
        <v>2.1681259332896008E-4</v>
      </c>
      <c r="D8" s="1">
        <f t="shared" si="0"/>
        <v>2.7381811772091789E-2</v>
      </c>
      <c r="E8" s="1">
        <f t="shared" si="1"/>
        <v>2.8249062145407632E-2</v>
      </c>
      <c r="F8" s="1">
        <v>3.7365157134374535E-2</v>
      </c>
      <c r="G8" t="str">
        <f t="shared" si="2"/>
        <v>No</v>
      </c>
      <c r="H8" s="1">
        <f t="shared" si="3"/>
        <v>2.2252349566999771E-2</v>
      </c>
      <c r="I8" s="1">
        <f t="shared" si="4"/>
        <v>3.337852435049965E-2</v>
      </c>
      <c r="J8" t="str">
        <f t="shared" si="5"/>
        <v>No</v>
      </c>
    </row>
    <row r="9" spans="1:10" x14ac:dyDescent="0.25">
      <c r="A9" t="s">
        <v>17</v>
      </c>
      <c r="B9" s="1">
        <v>2.7674836447346463E-2</v>
      </c>
      <c r="C9" s="1">
        <v>1.9194458530667486E-4</v>
      </c>
      <c r="D9" s="1">
        <f t="shared" si="0"/>
        <v>2.7290947276733115E-2</v>
      </c>
      <c r="E9" s="1">
        <f t="shared" si="1"/>
        <v>2.8058725617959811E-2</v>
      </c>
      <c r="F9" s="1">
        <v>3.6865157134374535E-2</v>
      </c>
      <c r="G9" t="str">
        <f t="shared" si="2"/>
        <v>No</v>
      </c>
      <c r="H9" s="1">
        <f t="shared" si="3"/>
        <v>2.2139869157877173E-2</v>
      </c>
      <c r="I9" s="1">
        <f t="shared" si="4"/>
        <v>3.3209803736815757E-2</v>
      </c>
      <c r="J9" t="str">
        <f t="shared" si="5"/>
        <v>No</v>
      </c>
    </row>
    <row r="10" spans="1:10" x14ac:dyDescent="0.25">
      <c r="A10" t="s">
        <v>18</v>
      </c>
      <c r="B10" s="1">
        <v>2.4539692177653512E-2</v>
      </c>
      <c r="C10" s="1">
        <v>2.1646434886623961E-5</v>
      </c>
      <c r="D10" s="1">
        <f t="shared" si="0"/>
        <v>2.4496399307880265E-2</v>
      </c>
      <c r="E10" s="1">
        <f t="shared" si="1"/>
        <v>2.4582985047426759E-2</v>
      </c>
      <c r="F10" s="1">
        <v>2.3345663665162518E-2</v>
      </c>
      <c r="G10" t="str">
        <f t="shared" si="2"/>
        <v>No</v>
      </c>
      <c r="H10" s="1">
        <f t="shared" si="3"/>
        <v>1.9631753742122809E-2</v>
      </c>
      <c r="I10" s="1">
        <f t="shared" si="4"/>
        <v>2.9447630613184214E-2</v>
      </c>
      <c r="J10" t="str">
        <f t="shared" si="5"/>
        <v>Yes</v>
      </c>
    </row>
    <row r="11" spans="1:10" x14ac:dyDescent="0.25">
      <c r="A11" t="s">
        <v>19</v>
      </c>
      <c r="B11" s="1">
        <v>2.4213497869152573E-2</v>
      </c>
      <c r="C11" s="1">
        <v>5.8184315360275055E-5</v>
      </c>
      <c r="D11" s="1">
        <f t="shared" si="0"/>
        <v>2.4097129238432023E-2</v>
      </c>
      <c r="E11" s="1">
        <f t="shared" si="1"/>
        <v>2.4329866499873124E-2</v>
      </c>
      <c r="F11" s="1">
        <v>2.3012330331829183E-2</v>
      </c>
      <c r="G11" t="str">
        <f t="shared" si="2"/>
        <v>No</v>
      </c>
      <c r="H11" s="1">
        <f t="shared" si="3"/>
        <v>1.937079829532206E-2</v>
      </c>
      <c r="I11" s="1">
        <f t="shared" si="4"/>
        <v>2.9056197442983087E-2</v>
      </c>
      <c r="J11" t="str">
        <f t="shared" si="5"/>
        <v>Yes</v>
      </c>
    </row>
    <row r="12" spans="1:10" x14ac:dyDescent="0.25">
      <c r="A12" t="s">
        <v>20</v>
      </c>
      <c r="B12" s="1">
        <v>1.8240823472723662E-2</v>
      </c>
      <c r="C12" s="1">
        <v>4.9349792156898743E-5</v>
      </c>
      <c r="D12" s="1">
        <f t="shared" si="0"/>
        <v>1.8142123888409866E-2</v>
      </c>
      <c r="E12" s="1">
        <f t="shared" si="1"/>
        <v>1.8339523057037458E-2</v>
      </c>
      <c r="F12" s="1">
        <v>1.9536139855638707E-2</v>
      </c>
      <c r="G12" t="str">
        <f t="shared" si="2"/>
        <v>No</v>
      </c>
      <c r="H12" s="1">
        <f t="shared" si="3"/>
        <v>1.4592658778178931E-2</v>
      </c>
      <c r="I12" s="1">
        <f t="shared" si="4"/>
        <v>2.1888988167268395E-2</v>
      </c>
      <c r="J12" t="str">
        <f t="shared" si="5"/>
        <v>Yes</v>
      </c>
    </row>
    <row r="13" spans="1:10" x14ac:dyDescent="0.25">
      <c r="A13" t="s">
        <v>21</v>
      </c>
      <c r="B13" s="1">
        <v>1.7879609926206443E-2</v>
      </c>
      <c r="C13" s="1">
        <v>1.183869852412298E-5</v>
      </c>
      <c r="D13" s="1">
        <f t="shared" si="0"/>
        <v>1.7855932529158198E-2</v>
      </c>
      <c r="E13" s="1">
        <f t="shared" si="1"/>
        <v>1.7903287323254687E-2</v>
      </c>
      <c r="F13" s="1">
        <v>1.9202806522305372E-2</v>
      </c>
      <c r="G13" t="str">
        <f t="shared" si="2"/>
        <v>No</v>
      </c>
      <c r="H13" s="1">
        <f t="shared" si="3"/>
        <v>1.4303687940965155E-2</v>
      </c>
      <c r="I13" s="1">
        <f t="shared" si="4"/>
        <v>2.145553191144773E-2</v>
      </c>
      <c r="J13" t="str">
        <f t="shared" si="5"/>
        <v>Yes</v>
      </c>
    </row>
    <row r="14" spans="1:10" x14ac:dyDescent="0.25">
      <c r="A14" t="s">
        <v>22</v>
      </c>
      <c r="B14" s="1">
        <v>3.9892509643641903E-2</v>
      </c>
      <c r="C14" s="1">
        <v>1.1825732614869787E-3</v>
      </c>
      <c r="D14" s="1">
        <f t="shared" si="0"/>
        <v>3.7527363120667949E-2</v>
      </c>
      <c r="E14" s="1">
        <f t="shared" si="1"/>
        <v>4.2257656166615858E-2</v>
      </c>
      <c r="F14" s="1">
        <v>4.3468070932104357E-2</v>
      </c>
      <c r="G14" t="str">
        <f t="shared" si="2"/>
        <v>No</v>
      </c>
      <c r="H14" s="1">
        <f t="shared" si="3"/>
        <v>3.1914007714913525E-2</v>
      </c>
      <c r="I14" s="1">
        <f t="shared" si="4"/>
        <v>4.7871011572370281E-2</v>
      </c>
      <c r="J14" t="str">
        <f t="shared" si="5"/>
        <v>Yes</v>
      </c>
    </row>
    <row r="15" spans="1:10" x14ac:dyDescent="0.25">
      <c r="A15" t="s">
        <v>23</v>
      </c>
      <c r="B15" s="1">
        <v>3.9516862894926383E-2</v>
      </c>
      <c r="C15" s="1">
        <v>6.0546006907180778E-4</v>
      </c>
      <c r="D15" s="1">
        <f t="shared" si="0"/>
        <v>3.8305942756782764E-2</v>
      </c>
      <c r="E15" s="1">
        <f t="shared" si="1"/>
        <v>4.0727783033070002E-2</v>
      </c>
      <c r="F15" s="1">
        <v>4.2968070932104356E-2</v>
      </c>
      <c r="G15" t="str">
        <f t="shared" si="2"/>
        <v>No</v>
      </c>
      <c r="H15" s="1">
        <f t="shared" si="3"/>
        <v>3.1613490315941108E-2</v>
      </c>
      <c r="I15" s="1">
        <f t="shared" si="4"/>
        <v>4.7420235473911658E-2</v>
      </c>
      <c r="J15" t="str">
        <f t="shared" si="5"/>
        <v>Yes</v>
      </c>
    </row>
    <row r="16" spans="1:10" x14ac:dyDescent="0.25">
      <c r="A16" t="s">
        <v>24</v>
      </c>
      <c r="B16" s="1">
        <v>2.2133205741508073E-2</v>
      </c>
      <c r="C16" s="1">
        <v>5.0734586515548537E-5</v>
      </c>
      <c r="D16" s="1">
        <f t="shared" si="0"/>
        <v>2.2031736568476977E-2</v>
      </c>
      <c r="E16" s="1">
        <f t="shared" si="1"/>
        <v>2.2234674914539169E-2</v>
      </c>
      <c r="F16" s="1">
        <v>2.746807093210436E-2</v>
      </c>
      <c r="G16" t="str">
        <f t="shared" si="2"/>
        <v>No</v>
      </c>
      <c r="H16" s="1">
        <f t="shared" si="3"/>
        <v>1.7706564593206461E-2</v>
      </c>
      <c r="I16" s="1">
        <f t="shared" si="4"/>
        <v>2.6559846889809686E-2</v>
      </c>
      <c r="J16" t="str">
        <f t="shared" si="5"/>
        <v>Yes</v>
      </c>
    </row>
    <row r="17" spans="1:10" x14ac:dyDescent="0.25">
      <c r="A17" t="s">
        <v>25</v>
      </c>
      <c r="B17" s="1">
        <v>2.1624865597261064E-2</v>
      </c>
      <c r="C17" s="1">
        <v>1.3106489658985156E-4</v>
      </c>
      <c r="D17" s="1">
        <f t="shared" si="0"/>
        <v>2.1362735804081361E-2</v>
      </c>
      <c r="E17" s="1">
        <f t="shared" si="1"/>
        <v>2.1886995390440766E-2</v>
      </c>
      <c r="F17" s="1">
        <v>2.6968070932104363E-2</v>
      </c>
      <c r="G17" t="str">
        <f t="shared" si="2"/>
        <v>No</v>
      </c>
      <c r="H17" s="1">
        <f t="shared" si="3"/>
        <v>1.7299892477808852E-2</v>
      </c>
      <c r="I17" s="1">
        <f t="shared" si="4"/>
        <v>2.5949838716713275E-2</v>
      </c>
      <c r="J17" t="str">
        <f t="shared" si="5"/>
        <v>No</v>
      </c>
    </row>
    <row r="18" spans="1:10" x14ac:dyDescent="0.25">
      <c r="A18" t="s">
        <v>26</v>
      </c>
      <c r="B18" s="1">
        <v>2.3352437180671114E-2</v>
      </c>
      <c r="C18" s="1">
        <v>6.9821935068287361E-5</v>
      </c>
      <c r="D18" s="1">
        <f t="shared" si="0"/>
        <v>2.3212793310534538E-2</v>
      </c>
      <c r="E18" s="1">
        <f t="shared" si="1"/>
        <v>2.3492081050807689E-2</v>
      </c>
      <c r="F18" s="1">
        <v>2.6193317254338253E-2</v>
      </c>
      <c r="G18" t="str">
        <f t="shared" si="2"/>
        <v>No</v>
      </c>
      <c r="H18" s="1">
        <f t="shared" si="3"/>
        <v>1.868194974453689E-2</v>
      </c>
      <c r="I18" s="1">
        <f t="shared" si="4"/>
        <v>2.8022924616805337E-2</v>
      </c>
      <c r="J18" t="str">
        <f t="shared" si="5"/>
        <v>Yes</v>
      </c>
    </row>
    <row r="20" spans="1:10" x14ac:dyDescent="0.25">
      <c r="B20" t="s">
        <v>3</v>
      </c>
      <c r="C20">
        <v>2</v>
      </c>
      <c r="E20" t="s">
        <v>5</v>
      </c>
      <c r="F20" s="3">
        <f>COUNTIFS(G2:G18,"Yes")/ROWS(G2:G18)</f>
        <v>0.11764705882352941</v>
      </c>
    </row>
    <row r="21" spans="1:10" x14ac:dyDescent="0.25">
      <c r="B21" t="s">
        <v>4</v>
      </c>
      <c r="C21">
        <v>20</v>
      </c>
      <c r="E21" t="s">
        <v>5</v>
      </c>
      <c r="F21" s="4">
        <f>COUNTIFS(J2:J18,"Yes")/ROWS(J2:J18)</f>
        <v>0.82352941176470584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26A1E-2C00-4356-AA83-10C677A99240}">
  <dimension ref="A1:J21"/>
  <sheetViews>
    <sheetView tabSelected="1" workbookViewId="0">
      <selection activeCell="F8" sqref="F8"/>
    </sheetView>
  </sheetViews>
  <sheetFormatPr defaultRowHeight="15" x14ac:dyDescent="0.25"/>
  <cols>
    <col min="1" max="1" width="7" bestFit="1" customWidth="1"/>
    <col min="2" max="2" width="14.5703125" bestFit="1" customWidth="1"/>
    <col min="3" max="3" width="13.7109375" bestFit="1" customWidth="1"/>
    <col min="4" max="4" width="8" bestFit="1" customWidth="1"/>
    <col min="5" max="5" width="8.42578125" bestFit="1" customWidth="1"/>
    <col min="6" max="6" width="19.42578125" bestFit="1" customWidth="1"/>
    <col min="7" max="7" width="9" bestFit="1" customWidth="1"/>
    <col min="8" max="8" width="8.5703125" bestFit="1" customWidth="1"/>
    <col min="9" max="9" width="9" bestFit="1" customWidth="1"/>
    <col min="10" max="10" width="8.5703125" bestFit="1" customWidth="1"/>
  </cols>
  <sheetData>
    <row r="1" spans="1:10" x14ac:dyDescent="0.25">
      <c r="A1" s="2" t="s">
        <v>9</v>
      </c>
      <c r="B1" s="2" t="s">
        <v>6</v>
      </c>
      <c r="C1" s="2" t="s">
        <v>0</v>
      </c>
      <c r="D1" s="2" t="str">
        <f>_xlfn.CONCAT("Low ",$C$20,"SE")</f>
        <v>Low 2SE</v>
      </c>
      <c r="E1" s="2" t="str">
        <f>_xlfn.CONCAT("High ",$C$20,"SE")</f>
        <v>High 2SE</v>
      </c>
      <c r="F1" s="2" t="s">
        <v>2</v>
      </c>
      <c r="G1" s="2" t="s">
        <v>7</v>
      </c>
      <c r="H1" s="2" t="str">
        <f>_xlfn.CONCAT("Low ",$C$21,"%")</f>
        <v>Low 20%</v>
      </c>
      <c r="I1" s="2" t="str">
        <f>_xlfn.CONCAT("High ",$C$21,"%")</f>
        <v>High 20%</v>
      </c>
      <c r="J1" s="2" t="s">
        <v>8</v>
      </c>
    </row>
    <row r="2" spans="1:10" x14ac:dyDescent="0.25">
      <c r="A2" t="s">
        <v>10</v>
      </c>
      <c r="B2" s="1">
        <v>0.75059218247115644</v>
      </c>
      <c r="C2" s="1">
        <v>7.6075678035148722E-4</v>
      </c>
      <c r="D2" s="1">
        <f>B2-($C$20*C2)</f>
        <v>0.74907066891045349</v>
      </c>
      <c r="E2" s="1">
        <f>B2+($C$20*C2)</f>
        <v>0.7521136960318594</v>
      </c>
      <c r="F2" s="1">
        <v>0.75</v>
      </c>
      <c r="G2" t="str">
        <f>IF(AND(ROUND(F2,3)&gt;=ROUND(D2,3),ROUND(F2,3)&lt;=ROUND(E2,3)),"Yes","No")</f>
        <v>Yes</v>
      </c>
      <c r="H2" s="1">
        <f>(1-($C$21/100))*B2</f>
        <v>0.60047374597692516</v>
      </c>
      <c r="I2" s="1">
        <f>(1+($C$21/100))*B2</f>
        <v>0.90071061896538773</v>
      </c>
      <c r="J2" t="str">
        <f>IF(AND(ROUND(F2,3)&gt;=ROUND(H2,3),ROUND(F2,3)&lt;=ROUND(I2,3)),"Yes","No")</f>
        <v>Yes</v>
      </c>
    </row>
    <row r="3" spans="1:10" x14ac:dyDescent="0.25">
      <c r="A3" t="s">
        <v>11</v>
      </c>
      <c r="B3" s="1">
        <v>0.75270689500497256</v>
      </c>
      <c r="C3" s="1">
        <v>1.231052177134672E-3</v>
      </c>
      <c r="D3" s="1">
        <f t="shared" ref="D3:D18" si="0">B3-($C$20*C3)</f>
        <v>0.75024479065070326</v>
      </c>
      <c r="E3" s="1">
        <f t="shared" ref="E3:E18" si="1">B3+($C$20*C3)</f>
        <v>0.75516899935924187</v>
      </c>
      <c r="F3" s="1">
        <v>0.75</v>
      </c>
      <c r="G3" t="str">
        <f t="shared" ref="G3:G18" si="2">IF(AND(ROUND(F3,3)&gt;=ROUND(D3,3),ROUND(F3,3)&lt;=ROUND(E3,3)),"Yes","No")</f>
        <v>Yes</v>
      </c>
      <c r="H3" s="1">
        <f t="shared" ref="H3:H18" si="3">(1-($C$21/100))*B3</f>
        <v>0.60216551600397805</v>
      </c>
      <c r="I3" s="1">
        <f t="shared" ref="I3:I18" si="4">(1+($C$21/100))*B3</f>
        <v>0.90324827400596708</v>
      </c>
      <c r="J3" t="str">
        <f t="shared" ref="J3:J18" si="5">IF(AND(ROUND(F3,3)&gt;=ROUND(H3,3),ROUND(F3,3)&lt;=ROUND(I3,3)),"Yes","No")</f>
        <v>Yes</v>
      </c>
    </row>
    <row r="4" spans="1:10" x14ac:dyDescent="0.25">
      <c r="A4" t="s">
        <v>12</v>
      </c>
      <c r="B4" s="1">
        <v>0.87568495429540083</v>
      </c>
      <c r="C4" s="1">
        <v>7.8245972291806948E-4</v>
      </c>
      <c r="D4" s="1">
        <f t="shared" si="0"/>
        <v>0.87412003484956469</v>
      </c>
      <c r="E4" s="1">
        <f t="shared" si="1"/>
        <v>0.87724987374123697</v>
      </c>
      <c r="F4" s="1">
        <v>0.875</v>
      </c>
      <c r="G4" t="str">
        <f t="shared" si="2"/>
        <v>Yes</v>
      </c>
      <c r="H4" s="1">
        <f t="shared" si="3"/>
        <v>0.70054796343632075</v>
      </c>
      <c r="I4" s="1">
        <f t="shared" si="4"/>
        <v>1.0508219451544809</v>
      </c>
      <c r="J4" t="str">
        <f t="shared" si="5"/>
        <v>Yes</v>
      </c>
    </row>
    <row r="5" spans="1:10" x14ac:dyDescent="0.25">
      <c r="A5" t="s">
        <v>13</v>
      </c>
      <c r="B5" s="1">
        <v>0.87497537994888508</v>
      </c>
      <c r="C5" s="1">
        <v>4.5083352932814543E-4</v>
      </c>
      <c r="D5" s="1">
        <f t="shared" si="0"/>
        <v>0.87407371289022884</v>
      </c>
      <c r="E5" s="1">
        <f t="shared" si="1"/>
        <v>0.87587704700754132</v>
      </c>
      <c r="F5" s="1">
        <v>0.875</v>
      </c>
      <c r="G5" t="str">
        <f t="shared" si="2"/>
        <v>Yes</v>
      </c>
      <c r="H5" s="1">
        <f t="shared" si="3"/>
        <v>0.69998030395910815</v>
      </c>
      <c r="I5" s="1">
        <f t="shared" si="4"/>
        <v>1.049970455938662</v>
      </c>
      <c r="J5" t="str">
        <f t="shared" si="5"/>
        <v>Yes</v>
      </c>
    </row>
    <row r="6" spans="1:10" x14ac:dyDescent="0.25">
      <c r="A6" t="s">
        <v>14</v>
      </c>
      <c r="B6" s="1">
        <v>0.25194706997238797</v>
      </c>
      <c r="C6" s="1">
        <v>6.1224566195884674E-3</v>
      </c>
      <c r="D6" s="1">
        <f t="shared" si="0"/>
        <v>0.23970215673321105</v>
      </c>
      <c r="E6" s="1">
        <f t="shared" si="1"/>
        <v>0.2641919832115649</v>
      </c>
      <c r="F6" s="1">
        <v>0.25</v>
      </c>
      <c r="G6" t="str">
        <f t="shared" si="2"/>
        <v>Yes</v>
      </c>
      <c r="H6" s="1">
        <f t="shared" si="3"/>
        <v>0.20155765597791039</v>
      </c>
      <c r="I6" s="1">
        <f t="shared" si="4"/>
        <v>0.30233648396686558</v>
      </c>
      <c r="J6" t="str">
        <f t="shared" si="5"/>
        <v>Yes</v>
      </c>
    </row>
    <row r="7" spans="1:10" x14ac:dyDescent="0.25">
      <c r="A7" t="s">
        <v>15</v>
      </c>
      <c r="B7" s="1">
        <v>0.24598611452073321</v>
      </c>
      <c r="C7" s="1">
        <v>6.5058650103057203E-3</v>
      </c>
      <c r="D7" s="1">
        <f t="shared" si="0"/>
        <v>0.23297438450012178</v>
      </c>
      <c r="E7" s="1">
        <f t="shared" si="1"/>
        <v>0.25899784454134467</v>
      </c>
      <c r="F7" s="1">
        <v>0.25</v>
      </c>
      <c r="G7" t="str">
        <f t="shared" si="2"/>
        <v>Yes</v>
      </c>
      <c r="H7" s="1">
        <f t="shared" si="3"/>
        <v>0.19678889161658658</v>
      </c>
      <c r="I7" s="1">
        <f t="shared" si="4"/>
        <v>0.29518333742487984</v>
      </c>
      <c r="J7" t="str">
        <f t="shared" si="5"/>
        <v>Yes</v>
      </c>
    </row>
    <row r="8" spans="1:10" x14ac:dyDescent="0.25">
      <c r="A8" t="s">
        <v>16</v>
      </c>
      <c r="B8" s="1">
        <v>0.62929472625482163</v>
      </c>
      <c r="C8" s="1">
        <v>1.8967545717024918E-3</v>
      </c>
      <c r="D8" s="1">
        <f t="shared" si="0"/>
        <v>0.6255012171114166</v>
      </c>
      <c r="E8" s="1">
        <f t="shared" si="1"/>
        <v>0.63308823539822667</v>
      </c>
      <c r="F8" s="1">
        <v>0.625</v>
      </c>
      <c r="G8" t="str">
        <f t="shared" si="2"/>
        <v>No</v>
      </c>
      <c r="H8" s="1">
        <f t="shared" si="3"/>
        <v>0.50343578100385733</v>
      </c>
      <c r="I8" s="1">
        <f t="shared" si="4"/>
        <v>0.75515367150578594</v>
      </c>
      <c r="J8" t="str">
        <f t="shared" si="5"/>
        <v>Yes</v>
      </c>
    </row>
    <row r="9" spans="1:10" x14ac:dyDescent="0.25">
      <c r="A9" t="s">
        <v>17</v>
      </c>
      <c r="B9" s="1">
        <v>0.6245760128162916</v>
      </c>
      <c r="C9" s="1">
        <v>1.5083122669846891E-3</v>
      </c>
      <c r="D9" s="1">
        <f t="shared" si="0"/>
        <v>0.62155938828232227</v>
      </c>
      <c r="E9" s="1">
        <f t="shared" si="1"/>
        <v>0.62759263735026094</v>
      </c>
      <c r="F9" s="1">
        <v>0.625</v>
      </c>
      <c r="G9" t="str">
        <f t="shared" si="2"/>
        <v>Yes</v>
      </c>
      <c r="H9" s="1">
        <f t="shared" si="3"/>
        <v>0.49966081025303333</v>
      </c>
      <c r="I9" s="1">
        <f t="shared" si="4"/>
        <v>0.74949121537954988</v>
      </c>
      <c r="J9" t="str">
        <f t="shared" si="5"/>
        <v>Yes</v>
      </c>
    </row>
    <row r="10" spans="1:10" x14ac:dyDescent="0.25">
      <c r="A10" t="s">
        <v>18</v>
      </c>
      <c r="B10" s="1">
        <v>0.75037632108335739</v>
      </c>
      <c r="C10" s="1">
        <v>1.3343137874497455E-3</v>
      </c>
      <c r="D10" s="1">
        <f t="shared" si="0"/>
        <v>0.74770769350845789</v>
      </c>
      <c r="E10" s="1">
        <f t="shared" si="1"/>
        <v>0.75304494865825689</v>
      </c>
      <c r="F10" s="1">
        <v>0.75</v>
      </c>
      <c r="G10" t="str">
        <f t="shared" si="2"/>
        <v>Yes</v>
      </c>
      <c r="H10" s="1">
        <f t="shared" si="3"/>
        <v>0.600301056866686</v>
      </c>
      <c r="I10" s="1">
        <f t="shared" si="4"/>
        <v>0.90045158530002878</v>
      </c>
      <c r="J10" t="str">
        <f t="shared" si="5"/>
        <v>Yes</v>
      </c>
    </row>
    <row r="11" spans="1:10" x14ac:dyDescent="0.25">
      <c r="A11" t="s">
        <v>19</v>
      </c>
      <c r="B11" s="1">
        <v>0.74992873058871601</v>
      </c>
      <c r="C11" s="1">
        <v>1.6374346347852624E-3</v>
      </c>
      <c r="D11" s="1">
        <f t="shared" si="0"/>
        <v>0.74665386131914546</v>
      </c>
      <c r="E11" s="1">
        <f t="shared" si="1"/>
        <v>0.75320359985828655</v>
      </c>
      <c r="F11" s="1">
        <v>0.75</v>
      </c>
      <c r="G11" t="str">
        <f t="shared" si="2"/>
        <v>Yes</v>
      </c>
      <c r="H11" s="1">
        <f t="shared" si="3"/>
        <v>0.59994298447097283</v>
      </c>
      <c r="I11" s="1">
        <f t="shared" si="4"/>
        <v>0.89991447670645919</v>
      </c>
      <c r="J11" t="str">
        <f t="shared" si="5"/>
        <v>Yes</v>
      </c>
    </row>
    <row r="12" spans="1:10" x14ac:dyDescent="0.25">
      <c r="A12" t="s">
        <v>20</v>
      </c>
      <c r="B12" s="1">
        <v>0.87563652501947487</v>
      </c>
      <c r="C12" s="1">
        <v>8.5836951990923946E-4</v>
      </c>
      <c r="D12" s="1">
        <f t="shared" si="0"/>
        <v>0.87391978597965636</v>
      </c>
      <c r="E12" s="1">
        <f t="shared" si="1"/>
        <v>0.87735326405929337</v>
      </c>
      <c r="F12" s="1">
        <v>0.875</v>
      </c>
      <c r="G12" t="str">
        <f t="shared" si="2"/>
        <v>Yes</v>
      </c>
      <c r="H12" s="1">
        <f t="shared" si="3"/>
        <v>0.70050922001557991</v>
      </c>
      <c r="I12" s="1">
        <f t="shared" si="4"/>
        <v>1.0507638300233697</v>
      </c>
      <c r="J12" t="str">
        <f t="shared" si="5"/>
        <v>Yes</v>
      </c>
    </row>
    <row r="13" spans="1:10" x14ac:dyDescent="0.25">
      <c r="A13" t="s">
        <v>21</v>
      </c>
      <c r="B13" s="1">
        <v>0.8763785555182082</v>
      </c>
      <c r="C13" s="1">
        <v>4.9796300225006442E-4</v>
      </c>
      <c r="D13" s="1">
        <f t="shared" si="0"/>
        <v>0.87538262951370804</v>
      </c>
      <c r="E13" s="1">
        <f t="shared" si="1"/>
        <v>0.87737448152270836</v>
      </c>
      <c r="F13" s="1">
        <v>0.875</v>
      </c>
      <c r="G13" t="str">
        <f t="shared" si="2"/>
        <v>Yes</v>
      </c>
      <c r="H13" s="1">
        <f t="shared" si="3"/>
        <v>0.70110284441456661</v>
      </c>
      <c r="I13" s="1">
        <f t="shared" si="4"/>
        <v>1.0516542666218498</v>
      </c>
      <c r="J13" t="str">
        <f t="shared" si="5"/>
        <v>Yes</v>
      </c>
    </row>
    <row r="14" spans="1:10" x14ac:dyDescent="0.25">
      <c r="A14" t="s">
        <v>22</v>
      </c>
      <c r="B14" s="1">
        <v>0.25628908681405488</v>
      </c>
      <c r="C14" s="1">
        <v>6.9030646042207953E-3</v>
      </c>
      <c r="D14" s="1">
        <f t="shared" si="0"/>
        <v>0.24248295760561328</v>
      </c>
      <c r="E14" s="1">
        <f t="shared" si="1"/>
        <v>0.27009521602249648</v>
      </c>
      <c r="F14" s="1">
        <v>0.25</v>
      </c>
      <c r="G14" t="str">
        <f t="shared" si="2"/>
        <v>Yes</v>
      </c>
      <c r="H14" s="1">
        <f t="shared" si="3"/>
        <v>0.20503126945124392</v>
      </c>
      <c r="I14" s="1">
        <f t="shared" si="4"/>
        <v>0.30754690417686587</v>
      </c>
      <c r="J14" t="str">
        <f t="shared" si="5"/>
        <v>Yes</v>
      </c>
    </row>
    <row r="15" spans="1:10" x14ac:dyDescent="0.25">
      <c r="A15" t="s">
        <v>23</v>
      </c>
      <c r="B15" s="1">
        <v>0.24213908670634252</v>
      </c>
      <c r="C15" s="1">
        <v>3.793029428375587E-3</v>
      </c>
      <c r="D15" s="1">
        <f t="shared" si="0"/>
        <v>0.23455302784959134</v>
      </c>
      <c r="E15" s="1">
        <f t="shared" si="1"/>
        <v>0.24972514556309369</v>
      </c>
      <c r="F15" s="1">
        <v>0.25</v>
      </c>
      <c r="G15" t="str">
        <f t="shared" si="2"/>
        <v>Yes</v>
      </c>
      <c r="H15" s="1">
        <f t="shared" si="3"/>
        <v>0.19371126936507402</v>
      </c>
      <c r="I15" s="1">
        <f t="shared" si="4"/>
        <v>0.29056690404761099</v>
      </c>
      <c r="J15" t="str">
        <f t="shared" si="5"/>
        <v>Yes</v>
      </c>
    </row>
    <row r="16" spans="1:10" x14ac:dyDescent="0.25">
      <c r="A16" t="s">
        <v>24</v>
      </c>
      <c r="B16" s="1">
        <v>0.62495074185562127</v>
      </c>
      <c r="C16" s="1">
        <v>1.1058087229678692E-3</v>
      </c>
      <c r="D16" s="1">
        <f t="shared" si="0"/>
        <v>0.62273912440968548</v>
      </c>
      <c r="E16" s="1">
        <f t="shared" si="1"/>
        <v>0.62716235930155706</v>
      </c>
      <c r="F16" s="1">
        <v>0.625</v>
      </c>
      <c r="G16" t="str">
        <f t="shared" si="2"/>
        <v>Yes</v>
      </c>
      <c r="H16" s="1">
        <f t="shared" si="3"/>
        <v>0.49996059348449706</v>
      </c>
      <c r="I16" s="1">
        <f t="shared" si="4"/>
        <v>0.74994089022674548</v>
      </c>
      <c r="J16" t="str">
        <f t="shared" si="5"/>
        <v>Yes</v>
      </c>
    </row>
    <row r="17" spans="1:10" x14ac:dyDescent="0.25">
      <c r="A17" t="s">
        <v>25</v>
      </c>
      <c r="B17" s="1">
        <v>0.62564164592989302</v>
      </c>
      <c r="C17" s="1">
        <v>2.4818793314518692E-3</v>
      </c>
      <c r="D17" s="1">
        <f t="shared" si="0"/>
        <v>0.62067788726698925</v>
      </c>
      <c r="E17" s="1">
        <f t="shared" si="1"/>
        <v>0.63060540459279679</v>
      </c>
      <c r="F17" s="1">
        <v>0.625</v>
      </c>
      <c r="G17" t="str">
        <f t="shared" si="2"/>
        <v>Yes</v>
      </c>
      <c r="H17" s="1">
        <f t="shared" si="3"/>
        <v>0.50051331674391442</v>
      </c>
      <c r="I17" s="1">
        <f t="shared" si="4"/>
        <v>0.75076997511587162</v>
      </c>
      <c r="J17" t="str">
        <f t="shared" si="5"/>
        <v>Yes</v>
      </c>
    </row>
    <row r="18" spans="1:10" x14ac:dyDescent="0.25">
      <c r="A18" t="s">
        <v>26</v>
      </c>
      <c r="B18" s="1">
        <v>0.66408766945349051</v>
      </c>
      <c r="C18" s="1">
        <v>1.4568814848845209E-3</v>
      </c>
      <c r="D18" s="1">
        <f t="shared" si="0"/>
        <v>0.66117390648372143</v>
      </c>
      <c r="E18" s="1">
        <f t="shared" si="1"/>
        <v>0.6670014324232596</v>
      </c>
      <c r="F18" s="1">
        <v>0.66666666666666674</v>
      </c>
      <c r="G18" t="str">
        <f t="shared" si="2"/>
        <v>Yes</v>
      </c>
      <c r="H18" s="1">
        <f t="shared" si="3"/>
        <v>0.53127013556279246</v>
      </c>
      <c r="I18" s="1">
        <f t="shared" si="4"/>
        <v>0.79690520334418857</v>
      </c>
      <c r="J18" t="str">
        <f t="shared" si="5"/>
        <v>Yes</v>
      </c>
    </row>
    <row r="20" spans="1:10" x14ac:dyDescent="0.25">
      <c r="B20" t="s">
        <v>3</v>
      </c>
      <c r="C20">
        <v>2</v>
      </c>
      <c r="E20" t="s">
        <v>5</v>
      </c>
      <c r="F20" s="3">
        <f>COUNTIFS(G2:G18,"Yes")/ROWS(G2:G18)</f>
        <v>0.94117647058823528</v>
      </c>
    </row>
    <row r="21" spans="1:10" x14ac:dyDescent="0.25">
      <c r="B21" t="s">
        <v>4</v>
      </c>
      <c r="C21">
        <v>20</v>
      </c>
      <c r="E21" t="s">
        <v>5</v>
      </c>
      <c r="F21" s="4">
        <f>COUNTIFS(J2:J18,"Yes")/ROWS(J2:J18)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Lead Time</vt:lpstr>
      <vt:lpstr>Idle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Samvrit Srinivas</dc:creator>
  <cp:lastModifiedBy>Samvrit Srinivas</cp:lastModifiedBy>
  <dcterms:created xsi:type="dcterms:W3CDTF">2017-11-18T14:51:51Z</dcterms:created>
  <dcterms:modified xsi:type="dcterms:W3CDTF">2017-11-18T17:00:06Z</dcterms:modified>
</cp:coreProperties>
</file>