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19B673CB-3D11-4D3D-881A-0B4E7398BD62}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2" i="4" l="1"/>
  <c r="J3" i="4"/>
  <c r="J4" i="4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F2" i="4"/>
  <c r="F3" i="4" l="1"/>
  <c r="I3" i="4" s="1"/>
  <c r="K4" i="1" s="1"/>
  <c r="F4" i="4"/>
  <c r="I4" i="4" s="1"/>
  <c r="K5" i="1" s="1"/>
  <c r="I2" i="4"/>
  <c r="B19" i="1" l="1"/>
  <c r="K3" i="1"/>
</calcChain>
</file>

<file path=xl/sharedStrings.xml><?xml version="1.0" encoding="utf-8"?>
<sst xmlns="http://schemas.openxmlformats.org/spreadsheetml/2006/main" count="75" uniqueCount="42">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</sst>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0.66878489685909392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6</xdr:row>
      <xdr:rowOff>104775</xdr:rowOff>
    </xdr:from>
    <xdr:to>
      <xdr:col>15</xdr:col>
      <xdr:colOff>142876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678-9BDC-4043-936F-E1260256B598}">
  <dimension ref="A1:K19"/>
  <sheetViews>
    <sheetView tabSelected="1" workbookViewId="0">
      <selection activeCell="B17" sqref="B17"/>
    </sheetView>
  </sheetViews>
  <sheetFormatPr defaultRowHeight="15" x14ac:dyDescent="0.25"/>
  <cols>
    <col min="1" max="1" width="28.5703125" bestFit="1" customWidth="1"/>
    <col min="2" max="2" width="15.140625" bestFit="1" customWidth="1"/>
    <col min="3" max="3" width="11.85546875" bestFit="1" customWidth="1"/>
    <col min="4" max="4" width="12" bestFit="1" customWidth="1"/>
    <col min="5" max="6" width="11.28515625" bestFit="1" customWidth="1"/>
    <col min="7" max="7" width="11.28515625" customWidth="1"/>
    <col min="8" max="9" width="9.7109375" bestFit="1" customWidth="1"/>
    <col min="11" max="11" width="14.42578125" bestFit="1" customWidth="1"/>
  </cols>
  <sheetData>
    <row r="1" spans="1:11" x14ac:dyDescent="0.25">
      <c r="A1" s="1" t="s">
        <v>10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/>
      <c r="K2" s="1" t="s">
        <v>35</v>
      </c>
    </row>
    <row r="3" spans="1:11" x14ac:dyDescent="0.25">
      <c r="A3" s="1" t="s">
        <v>0</v>
      </c>
      <c r="B3">
        <v>4.9000000000000004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K3" s="4">
        <f>Calculations!I2</f>
        <v>0.63636363636363635</v>
      </c>
    </row>
    <row r="4" spans="1:11" x14ac:dyDescent="0.25">
      <c r="A4" s="1" t="s">
        <v>1</v>
      </c>
      <c r="B4">
        <v>5.4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K4" s="4">
        <f>Calculations!I3</f>
        <v>0.66878489685909392</v>
      </c>
    </row>
    <row r="5" spans="1:11" x14ac:dyDescent="0.25">
      <c r="A5" s="1" t="s">
        <v>2</v>
      </c>
      <c r="B5">
        <v>5.9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K5" s="4">
        <f>Calculations!I4</f>
        <v>0.63636363636363635</v>
      </c>
    </row>
    <row r="8" spans="1:11" x14ac:dyDescent="0.25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25">
      <c r="A9" s="1" t="s">
        <v>14</v>
      </c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0" spans="1:11" x14ac:dyDescent="0.25">
      <c r="A10" s="1"/>
      <c r="B10" s="2"/>
      <c r="C10" s="2"/>
      <c r="D10" s="2"/>
      <c r="E10" s="2"/>
      <c r="F10" s="2"/>
      <c r="G10" s="2"/>
      <c r="H10" s="2"/>
    </row>
    <row r="12" spans="1:11" x14ac:dyDescent="0.25">
      <c r="B12" s="1" t="s">
        <v>31</v>
      </c>
    </row>
    <row r="13" spans="1:11" x14ac:dyDescent="0.25">
      <c r="A13" s="1" t="s">
        <v>12</v>
      </c>
      <c r="B13">
        <v>80</v>
      </c>
    </row>
    <row r="14" spans="1:11" x14ac:dyDescent="0.25">
      <c r="A14" s="1" t="s">
        <v>28</v>
      </c>
      <c r="B14">
        <v>60</v>
      </c>
    </row>
    <row r="15" spans="1:11" x14ac:dyDescent="0.25">
      <c r="A15" s="1" t="s">
        <v>9</v>
      </c>
      <c r="B15">
        <v>80</v>
      </c>
    </row>
    <row r="17" spans="1:2" x14ac:dyDescent="0.25">
      <c r="A17" s="1" t="s">
        <v>38</v>
      </c>
      <c r="B17" t="s">
        <v>40</v>
      </c>
    </row>
    <row r="19" spans="1:2" x14ac:dyDescent="0.25">
      <c r="A19" s="1" t="s">
        <v>36</v>
      </c>
      <c r="B19" s="3" t="str">
        <f>VLOOKUP(MAX(Calculations!I2:I4),Calculations!I2:J4,2,FALSE)</f>
        <v>AGV Model 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8AC747-B846-465F-BF16-1389415A4D43}">
          <x14:formula1>
            <xm:f>Calculations!$M$2:$M$3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9A68-30F8-464F-A6FB-B8B45E0C56FF}">
  <dimension ref="A1:P4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f>Alternatives!B3</f>
        <v>4.9000000000000004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25">
      <c r="A3">
        <f>Alternatives!B4</f>
        <v>5.4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25">
      <c r="A4">
        <f>Alternatives!B5</f>
        <v>5.9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C187-E67C-4B93-BDB6-7D13B4561F21}">
  <dimension ref="A1:R4"/>
  <sheetViews>
    <sheetView workbookViewId="0">
      <selection activeCell="E7" sqref="E7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25">
      <c r="A2">
        <v>4.9000000000000004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2.6653264600378528E-2</v>
      </c>
      <c r="R2">
        <v>0.75</v>
      </c>
    </row>
    <row r="3" spans="1:18" x14ac:dyDescent="0.25">
      <c r="A3">
        <v>5.4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2.4514383335401436E-2</v>
      </c>
      <c r="R3">
        <v>0.75</v>
      </c>
    </row>
    <row r="4" spans="1:18" x14ac:dyDescent="0.25">
      <c r="A4">
        <v>5.9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2.2832105389173067E-2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737A-3DAA-4A55-A3F6-2B88B9CC3644}">
  <dimension ref="A1:M13"/>
  <sheetViews>
    <sheetView workbookViewId="0">
      <selection activeCell="G10" sqref="G10"/>
    </sheetView>
  </sheetViews>
  <sheetFormatPr defaultRowHeight="15" x14ac:dyDescent="0.25"/>
  <cols>
    <col min="3" max="3" width="9.7109375" bestFit="1" customWidth="1"/>
    <col min="4" max="4" width="15.5703125" bestFit="1" customWidth="1"/>
    <col min="5" max="5" width="14.85546875" bestFit="1" customWidth="1"/>
    <col min="6" max="6" width="15.28515625" bestFit="1" customWidth="1"/>
    <col min="8" max="8" width="12.42578125" bestFit="1" customWidth="1"/>
    <col min="9" max="9" width="14.42578125" bestFit="1" customWidth="1"/>
    <col min="10" max="10" width="12.42578125" bestFit="1" customWidth="1"/>
    <col min="12" max="12" width="14.42578125" bestFit="1" customWidth="1"/>
  </cols>
  <sheetData>
    <row r="1" spans="1:13" x14ac:dyDescent="0.25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25">
      <c r="A2">
        <f>Results!Q2</f>
        <v>2.6653264600378528E-2</v>
      </c>
      <c r="B2">
        <f>Results!R2</f>
        <v>0.75</v>
      </c>
      <c r="C2">
        <f>Alternatives!H3*SUM(Alternatives!C3:F3)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0.63636363636363635</v>
      </c>
      <c r="J2" t="str">
        <f>Alternatives!A3</f>
        <v>AGV Model 1</v>
      </c>
      <c r="M2" t="s">
        <v>40</v>
      </c>
    </row>
    <row r="3" spans="1:13" x14ac:dyDescent="0.25">
      <c r="A3">
        <f>Results!Q3</f>
        <v>2.4514383335401436E-2</v>
      </c>
      <c r="B3">
        <f>Results!R3</f>
        <v>0.75</v>
      </c>
      <c r="C3">
        <f>Alternatives!H4*SUM(Alternatives!C4:F4)</f>
        <v>84000</v>
      </c>
      <c r="D3">
        <f>IF(A3=MIN(LeadTime),1,IF(A3=MAX(LeadTime),0,(MAX(LeadTime)-A3)/(MAX(LeadTime)-MIN(LeadTime))))</f>
        <v>0.55974670165662599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0.66878489685909392</v>
      </c>
      <c r="J3" t="str">
        <f>Alternatives!A4</f>
        <v>AGV Model 2</v>
      </c>
      <c r="M3" t="s">
        <v>41</v>
      </c>
    </row>
    <row r="4" spans="1:13" x14ac:dyDescent="0.25">
      <c r="A4">
        <f>Results!Q4</f>
        <v>2.2832105389173067E-2</v>
      </c>
      <c r="B4">
        <f>Results!R4</f>
        <v>0.75</v>
      </c>
      <c r="C4">
        <f>Alternatives!H5*SUM(Alternatives!C5:F5)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0.63636363636363635</v>
      </c>
      <c r="J4" t="str">
        <f>Alternatives!A5</f>
        <v>AGV Model 3</v>
      </c>
    </row>
    <row r="10" spans="1:13" x14ac:dyDescent="0.25">
      <c r="B10" t="s">
        <v>11</v>
      </c>
      <c r="C10" t="s">
        <v>32</v>
      </c>
    </row>
    <row r="11" spans="1:13" x14ac:dyDescent="0.25">
      <c r="A11" t="s">
        <v>27</v>
      </c>
      <c r="B11">
        <f>Alternatives!B13</f>
        <v>80</v>
      </c>
      <c r="C11">
        <f>B11/SUM($B$11:$B$13)</f>
        <v>0.36363636363636365</v>
      </c>
    </row>
    <row r="12" spans="1:13" x14ac:dyDescent="0.25">
      <c r="A12" t="s">
        <v>13</v>
      </c>
      <c r="B12">
        <f>Alternatives!B14</f>
        <v>60</v>
      </c>
      <c r="C12">
        <f>B12/SUM($B$11:$B$13)</f>
        <v>0.27272727272727271</v>
      </c>
    </row>
    <row r="13" spans="1:13" x14ac:dyDescent="0.25">
      <c r="A13" t="s">
        <v>33</v>
      </c>
      <c r="B13">
        <f>Alternatives!B15</f>
        <v>80</v>
      </c>
      <c r="C13">
        <f>B13/SUM($B$11:$B$13)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2017-11-18T20:54:20Z</dcterms:created>
  <dcterms:modified xsi:type="dcterms:W3CDTF">2017-11-19T05:01:47Z</dcterms:modified>
</cp:coreProperties>
</file>