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4.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NV243\Downloads\Data\Project  10alytics\"/>
    </mc:Choice>
  </mc:AlternateContent>
  <xr:revisionPtr revIDLastSave="0" documentId="13_ncr:1_{64F3AFC0-4344-4C3C-ABBC-231926009790}" xr6:coauthVersionLast="47" xr6:coauthVersionMax="47" xr10:uidLastSave="{00000000-0000-0000-0000-000000000000}"/>
  <bookViews>
    <workbookView xWindow="-120" yWindow="-120" windowWidth="29040" windowHeight="15840" activeTab="12" xr2:uid="{00000000-000D-0000-FFFF-FFFF00000000}"/>
  </bookViews>
  <sheets>
    <sheet name="Raw data " sheetId="1" r:id="rId1"/>
    <sheet name="Work data" sheetId="2" r:id="rId2"/>
    <sheet name="1" sheetId="7" state="hidden" r:id="rId3"/>
    <sheet name="21" sheetId="16" state="hidden" r:id="rId4"/>
    <sheet name="2" sheetId="15" state="hidden" r:id="rId5"/>
    <sheet name="q4" sheetId="9" state="hidden" r:id="rId6"/>
    <sheet name="3" sheetId="8" state="hidden" r:id="rId7"/>
    <sheet name="q7" sheetId="4" state="hidden" r:id="rId8"/>
    <sheet name="q8" sheetId="10" state="hidden" r:id="rId9"/>
    <sheet name="4" sheetId="5" state="hidden" r:id="rId10"/>
    <sheet name="5" sheetId="11" state="hidden" r:id="rId11"/>
    <sheet name="Sheet1" sheetId="12" state="hidden" r:id="rId12"/>
    <sheet name="Dash board" sheetId="14" r:id="rId13"/>
    <sheet name="Insights " sheetId="17" r:id="rId14"/>
  </sheets>
  <definedNames>
    <definedName name="_xlnm._FilterDatabase" localSheetId="0" hidden="1">'Raw data '!$A$1:$M$419</definedName>
    <definedName name="_xlnm._FilterDatabase" localSheetId="1" hidden="1">'Work data'!$B$2:$N$420</definedName>
    <definedName name="Slicer___Children">#N/A</definedName>
    <definedName name="Slicer___Siblings">#N/A</definedName>
    <definedName name="Slicer_Pclass">#N/A</definedName>
    <definedName name="Slicer_Sex">#N/A</definedName>
    <definedName name="Slicer_Survived">#N/A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19" i="1" l="1" a="1"/>
  <c r="G419" i="1" s="1"/>
  <c r="G418" i="1" a="1"/>
  <c r="G418" i="1" s="1"/>
  <c r="G417" i="1"/>
  <c r="G417" i="1" a="1"/>
  <c r="G416" i="1"/>
  <c r="G416" i="1" a="1"/>
  <c r="G415" i="1" a="1"/>
  <c r="G415" i="1" s="1"/>
  <c r="G414" i="1" a="1"/>
  <c r="G414" i="1" s="1"/>
  <c r="G413" i="1" a="1"/>
  <c r="G413" i="1" s="1"/>
  <c r="G412" i="1" a="1"/>
  <c r="G412" i="1" s="1"/>
  <c r="G411" i="1" a="1"/>
  <c r="G411" i="1" s="1"/>
  <c r="G410" i="1" a="1"/>
  <c r="G410" i="1" s="1"/>
  <c r="G409" i="1"/>
  <c r="G409" i="1" a="1"/>
  <c r="G408" i="1" a="1"/>
  <c r="G408" i="1" s="1"/>
  <c r="G407" i="1" a="1"/>
  <c r="G407" i="1" s="1"/>
  <c r="G406" i="1" a="1"/>
  <c r="G406" i="1" s="1"/>
  <c r="G405" i="1"/>
  <c r="G405" i="1" a="1"/>
  <c r="G404" i="1"/>
  <c r="G404" i="1" a="1"/>
  <c r="G403" i="1" a="1"/>
  <c r="G403" i="1" s="1"/>
  <c r="G402" i="1" a="1"/>
  <c r="G402" i="1" s="1"/>
  <c r="G401" i="1" a="1"/>
  <c r="G401" i="1" s="1"/>
  <c r="G400" i="1"/>
  <c r="G400" i="1" a="1"/>
  <c r="G399" i="1" a="1"/>
  <c r="G399" i="1" s="1"/>
  <c r="G398" i="1" a="1"/>
  <c r="G398" i="1" s="1"/>
  <c r="G397" i="1" a="1"/>
  <c r="G397" i="1" s="1"/>
  <c r="G396" i="1" a="1"/>
  <c r="G396" i="1" s="1"/>
  <c r="G395" i="1" a="1"/>
  <c r="G395" i="1" s="1"/>
  <c r="G394" i="1" a="1"/>
  <c r="G394" i="1" s="1"/>
  <c r="G393" i="1"/>
  <c r="G393" i="1" a="1"/>
  <c r="G392" i="1" a="1"/>
  <c r="G392" i="1" s="1"/>
  <c r="G391" i="1" a="1"/>
  <c r="G391" i="1" s="1"/>
  <c r="G390" i="1" a="1"/>
  <c r="G390" i="1" s="1"/>
  <c r="G389" i="1"/>
  <c r="G389" i="1" a="1"/>
  <c r="G388" i="1"/>
  <c r="G388" i="1" a="1"/>
  <c r="G387" i="1" a="1"/>
  <c r="G387" i="1" s="1"/>
  <c r="G386" i="1" a="1"/>
  <c r="G386" i="1" s="1"/>
  <c r="G385" i="1" a="1"/>
  <c r="G385" i="1" s="1"/>
  <c r="G384" i="1"/>
  <c r="G384" i="1" a="1"/>
  <c r="G383" i="1" a="1"/>
  <c r="G383" i="1" s="1"/>
  <c r="G382" i="1" a="1"/>
  <c r="G382" i="1" s="1"/>
  <c r="G381" i="1" a="1"/>
  <c r="G381" i="1" s="1"/>
  <c r="G380" i="1" a="1"/>
  <c r="G380" i="1" s="1"/>
  <c r="G379" i="1" a="1"/>
  <c r="G379" i="1" s="1"/>
  <c r="G378" i="1" a="1"/>
  <c r="G378" i="1" s="1"/>
  <c r="G377" i="1"/>
  <c r="G377" i="1" a="1"/>
  <c r="G376" i="1" a="1"/>
  <c r="G376" i="1" s="1"/>
  <c r="G375" i="1" a="1"/>
  <c r="G375" i="1" s="1"/>
  <c r="G374" i="1" a="1"/>
  <c r="G374" i="1" s="1"/>
  <c r="G373" i="1"/>
  <c r="G373" i="1" a="1"/>
  <c r="G372" i="1"/>
  <c r="G372" i="1" a="1"/>
  <c r="G371" i="1" a="1"/>
  <c r="G371" i="1" s="1"/>
  <c r="G370" i="1" a="1"/>
  <c r="G370" i="1" s="1"/>
  <c r="G369" i="1" a="1"/>
  <c r="G369" i="1" s="1"/>
  <c r="G368" i="1"/>
  <c r="G368" i="1" a="1"/>
  <c r="G367" i="1" a="1"/>
  <c r="G367" i="1" s="1"/>
  <c r="G366" i="1" a="1"/>
  <c r="G366" i="1" s="1"/>
  <c r="G365" i="1" a="1"/>
  <c r="G365" i="1" s="1"/>
  <c r="G364" i="1" a="1"/>
  <c r="G364" i="1" s="1"/>
  <c r="G363" i="1" a="1"/>
  <c r="G363" i="1" s="1"/>
  <c r="G362" i="1" a="1"/>
  <c r="G362" i="1" s="1"/>
  <c r="G361" i="1"/>
  <c r="G361" i="1" a="1"/>
  <c r="G360" i="1" a="1"/>
  <c r="G360" i="1" s="1"/>
  <c r="G359" i="1" a="1"/>
  <c r="G359" i="1" s="1"/>
  <c r="G358" i="1" a="1"/>
  <c r="G358" i="1" s="1"/>
  <c r="G357" i="1"/>
  <c r="G357" i="1" a="1"/>
  <c r="G356" i="1"/>
  <c r="G356" i="1" a="1"/>
  <c r="G355" i="1" a="1"/>
  <c r="G355" i="1" s="1"/>
  <c r="G354" i="1" a="1"/>
  <c r="G354" i="1" s="1"/>
  <c r="G353" i="1" a="1"/>
  <c r="G353" i="1" s="1"/>
  <c r="G352" i="1"/>
  <c r="G352" i="1" a="1"/>
  <c r="G351" i="1" a="1"/>
  <c r="G351" i="1" s="1"/>
  <c r="G350" i="1" a="1"/>
  <c r="G350" i="1" s="1"/>
  <c r="G349" i="1" a="1"/>
  <c r="G349" i="1" s="1"/>
  <c r="G348" i="1" a="1"/>
  <c r="G348" i="1" s="1"/>
  <c r="G347" i="1" a="1"/>
  <c r="G347" i="1" s="1"/>
  <c r="G346" i="1" a="1"/>
  <c r="G346" i="1" s="1"/>
  <c r="G345" i="1"/>
  <c r="G345" i="1" a="1"/>
  <c r="G344" i="1" a="1"/>
  <c r="G344" i="1" s="1"/>
  <c r="G343" i="1" a="1"/>
  <c r="G343" i="1" s="1"/>
  <c r="G342" i="1" a="1"/>
  <c r="G342" i="1" s="1"/>
  <c r="G341" i="1"/>
  <c r="G341" i="1" a="1"/>
  <c r="G340" i="1"/>
  <c r="G340" i="1" a="1"/>
  <c r="G339" i="1" a="1"/>
  <c r="G339" i="1" s="1"/>
  <c r="G338" i="1" a="1"/>
  <c r="G338" i="1" s="1"/>
  <c r="G337" i="1" a="1"/>
  <c r="G337" i="1" s="1"/>
  <c r="G336" i="1"/>
  <c r="G336" i="1" a="1"/>
  <c r="G335" i="1" a="1"/>
  <c r="G335" i="1" s="1"/>
  <c r="G334" i="1" a="1"/>
  <c r="G334" i="1" s="1"/>
  <c r="G333" i="1" a="1"/>
  <c r="G333" i="1" s="1"/>
  <c r="G332" i="1" a="1"/>
  <c r="G332" i="1" s="1"/>
  <c r="G331" i="1" a="1"/>
  <c r="G331" i="1" s="1"/>
  <c r="G330" i="1" a="1"/>
  <c r="G330" i="1" s="1"/>
  <c r="G329" i="1"/>
  <c r="G329" i="1" a="1"/>
  <c r="G328" i="1" a="1"/>
  <c r="G328" i="1" s="1"/>
  <c r="G327" i="1" a="1"/>
  <c r="G327" i="1" s="1"/>
  <c r="G326" i="1" a="1"/>
  <c r="G326" i="1" s="1"/>
  <c r="G325" i="1"/>
  <c r="G325" i="1" a="1"/>
  <c r="G324" i="1"/>
  <c r="G324" i="1" a="1"/>
  <c r="G323" i="1" a="1"/>
  <c r="G323" i="1" s="1"/>
  <c r="G322" i="1" a="1"/>
  <c r="G322" i="1" s="1"/>
  <c r="G321" i="1" a="1"/>
  <c r="G321" i="1" s="1"/>
  <c r="G320" i="1"/>
  <c r="G320" i="1" a="1"/>
  <c r="G319" i="1" a="1"/>
  <c r="G319" i="1" s="1"/>
  <c r="G318" i="1" a="1"/>
  <c r="G318" i="1" s="1"/>
  <c r="G317" i="1" a="1"/>
  <c r="G317" i="1" s="1"/>
  <c r="G316" i="1" a="1"/>
  <c r="G316" i="1" s="1"/>
  <c r="G315" i="1" a="1"/>
  <c r="G315" i="1" s="1"/>
  <c r="G314" i="1" a="1"/>
  <c r="G314" i="1" s="1"/>
  <c r="G313" i="1"/>
  <c r="G313" i="1" a="1"/>
  <c r="G312" i="1" a="1"/>
  <c r="G312" i="1" s="1"/>
  <c r="G311" i="1" a="1"/>
  <c r="G311" i="1" s="1"/>
  <c r="G310" i="1" a="1"/>
  <c r="G310" i="1" s="1"/>
  <c r="G309" i="1"/>
  <c r="G309" i="1" a="1"/>
  <c r="G308" i="1"/>
  <c r="G308" i="1" a="1"/>
  <c r="G307" i="1" a="1"/>
  <c r="G307" i="1" s="1"/>
  <c r="G306" i="1" a="1"/>
  <c r="G306" i="1" s="1"/>
  <c r="G305" i="1" a="1"/>
  <c r="G305" i="1" s="1"/>
  <c r="G304" i="1"/>
  <c r="G304" i="1" a="1"/>
  <c r="G303" i="1" a="1"/>
  <c r="G303" i="1" s="1"/>
  <c r="G302" i="1" a="1"/>
  <c r="G302" i="1" s="1"/>
  <c r="G301" i="1" a="1"/>
  <c r="G301" i="1" s="1"/>
  <c r="G300" i="1" a="1"/>
  <c r="G300" i="1" s="1"/>
  <c r="G299" i="1" a="1"/>
  <c r="G299" i="1" s="1"/>
  <c r="G298" i="1" a="1"/>
  <c r="G298" i="1" s="1"/>
  <c r="G297" i="1"/>
  <c r="G297" i="1" a="1"/>
  <c r="G296" i="1" a="1"/>
  <c r="G296" i="1" s="1"/>
  <c r="G295" i="1" a="1"/>
  <c r="G295" i="1" s="1"/>
  <c r="G294" i="1" a="1"/>
  <c r="G294" i="1" s="1"/>
  <c r="G293" i="1"/>
  <c r="G293" i="1" a="1"/>
  <c r="G292" i="1"/>
  <c r="G292" i="1" a="1"/>
  <c r="G291" i="1" a="1"/>
  <c r="G291" i="1" s="1"/>
  <c r="G290" i="1" a="1"/>
  <c r="G290" i="1" s="1"/>
  <c r="G289" i="1" a="1"/>
  <c r="G289" i="1" s="1"/>
  <c r="G288" i="1"/>
  <c r="G288" i="1" a="1"/>
  <c r="G287" i="1" a="1"/>
  <c r="G287" i="1" s="1"/>
  <c r="G286" i="1" a="1"/>
  <c r="G286" i="1" s="1"/>
  <c r="G285" i="1" a="1"/>
  <c r="G285" i="1" s="1"/>
  <c r="G284" i="1" a="1"/>
  <c r="G284" i="1" s="1"/>
  <c r="G283" i="1" a="1"/>
  <c r="G283" i="1" s="1"/>
  <c r="G282" i="1" a="1"/>
  <c r="G282" i="1" s="1"/>
  <c r="G281" i="1"/>
  <c r="G281" i="1" a="1"/>
  <c r="G280" i="1" a="1"/>
  <c r="G280" i="1" s="1"/>
  <c r="G279" i="1" a="1"/>
  <c r="G279" i="1" s="1"/>
  <c r="G278" i="1" a="1"/>
  <c r="G278" i="1" s="1"/>
  <c r="G277" i="1"/>
  <c r="G277" i="1" a="1"/>
  <c r="G276" i="1"/>
  <c r="G276" i="1" a="1"/>
  <c r="G275" i="1" a="1"/>
  <c r="G275" i="1" s="1"/>
  <c r="G274" i="1" a="1"/>
  <c r="G274" i="1" s="1"/>
  <c r="G273" i="1" a="1"/>
  <c r="G273" i="1" s="1"/>
  <c r="G272" i="1"/>
  <c r="G272" i="1" a="1"/>
  <c r="G271" i="1" a="1"/>
  <c r="G271" i="1" s="1"/>
  <c r="G270" i="1" a="1"/>
  <c r="G270" i="1" s="1"/>
  <c r="G269" i="1" a="1"/>
  <c r="G269" i="1" s="1"/>
  <c r="G268" i="1" a="1"/>
  <c r="G268" i="1" s="1"/>
  <c r="G267" i="1" a="1"/>
  <c r="G267" i="1" s="1"/>
  <c r="G266" i="1" a="1"/>
  <c r="G266" i="1" s="1"/>
  <c r="G265" i="1"/>
  <c r="G265" i="1" a="1"/>
  <c r="G264" i="1" a="1"/>
  <c r="G264" i="1" s="1"/>
  <c r="G263" i="1" a="1"/>
  <c r="G263" i="1" s="1"/>
  <c r="G262" i="1" a="1"/>
  <c r="G262" i="1" s="1"/>
  <c r="G261" i="1"/>
  <c r="G261" i="1" a="1"/>
  <c r="G260" i="1"/>
  <c r="G260" i="1" a="1"/>
  <c r="G259" i="1" a="1"/>
  <c r="G259" i="1" s="1"/>
  <c r="G258" i="1" a="1"/>
  <c r="G258" i="1" s="1"/>
  <c r="G257" i="1" a="1"/>
  <c r="G257" i="1" s="1"/>
  <c r="G256" i="1"/>
  <c r="G256" i="1" a="1"/>
  <c r="G255" i="1" a="1"/>
  <c r="G255" i="1" s="1"/>
  <c r="G254" i="1" a="1"/>
  <c r="G254" i="1" s="1"/>
  <c r="G253" i="1" a="1"/>
  <c r="G253" i="1" s="1"/>
  <c r="G252" i="1" a="1"/>
  <c r="G252" i="1" s="1"/>
  <c r="G251" i="1" a="1"/>
  <c r="G251" i="1" s="1"/>
  <c r="G250" i="1" a="1"/>
  <c r="G250" i="1" s="1"/>
  <c r="G249" i="1"/>
  <c r="G249" i="1" a="1"/>
  <c r="G248" i="1" a="1"/>
  <c r="G248" i="1" s="1"/>
  <c r="G247" i="1" a="1"/>
  <c r="G247" i="1" s="1"/>
  <c r="G246" i="1" a="1"/>
  <c r="G246" i="1" s="1"/>
  <c r="G245" i="1"/>
  <c r="G245" i="1" a="1"/>
  <c r="G244" i="1"/>
  <c r="G244" i="1" a="1"/>
  <c r="G243" i="1" a="1"/>
  <c r="G243" i="1" s="1"/>
  <c r="G242" i="1" a="1"/>
  <c r="G242" i="1" s="1"/>
  <c r="G241" i="1" a="1"/>
  <c r="G241" i="1" s="1"/>
  <c r="G240" i="1"/>
  <c r="G240" i="1" a="1"/>
  <c r="G239" i="1" a="1"/>
  <c r="G239" i="1" s="1"/>
  <c r="G238" i="1" a="1"/>
  <c r="G238" i="1" s="1"/>
  <c r="G237" i="1" a="1"/>
  <c r="G237" i="1" s="1"/>
  <c r="G236" i="1" a="1"/>
  <c r="G236" i="1" s="1"/>
  <c r="G235" i="1" a="1"/>
  <c r="G235" i="1" s="1"/>
  <c r="G234" i="1" a="1"/>
  <c r="G234" i="1" s="1"/>
  <c r="G233" i="1"/>
  <c r="G233" i="1" a="1"/>
  <c r="G232" i="1" a="1"/>
  <c r="G232" i="1" s="1"/>
  <c r="G231" i="1" a="1"/>
  <c r="G231" i="1" s="1"/>
  <c r="G230" i="1" a="1"/>
  <c r="G230" i="1" s="1"/>
  <c r="G229" i="1"/>
  <c r="G229" i="1" a="1"/>
  <c r="G228" i="1"/>
  <c r="G228" i="1" a="1"/>
  <c r="G227" i="1" a="1"/>
  <c r="G227" i="1" s="1"/>
  <c r="G226" i="1" a="1"/>
  <c r="G226" i="1" s="1"/>
  <c r="G225" i="1" a="1"/>
  <c r="G225" i="1" s="1"/>
  <c r="G224" i="1"/>
  <c r="G224" i="1" a="1"/>
  <c r="G223" i="1" a="1"/>
  <c r="G223" i="1" s="1"/>
  <c r="G222" i="1" a="1"/>
  <c r="G222" i="1" s="1"/>
  <c r="G221" i="1" a="1"/>
  <c r="G221" i="1" s="1"/>
  <c r="G220" i="1" a="1"/>
  <c r="G220" i="1" s="1"/>
  <c r="G219" i="1" a="1"/>
  <c r="G219" i="1" s="1"/>
  <c r="G218" i="1" a="1"/>
  <c r="G218" i="1" s="1"/>
  <c r="G217" i="1"/>
  <c r="G217" i="1" a="1"/>
  <c r="G216" i="1" a="1"/>
  <c r="G216" i="1" s="1"/>
  <c r="G215" i="1" a="1"/>
  <c r="G215" i="1" s="1"/>
  <c r="G214" i="1" a="1"/>
  <c r="G214" i="1" s="1"/>
  <c r="G213" i="1"/>
  <c r="G213" i="1" a="1"/>
  <c r="G212" i="1"/>
  <c r="G212" i="1" a="1"/>
  <c r="G211" i="1" a="1"/>
  <c r="G211" i="1" s="1"/>
  <c r="G210" i="1" a="1"/>
  <c r="G210" i="1" s="1"/>
  <c r="G209" i="1" a="1"/>
  <c r="G209" i="1" s="1"/>
  <c r="G208" i="1"/>
  <c r="G208" i="1" a="1"/>
  <c r="G207" i="1" a="1"/>
  <c r="G207" i="1" s="1"/>
  <c r="G206" i="1" a="1"/>
  <c r="G206" i="1" s="1"/>
  <c r="G205" i="1" a="1"/>
  <c r="G205" i="1" s="1"/>
  <c r="G204" i="1" a="1"/>
  <c r="G204" i="1" s="1"/>
  <c r="G203" i="1" a="1"/>
  <c r="G203" i="1" s="1"/>
  <c r="G202" i="1" a="1"/>
  <c r="G202" i="1" s="1"/>
  <c r="G201" i="1"/>
  <c r="G201" i="1" a="1"/>
  <c r="G200" i="1" a="1"/>
  <c r="G200" i="1" s="1"/>
  <c r="G199" i="1" a="1"/>
  <c r="G199" i="1" s="1"/>
  <c r="G198" i="1" a="1"/>
  <c r="G198" i="1" s="1"/>
  <c r="G197" i="1"/>
  <c r="G197" i="1" a="1"/>
  <c r="G196" i="1"/>
  <c r="G196" i="1" a="1"/>
  <c r="G195" i="1" a="1"/>
  <c r="G195" i="1" s="1"/>
  <c r="G194" i="1" a="1"/>
  <c r="G194" i="1" s="1"/>
  <c r="G193" i="1" a="1"/>
  <c r="G193" i="1" s="1"/>
  <c r="G192" i="1"/>
  <c r="G192" i="1" a="1"/>
  <c r="G191" i="1" a="1"/>
  <c r="G191" i="1" s="1"/>
  <c r="G190" i="1" a="1"/>
  <c r="G190" i="1" s="1"/>
  <c r="G189" i="1" a="1"/>
  <c r="G189" i="1" s="1"/>
  <c r="G188" i="1" a="1"/>
  <c r="G188" i="1" s="1"/>
  <c r="G187" i="1" a="1"/>
  <c r="G187" i="1" s="1"/>
  <c r="G186" i="1" a="1"/>
  <c r="G186" i="1" s="1"/>
  <c r="G185" i="1"/>
  <c r="G185" i="1" a="1"/>
  <c r="G184" i="1" a="1"/>
  <c r="G184" i="1" s="1"/>
  <c r="G183" i="1" a="1"/>
  <c r="G183" i="1" s="1"/>
  <c r="G182" i="1" a="1"/>
  <c r="G182" i="1" s="1"/>
  <c r="G181" i="1"/>
  <c r="G181" i="1" a="1"/>
  <c r="G180" i="1"/>
  <c r="G180" i="1" a="1"/>
  <c r="G179" i="1" a="1"/>
  <c r="G179" i="1" s="1"/>
  <c r="G178" i="1" a="1"/>
  <c r="G178" i="1" s="1"/>
  <c r="G177" i="1" a="1"/>
  <c r="G177" i="1" s="1"/>
  <c r="G176" i="1"/>
  <c r="G176" i="1" a="1"/>
  <c r="G175" i="1" a="1"/>
  <c r="G175" i="1" s="1"/>
  <c r="G174" i="1" a="1"/>
  <c r="G174" i="1" s="1"/>
  <c r="G173" i="1" a="1"/>
  <c r="G173" i="1" s="1"/>
  <c r="G172" i="1" a="1"/>
  <c r="G172" i="1" s="1"/>
  <c r="G171" i="1" a="1"/>
  <c r="G171" i="1" s="1"/>
  <c r="G170" i="1" a="1"/>
  <c r="G170" i="1" s="1"/>
  <c r="G169" i="1"/>
  <c r="G169" i="1" a="1"/>
  <c r="G168" i="1" a="1"/>
  <c r="G168" i="1" s="1"/>
  <c r="G167" i="1" a="1"/>
  <c r="G167" i="1" s="1"/>
  <c r="G166" i="1" a="1"/>
  <c r="G166" i="1" s="1"/>
  <c r="G165" i="1"/>
  <c r="G165" i="1" a="1"/>
  <c r="G164" i="1"/>
  <c r="G164" i="1" a="1"/>
  <c r="G163" i="1" a="1"/>
  <c r="G163" i="1" s="1"/>
  <c r="G162" i="1" a="1"/>
  <c r="G162" i="1" s="1"/>
  <c r="G161" i="1" a="1"/>
  <c r="G161" i="1" s="1"/>
  <c r="G160" i="1"/>
  <c r="G160" i="1" a="1"/>
  <c r="G159" i="1" a="1"/>
  <c r="G159" i="1" s="1"/>
  <c r="G158" i="1" a="1"/>
  <c r="G158" i="1" s="1"/>
  <c r="G157" i="1" a="1"/>
  <c r="G157" i="1" s="1"/>
  <c r="G156" i="1" a="1"/>
  <c r="G156" i="1" s="1"/>
  <c r="G155" i="1" a="1"/>
  <c r="G155" i="1" s="1"/>
  <c r="G154" i="1" a="1"/>
  <c r="G154" i="1" s="1"/>
  <c r="G153" i="1"/>
  <c r="G153" i="1" a="1"/>
  <c r="G152" i="1" a="1"/>
  <c r="G152" i="1" s="1"/>
  <c r="G151" i="1" a="1"/>
  <c r="G151" i="1" s="1"/>
  <c r="G150" i="1" a="1"/>
  <c r="G150" i="1" s="1"/>
  <c r="G149" i="1"/>
  <c r="G149" i="1" a="1"/>
  <c r="G148" i="1"/>
  <c r="G148" i="1" a="1"/>
  <c r="G147" i="1" a="1"/>
  <c r="G147" i="1" s="1"/>
  <c r="G146" i="1" a="1"/>
  <c r="G146" i="1" s="1"/>
  <c r="G145" i="1" a="1"/>
  <c r="G145" i="1" s="1"/>
  <c r="G144" i="1"/>
  <c r="G144" i="1" a="1"/>
  <c r="G143" i="1" a="1"/>
  <c r="G143" i="1" s="1"/>
  <c r="G142" i="1" a="1"/>
  <c r="G142" i="1" s="1"/>
  <c r="G141" i="1" a="1"/>
  <c r="G141" i="1" s="1"/>
  <c r="G140" i="1" a="1"/>
  <c r="G140" i="1" s="1"/>
  <c r="G139" i="1" a="1"/>
  <c r="G139" i="1" s="1"/>
  <c r="G138" i="1" a="1"/>
  <c r="G138" i="1" s="1"/>
  <c r="G137" i="1"/>
  <c r="G137" i="1" a="1"/>
  <c r="G136" i="1" a="1"/>
  <c r="G136" i="1" s="1"/>
  <c r="G135" i="1" a="1"/>
  <c r="G135" i="1" s="1"/>
  <c r="G134" i="1" a="1"/>
  <c r="G134" i="1" s="1"/>
  <c r="G133" i="1"/>
  <c r="G133" i="1" a="1"/>
  <c r="G132" i="1"/>
  <c r="G132" i="1" a="1"/>
  <c r="G131" i="1" a="1"/>
  <c r="G131" i="1" s="1"/>
  <c r="G130" i="1" a="1"/>
  <c r="G130" i="1" s="1"/>
  <c r="G129" i="1" a="1"/>
  <c r="G129" i="1" s="1"/>
  <c r="G128" i="1"/>
  <c r="G128" i="1" a="1"/>
  <c r="G127" i="1" a="1"/>
  <c r="G127" i="1" s="1"/>
  <c r="G126" i="1" a="1"/>
  <c r="G126" i="1" s="1"/>
  <c r="G125" i="1" a="1"/>
  <c r="G125" i="1" s="1"/>
  <c r="G124" i="1" a="1"/>
  <c r="G124" i="1" s="1"/>
  <c r="G123" i="1" a="1"/>
  <c r="G123" i="1" s="1"/>
  <c r="G122" i="1" a="1"/>
  <c r="G122" i="1" s="1"/>
  <c r="G121" i="1"/>
  <c r="G121" i="1" a="1"/>
  <c r="G120" i="1" a="1"/>
  <c r="G120" i="1" s="1"/>
  <c r="G119" i="1" a="1"/>
  <c r="G119" i="1" s="1"/>
  <c r="G118" i="1" a="1"/>
  <c r="G118" i="1" s="1"/>
  <c r="G117" i="1"/>
  <c r="G117" i="1" a="1"/>
  <c r="G116" i="1"/>
  <c r="G116" i="1" a="1"/>
  <c r="G115" i="1" a="1"/>
  <c r="G115" i="1" s="1"/>
  <c r="G114" i="1" a="1"/>
  <c r="G114" i="1" s="1"/>
  <c r="G113" i="1" a="1"/>
  <c r="G113" i="1" s="1"/>
  <c r="G112" i="1"/>
  <c r="G112" i="1" a="1"/>
  <c r="G111" i="1" a="1"/>
  <c r="G111" i="1" s="1"/>
  <c r="G110" i="1" a="1"/>
  <c r="G110" i="1" s="1"/>
  <c r="G109" i="1" a="1"/>
  <c r="G109" i="1" s="1"/>
  <c r="G108" i="1" a="1"/>
  <c r="G108" i="1" s="1"/>
  <c r="G107" i="1" a="1"/>
  <c r="G107" i="1" s="1"/>
  <c r="G106" i="1" a="1"/>
  <c r="G106" i="1" s="1"/>
  <c r="G105" i="1"/>
  <c r="G105" i="1" a="1"/>
  <c r="G104" i="1" a="1"/>
  <c r="G104" i="1" s="1"/>
  <c r="G103" i="1" a="1"/>
  <c r="G103" i="1" s="1"/>
  <c r="G102" i="1" a="1"/>
  <c r="G102" i="1" s="1"/>
  <c r="G101" i="1"/>
  <c r="G101" i="1" a="1"/>
  <c r="G100" i="1"/>
  <c r="G100" i="1" a="1"/>
  <c r="G99" i="1" a="1"/>
  <c r="G99" i="1" s="1"/>
  <c r="G98" i="1" a="1"/>
  <c r="G98" i="1" s="1"/>
  <c r="G97" i="1" a="1"/>
  <c r="G97" i="1" s="1"/>
  <c r="G96" i="1"/>
  <c r="G96" i="1" a="1"/>
  <c r="G95" i="1" a="1"/>
  <c r="G95" i="1" s="1"/>
  <c r="G94" i="1" a="1"/>
  <c r="G94" i="1" s="1"/>
  <c r="G93" i="1" a="1"/>
  <c r="G93" i="1" s="1"/>
  <c r="G92" i="1" a="1"/>
  <c r="G92" i="1" s="1"/>
  <c r="G91" i="1" a="1"/>
  <c r="G91" i="1" s="1"/>
  <c r="G90" i="1" a="1"/>
  <c r="G90" i="1" s="1"/>
  <c r="G89" i="1"/>
  <c r="G89" i="1" a="1"/>
  <c r="G88" i="1" a="1"/>
  <c r="G88" i="1" s="1"/>
  <c r="G87" i="1" a="1"/>
  <c r="G87" i="1" s="1"/>
  <c r="G86" i="1" a="1"/>
  <c r="G86" i="1" s="1"/>
  <c r="G85" i="1"/>
  <c r="G85" i="1" a="1"/>
  <c r="G84" i="1"/>
  <c r="G84" i="1" a="1"/>
  <c r="G83" i="1" a="1"/>
  <c r="G83" i="1" s="1"/>
  <c r="G82" i="1" a="1"/>
  <c r="G82" i="1" s="1"/>
  <c r="G81" i="1" a="1"/>
  <c r="G81" i="1" s="1"/>
  <c r="G80" i="1"/>
  <c r="G80" i="1" a="1"/>
  <c r="G79" i="1"/>
  <c r="G79" i="1" a="1"/>
  <c r="G78" i="1" a="1"/>
  <c r="G78" i="1" s="1"/>
  <c r="G77" i="1" a="1"/>
  <c r="G77" i="1" s="1"/>
  <c r="G76" i="1"/>
  <c r="G76" i="1" a="1"/>
  <c r="G75" i="1"/>
  <c r="G75" i="1" a="1"/>
  <c r="G74" i="1" a="1"/>
  <c r="G74" i="1" s="1"/>
  <c r="G73" i="1" a="1"/>
  <c r="G73" i="1" s="1"/>
  <c r="G72" i="1"/>
  <c r="G72" i="1" a="1"/>
  <c r="G71" i="1"/>
  <c r="G71" i="1" a="1"/>
  <c r="G70" i="1" a="1"/>
  <c r="G70" i="1" s="1"/>
  <c r="G69" i="1" a="1"/>
  <c r="G69" i="1" s="1"/>
  <c r="G68" i="1"/>
  <c r="G68" i="1" a="1"/>
  <c r="G67" i="1"/>
  <c r="G67" i="1" a="1"/>
  <c r="G66" i="1" a="1"/>
  <c r="G66" i="1" s="1"/>
  <c r="G65" i="1" a="1"/>
  <c r="G65" i="1" s="1"/>
  <c r="G64" i="1"/>
  <c r="G64" i="1" a="1"/>
  <c r="G63" i="1"/>
  <c r="G63" i="1" a="1"/>
  <c r="G62" i="1" a="1"/>
  <c r="G62" i="1" s="1"/>
  <c r="G61" i="1" a="1"/>
  <c r="G61" i="1" s="1"/>
  <c r="G60" i="1"/>
  <c r="G60" i="1" a="1"/>
  <c r="G59" i="1"/>
  <c r="G59" i="1" a="1"/>
  <c r="G58" i="1" a="1"/>
  <c r="G58" i="1" s="1"/>
  <c r="G57" i="1" a="1"/>
  <c r="G57" i="1" s="1"/>
  <c r="G56" i="1"/>
  <c r="G56" i="1" a="1"/>
  <c r="G55" i="1"/>
  <c r="G55" i="1" a="1"/>
  <c r="G54" i="1" a="1"/>
  <c r="G54" i="1" s="1"/>
  <c r="G53" i="1" a="1"/>
  <c r="G53" i="1" s="1"/>
  <c r="G52" i="1"/>
  <c r="G52" i="1" a="1"/>
  <c r="G51" i="1"/>
  <c r="G51" i="1" a="1"/>
  <c r="G50" i="1" a="1"/>
  <c r="G50" i="1" s="1"/>
  <c r="G49" i="1" a="1"/>
  <c r="G49" i="1" s="1"/>
  <c r="G48" i="1"/>
  <c r="G48" i="1" a="1"/>
  <c r="G47" i="1"/>
  <c r="G47" i="1" a="1"/>
  <c r="G46" i="1" a="1"/>
  <c r="G46" i="1" s="1"/>
  <c r="G45" i="1" a="1"/>
  <c r="G45" i="1" s="1"/>
  <c r="G44" i="1"/>
  <c r="G44" i="1" a="1"/>
  <c r="G43" i="1"/>
  <c r="G43" i="1" a="1"/>
  <c r="G42" i="1" a="1"/>
  <c r="G42" i="1" s="1"/>
  <c r="G41" i="1" a="1"/>
  <c r="G41" i="1" s="1"/>
  <c r="G40" i="1"/>
  <c r="G40" i="1" a="1"/>
  <c r="G39" i="1"/>
  <c r="G39" i="1" a="1"/>
  <c r="G38" i="1" a="1"/>
  <c r="G38" i="1" s="1"/>
  <c r="G37" i="1" a="1"/>
  <c r="G37" i="1" s="1"/>
  <c r="G36" i="1"/>
  <c r="G36" i="1" a="1"/>
  <c r="G35" i="1"/>
  <c r="G35" i="1" a="1"/>
  <c r="G34" i="1" a="1"/>
  <c r="G34" i="1" s="1"/>
  <c r="G33" i="1" a="1"/>
  <c r="G33" i="1" s="1"/>
  <c r="G32" i="1"/>
  <c r="G32" i="1" a="1"/>
  <c r="G31" i="1"/>
  <c r="G31" i="1" a="1"/>
  <c r="G30" i="1" a="1"/>
  <c r="G30" i="1" s="1"/>
  <c r="G29" i="1" a="1"/>
  <c r="G29" i="1" s="1"/>
  <c r="G28" i="1"/>
  <c r="G28" i="1" a="1"/>
  <c r="G27" i="1"/>
  <c r="G27" i="1" a="1"/>
  <c r="G26" i="1" a="1"/>
  <c r="G26" i="1" s="1"/>
  <c r="G25" i="1" a="1"/>
  <c r="G25" i="1" s="1"/>
  <c r="G24" i="1"/>
  <c r="G24" i="1" a="1"/>
  <c r="G23" i="1"/>
  <c r="G23" i="1" a="1"/>
  <c r="G22" i="1" a="1"/>
  <c r="G22" i="1" s="1"/>
  <c r="G21" i="1" a="1"/>
  <c r="G21" i="1" s="1"/>
  <c r="G20" i="1"/>
  <c r="G20" i="1" a="1"/>
  <c r="G19" i="1"/>
  <c r="G19" i="1" a="1"/>
  <c r="G18" i="1" a="1"/>
  <c r="G18" i="1" s="1"/>
  <c r="G17" i="1" a="1"/>
  <c r="G17" i="1" s="1"/>
  <c r="G16" i="1"/>
  <c r="G16" i="1" a="1"/>
  <c r="G15" i="1"/>
  <c r="G15" i="1" a="1"/>
  <c r="G14" i="1" a="1"/>
  <c r="G14" i="1" s="1"/>
  <c r="G13" i="1" a="1"/>
  <c r="G13" i="1" s="1"/>
  <c r="G12" i="1"/>
  <c r="G12" i="1" a="1"/>
  <c r="G11" i="1"/>
  <c r="G11" i="1" a="1"/>
  <c r="G10" i="1" a="1"/>
  <c r="G10" i="1" s="1"/>
  <c r="G9" i="1" a="1"/>
  <c r="G9" i="1" s="1"/>
  <c r="G8" i="1"/>
  <c r="G8" i="1" a="1"/>
  <c r="G7" i="1"/>
  <c r="G7" i="1" a="1"/>
  <c r="G6" i="1" a="1"/>
  <c r="G6" i="1" s="1"/>
  <c r="G5" i="1" a="1"/>
  <c r="G5" i="1" s="1"/>
  <c r="G4" i="1"/>
  <c r="G4" i="1" a="1"/>
  <c r="G3" i="1"/>
  <c r="G3" i="1" a="1"/>
  <c r="G2" i="1" a="1"/>
  <c r="G2" i="1" s="1"/>
  <c r="C5" i="7"/>
  <c r="C4" i="7"/>
  <c r="C8" i="10"/>
  <c r="C4" i="10"/>
  <c r="B15" i="16"/>
  <c r="C15" i="10"/>
  <c r="B14" i="16"/>
  <c r="C11" i="10"/>
  <c r="C6" i="7"/>
  <c r="A1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<sst xmlns="http://schemas.openxmlformats.org/spreadsheetml/2006/main" count="3878" uniqueCount="670">
  <si>
    <t>PassengerId</t>
  </si>
  <si>
    <t>Survived</t>
  </si>
  <si>
    <t>Pclass</t>
  </si>
  <si>
    <t>Name</t>
  </si>
  <si>
    <t>Sex</t>
  </si>
  <si>
    <t>Age</t>
  </si>
  <si>
    <t>SibSp</t>
  </si>
  <si>
    <t>Parch</t>
  </si>
  <si>
    <t>Ticket</t>
  </si>
  <si>
    <t>Fare</t>
  </si>
  <si>
    <t>Cabin</t>
  </si>
  <si>
    <t>Embarked</t>
  </si>
  <si>
    <t>male</t>
  </si>
  <si>
    <t>Q</t>
  </si>
  <si>
    <t>female</t>
  </si>
  <si>
    <t>S</t>
  </si>
  <si>
    <t>C</t>
  </si>
  <si>
    <t>A/4 48871</t>
  </si>
  <si>
    <t>B45</t>
  </si>
  <si>
    <t>W.E.P. 5734</t>
  </si>
  <si>
    <t>E31</t>
  </si>
  <si>
    <t>SC/PARIS 2167</t>
  </si>
  <si>
    <t>STON/O2. 3101270</t>
  </si>
  <si>
    <t>PC 17603</t>
  </si>
  <si>
    <t>C 17368</t>
  </si>
  <si>
    <t>PC 17598</t>
  </si>
  <si>
    <t>PC 17597</t>
  </si>
  <si>
    <t>PC 17608</t>
  </si>
  <si>
    <t>B57 B59 B63 B66</t>
  </si>
  <si>
    <t>A/5. 3337</t>
  </si>
  <si>
    <t>B36</t>
  </si>
  <si>
    <t>A21</t>
  </si>
  <si>
    <t>SC/AH 3085</t>
  </si>
  <si>
    <t>C.A. 31029</t>
  </si>
  <si>
    <t>C.A. 2315</t>
  </si>
  <si>
    <t>W./C. 6607</t>
  </si>
  <si>
    <t>C78</t>
  </si>
  <si>
    <t>D34</t>
  </si>
  <si>
    <t>SOTON/O.Q. 3101263</t>
  </si>
  <si>
    <t>D19</t>
  </si>
  <si>
    <t>STON/O 2. 3101291</t>
  </si>
  <si>
    <t>PC 17594</t>
  </si>
  <si>
    <t>A9</t>
  </si>
  <si>
    <t>D15</t>
  </si>
  <si>
    <t>C.A. 37671</t>
  </si>
  <si>
    <t>C31</t>
  </si>
  <si>
    <t>SC/PARIS 2168</t>
  </si>
  <si>
    <t>C23 C25 C27</t>
  </si>
  <si>
    <t>SC/A.3 2861</t>
  </si>
  <si>
    <t>F G63</t>
  </si>
  <si>
    <t>B61</t>
  </si>
  <si>
    <t>F.C.C. 13534</t>
  </si>
  <si>
    <t>C53</t>
  </si>
  <si>
    <t>PC 17562</t>
  </si>
  <si>
    <t>D43</t>
  </si>
  <si>
    <t>C130</t>
  </si>
  <si>
    <t>C132</t>
  </si>
  <si>
    <t>C101</t>
  </si>
  <si>
    <t>PC 17483</t>
  </si>
  <si>
    <t>C55 C57</t>
  </si>
  <si>
    <t>A/4 31416</t>
  </si>
  <si>
    <t>F.C. 12750</t>
  </si>
  <si>
    <t>B71</t>
  </si>
  <si>
    <t>C46</t>
  </si>
  <si>
    <t>STON/O 2. 3101268</t>
  </si>
  <si>
    <t>A./5. 3338</t>
  </si>
  <si>
    <t>C116</t>
  </si>
  <si>
    <t>C 4001</t>
  </si>
  <si>
    <t>F</t>
  </si>
  <si>
    <t>PC 17531</t>
  </si>
  <si>
    <t>A29</t>
  </si>
  <si>
    <t>PP 9549</t>
  </si>
  <si>
    <t>G6</t>
  </si>
  <si>
    <t>C6</t>
  </si>
  <si>
    <t>SC/AH 29037</t>
  </si>
  <si>
    <t>C.A. 33595</t>
  </si>
  <si>
    <t>C28</t>
  </si>
  <si>
    <t>STON/OQ. 369943</t>
  </si>
  <si>
    <t>C51</t>
  </si>
  <si>
    <t>SOTON/OQ 392083</t>
  </si>
  <si>
    <t>CA 2144</t>
  </si>
  <si>
    <t>E46</t>
  </si>
  <si>
    <t>SC/A4 23568</t>
  </si>
  <si>
    <t>C54</t>
  </si>
  <si>
    <t>S.O./P.P. 752</t>
  </si>
  <si>
    <t>C97</t>
  </si>
  <si>
    <t>D22</t>
  </si>
  <si>
    <t>SOTON/O.Q. 3101315</t>
  </si>
  <si>
    <t>PC 17591</t>
  </si>
  <si>
    <t>B10</t>
  </si>
  <si>
    <t>W./C. 6608</t>
  </si>
  <si>
    <t>S.O./P.P. 251</t>
  </si>
  <si>
    <t>C.A. 33112</t>
  </si>
  <si>
    <t>F4</t>
  </si>
  <si>
    <t>PC 17756</t>
  </si>
  <si>
    <t>E45</t>
  </si>
  <si>
    <t>E52</t>
  </si>
  <si>
    <t>D30</t>
  </si>
  <si>
    <t>PC 17558</t>
  </si>
  <si>
    <t>B58 B60</t>
  </si>
  <si>
    <t>S.O./P.P. 2</t>
  </si>
  <si>
    <t>A/4 48873</t>
  </si>
  <si>
    <t>CA. 2343</t>
  </si>
  <si>
    <t>A/5. 851</t>
  </si>
  <si>
    <t>E34</t>
  </si>
  <si>
    <t>C.A. 31030</t>
  </si>
  <si>
    <t>PC 17757</t>
  </si>
  <si>
    <t>C62 C64</t>
  </si>
  <si>
    <t>C.A. 34050</t>
  </si>
  <si>
    <t>F.C. 12998</t>
  </si>
  <si>
    <t>PC 17613</t>
  </si>
  <si>
    <t>A11</t>
  </si>
  <si>
    <t>SOTON/O.Q. 3101308</t>
  </si>
  <si>
    <t>S.O.C. 14879</t>
  </si>
  <si>
    <t>B11</t>
  </si>
  <si>
    <t>C80</t>
  </si>
  <si>
    <t>SC/PARIS 2148</t>
  </si>
  <si>
    <t>W./C. 14266</t>
  </si>
  <si>
    <t>F33</t>
  </si>
  <si>
    <t>PC 17606</t>
  </si>
  <si>
    <t>C.A. 6212</t>
  </si>
  <si>
    <t>PC 17599</t>
  </si>
  <si>
    <t>C85</t>
  </si>
  <si>
    <t>D37</t>
  </si>
  <si>
    <t>PC 17761</t>
  </si>
  <si>
    <t>C86</t>
  </si>
  <si>
    <t>D21</t>
  </si>
  <si>
    <t>C.A. 34651</t>
  </si>
  <si>
    <t>SOTON/O2 3101284</t>
  </si>
  <si>
    <t>C89</t>
  </si>
  <si>
    <t>C.A. 42795</t>
  </si>
  <si>
    <t>AQ/4 3130</t>
  </si>
  <si>
    <t>C.A. 34644</t>
  </si>
  <si>
    <t>C.A. 49867</t>
  </si>
  <si>
    <t>A. 2. 39186</t>
  </si>
  <si>
    <t>SC 14888</t>
  </si>
  <si>
    <t>CA 31352</t>
  </si>
  <si>
    <t>W./C. 14260</t>
  </si>
  <si>
    <t>A/5 21175</t>
  </si>
  <si>
    <t>SOTON/O.Q. 3101314</t>
  </si>
  <si>
    <t>F E46</t>
  </si>
  <si>
    <t>A/5 1478</t>
  </si>
  <si>
    <t>PC 17607</t>
  </si>
  <si>
    <t>A34</t>
  </si>
  <si>
    <t>SC/Paris 2123</t>
  </si>
  <si>
    <t>D</t>
  </si>
  <si>
    <t>B26</t>
  </si>
  <si>
    <t>C22 C26</t>
  </si>
  <si>
    <t>B69</t>
  </si>
  <si>
    <t>LP 1588</t>
  </si>
  <si>
    <t>PC 17760</t>
  </si>
  <si>
    <t>C32</t>
  </si>
  <si>
    <t>AQ/3. 30631</t>
  </si>
  <si>
    <t>PC 17569</t>
  </si>
  <si>
    <t>B78</t>
  </si>
  <si>
    <t>F E57</t>
  </si>
  <si>
    <t>F2</t>
  </si>
  <si>
    <t>SOTON/O.Q. 3101309</t>
  </si>
  <si>
    <t>PC 17585</t>
  </si>
  <si>
    <t>PC 17580</t>
  </si>
  <si>
    <t>A18</t>
  </si>
  <si>
    <t>C106</t>
  </si>
  <si>
    <t>C.A. 15185</t>
  </si>
  <si>
    <t>PC 17755</t>
  </si>
  <si>
    <t>B51 B53 B55</t>
  </si>
  <si>
    <t>F.C.C. 13528</t>
  </si>
  <si>
    <t>PC 17759</t>
  </si>
  <si>
    <t>D10 D12</t>
  </si>
  <si>
    <t>F.C.C. 13540</t>
  </si>
  <si>
    <t>E60</t>
  </si>
  <si>
    <t>S.C./PARIS 2079</t>
  </si>
  <si>
    <t>E50</t>
  </si>
  <si>
    <t>SC/PARIS 2147</t>
  </si>
  <si>
    <t>E39 E41</t>
  </si>
  <si>
    <t>B52 B54 B56</t>
  </si>
  <si>
    <t>C39</t>
  </si>
  <si>
    <t>SC/PARIS 2159</t>
  </si>
  <si>
    <t>B24</t>
  </si>
  <si>
    <t>PC 17592</t>
  </si>
  <si>
    <t>D28</t>
  </si>
  <si>
    <t>C.A. 2673</t>
  </si>
  <si>
    <t>C.A. 30769</t>
  </si>
  <si>
    <t>B41</t>
  </si>
  <si>
    <t>C7</t>
  </si>
  <si>
    <t>D40</t>
  </si>
  <si>
    <t>SC/PARIS 2166</t>
  </si>
  <si>
    <t>D38</t>
  </si>
  <si>
    <t>A.5. 3236</t>
  </si>
  <si>
    <t>PC 17758</t>
  </si>
  <si>
    <t>C105</t>
  </si>
  <si>
    <t>SOTON/O.Q. 3101262</t>
  </si>
  <si>
    <t>Age group</t>
  </si>
  <si>
    <t>Youth</t>
  </si>
  <si>
    <t>Adults</t>
  </si>
  <si>
    <t>Count of PassengerId</t>
  </si>
  <si>
    <t>Row Labels</t>
  </si>
  <si>
    <t>Grand Total</t>
  </si>
  <si>
    <t>Passenger class</t>
  </si>
  <si>
    <t>Sum of Fare</t>
  </si>
  <si>
    <t>Average of Fare</t>
  </si>
  <si>
    <t>Max of Fare</t>
  </si>
  <si>
    <t>Min of Fare</t>
  </si>
  <si>
    <t>Location_embarked</t>
  </si>
  <si>
    <t>Mr Kelly James</t>
  </si>
  <si>
    <t>Mrs Wilkes James (Ellen Needs)</t>
  </si>
  <si>
    <t>Mr Myles Thomas Francis</t>
  </si>
  <si>
    <t>Mr Wirz Albert</t>
  </si>
  <si>
    <t>Mrs Hirvonen Alexander (Helga E Lindqvist)</t>
  </si>
  <si>
    <t>Mr Svensson Johan Cervin</t>
  </si>
  <si>
    <t>Miss Connolly Kate</t>
  </si>
  <si>
    <t>Mr Caldwell Albert Francis</t>
  </si>
  <si>
    <t>Mrs Abrahim Joseph (Sophie Halaut Easu)</t>
  </si>
  <si>
    <t>Mr Davies John Samuel</t>
  </si>
  <si>
    <t>Mr Ilieff Ylio</t>
  </si>
  <si>
    <t>Mr Jones Charles Cresson</t>
  </si>
  <si>
    <t>Mrs Snyder John Pillsbury (Nelle Stevenson)</t>
  </si>
  <si>
    <t>Mr Howard Benjamin</t>
  </si>
  <si>
    <t>Mrs Chaffee Herbert Fuller (Carrie Constance Toogood)</t>
  </si>
  <si>
    <t>Mrs del Carlo Sebastiano (Argenia Genovesi)</t>
  </si>
  <si>
    <t>Mr Keane Daniel</t>
  </si>
  <si>
    <t>Mr Assaf Gerios</t>
  </si>
  <si>
    <t>Miss Ilmakangas Ida Livija</t>
  </si>
  <si>
    <t>Mrs Assaf Khalil Mariana (Miriam)</t>
  </si>
  <si>
    <t>Mr Rothschild Martin</t>
  </si>
  <si>
    <t>Master Olsen Artur Karl</t>
  </si>
  <si>
    <t>Mrs Flegenheim Alfred (Antoinette)</t>
  </si>
  <si>
    <t>Mr Williams Richard Norris II</t>
  </si>
  <si>
    <t>Mrs Ryerson Arthur Larned (Emily Maria Borie)</t>
  </si>
  <si>
    <t>Mr Robins Alexander A</t>
  </si>
  <si>
    <t>Miss Ostby Helene Ragnhild</t>
  </si>
  <si>
    <t>Mr Daher Shedid</t>
  </si>
  <si>
    <t>Mr Brady John Bertram</t>
  </si>
  <si>
    <t>Mr Samaan Elias</t>
  </si>
  <si>
    <t>Mr Louch Charles Alexander</t>
  </si>
  <si>
    <t>Mr Jefferys Clifford Thomas</t>
  </si>
  <si>
    <t>Mrs Dean Bertram (Eva Georgetta Light)</t>
  </si>
  <si>
    <t>Mrs Johnston Andrew G (Elizabeth Lily Watson)</t>
  </si>
  <si>
    <t>Mr Mock Philipp Edmund</t>
  </si>
  <si>
    <t>Mr Katavelas Vassilios (Catavelas Vassilios)</t>
  </si>
  <si>
    <t>Miss Roth Sarah A</t>
  </si>
  <si>
    <t>Miss Cacic Manda</t>
  </si>
  <si>
    <t>Mr Sap Julius</t>
  </si>
  <si>
    <t>Mr Hee Ling</t>
  </si>
  <si>
    <t>Mr Karun Franz</t>
  </si>
  <si>
    <t>Mr Franklin Thomas Parham</t>
  </si>
  <si>
    <t>Mr Goldsmith Nathan</t>
  </si>
  <si>
    <t>Mrs Corbett Walter H (Irene Colvin)</t>
  </si>
  <si>
    <t>Mrs Kimball Edwin Nelson Jr (Gertrude Parsons)</t>
  </si>
  <si>
    <t>Mr Peltomaki Nikolai Johannes</t>
  </si>
  <si>
    <t>Mr Chevre Paul Romaine</t>
  </si>
  <si>
    <t>Mr Shaughnessy Patrick</t>
  </si>
  <si>
    <t>Mrs Bucknell William Robert (Emma Eliza Ward)</t>
  </si>
  <si>
    <t>Mrs Coutts William (Winnie Minnie Treanor)</t>
  </si>
  <si>
    <t>Mr Smith Lucien Philip</t>
  </si>
  <si>
    <t>Mr Pulbaum Franz</t>
  </si>
  <si>
    <t>Miss Hocking Ellen Nellie</t>
  </si>
  <si>
    <t>Miss Fortune Ethel Flora</t>
  </si>
  <si>
    <t>Mr Mangiavacchi Serafino Emilio</t>
  </si>
  <si>
    <t>Master Rice Albert</t>
  </si>
  <si>
    <t>Mr Cor Bartol</t>
  </si>
  <si>
    <t>Mr Abelseth Olaus Jorgensen</t>
  </si>
  <si>
    <t>Mr Davison Thomas Henry</t>
  </si>
  <si>
    <t>Miss Chaudanson Victorine</t>
  </si>
  <si>
    <t>Mr Dika Mirko</t>
  </si>
  <si>
    <t>Mr McCrae Arthur Gordon</t>
  </si>
  <si>
    <t>Mr Bjorklund Ernst Herbert</t>
  </si>
  <si>
    <t>Miss Bradley Bridget Delia</t>
  </si>
  <si>
    <t>Master Ryerson John Borie</t>
  </si>
  <si>
    <t>Mrs Corey Percy C (Mary Phyllis Elizabeth Miller)</t>
  </si>
  <si>
    <t>Miss Burns Mary Delia</t>
  </si>
  <si>
    <t>Mr Moore Clarence Bloomfield</t>
  </si>
  <si>
    <t>Mr Tucker Gilbert Milligan Jr</t>
  </si>
  <si>
    <t>Mrs Fortune Mark (Mary McDougald)</t>
  </si>
  <si>
    <t>Miss Mulvihill Bertha E</t>
  </si>
  <si>
    <t>Mr Minkoff Lazar</t>
  </si>
  <si>
    <t>Miss Nieminen Manta Josefina</t>
  </si>
  <si>
    <t>Mr Ovies y Rodriguez Servando</t>
  </si>
  <si>
    <t>Miss Geiger Amalie</t>
  </si>
  <si>
    <t>Mr Keeping Edwin</t>
  </si>
  <si>
    <t>Mr Miles Frank</t>
  </si>
  <si>
    <t>Mrs Cornell Robert Clifford (Malvina Helen Lamson)</t>
  </si>
  <si>
    <t>Mr Aldworth Charles Augustus</t>
  </si>
  <si>
    <t>Miss Doyle Elizabeth</t>
  </si>
  <si>
    <t>Master Boulos Akar</t>
  </si>
  <si>
    <t>Mr Straus Isidor</t>
  </si>
  <si>
    <t>Mr Case Howard Brown</t>
  </si>
  <si>
    <t>Mr Demetri Marinko</t>
  </si>
  <si>
    <t>Mr Lamb John Joseph</t>
  </si>
  <si>
    <t>Mr Khalil Betros</t>
  </si>
  <si>
    <t>Miss Barry Julia</t>
  </si>
  <si>
    <t>Miss Badman Emily Louisa</t>
  </si>
  <si>
    <t>Ms O'Donoghue Bridget</t>
  </si>
  <si>
    <t>Master Wells Ralph Lester</t>
  </si>
  <si>
    <t>Mrs Dyker Adolf Fredrik (Anna Elisabeth Judith Andersson)</t>
  </si>
  <si>
    <t>Mr Pedersen Olaf</t>
  </si>
  <si>
    <t>Mrs Davidson Thornton (Orian Hays)</t>
  </si>
  <si>
    <t>Mr Guest Robert</t>
  </si>
  <si>
    <t>Mr Birnbaum Jakob</t>
  </si>
  <si>
    <t>Mr Tenglin Gunnar Isidor</t>
  </si>
  <si>
    <t>Mrs Cavendish Tyrell William (Julia Florence Siegel)</t>
  </si>
  <si>
    <t>Mr Makinen Kalle Edvard</t>
  </si>
  <si>
    <t>Miss Braf Elin Ester Maria</t>
  </si>
  <si>
    <t>Mr Nancarrow William Henry</t>
  </si>
  <si>
    <t>Mrs Stengel Charles Emil Henry (Annie May Morris)</t>
  </si>
  <si>
    <t>Mr Weisz Leopold</t>
  </si>
  <si>
    <t>Mr Foley William</t>
  </si>
  <si>
    <t>Mr Johansson Palmquist Oskar Leander</t>
  </si>
  <si>
    <t>Mrs Thomas Alexander (Thamine Thelma)</t>
  </si>
  <si>
    <t>Mr Holthen Johan Martin</t>
  </si>
  <si>
    <t>Mr Buckley Daniel</t>
  </si>
  <si>
    <t>Mr Ryan Edward</t>
  </si>
  <si>
    <t>Mr Willer Aaron (Abi Weller)</t>
  </si>
  <si>
    <t>Mr Swane George</t>
  </si>
  <si>
    <t>Mr Stanton Samuel Ward</t>
  </si>
  <si>
    <t>Miss Shine Ellen Natalia</t>
  </si>
  <si>
    <t>Miss Evans Edith Corse</t>
  </si>
  <si>
    <t>Miss Buckley Katherine</t>
  </si>
  <si>
    <t>Mrs Straus Isidor (Rosalie Ida Blun)</t>
  </si>
  <si>
    <t>Mr Chronopoulos Demetrios</t>
  </si>
  <si>
    <t>Mr Thomas John</t>
  </si>
  <si>
    <t>Miss Sandstrom Beatrice Irene</t>
  </si>
  <si>
    <t>Mr Beattie Thomson</t>
  </si>
  <si>
    <t>Mrs Chapman John Henry (Sara Elizabeth Lawry)</t>
  </si>
  <si>
    <t>Miss Watt Bertha J</t>
  </si>
  <si>
    <t>Mr Kiernan John</t>
  </si>
  <si>
    <t>Mrs Schabert Paul (Emma Mock)</t>
  </si>
  <si>
    <t>Mr Carver Alfred John</t>
  </si>
  <si>
    <t>Mr Kennedy John</t>
  </si>
  <si>
    <t>Miss Cribb Laura Alice</t>
  </si>
  <si>
    <t>Mr Brobeck Karl Rudolf</t>
  </si>
  <si>
    <t>Miss McCoy Alicia</t>
  </si>
  <si>
    <t>Mr Bowenur Solomon</t>
  </si>
  <si>
    <t>Mr Petersen Marius</t>
  </si>
  <si>
    <t>Mr Spinner Henry John</t>
  </si>
  <si>
    <t>Col Gracie Archibald IV</t>
  </si>
  <si>
    <t>Mrs Lefebre Frank (Frances)</t>
  </si>
  <si>
    <t>Mr Thomas Charles P</t>
  </si>
  <si>
    <t>Mr Dintcheff Valtcho</t>
  </si>
  <si>
    <t>Mr Carlsson Carl Robert</t>
  </si>
  <si>
    <t>Mr Zakarian Mapriededer</t>
  </si>
  <si>
    <t>Mr Schmidt August</t>
  </si>
  <si>
    <t>Miss Drapkin Jennie</t>
  </si>
  <si>
    <t>Mr Goodwin Charles Frederick</t>
  </si>
  <si>
    <t>Miss Goodwin Jessie Allis</t>
  </si>
  <si>
    <t>Miss Daniels Sarah</t>
  </si>
  <si>
    <t>Mr Ryerson Arthur Larned</t>
  </si>
  <si>
    <t>Mr Beauchamp Henry James</t>
  </si>
  <si>
    <t>Mr Lindeberg-Lind Erik Gustaf (Mr Edward Lingrey)</t>
  </si>
  <si>
    <t>Mr Vander Planke Julius</t>
  </si>
  <si>
    <t>Mr Hilliard Herbert Henry</t>
  </si>
  <si>
    <t>Mr Davies Evan</t>
  </si>
  <si>
    <t>Mr Crafton John Bertram</t>
  </si>
  <si>
    <t>Rev Lahtinen William</t>
  </si>
  <si>
    <t>Mrs Earnshaw Boulton (Olive Potter)</t>
  </si>
  <si>
    <t>Mr Matinoff Nicola</t>
  </si>
  <si>
    <t>Mr Storey Thomas</t>
  </si>
  <si>
    <t>Mrs Klasen (Hulda Kristina Eugenia Lofqvist)</t>
  </si>
  <si>
    <t>Master Asplund Filip Oscar</t>
  </si>
  <si>
    <t>Mr Duquemin Joseph</t>
  </si>
  <si>
    <t>Miss Bird Ellen</t>
  </si>
  <si>
    <t>Miss Lundin Olga Elida</t>
  </si>
  <si>
    <t>Mr Borebank John James</t>
  </si>
  <si>
    <t>Mrs Peacock Benjamin (Edith Nile)</t>
  </si>
  <si>
    <t>Miss Smyth Julia</t>
  </si>
  <si>
    <t>Master Touma Georges Youssef</t>
  </si>
  <si>
    <t>Miss Wright Marion</t>
  </si>
  <si>
    <t>Mr Pearce Ernest</t>
  </si>
  <si>
    <t>Rev Peruschitz Joseph Maria</t>
  </si>
  <si>
    <t>Mrs Kink-Heilmann Anton (Luise Heilmann)</t>
  </si>
  <si>
    <t>Mr Brandeis Emil</t>
  </si>
  <si>
    <t>Mr Ford Edward Watson</t>
  </si>
  <si>
    <t>Mrs Cassebeer Henry Arthur Jr (Eleanor Genevieve Fosdick)</t>
  </si>
  <si>
    <t>Miss Hellstrom Hilda Maria</t>
  </si>
  <si>
    <t>Mr Lithman Simon</t>
  </si>
  <si>
    <t>Mr Zakarian Ortin</t>
  </si>
  <si>
    <t>Mr Dyker Adolf Fredrik</t>
  </si>
  <si>
    <t>Mr Torfa Assad</t>
  </si>
  <si>
    <t>Mr Asplund Carl Oscar Vilhelm Gustafsson</t>
  </si>
  <si>
    <t>Miss Brown Edith Eileen</t>
  </si>
  <si>
    <t>Miss Sincock Maude</t>
  </si>
  <si>
    <t>Mr Stengel Charles Emil Henry</t>
  </si>
  <si>
    <t>Mrs Becker Allen Oliver (Nellie E Baumgardner)</t>
  </si>
  <si>
    <t>Mrs Compton Alexander Taylor (Mary Eliza Ingersoll)</t>
  </si>
  <si>
    <t>Mr McCrie James Matthew</t>
  </si>
  <si>
    <t>Mr Compton Alexander Taylor Jr</t>
  </si>
  <si>
    <t>Mrs Marvin Daniel Warner (Mary Graham Carmichael Farquarson)</t>
  </si>
  <si>
    <t>Mr Lane Patrick</t>
  </si>
  <si>
    <t>Mrs Douglas Frederick Charles (Mary Helene Baxter)</t>
  </si>
  <si>
    <t>Mr Maybery Frank Hubert</t>
  </si>
  <si>
    <t>Miss Phillips Alice Frances Louisa</t>
  </si>
  <si>
    <t>Mr Davies Joseph</t>
  </si>
  <si>
    <t>Miss Sage Ada</t>
  </si>
  <si>
    <t>Mr Veal James</t>
  </si>
  <si>
    <t>Mr Angle William A</t>
  </si>
  <si>
    <t>Mr Salomon Abraham L</t>
  </si>
  <si>
    <t>Master van Billiard Walter John</t>
  </si>
  <si>
    <t>Mr Lingane John</t>
  </si>
  <si>
    <t>Master Drew Marshall Brines</t>
  </si>
  <si>
    <t>Mr Karlsson Julius Konrad Eugen</t>
  </si>
  <si>
    <t>Master Spedden Robert Douglas</t>
  </si>
  <si>
    <t>Miss Nilsson Berta Olivia</t>
  </si>
  <si>
    <t>Mr Baimbrigge Charles Robert</t>
  </si>
  <si>
    <t>Mrs Rasmussen (Lena Jacobsen Solvang)</t>
  </si>
  <si>
    <t>Miss Murphy Nora</t>
  </si>
  <si>
    <t>Master Danbom Gilbert Sigvard Emanuel</t>
  </si>
  <si>
    <t>Col Astor John Jacob</t>
  </si>
  <si>
    <t>Miss Quick Winifred Vera</t>
  </si>
  <si>
    <t>Mr Andrew Frank Thomas</t>
  </si>
  <si>
    <t>Mr Omont Alfred Fernand</t>
  </si>
  <si>
    <t>Miss McGowan Katherine</t>
  </si>
  <si>
    <t>Mr Collett Sidney C Stuart</t>
  </si>
  <si>
    <t>Miss Rosenbaum Edith Louise</t>
  </si>
  <si>
    <t>Mr Delalic Redjo</t>
  </si>
  <si>
    <t>Mr Andersen Albert Karvin</t>
  </si>
  <si>
    <t>Mr Finoli Luigi</t>
  </si>
  <si>
    <t>Mr Deacon Percy William</t>
  </si>
  <si>
    <t>Mrs Howard Benjamin (Ellen Truelove Arman)</t>
  </si>
  <si>
    <t>Miss Andersson Ida Augusta Margareta</t>
  </si>
  <si>
    <t>Mr Head Christopher</t>
  </si>
  <si>
    <t>Miss Mahon Bridget Delia</t>
  </si>
  <si>
    <t>Mr Wick George Dennick</t>
  </si>
  <si>
    <t>Mrs Widener George Dunton (Eleanor Elkins)</t>
  </si>
  <si>
    <t>Mr Thomson Alexander Morrison</t>
  </si>
  <si>
    <t>Miss Duran y More Florentina</t>
  </si>
  <si>
    <t>Mr Reynolds Harold J</t>
  </si>
  <si>
    <t>Mrs Cook (Selena Rogers)</t>
  </si>
  <si>
    <t>Mr Karlsson Einar Gervasius</t>
  </si>
  <si>
    <t>Mrs Candee Edward (Helen Churchill Hungerford)</t>
  </si>
  <si>
    <t>Mrs Moubarek George (Omine Amenia Alexander)</t>
  </si>
  <si>
    <t>Mr Asplund Johan Charles</t>
  </si>
  <si>
    <t>Miss McNeill Bridget</t>
  </si>
  <si>
    <t>Mr Everett Thomas James</t>
  </si>
  <si>
    <t>Mr Hocking Samuel James Metcalfe</t>
  </si>
  <si>
    <t>Mr Sweet George Frederick</t>
  </si>
  <si>
    <t>Miss Willard Constance</t>
  </si>
  <si>
    <t>Mr Wiklund Karl Johan</t>
  </si>
  <si>
    <t>Mr Linehan Michael</t>
  </si>
  <si>
    <t>Mr Cumings John Bradley</t>
  </si>
  <si>
    <t>Mr Vendel Olof Edvin</t>
  </si>
  <si>
    <t>Mr Warren Frank Manley</t>
  </si>
  <si>
    <t>Mr Baccos Raffull</t>
  </si>
  <si>
    <t>Miss Hiltunen Marta</t>
  </si>
  <si>
    <t>Mrs Douglas Walter Donald (Mahala Dutton)</t>
  </si>
  <si>
    <t>Mrs Lindstrom Carl Johan (Sigrid Posse)</t>
  </si>
  <si>
    <t>Mrs Christy (Alice Frances)</t>
  </si>
  <si>
    <t>Mr Spedden Frederic Oakley</t>
  </si>
  <si>
    <t>Mr Hyman Abraham</t>
  </si>
  <si>
    <t>Master Johnston William Arthur Willie</t>
  </si>
  <si>
    <t>Mr Kenyon Frederick R</t>
  </si>
  <si>
    <t>Mrs Karnes J Frank (Claire Bennett)</t>
  </si>
  <si>
    <t>Mr Drew James Vivian</t>
  </si>
  <si>
    <t>Mrs Hold Stephen (Annie Margaret Hill)</t>
  </si>
  <si>
    <t>Mrs Khalil Betros (Zahie Maria Elias)</t>
  </si>
  <si>
    <t>Miss West Barbara J</t>
  </si>
  <si>
    <t>Mr Abrahamsson Abraham August Johannes</t>
  </si>
  <si>
    <t>Mr Clark Walter Miller</t>
  </si>
  <si>
    <t>Mr Salander Karl Johan</t>
  </si>
  <si>
    <t>Mr Wenzel Linhart</t>
  </si>
  <si>
    <t>Mr MacKay George William</t>
  </si>
  <si>
    <t>Mr Mahon John</t>
  </si>
  <si>
    <t>Mr Niklasson Samuel</t>
  </si>
  <si>
    <t>Miss Bentham Lilian W</t>
  </si>
  <si>
    <t>Mr Midtsjo Karl Albert</t>
  </si>
  <si>
    <t>Mr de Messemaeker Guillaume Joseph</t>
  </si>
  <si>
    <t>Mr Nilsson August Ferdinand</t>
  </si>
  <si>
    <t>Mrs Wells Arthur Henry (Addie Dart Trevaskis)</t>
  </si>
  <si>
    <t>Miss Klasen Gertrud Emilia</t>
  </si>
  <si>
    <t>Mr Portaluppi Emilio Ilario Giuseppe</t>
  </si>
  <si>
    <t>Mr Lyntakoff Stanko</t>
  </si>
  <si>
    <t>Mr Chisholm Roderick Robert Crispin</t>
  </si>
  <si>
    <t>Mr Warren Charles William</t>
  </si>
  <si>
    <t>Miss Howard May Elizabeth</t>
  </si>
  <si>
    <t>Mr Pokrnic Mate</t>
  </si>
  <si>
    <t>Mr McCaffry Thomas Francis</t>
  </si>
  <si>
    <t>Mr Fox Patrick</t>
  </si>
  <si>
    <t>Mrs Clark Walter Miller (Virginia McDowell)</t>
  </si>
  <si>
    <t>Miss Lennon Mary</t>
  </si>
  <si>
    <t>Mr Saade Jean Nassr</t>
  </si>
  <si>
    <t>Miss Bryhl Dagmar Jenny Ingeborg</t>
  </si>
  <si>
    <t>Mr Parker Clifford Richard</t>
  </si>
  <si>
    <t>Mr Faunthorpe Harry</t>
  </si>
  <si>
    <t>Mr Ware John James</t>
  </si>
  <si>
    <t>Mr Oxenham Percy Thomas</t>
  </si>
  <si>
    <t>Miss Oreskovic Jelka</t>
  </si>
  <si>
    <t>Master Peacock Alfred Edward</t>
  </si>
  <si>
    <t>Miss Fleming Honora</t>
  </si>
  <si>
    <t>Miss Touma Maria Youssef</t>
  </si>
  <si>
    <t>Miss Rosblom Salli Helena</t>
  </si>
  <si>
    <t>Mr Dennis William</t>
  </si>
  <si>
    <t>Mr Franklin Charles (Charles Fardon)</t>
  </si>
  <si>
    <t>Mr Snyder John Pillsbury</t>
  </si>
  <si>
    <t>Mr Mardirosian Sarkis</t>
  </si>
  <si>
    <t>Mr Ford Arthur</t>
  </si>
  <si>
    <t>Mr Rheims George Alexander Lucien</t>
  </si>
  <si>
    <t>Miss Daly Margaret Marcella Maggie</t>
  </si>
  <si>
    <t>Mr Nasr Mustafa</t>
  </si>
  <si>
    <t>Dr Dodge Washington</t>
  </si>
  <si>
    <t>Mr Wittevrongel Camille</t>
  </si>
  <si>
    <t>Mr Angheloff Minko</t>
  </si>
  <si>
    <t>Miss Laroche Louise</t>
  </si>
  <si>
    <t>Mr Samaan Hanna</t>
  </si>
  <si>
    <t>Mr Loring Joseph Holland</t>
  </si>
  <si>
    <t>Mr Johansson Nils</t>
  </si>
  <si>
    <t>Mr Olsson Oscar Wilhelm</t>
  </si>
  <si>
    <t>Mr Malachard Noel</t>
  </si>
  <si>
    <t>Mr Phillips Escott Robert</t>
  </si>
  <si>
    <t>Mr Pokrnic Tome</t>
  </si>
  <si>
    <t>Miss McCarthy Catherine Katie</t>
  </si>
  <si>
    <t>Mrs Crosby Edward Gifford (Catherine Elizabeth Halstead)</t>
  </si>
  <si>
    <t>Mr Allison Hudson Joshua Creighton</t>
  </si>
  <si>
    <t>Master Aks Philip Frank</t>
  </si>
  <si>
    <t>Mr Hays Charles Melville</t>
  </si>
  <si>
    <t>Mrs Hansen Claus Peter (Jennie L Howard)</t>
  </si>
  <si>
    <t>Mr Cacic Jego Grga</t>
  </si>
  <si>
    <t>Mr Vartanian David</t>
  </si>
  <si>
    <t>Mr Sadowitz Harry</t>
  </si>
  <si>
    <t>Miss Carr Jeannie</t>
  </si>
  <si>
    <t>Mrs White John Stuart (Ella Holmes)</t>
  </si>
  <si>
    <t>Miss Hagardon Kate</t>
  </si>
  <si>
    <t>Mr Spencer William Augustus</t>
  </si>
  <si>
    <t>Mr Rogers Reginald Harry</t>
  </si>
  <si>
    <t>Mr Jonsson Nils Hilding</t>
  </si>
  <si>
    <t>Mr Jefferys Ernest Wilfred</t>
  </si>
  <si>
    <t>Mr Andersson Johan Samuel</t>
  </si>
  <si>
    <t>Mr Krekorian Neshan</t>
  </si>
  <si>
    <t>Mr Nesson Israel</t>
  </si>
  <si>
    <t>Mr Rowe Alfred G</t>
  </si>
  <si>
    <t>Miss Kreuchen Emilie</t>
  </si>
  <si>
    <t>Mr Assam Ali</t>
  </si>
  <si>
    <t>Miss Becker Ruth Elizabeth</t>
  </si>
  <si>
    <t>Mr Rosenshine George (Mr George Thorne)</t>
  </si>
  <si>
    <t>Mr Clarke Charles Valentine</t>
  </si>
  <si>
    <t>Mr Enander Ingvar</t>
  </si>
  <si>
    <t>Mrs Davies John Morgan (Elizabeth Agnes Mary White)</t>
  </si>
  <si>
    <t>Mr Dulles William Crothers</t>
  </si>
  <si>
    <t>Mr Thomas Tannous</t>
  </si>
  <si>
    <t>Mrs Nakid Said (Waika Mary Mowad)</t>
  </si>
  <si>
    <t>Mr Cor Ivan</t>
  </si>
  <si>
    <t>Mr Maguire John Edward</t>
  </si>
  <si>
    <t>Mr de Brito Jose Joaquim</t>
  </si>
  <si>
    <t>Mr Elias Joseph</t>
  </si>
  <si>
    <t>Mr Denbury Herbert</t>
  </si>
  <si>
    <t>Master Betros Seman</t>
  </si>
  <si>
    <t>Mr Fillbrook Joseph Charles</t>
  </si>
  <si>
    <t>Mr Lundstrom Thure Edvin</t>
  </si>
  <si>
    <t>Mr Sage John George</t>
  </si>
  <si>
    <t>Mrs Cardeza James Warburton Martinez (Charlotte Wardle Drake)</t>
  </si>
  <si>
    <t>Master van Billiard James William</t>
  </si>
  <si>
    <t>Miss Abelseth Karen Marie</t>
  </si>
  <si>
    <t>Mr Botsford William Hull</t>
  </si>
  <si>
    <t>Mrs Whabee George Joseph (Shawneene Abi-Saab)</t>
  </si>
  <si>
    <t>Mr Giles Ralph</t>
  </si>
  <si>
    <t>Miss Walcroft Nellie</t>
  </si>
  <si>
    <t>Mrs Greenfield Leo David (Blanche Strouse)</t>
  </si>
  <si>
    <t>Mr Stokes Philip Joseph</t>
  </si>
  <si>
    <t>Mr Dibden William</t>
  </si>
  <si>
    <t>Mr Herman Samuel</t>
  </si>
  <si>
    <t>Miss Dean Elizabeth Gladys Millvina</t>
  </si>
  <si>
    <t>Mr Julian Henry Forbes</t>
  </si>
  <si>
    <t>Mrs Brown John Murray (Caroline Lane Lamson)</t>
  </si>
  <si>
    <t>Mr Lockyer Edward</t>
  </si>
  <si>
    <t>Mr O'Keefe Patrick</t>
  </si>
  <si>
    <t>Mrs Lindell Edvard Bengtsson (Elin Gerda Persson)</t>
  </si>
  <si>
    <t>Master Sage William Henry</t>
  </si>
  <si>
    <t>Mrs Mallet Albert (Antoinette Magnin)</t>
  </si>
  <si>
    <t>Mrs Ware John James (Florence Louise Long)</t>
  </si>
  <si>
    <t>Mr Strilic Ivan</t>
  </si>
  <si>
    <t>Mrs Harder George Achilles (Dorothy Annan)</t>
  </si>
  <si>
    <t>Mrs Sage John (Annie Bullen)</t>
  </si>
  <si>
    <t>Mr Caram Joseph</t>
  </si>
  <si>
    <t>Miss Riihivouri Susanna Juhantytar Sanni</t>
  </si>
  <si>
    <t>Mrs Gibson Leonard (Pauline C Boeson)</t>
  </si>
  <si>
    <t>Mr Pallas y Castello Emilio</t>
  </si>
  <si>
    <t>Mr Giles Edgar</t>
  </si>
  <si>
    <t>Miss Wilson Helen Alice</t>
  </si>
  <si>
    <t>Mr Ismay Joseph Bruce</t>
  </si>
  <si>
    <t>Mr Harbeck William H</t>
  </si>
  <si>
    <t>Mrs Dodge Washington (Ruth Vidaver)</t>
  </si>
  <si>
    <t>Miss Bowen Grace Scott</t>
  </si>
  <si>
    <t>Miss Kink Maria</t>
  </si>
  <si>
    <t>Mr Cotterill Henry Harry</t>
  </si>
  <si>
    <t>Mr Hipkins William Edward</t>
  </si>
  <si>
    <t>Master Asplund Carl Edgar</t>
  </si>
  <si>
    <t>Mr O'Connor Patrick</t>
  </si>
  <si>
    <t>Mr Foley Joseph</t>
  </si>
  <si>
    <t>Mrs Risien Samuel (Emma)</t>
  </si>
  <si>
    <t>Mrs McNamee Neal (Eileen O'Leary)</t>
  </si>
  <si>
    <t>Mr Wheeler Edwin Frederick</t>
  </si>
  <si>
    <t>Miss Herman Kate</t>
  </si>
  <si>
    <t>Mr Aronsson Ernst Axel Algot</t>
  </si>
  <si>
    <t>Mr Ashby John</t>
  </si>
  <si>
    <t>Mr Canavan Patrick</t>
  </si>
  <si>
    <t>Master Palsson Paul Folke</t>
  </si>
  <si>
    <t>Mr Payne Vivian Ponsonby</t>
  </si>
  <si>
    <t>Mrs Lines Ernest H (Elizabeth Lindsey James)</t>
  </si>
  <si>
    <t>Master Abbott Eugene Joseph</t>
  </si>
  <si>
    <t>Mr Gilbert William</t>
  </si>
  <si>
    <t>Mr Kink-Heilmann Anton</t>
  </si>
  <si>
    <t>Mrs Smith Lucien Philip (Mary Eloise Hughes)</t>
  </si>
  <si>
    <t>Mr Colbert Patrick</t>
  </si>
  <si>
    <t>Mrs Frolicher-Stehli Maxmillian (Margaretha Emerentia Stehli)</t>
  </si>
  <si>
    <t>Mr Larsson-Rondberg Edvard A</t>
  </si>
  <si>
    <t>Mr Conlon Thomas Henry</t>
  </si>
  <si>
    <t>Miss Bonnell Caroline</t>
  </si>
  <si>
    <t>Mr Gale Harry</t>
  </si>
  <si>
    <t>Miss Gibson Dorothy Winifred</t>
  </si>
  <si>
    <t>Mr Carrau Jose Pedro</t>
  </si>
  <si>
    <t>Mr Frauenthal Isaac Gerald</t>
  </si>
  <si>
    <t>Mr Nourney Alfred (Baron von Drachstedt)</t>
  </si>
  <si>
    <t>Mr Ware William Jeffery</t>
  </si>
  <si>
    <t>Mr Widener George Dunton</t>
  </si>
  <si>
    <t>Miss Riordan Johanna Hannah</t>
  </si>
  <si>
    <t>Miss Peacock Treasteall</t>
  </si>
  <si>
    <t>Miss Naughton Hannah</t>
  </si>
  <si>
    <t>Mrs Minahan William Edward (Lillian E Thorpe)</t>
  </si>
  <si>
    <t>Miss Henriksson Jenny Lovisa</t>
  </si>
  <si>
    <t>Mr Spector Woolf</t>
  </si>
  <si>
    <t>Dona Oliva y Ocana Fermina</t>
  </si>
  <si>
    <t>Mr Saether Simon Sivertsen</t>
  </si>
  <si>
    <t>Mr Ware Frederick</t>
  </si>
  <si>
    <t>Master Peter Michael J</t>
  </si>
  <si>
    <t>Mrs Del Carlo Sebastiano (Argenia Genovesi)</t>
  </si>
  <si>
    <t>Mr Williams Richard Norris Ii</t>
  </si>
  <si>
    <t>Mr Mccrae Arthur Gordon</t>
  </si>
  <si>
    <t>Mrs Fortune Mark (Mary Mcdougald)</t>
  </si>
  <si>
    <t>Mr Ovies Y Rodriguez Servando</t>
  </si>
  <si>
    <t>Miss Mccoy Alicia</t>
  </si>
  <si>
    <t>Col Gracie Archibald Iv</t>
  </si>
  <si>
    <t>Mr Mccrie James Matthew</t>
  </si>
  <si>
    <t>Master Van Billiard Walter John</t>
  </si>
  <si>
    <t>Miss Mcgowan Katherine</t>
  </si>
  <si>
    <t>Miss Duran Y More Florentina</t>
  </si>
  <si>
    <t>Miss Mcneill Bridget</t>
  </si>
  <si>
    <t>Mr Mackay George William</t>
  </si>
  <si>
    <t>Mr De Messemaeker Guillaume Joseph</t>
  </si>
  <si>
    <t>Mr Mccaffry Thomas Francis</t>
  </si>
  <si>
    <t>Mrs Clark Walter Miller (Virginia Mcdowell)</t>
  </si>
  <si>
    <t>Miss Mccarthy Catherine Katie</t>
  </si>
  <si>
    <t>Mr De Brito Jose Joaquim</t>
  </si>
  <si>
    <t>Master Van Billiard James William</t>
  </si>
  <si>
    <t>Mr Pallas Y Castello Emilio</t>
  </si>
  <si>
    <t>Mrs Mcnamee Neal (Eileen O'Leary)</t>
  </si>
  <si>
    <t>Mr Nourney Alfred (Baron Von Drachstedt)</t>
  </si>
  <si>
    <t>Dona Oliva Y Ocana Fermina</t>
  </si>
  <si>
    <t>Cherbourg</t>
  </si>
  <si>
    <t>Queenstown</t>
  </si>
  <si>
    <t>Southampton</t>
  </si>
  <si>
    <t>Total Number of Passengers</t>
  </si>
  <si>
    <t>(Multiple Items)</t>
  </si>
  <si>
    <t>First</t>
  </si>
  <si>
    <t>Second</t>
  </si>
  <si>
    <t>Third</t>
  </si>
  <si>
    <t>Elder</t>
  </si>
  <si>
    <t>Teenager</t>
  </si>
  <si>
    <t># Siblings</t>
  </si>
  <si>
    <t># Children</t>
  </si>
  <si>
    <t>Sum of # Children</t>
  </si>
  <si>
    <t># Survived</t>
  </si>
  <si>
    <t>Total Passengers</t>
  </si>
  <si>
    <t xml:space="preserve">Survival </t>
  </si>
  <si>
    <t>Number aboard</t>
  </si>
  <si>
    <t xml:space="preserve">Total survived </t>
  </si>
  <si>
    <t xml:space="preserve">Male </t>
  </si>
  <si>
    <t>Female</t>
  </si>
  <si>
    <t xml:space="preserve"># of siblings </t>
  </si>
  <si>
    <t>Pax aboard</t>
  </si>
  <si>
    <t>#kids</t>
  </si>
  <si>
    <t>P_kids</t>
  </si>
  <si>
    <t>P_sib</t>
  </si>
  <si>
    <t>#Sibs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</si>
</sst>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Red]0"/>
    <numFmt numFmtId="165" formatCode="#,##0.00;[Red]#,##0.00"/>
    <numFmt numFmtId="166" formatCode="&quot;$&quot;#,##0.00"/>
    <numFmt numFmtId="167"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right"/>
    </xf>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wrapText="1"/>
    </xf>
    <xf numFmtId="167" fontId="0" fillId="0" borderId="0" xfId="0" applyNumberFormat="1"/>
    <xf numFmtId="0" fontId="0" fillId="0" borderId="10" xfId="0" applyBorder="1"/>
    <xf numFmtId="166" fontId="0" fillId="0" borderId="10" xfId="0" applyNumberFormat="1" applyBorder="1"/>
    <xf numFmtId="167" fontId="0" fillId="0" borderId="10" xfId="0" applyNumberFormat="1" applyBorder="1"/>
    <xf numFmtId="0" fontId="0" fillId="0" borderId="0" xfId="0" applyAlignment="1">
      <alignment horizontal="left" indent="1"/>
    </xf>
    <xf numFmtId="0" fontId="0" fillId="33" borderId="0" xfId="0" applyFill="1"/>
    <xf numFmtId="0" fontId="0" fillId="34" borderId="0" xfId="0" applyFill="1"/>
    <xf numFmtId="0" fontId="17"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alignment vertical="bottom"/>
    </dxf>
    <dxf>
      <alignment vertical="bottom"/>
    </dxf>
    <dxf>
      <alignment vertical="bottom"/>
    </dxf>
    <dxf>
      <alignment vertical="bottom"/>
    </dxf>
    <dxf>
      <alignment wrapText="1"/>
    </dxf>
    <dxf>
      <alignment vertical="center"/>
    </dxf>
    <dxf>
      <border>
        <left/>
        <right/>
      </border>
    </dxf>
    <dxf>
      <border>
        <left/>
        <right/>
      </border>
    </dxf>
    <dxf>
      <border>
        <left/>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rder>
    </dxf>
    <dxf>
      <border>
        <left/>
        <right/>
      </border>
    </dxf>
    <dxf>
      <border>
        <left/>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rder>
    </dxf>
    <dxf>
      <border>
        <left/>
        <right/>
      </border>
    </dxf>
    <dxf>
      <border>
        <left/>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border>
    </dxf>
    <dxf>
      <border>
        <left/>
        <right/>
      </border>
    </dxf>
    <dxf>
      <border>
        <left/>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numFmt numFmtId="165" formatCode="#,##0.00;[Red]#,##0.00"/>
    </dxf>
    <dxf>
      <alignment horizontal="right" vertical="bottom" textRotation="0" wrapText="0" indent="0" justifyLastLine="0" shrinkToFit="0" readingOrder="0"/>
    </dxf>
    <dxf>
      <numFmt numFmtId="164" formatCode="0;[Red]0"/>
    </dxf>
    <dxf>
      <numFmt numFmtId="164" formatCode="0;[Red]0"/>
    </dxf>
    <dxf>
      <font>
        <color rgb="FF9C0006"/>
      </font>
      <fill>
        <patternFill>
          <bgColor rgb="FFFFC7CE"/>
        </patternFill>
      </fill>
    </dxf>
    <dxf>
      <font>
        <color rgb="FF9C0006"/>
      </font>
      <fill>
        <patternFill>
          <bgColor rgb="FFFFC7CE"/>
        </patternFill>
      </fill>
    </dxf>
    <dxf>
      <font>
        <b/>
        <i val="0"/>
        <sz val="9"/>
      </font>
    </dxf>
    <dxf>
      <font>
        <b val="0"/>
        <i val="0"/>
        <strike val="0"/>
        <sz val="8"/>
        <name val="Calibri Light"/>
        <family val="2"/>
        <scheme val="major"/>
      </font>
    </dxf>
  </dxfs>
  <tableStyles count="1" defaultTableStyle="TableStyleMedium2" defaultPivotStyle="PivotStyleLight16">
    <tableStyle name="Slicer Style 1" pivot="0" table="0" count="5" xr9:uid="{413E7FD0-F958-400C-9851-376F714BC7F5}">
      <tableStyleElement type="wholeTable" dxfId="38"/>
      <tableStyleElement type="headerRow" dxfId="37"/>
    </tableStyle>
  </tableStyles>
  <extLst>
    <ext xmlns:x14="http://schemas.microsoft.com/office/spreadsheetml/2009/9/main" uri="{46F421CA-312F-682f-3DD2-61675219B42D}">
      <x14:dxfs count="3">
        <dxf>
          <font>
            <b/>
            <i val="0"/>
            <sz val="8"/>
            <color theme="0"/>
          </font>
          <fill>
            <patternFill>
              <fgColor rgb="FF002060"/>
              <bgColor theme="5"/>
            </patternFill>
          </fill>
        </dxf>
        <dxf>
          <font>
            <b/>
            <i val="0"/>
            <sz val="8"/>
            <color theme="0"/>
          </font>
          <fill>
            <patternFill patternType="solid">
              <fgColor theme="4" tint="-0.499984740745262"/>
              <bgColor theme="5"/>
            </patternFill>
          </fill>
        </dxf>
        <dxf>
          <font>
            <b/>
            <i val="0"/>
            <sz val="8"/>
            <color theme="0"/>
          </font>
          <fill>
            <patternFill>
              <bgColor theme="4"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[Titanic.xlsx]1!PivotTable1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rgbClr val="002060"/>
          </a:solidFill>
          <a:ln>
            <a:noFill/>
          </a:ln>
          <a:effectLst/>
        </c:spPr>
      </c:pivotFmt>
    </c:pivotFmts>
    <c:plotArea>
      <c:layout/>
      <c:doughnutChart>
        <c:varyColors val="1"/>
        <c:ser>
          <c:idx val="0"/>
          <c:order val="0"/>
          <c:tx>
            <c:strRef>
              <c:f>'1'!$B$3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D49-41B7-9BA9-F71587FB9A0D}"/>
              </c:ext>
            </c:extLst>
          </c:dPt>
          <c:dPt>
            <c:idx val="1"/>
            <c:bubble3D val="0"/>
            <c:spPr>
              <a:solidFill>
                <a:schemeClr val="accent2"/>
              </a:solidFill>
              <a:ln>
                <a:noFill/>
              </a:ln>
              <a:effectLst/>
            </c:spPr>
            <c:extLst>
              <c:ext xmlns:c16="http://schemas.microsoft.com/office/drawing/2014/chart" uri="{C3380CC4-5D6E-409C-BE32-E72D297353CC}">
                <c16:uniqueId val="{00000003-8D49-41B7-9BA9-F71587FB9A0D}"/>
              </c:ext>
            </c:extLst>
          </c:dPt>
          <c:dPt>
            <c:idx val="2"/>
            <c:bubble3D val="0"/>
            <c:spPr>
              <a:solidFill>
                <a:srgbClr val="002060"/>
              </a:solidFill>
              <a:ln>
                <a:noFill/>
              </a:ln>
              <a:effectLst/>
            </c:spPr>
            <c:extLst>
              <c:ext xmlns:c16="http://schemas.microsoft.com/office/drawing/2014/chart" uri="{C3380CC4-5D6E-409C-BE32-E72D297353CC}">
                <c16:uniqueId val="{00000005-8D49-41B7-9BA9-F71587FB9A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'1'!$A$4:$A$7</c:f>
              <c:strCache>
                <c:ptCount val="3"/>
                <c:pt idx="0">
                  <c:v>Third</c:v>
                </c:pt>
                <c:pt idx="1">
                  <c:v>Second</c:v>
                </c:pt>
                <c:pt idx="2">
                  <c:v>First</c:v>
                </c:pt>
              </c:strCache>
            </c:strRef>
          </c:cat>
          <c:val>
            <c:numRef>
              <c:f>'1'!$B$4:$B$7</c:f>
              <c:numCache>
                <c:formatCode>"$"#,##0</c:formatCode>
                <c:ptCount val="3"/>
                <c:pt idx="0">
                  <c:v>12.459677880184334</c:v>
                </c:pt>
                <c:pt idx="1">
                  <c:v>22.20210430107527</c:v>
                </c:pt>
                <c:pt idx="2">
                  <c:v>94.280297196261685</c:v>
                </c:pt>
              </c:numCache>
            </c:numRef>
          </c:val>
          <c:extLst>
            <c:ext xmlns:c16="http://schemas.microsoft.com/office/drawing/2014/chart" uri="{C3380CC4-5D6E-409C-BE32-E72D297353CC}">
              <c16:uniqueId val="{00000003-D505-423E-AA4A-F81CE93E79AB}"/>
            </c:ext>
          </c:extLst>
        </c:ser>
        <c:dLbls>
          <c:showLegendKey val="0"/>
          <c:showVal val="0"/>
          <c:showCatName val="0"/>
          <c:showSerName val="0"/>
          <c:showPercent val="0"/>
          <c:showBubbleSize val="0"/>
          <c:showLeaderLines val="1"/>
        </c:dLbls>
        <c:firstSliceAng val="0"/>
        <c:holeSize val="54"/>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[Titanic.xlsx]21!PivotTable6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s>
    <c:plotArea>
      <c:layout/>
      <c:doughnutChart>
        <c:varyColors val="1"/>
        <c:ser>
          <c:idx val="0"/>
          <c:order val="0"/>
          <c:tx>
            <c:strRef>
              <c:f>'21'!$B$5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49A2-422C-A6BA-2625BBA6F4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97-4E8F-8817-01D7F2B3F0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'21'!$A$6:$A$8</c:f>
              <c:strCache>
                <c:ptCount val="2"/>
                <c:pt idx="0">
                  <c:v>female</c:v>
                </c:pt>
                <c:pt idx="1">
                  <c:v>male</c:v>
                </c:pt>
              </c:strCache>
            </c:strRef>
          </c:cat>
          <c:val>
            <c:numRef>
              <c:f>'21'!$B$6:$B$8</c:f>
              <c:numCache>
                <c:formatCode>General</c:formatCode>
                <c:ptCount val="2"/>
                <c:pt idx="0">
                  <c:v>152</c:v>
                </c:pt>
                <c:pt idx="1">
                  <c:v>266</c:v>
                </c:pt>
              </c:numCache>
            </c:numRef>
          </c:val>
          <c:extLst>
            <c:ext xmlns:c16="http://schemas.microsoft.com/office/drawing/2014/chart" uri="{C3380CC4-5D6E-409C-BE32-E72D297353CC}">
              <c16:uniqueId val="{00000000-49A2-422C-A6BA-2625BBA6F46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[Titanic.xlsx]2!PivotTable3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251045494092814E-2"/>
          <c:y val="0.14139837292122717"/>
          <c:w val="0.77717067173245813"/>
          <c:h val="0.61636914513202623"/>
        </c:manualLayout>
      </c:layout>
      <c:barChart>
        <c:barDir val="col"/>
        <c:grouping val="clustered"/>
        <c:varyColors val="0"/>
        <c:ser>
          <c:idx val="0"/>
          <c:order val="0"/>
          <c:tx>
            <c:strRef>
              <c:f>'2'!$B$3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'2'!$A$4:$A$8</c:f>
              <c:strCache>
                <c:ptCount val="4"/>
                <c:pt idx="0">
                  <c:v>Youth</c:v>
                </c:pt>
                <c:pt idx="1">
                  <c:v>Adults</c:v>
                </c:pt>
                <c:pt idx="2">
                  <c:v>Teenager</c:v>
                </c:pt>
                <c:pt idx="3">
                  <c:v>Elder</c:v>
                </c:pt>
              </c:strCache>
            </c:strRef>
          </c:cat>
          <c:val>
            <c:numRef>
              <c:f>'2'!$B$4:$B$8</c:f>
              <c:numCache>
                <c:formatCode>General</c:formatCode>
                <c:ptCount val="4"/>
                <c:pt idx="0">
                  <c:v>275</c:v>
                </c:pt>
                <c:pt idx="1">
                  <c:v>68</c:v>
                </c:pt>
                <c:pt idx="2">
                  <c:v>61</c:v>
                </c:pt>
                <c:pt idx="3">
                  <c:v>14</c:v>
                </c:pt>
              </c:numCache>
            </c:numRef>
          </c:val>
          <c:extLst>
            <c:ext xmlns:c16="http://schemas.microsoft.com/office/drawing/2014/chart" uri="{C3380CC4-5D6E-409C-BE32-E72D297353CC}">
              <c16:uniqueId val="{00000000-1E0E-43E4-AC52-EF03E77C7C21}"/>
            </c:ext>
          </c:extLst>
        </c:ser>
        <c:dLbls>
          <c:dLblPos val="outEnd"/>
          <c:showLegendKey val="0"/>
          <c:showVal val="1"/>
          <c:showCatName val="0"/>
          <c:showSerName val="0"/>
          <c:showPercent val="0"/>
          <c:showBubbleSize val="0"/>
        </c:dLbls>
        <c:gapWidth val="219"/>
        <c:overlap val="-27"/>
        <c:axId val="661401327"/>
        <c:axId val="599781487"/>
      </c:barChart>
      <c:catAx>
        <c:axId val="661401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781487"/>
        <c:crosses val="autoZero"/>
        <c:auto val="1"/>
        <c:lblAlgn val="ctr"/>
        <c:lblOffset val="100"/>
        <c:noMultiLvlLbl val="0"/>
      </c:catAx>
      <c:valAx>
        <c:axId val="599781487"/>
        <c:scaling>
          <c:orientation val="minMax"/>
        </c:scaling>
        <c:delete val="1"/>
        <c:axPos val="l"/>
        <c:numFmt formatCode="General" sourceLinked="1"/>
        <c:majorTickMark val="out"/>
        <c:minorTickMark val="none"/>
        <c:tickLblPos val="nextTo"/>
        <c:crossAx val="66140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[Titanic.xlsx]q4!PivotTable3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Survived By Age group</a:t>
            </a:r>
          </a:p>
        </c:rich>
      </c:tx>
      <c:layout>
        <c:manualLayout>
          <c:xMode val="edge"/>
          <c:yMode val="edge"/>
          <c:x val="1.1954587493367176E-2"/>
          <c:y val="1.65975103734439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282932826754193"/>
          <c:y val="0.11235286864309746"/>
          <c:w val="0.77717067173245813"/>
          <c:h val="0.61636914513202623"/>
        </c:manualLayout>
      </c:layout>
      <c:barChart>
        <c:barDir val="col"/>
        <c:grouping val="clustered"/>
        <c:varyColors val="0"/>
        <c:ser>
          <c:idx val="0"/>
          <c:order val="0"/>
          <c:tx>
            <c:strRef>
              <c:f>'q4'!$B$3</c:f>
              <c:strCache>
                <c:ptCount val="1"/>
                <c:pt idx="0">
                  <c:v>Number aboard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'q4'!$A$4:$A$8</c:f>
              <c:strCache>
                <c:ptCount val="4"/>
                <c:pt idx="0">
                  <c:v>Youth</c:v>
                </c:pt>
                <c:pt idx="1">
                  <c:v>Adults</c:v>
                </c:pt>
                <c:pt idx="2">
                  <c:v>Teenager</c:v>
                </c:pt>
                <c:pt idx="3">
                  <c:v>Elder</c:v>
                </c:pt>
              </c:strCache>
            </c:strRef>
          </c:cat>
          <c:val>
            <c:numRef>
              <c:f>'q4'!$B$4:$B$8</c:f>
              <c:numCache>
                <c:formatCode>General</c:formatCode>
                <c:ptCount val="4"/>
                <c:pt idx="0">
                  <c:v>275</c:v>
                </c:pt>
                <c:pt idx="1">
                  <c:v>68</c:v>
                </c:pt>
                <c:pt idx="2">
                  <c:v>61</c:v>
                </c:pt>
                <c:pt idx="3">
                  <c:v>14</c:v>
                </c:pt>
              </c:numCache>
            </c:numRef>
          </c:val>
          <c:extLst>
            <c:ext xmlns:c16="http://schemas.microsoft.com/office/drawing/2014/chart" uri="{C3380CC4-5D6E-409C-BE32-E72D297353CC}">
              <c16:uniqueId val="{00000000-931D-47C3-B67B-2AF60F82DADB}"/>
            </c:ext>
          </c:extLst>
        </c:ser>
        <c:ser>
          <c:idx val="1"/>
          <c:order val="1"/>
          <c:tx>
            <c:strRef>
              <c:f>'q4'!$C$3</c:f>
              <c:strCache>
                <c:ptCount val="1"/>
                <c:pt idx="0">
                  <c:v># Survived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'q4'!$A$4:$A$8</c:f>
              <c:strCache>
                <c:ptCount val="4"/>
                <c:pt idx="0">
                  <c:v>Youth</c:v>
                </c:pt>
                <c:pt idx="1">
                  <c:v>Adults</c:v>
                </c:pt>
                <c:pt idx="2">
                  <c:v>Teenager</c:v>
                </c:pt>
                <c:pt idx="3">
                  <c:v>Elder</c:v>
                </c:pt>
              </c:strCache>
            </c:strRef>
          </c:cat>
          <c:val>
            <c:numRef>
              <c:f>'q4'!$C$4:$C$8</c:f>
              <c:numCache>
                <c:formatCode>General</c:formatCode>
                <c:ptCount val="4"/>
                <c:pt idx="0">
                  <c:v>94</c:v>
                </c:pt>
                <c:pt idx="1">
                  <c:v>23</c:v>
                </c:pt>
                <c:pt idx="2">
                  <c:v>28</c:v>
                </c:pt>
                <c:pt idx="3">
                  <c:v>7</c:v>
                </c:pt>
              </c:numCache>
            </c:numRef>
          </c:val>
          <c:extLst>
            <c:ext xmlns:c16="http://schemas.microsoft.com/office/drawing/2014/chart" uri="{C3380CC4-5D6E-409C-BE32-E72D297353CC}">
              <c16:uniqueId val="{00000000-6906-416F-8A7A-B9675C4605BC}"/>
            </c:ext>
          </c:extLst>
        </c:ser>
        <c:dLbls>
          <c:dLblPos val="outEnd"/>
          <c:showLegendKey val="0"/>
          <c:showVal val="1"/>
          <c:showCatName val="0"/>
          <c:showSerName val="0"/>
          <c:showPercent val="0"/>
          <c:showBubbleSize val="0"/>
        </c:dLbls>
        <c:gapWidth val="219"/>
        <c:overlap val="-27"/>
        <c:axId val="661401327"/>
        <c:axId val="599781487"/>
      </c:barChart>
      <c:catAx>
        <c:axId val="661401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781487"/>
        <c:crosses val="autoZero"/>
        <c:auto val="1"/>
        <c:lblAlgn val="ctr"/>
        <c:lblOffset val="100"/>
        <c:noMultiLvlLbl val="0"/>
      </c:catAx>
      <c:valAx>
        <c:axId val="599781487"/>
        <c:scaling>
          <c:orientation val="minMax"/>
        </c:scaling>
        <c:delete val="1"/>
        <c:axPos val="l"/>
        <c:numFmt formatCode="General" sourceLinked="1"/>
        <c:majorTickMark val="out"/>
        <c:minorTickMark val="none"/>
        <c:tickLblPos val="nextTo"/>
        <c:crossAx val="6614013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[Titanic.xlsx]3!PivotTable1</c:name>
    <c:fmtId val="8"/>
  </c:pivotSource>
  <c:chart>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'3'!$A$4</c:f>
              <c:strCache>
                <c:ptCount val="1"/>
                <c:pt idx="0">
                  <c:v>P_sib</c:v>
                </c:pt>
              </c:strCache>
            </c:strRef>
          </c:tx>
          <c:spPr>
            <a:solidFill>
              <a:srgbClr val="002060"/>
            </a:solidFill>
            <a:ln>
              <a:noFill/>
            </a:ln>
            <a:effectLst/>
          </c:spPr>
          <c:invertIfNegative val="0"/>
          <c:cat>
            <c:strRef>
              <c:f>'3'!$A$5</c:f>
              <c:strCache>
                <c:ptCount val="1"/>
                <c:pt idx="0">
                  <c:v>Total</c:v>
                </c:pt>
              </c:strCache>
            </c:strRef>
          </c:cat>
          <c:val>
            <c:numRef>
              <c:f>'3'!$A$5</c:f>
              <c:numCache>
                <c:formatCode>General</c:formatCode>
                <c:ptCount val="1"/>
                <c:pt idx="0">
                  <c:v>135</c:v>
                </c:pt>
              </c:numCache>
            </c:numRef>
          </c:val>
          <c:extLst>
            <c:ext xmlns:c16="http://schemas.microsoft.com/office/drawing/2014/chart" uri="{C3380CC4-5D6E-409C-BE32-E72D297353CC}">
              <c16:uniqueId val="{00000000-620B-43A7-A9B7-997E9D71B82B}"/>
            </c:ext>
          </c:extLst>
        </c:ser>
        <c:ser>
          <c:idx val="1"/>
          <c:order val="1"/>
          <c:tx>
            <c:strRef>
              <c:f>'3'!$B$4</c:f>
              <c:strCache>
                <c:ptCount val="1"/>
                <c:pt idx="0">
                  <c:v>#Sibs</c:v>
                </c:pt>
              </c:strCache>
            </c:strRef>
          </c:tx>
          <c:spPr>
            <a:solidFill>
              <a:schemeClr val="accent2"/>
            </a:solidFill>
            <a:ln>
              <a:noFill/>
            </a:ln>
            <a:effectLst/>
          </c:spPr>
          <c:invertIfNegative val="0"/>
          <c:cat>
            <c:strRef>
              <c:f>'3'!$A$5</c:f>
              <c:strCache>
                <c:ptCount val="1"/>
                <c:pt idx="0">
                  <c:v>Total</c:v>
                </c:pt>
              </c:strCache>
            </c:strRef>
          </c:cat>
          <c:val>
            <c:numRef>
              <c:f>'3'!$B$5</c:f>
              <c:numCache>
                <c:formatCode>General</c:formatCode>
                <c:ptCount val="1"/>
                <c:pt idx="0">
                  <c:v>187</c:v>
                </c:pt>
              </c:numCache>
            </c:numRef>
          </c:val>
          <c:extLst>
            <c:ext xmlns:c16="http://schemas.microsoft.com/office/drawing/2014/chart" uri="{C3380CC4-5D6E-409C-BE32-E72D297353CC}">
              <c16:uniqueId val="{00000001-620B-43A7-A9B7-997E9D71B82B}"/>
            </c:ext>
          </c:extLst>
        </c:ser>
        <c:dLbls>
          <c:showLegendKey val="0"/>
          <c:showVal val="0"/>
          <c:showCatName val="0"/>
          <c:showSerName val="0"/>
          <c:showPercent val="0"/>
          <c:showBubbleSize val="0"/>
        </c:dLbls>
        <c:gapWidth val="182"/>
        <c:axId val="1688054176"/>
        <c:axId val="1744691952"/>
      </c:barChart>
      <c:catAx>
        <c:axId val="1688054176"/>
        <c:scaling>
          <c:orientation val="minMax"/>
        </c:scaling>
        <c:delete val="1"/>
        <c:axPos val="l"/>
        <c:numFmt formatCode="General" sourceLinked="1"/>
        <c:majorTickMark val="none"/>
        <c:minorTickMark val="none"/>
        <c:tickLblPos val="nextTo"/>
        <c:crossAx val="1744691952"/>
        <c:crosses val="autoZero"/>
        <c:auto val="1"/>
        <c:lblAlgn val="ctr"/>
        <c:lblOffset val="100"/>
        <c:noMultiLvlLbl val="0"/>
      </c:catAx>
      <c:valAx>
        <c:axId val="1744691952"/>
        <c:scaling>
          <c:orientation val="minMax"/>
        </c:scaling>
        <c:delete val="1"/>
        <c:axPos val="b"/>
        <c:numFmt formatCode="General" sourceLinked="1"/>
        <c:majorTickMark val="none"/>
        <c:minorTickMark val="none"/>
        <c:tickLblPos val="nextTo"/>
        <c:crossAx val="1688054176"/>
        <c:crosses val="autoZero"/>
        <c:crossBetween val="between"/>
      </c:valAx>
      <c:dTable>
        <c:showHorzBorder val="1"/>
        <c:showVertBorder val="1"/>
        <c:showOutline val="0"/>
        <c:showKeys val="1"/>
        <c:spPr>
          <a:noFill/>
          <a:ln w="317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[Titanic.xlsx]3!PivotTable5</c:name>
    <c:fmtId val="8"/>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'3'!$A$13</c:f>
              <c:strCache>
                <c:ptCount val="1"/>
                <c:pt idx="0">
                  <c:v>P_kids</c:v>
                </c:pt>
              </c:strCache>
            </c:strRef>
          </c:tx>
          <c:spPr>
            <a:solidFill>
              <a:srgbClr val="002060"/>
            </a:solidFill>
            <a:ln>
              <a:noFill/>
            </a:ln>
            <a:effectLst/>
          </c:spPr>
          <c:invertIfNegative val="0"/>
          <c:cat>
            <c:strRef>
              <c:f>'3'!$A$14</c:f>
              <c:strCache>
                <c:ptCount val="1"/>
                <c:pt idx="0">
                  <c:v>Total</c:v>
                </c:pt>
              </c:strCache>
            </c:strRef>
          </c:cat>
          <c:val>
            <c:numRef>
              <c:f>'3'!$A$14</c:f>
              <c:numCache>
                <c:formatCode>General</c:formatCode>
                <c:ptCount val="1"/>
                <c:pt idx="0">
                  <c:v>94</c:v>
                </c:pt>
              </c:numCache>
            </c:numRef>
          </c:val>
          <c:extLst>
            <c:ext xmlns:c16="http://schemas.microsoft.com/office/drawing/2014/chart" uri="{C3380CC4-5D6E-409C-BE32-E72D297353CC}">
              <c16:uniqueId val="{00000000-6DC9-4D1D-999F-599183F2E386}"/>
            </c:ext>
          </c:extLst>
        </c:ser>
        <c:ser>
          <c:idx val="1"/>
          <c:order val="1"/>
          <c:tx>
            <c:strRef>
              <c:f>'3'!$B$13</c:f>
              <c:strCache>
                <c:ptCount val="1"/>
                <c:pt idx="0">
                  <c:v>#kids</c:v>
                </c:pt>
              </c:strCache>
            </c:strRef>
          </c:tx>
          <c:spPr>
            <a:solidFill>
              <a:schemeClr val="accent2"/>
            </a:solidFill>
            <a:ln>
              <a:noFill/>
            </a:ln>
            <a:effectLst/>
          </c:spPr>
          <c:invertIfNegative val="0"/>
          <c:cat>
            <c:strRef>
              <c:f>'3'!$A$14</c:f>
              <c:strCache>
                <c:ptCount val="1"/>
                <c:pt idx="0">
                  <c:v>Total</c:v>
                </c:pt>
              </c:strCache>
            </c:strRef>
          </c:cat>
          <c:val>
            <c:numRef>
              <c:f>'3'!$B$14</c:f>
              <c:numCache>
                <c:formatCode>General</c:formatCode>
                <c:ptCount val="1"/>
                <c:pt idx="0">
                  <c:v>164</c:v>
                </c:pt>
              </c:numCache>
            </c:numRef>
          </c:val>
          <c:extLst>
            <c:ext xmlns:c16="http://schemas.microsoft.com/office/drawing/2014/chart" uri="{C3380CC4-5D6E-409C-BE32-E72D297353CC}">
              <c16:uniqueId val="{00000001-6DC9-4D1D-999F-599183F2E386}"/>
            </c:ext>
          </c:extLst>
        </c:ser>
        <c:dLbls>
          <c:showLegendKey val="0"/>
          <c:showVal val="0"/>
          <c:showCatName val="0"/>
          <c:showSerName val="0"/>
          <c:showPercent val="0"/>
          <c:showBubbleSize val="0"/>
        </c:dLbls>
        <c:gapWidth val="182"/>
        <c:axId val="1744691472"/>
        <c:axId val="1744694352"/>
      </c:barChart>
      <c:catAx>
        <c:axId val="1744691472"/>
        <c:scaling>
          <c:orientation val="minMax"/>
        </c:scaling>
        <c:delete val="1"/>
        <c:axPos val="l"/>
        <c:numFmt formatCode="General" sourceLinked="1"/>
        <c:majorTickMark val="none"/>
        <c:minorTickMark val="none"/>
        <c:tickLblPos val="nextTo"/>
        <c:crossAx val="1744694352"/>
        <c:crosses val="autoZero"/>
        <c:auto val="1"/>
        <c:lblAlgn val="ctr"/>
        <c:lblOffset val="100"/>
        <c:noMultiLvlLbl val="0"/>
      </c:catAx>
      <c:valAx>
        <c:axId val="1744694352"/>
        <c:scaling>
          <c:orientation val="minMax"/>
        </c:scaling>
        <c:delete val="1"/>
        <c:axPos val="b"/>
        <c:numFmt formatCode="General" sourceLinked="1"/>
        <c:majorTickMark val="none"/>
        <c:minorTickMark val="none"/>
        <c:tickLblPos val="nextTo"/>
        <c:crossAx val="1744691472"/>
        <c:crosses val="autoZero"/>
        <c:crossBetween val="between"/>
      </c:valAx>
      <c:dTable>
        <c:showHorzBorder val="1"/>
        <c:showVertBorder val="0"/>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[Titanic.xlsx]4!PivotTable5</c:name>
    <c:fmtId val="1"/>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'4'!$B$4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'4'!$A$5:$A$8</c:f>
              <c:strCache>
                <c:ptCount val="3"/>
                <c:pt idx="0">
                  <c:v>Queenstown</c:v>
                </c:pt>
                <c:pt idx="1">
                  <c:v>Cherbourg</c:v>
                </c:pt>
                <c:pt idx="2">
                  <c:v>Southampton</c:v>
                </c:pt>
              </c:strCache>
            </c:strRef>
          </c:cat>
          <c:val>
            <c:numRef>
              <c:f>'4'!$B$5:$B$8</c:f>
              <c:numCache>
                <c:formatCode>General</c:formatCode>
                <c:ptCount val="3"/>
                <c:pt idx="0">
                  <c:v>46</c:v>
                </c:pt>
                <c:pt idx="1">
                  <c:v>102</c:v>
                </c:pt>
                <c:pt idx="2">
                  <c:v>270</c:v>
                </c:pt>
              </c:numCache>
            </c:numRef>
          </c:val>
          <c:extLst>
            <c:ext xmlns:c16="http://schemas.microsoft.com/office/drawing/2014/chart" uri="{C3380CC4-5D6E-409C-BE32-E72D297353CC}">
              <c16:uniqueId val="{00000000-4EA3-4A5C-833B-D3F76010725F}"/>
            </c:ext>
          </c:extLst>
        </c:ser>
        <c:dLbls>
          <c:showLegendKey val="0"/>
          <c:showVal val="0"/>
          <c:showCatName val="0"/>
          <c:showSerName val="0"/>
          <c:showPercent val="0"/>
          <c:showBubbleSize val="0"/>
        </c:dLbls>
        <c:gapWidth val="182"/>
        <c:axId val="237646160"/>
        <c:axId val="237649040"/>
      </c:barChart>
      <c:catAx>
        <c:axId val="2376461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649040"/>
        <c:crosses val="autoZero"/>
        <c:auto val="1"/>
        <c:lblAlgn val="ctr"/>
        <c:lblOffset val="100"/>
        <c:noMultiLvlLbl val="0"/>
      </c:catAx>
      <c:valAx>
        <c:axId val="237649040"/>
        <c:scaling>
          <c:orientation val="minMax"/>
        </c:scaling>
        <c:delete val="1"/>
        <c:axPos val="b"/>
        <c:numFmt formatCode="General" sourceLinked="1"/>
        <c:majorTickMark val="out"/>
        <c:minorTickMark val="none"/>
        <c:tickLblPos val="nextTo"/>
        <c:crossAx val="23764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[Titanic.xlsx]5!PivotTable11</c:name>
    <c:fmtId val="0"/>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'5'!$C$3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'5'!$B$4:$B$7</c:f>
              <c:strCache>
                <c:ptCount val="3"/>
                <c:pt idx="0">
                  <c:v>Third</c:v>
                </c:pt>
                <c:pt idx="1">
                  <c:v>First</c:v>
                </c:pt>
                <c:pt idx="2">
                  <c:v>Second</c:v>
                </c:pt>
              </c:strCache>
            </c:strRef>
          </c:cat>
          <c:val>
            <c:numRef>
              <c:f>'5'!$C$4:$C$7</c:f>
              <c:numCache>
                <c:formatCode>General</c:formatCode>
                <c:ptCount val="3"/>
                <c:pt idx="0">
                  <c:v>218</c:v>
                </c:pt>
                <c:pt idx="1">
                  <c:v>107</c:v>
                </c:pt>
                <c:pt idx="2">
                  <c:v>93</c:v>
                </c:pt>
              </c:numCache>
            </c:numRef>
          </c:val>
          <c:extLst>
            <c:ext xmlns:c16="http://schemas.microsoft.com/office/drawing/2014/chart" uri="{C3380CC4-5D6E-409C-BE32-E72D297353CC}">
              <c16:uniqueId val="{00000000-43DE-42E0-B86E-7AF58AD14EDF}"/>
            </c:ext>
          </c:extLst>
        </c:ser>
        <c:dLbls>
          <c:dLblPos val="outEnd"/>
          <c:showLegendKey val="0"/>
          <c:showVal val="1"/>
          <c:showCatName val="0"/>
          <c:showSerName val="0"/>
          <c:showPercent val="0"/>
          <c:showBubbleSize val="0"/>
        </c:dLbls>
        <c:gapWidth val="219"/>
        <c:axId val="798298735"/>
        <c:axId val="809056767"/>
      </c:barChart>
      <c:catAx>
        <c:axId val="798298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56767"/>
        <c:crosses val="autoZero"/>
        <c:auto val="1"/>
        <c:lblAlgn val="ctr"/>
        <c:lblOffset val="100"/>
        <c:noMultiLvlLbl val="0"/>
      </c:catAx>
      <c:valAx>
        <c:axId val="809056767"/>
        <c:scaling>
          <c:orientation val="minMax"/>
        </c:scaling>
        <c:delete val="1"/>
        <c:axPos val="l"/>
        <c:numFmt formatCode="General" sourceLinked="1"/>
        <c:majorTickMark val="out"/>
        <c:minorTickMark val="none"/>
        <c:tickLblPos val="nextTo"/>
        <c:crossAx val="79829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horizontalDpi="1200" verticalDpi="1200"/>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[Titanic.xlsx]Sheet1!PivotTable4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Over View of Pass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508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Sheet1!$C$7</c:f>
              <c:strCache>
                <c:ptCount val="1"/>
                <c:pt idx="0">
                  <c:v>Total</c:v>
                </c:pt>
              </c:strCache>
            </c:strRef>
          </c:tx>
          <c:spPr>
            <a:solidFill>
              <a:schemeClr val="accent1"/>
            </a:solidFill>
            <a:ln>
              <a:noFill/>
            </a:ln>
            <a:effectLst>
              <a:outerShdw blurRad="50800" dist="50800" dir="5400000" algn="ctr" rotWithShape="0">
                <a:schemeClr val="bg1"/>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Sheet1!$B$8:$B$23</c:f>
              <c:multiLvlStrCache>
                <c:ptCount val="12"/>
                <c:lvl>
                  <c:pt idx="0">
                    <c:v>Elder</c:v>
                  </c:pt>
                  <c:pt idx="1">
                    <c:v>Adults</c:v>
                  </c:pt>
                  <c:pt idx="2">
                    <c:v>Teenager</c:v>
                  </c:pt>
                  <c:pt idx="3">
                    <c:v>Youth</c:v>
                  </c:pt>
                  <c:pt idx="4">
                    <c:v>Teenager</c:v>
                  </c:pt>
                  <c:pt idx="5">
                    <c:v>Elder</c:v>
                  </c:pt>
                  <c:pt idx="6">
                    <c:v>Adults</c:v>
                  </c:pt>
                  <c:pt idx="7">
                    <c:v>Youth</c:v>
                  </c:pt>
                  <c:pt idx="8">
                    <c:v>Elder</c:v>
                  </c:pt>
                  <c:pt idx="9">
                    <c:v>Adults</c:v>
                  </c:pt>
                  <c:pt idx="10">
                    <c:v>Teenager</c:v>
                  </c:pt>
                  <c:pt idx="11">
                    <c:v>Youth</c:v>
                  </c:pt>
                </c:lvl>
                <c:lvl>
                  <c:pt idx="0">
                    <c:v>Second</c:v>
                  </c:pt>
                  <c:pt idx="4">
                    <c:v>First</c:v>
                  </c:pt>
                  <c:pt idx="8">
                    <c:v>Third</c:v>
                  </c:pt>
                </c:lvl>
              </c:multiLvlStrCache>
            </c:multiLvlStrRef>
          </c:cat>
          <c:val>
            <c:numRef>
              <c:f>Sheet1!$C$8:$C$23</c:f>
              <c:numCache>
                <c:formatCode>General</c:formatCode>
                <c:ptCount val="12"/>
                <c:pt idx="0">
                  <c:v>4</c:v>
                </c:pt>
                <c:pt idx="1">
                  <c:v>15</c:v>
                </c:pt>
                <c:pt idx="2">
                  <c:v>16</c:v>
                </c:pt>
                <c:pt idx="3">
                  <c:v>58</c:v>
                </c:pt>
                <c:pt idx="4">
                  <c:v>5</c:v>
                </c:pt>
                <c:pt idx="5">
                  <c:v>9</c:v>
                </c:pt>
                <c:pt idx="6">
                  <c:v>44</c:v>
                </c:pt>
                <c:pt idx="7">
                  <c:v>49</c:v>
                </c:pt>
                <c:pt idx="8">
                  <c:v>1</c:v>
                </c:pt>
                <c:pt idx="9">
                  <c:v>9</c:v>
                </c:pt>
                <c:pt idx="10">
                  <c:v>40</c:v>
                </c:pt>
                <c:pt idx="11">
                  <c:v>168</c:v>
                </c:pt>
              </c:numCache>
            </c:numRef>
          </c:val>
          <c:extLst>
            <c:ext xmlns:c16="http://schemas.microsoft.com/office/drawing/2014/chart" uri="{C3380CC4-5D6E-409C-BE32-E72D297353CC}">
              <c16:uniqueId val="{00000000-60FB-4476-A971-E40AE88C06A1}"/>
            </c:ext>
          </c:extLst>
        </c:ser>
        <c:dLbls>
          <c:dLblPos val="outEnd"/>
          <c:showLegendKey val="0"/>
          <c:showVal val="1"/>
          <c:showCatName val="0"/>
          <c:showSerName val="0"/>
          <c:showPercent val="0"/>
          <c:showBubbleSize val="0"/>
        </c:dLbls>
        <c:gapWidth val="182"/>
        <c:axId val="662881631"/>
        <c:axId val="353488223"/>
      </c:barChart>
      <c:catAx>
        <c:axId val="6628816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488223"/>
        <c:crosses val="autoZero"/>
        <c:auto val="1"/>
        <c:lblAlgn val="ctr"/>
        <c:lblOffset val="100"/>
        <c:noMultiLvlLbl val="0"/>
      </c:catAx>
      <c:valAx>
        <c:axId val="353488223"/>
        <c:scaling>
          <c:orientation val="minMax"/>
        </c:scaling>
        <c:delete val="1"/>
        <c:axPos val="b"/>
        <c:numFmt formatCode="General" sourceLinked="1"/>
        <c:majorTickMark val="out"/>
        <c:minorTickMark val="none"/>
        <c:tickLblPos val="nextTo"/>
        <c:crossAx val="66288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[Titanic.xlsx]2!PivotTable3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969514680230174E-2"/>
          <c:y val="0.11901045951345632"/>
          <c:w val="0.83100079881319178"/>
          <c:h val="0.68353331766365022"/>
        </c:manualLayout>
      </c:layout>
      <c:barChart>
        <c:barDir val="col"/>
        <c:grouping val="clustered"/>
        <c:varyColors val="0"/>
        <c:ser>
          <c:idx val="0"/>
          <c:order val="0"/>
          <c:tx>
            <c:strRef>
              <c:f>'2'!$B$3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'2'!$A$4:$A$8</c:f>
              <c:strCache>
                <c:ptCount val="4"/>
                <c:pt idx="0">
                  <c:v>Youth</c:v>
                </c:pt>
                <c:pt idx="1">
                  <c:v>Adults</c:v>
                </c:pt>
                <c:pt idx="2">
                  <c:v>Teenager</c:v>
                </c:pt>
                <c:pt idx="3">
                  <c:v>Elder</c:v>
                </c:pt>
              </c:strCache>
            </c:strRef>
          </c:cat>
          <c:val>
            <c:numRef>
              <c:f>'2'!$B$4:$B$8</c:f>
              <c:numCache>
                <c:formatCode>General</c:formatCode>
                <c:ptCount val="4"/>
                <c:pt idx="0">
                  <c:v>275</c:v>
                </c:pt>
                <c:pt idx="1">
                  <c:v>68</c:v>
                </c:pt>
                <c:pt idx="2">
                  <c:v>61</c:v>
                </c:pt>
                <c:pt idx="3">
                  <c:v>14</c:v>
                </c:pt>
              </c:numCache>
            </c:numRef>
          </c:val>
          <c:extLst>
            <c:ext xmlns:c16="http://schemas.microsoft.com/office/drawing/2014/chart" uri="{C3380CC4-5D6E-409C-BE32-E72D297353CC}">
              <c16:uniqueId val="{00000000-1129-4FD8-B812-1B5927CDEB27}"/>
            </c:ext>
          </c:extLst>
        </c:ser>
        <c:dLbls>
          <c:dLblPos val="outEnd"/>
          <c:showLegendKey val="0"/>
          <c:showVal val="1"/>
          <c:showCatName val="0"/>
          <c:showSerName val="0"/>
          <c:showPercent val="0"/>
          <c:showBubbleSize val="0"/>
        </c:dLbls>
        <c:gapWidth val="219"/>
        <c:overlap val="-27"/>
        <c:axId val="661401327"/>
        <c:axId val="599781487"/>
      </c:barChart>
      <c:catAx>
        <c:axId val="661401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781487"/>
        <c:crosses val="autoZero"/>
        <c:auto val="1"/>
        <c:lblAlgn val="ctr"/>
        <c:lblOffset val="100"/>
        <c:noMultiLvlLbl val="0"/>
      </c:catAx>
      <c:valAx>
        <c:axId val="599781487"/>
        <c:scaling>
          <c:orientation val="minMax"/>
        </c:scaling>
        <c:delete val="1"/>
        <c:axPos val="l"/>
        <c:numFmt formatCode="General" sourceLinked="1"/>
        <c:majorTickMark val="out"/>
        <c:minorTickMark val="none"/>
        <c:tickLblPos val="nextTo"/>
        <c:crossAx val="66140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[Titanic.xlsx]21!PivotTable6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0.18441268915459641"/>
          <c:y val="5.4952310206507204E-2"/>
          <c:w val="0.52649233660607242"/>
          <c:h val="0.90731184073688897"/>
        </c:manualLayout>
      </c:layout>
      <c:doughnutChart>
        <c:varyColors val="1"/>
        <c:ser>
          <c:idx val="0"/>
          <c:order val="0"/>
          <c:tx>
            <c:strRef>
              <c:f>'21'!$B$5</c:f>
              <c:strCache>
                <c:ptCount val="1"/>
                <c:pt idx="0">
                  <c:v>Total</c:v>
                </c:pt>
              </c:strCache>
            </c:strRef>
          </c:tx>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8E8A-48D0-B0EA-6AA937342D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8A-48D0-B0EA-6AA937342D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'21'!$A$6:$A$8</c:f>
              <c:strCache>
                <c:ptCount val="2"/>
                <c:pt idx="0">
                  <c:v>female</c:v>
                </c:pt>
                <c:pt idx="1">
                  <c:v>male</c:v>
                </c:pt>
              </c:strCache>
            </c:strRef>
          </c:cat>
          <c:val>
            <c:numRef>
              <c:f>'21'!$B$6:$B$8</c:f>
              <c:numCache>
                <c:formatCode>General</c:formatCode>
                <c:ptCount val="2"/>
                <c:pt idx="0">
                  <c:v>152</c:v>
                </c:pt>
                <c:pt idx="1">
                  <c:v>266</c:v>
                </c:pt>
              </c:numCache>
            </c:numRef>
          </c:val>
          <c:extLst>
            <c:ext xmlns:c16="http://schemas.microsoft.com/office/drawing/2014/chart" uri="{C3380CC4-5D6E-409C-BE32-E72D297353CC}">
              <c16:uniqueId val="{00000004-8E8A-48D0-B0EA-6AA937342DB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[Titanic.xlsx]5!PivotTable11</c:name>
    <c:fmtId val="2"/>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958377801494131E-2"/>
          <c:y val="7.7738515901060068E-2"/>
          <c:w val="0.90608324439701171"/>
          <c:h val="0.75831612921176372"/>
        </c:manualLayout>
      </c:layout>
      <c:barChart>
        <c:barDir val="col"/>
        <c:grouping val="clustered"/>
        <c:varyColors val="0"/>
        <c:ser>
          <c:idx val="0"/>
          <c:order val="0"/>
          <c:tx>
            <c:strRef>
              <c:f>'5'!$C$3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'5'!$B$4:$B$7</c:f>
              <c:strCache>
                <c:ptCount val="3"/>
                <c:pt idx="0">
                  <c:v>Third</c:v>
                </c:pt>
                <c:pt idx="1">
                  <c:v>First</c:v>
                </c:pt>
                <c:pt idx="2">
                  <c:v>Second</c:v>
                </c:pt>
              </c:strCache>
            </c:strRef>
          </c:cat>
          <c:val>
            <c:numRef>
              <c:f>'5'!$C$4:$C$7</c:f>
              <c:numCache>
                <c:formatCode>General</c:formatCode>
                <c:ptCount val="3"/>
                <c:pt idx="0">
                  <c:v>218</c:v>
                </c:pt>
                <c:pt idx="1">
                  <c:v>107</c:v>
                </c:pt>
                <c:pt idx="2">
                  <c:v>93</c:v>
                </c:pt>
              </c:numCache>
            </c:numRef>
          </c:val>
          <c:extLst>
            <c:ext xmlns:c16="http://schemas.microsoft.com/office/drawing/2014/chart" uri="{C3380CC4-5D6E-409C-BE32-E72D297353CC}">
              <c16:uniqueId val="{00000000-408D-49B7-88FD-D6E75AB50AC0}"/>
            </c:ext>
          </c:extLst>
        </c:ser>
        <c:dLbls>
          <c:dLblPos val="outEnd"/>
          <c:showLegendKey val="0"/>
          <c:showVal val="1"/>
          <c:showCatName val="0"/>
          <c:showSerName val="0"/>
          <c:showPercent val="0"/>
          <c:showBubbleSize val="0"/>
        </c:dLbls>
        <c:gapWidth val="219"/>
        <c:axId val="798298735"/>
        <c:axId val="809056767"/>
      </c:barChart>
      <c:catAx>
        <c:axId val="798298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56767"/>
        <c:crosses val="autoZero"/>
        <c:auto val="1"/>
        <c:lblAlgn val="ctr"/>
        <c:lblOffset val="100"/>
        <c:noMultiLvlLbl val="0"/>
      </c:catAx>
      <c:valAx>
        <c:axId val="809056767"/>
        <c:scaling>
          <c:orientation val="minMax"/>
        </c:scaling>
        <c:delete val="1"/>
        <c:axPos val="l"/>
        <c:numFmt formatCode="General" sourceLinked="1"/>
        <c:majorTickMark val="out"/>
        <c:minorTickMark val="none"/>
        <c:tickLblPos val="nextTo"/>
        <c:crossAx val="79829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landscape" horizontalDpi="1200" verticalDpi="1200"/>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[Titanic.xlsx]4!PivotTable5</c:name>
    <c:fmtId val="3"/>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'4'!$B$4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'4'!$A$5:$A$8</c:f>
              <c:strCache>
                <c:ptCount val="3"/>
                <c:pt idx="0">
                  <c:v>Queenstown</c:v>
                </c:pt>
                <c:pt idx="1">
                  <c:v>Cherbourg</c:v>
                </c:pt>
                <c:pt idx="2">
                  <c:v>Southampton</c:v>
                </c:pt>
              </c:strCache>
            </c:strRef>
          </c:cat>
          <c:val>
            <c:numRef>
              <c:f>'4'!$B$5:$B$8</c:f>
              <c:numCache>
                <c:formatCode>General</c:formatCode>
                <c:ptCount val="3"/>
                <c:pt idx="0">
                  <c:v>46</c:v>
                </c:pt>
                <c:pt idx="1">
                  <c:v>102</c:v>
                </c:pt>
                <c:pt idx="2">
                  <c:v>270</c:v>
                </c:pt>
              </c:numCache>
            </c:numRef>
          </c:val>
          <c:extLst>
            <c:ext xmlns:c16="http://schemas.microsoft.com/office/drawing/2014/chart" uri="{C3380CC4-5D6E-409C-BE32-E72D297353CC}">
              <c16:uniqueId val="{00000000-9170-4CBE-ADC5-A2123C98D309}"/>
            </c:ext>
          </c:extLst>
        </c:ser>
        <c:dLbls>
          <c:showLegendKey val="0"/>
          <c:showVal val="0"/>
          <c:showCatName val="0"/>
          <c:showSerName val="0"/>
          <c:showPercent val="0"/>
          <c:showBubbleSize val="0"/>
        </c:dLbls>
        <c:gapWidth val="182"/>
        <c:axId val="237646160"/>
        <c:axId val="237649040"/>
      </c:barChart>
      <c:catAx>
        <c:axId val="2376461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649040"/>
        <c:crosses val="autoZero"/>
        <c:auto val="1"/>
        <c:lblAlgn val="ctr"/>
        <c:lblOffset val="100"/>
        <c:noMultiLvlLbl val="0"/>
      </c:catAx>
      <c:valAx>
        <c:axId val="237649040"/>
        <c:scaling>
          <c:orientation val="minMax"/>
        </c:scaling>
        <c:delete val="1"/>
        <c:axPos val="b"/>
        <c:numFmt formatCode="General" sourceLinked="1"/>
        <c:majorTickMark val="out"/>
        <c:minorTickMark val="none"/>
        <c:tickLblPos val="nextTo"/>
        <c:crossAx val="23764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[Titanic.xlsx]1!PivotTable1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rgbClr val="00206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rgbClr val="002060"/>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rgbClr val="002060"/>
          </a:solidFill>
          <a:ln>
            <a:noFill/>
          </a:ln>
          <a:effectLst/>
        </c:spPr>
      </c:pivotFmt>
    </c:pivotFmts>
    <c:plotArea>
      <c:layout/>
      <c:doughnutChart>
        <c:varyColors val="1"/>
        <c:ser>
          <c:idx val="0"/>
          <c:order val="0"/>
          <c:tx>
            <c:strRef>
              <c:f>'1'!$B$3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701-4927-9037-1700D192B7CC}"/>
              </c:ext>
            </c:extLst>
          </c:dPt>
          <c:dPt>
            <c:idx val="1"/>
            <c:bubble3D val="0"/>
            <c:spPr>
              <a:solidFill>
                <a:schemeClr val="accent2"/>
              </a:solidFill>
              <a:ln>
                <a:noFill/>
              </a:ln>
              <a:effectLst/>
            </c:spPr>
            <c:extLst>
              <c:ext xmlns:c16="http://schemas.microsoft.com/office/drawing/2014/chart" uri="{C3380CC4-5D6E-409C-BE32-E72D297353CC}">
                <c16:uniqueId val="{00000003-8701-4927-9037-1700D192B7CC}"/>
              </c:ext>
            </c:extLst>
          </c:dPt>
          <c:dPt>
            <c:idx val="2"/>
            <c:bubble3D val="0"/>
            <c:spPr>
              <a:solidFill>
                <a:srgbClr val="002060"/>
              </a:solidFill>
              <a:ln>
                <a:noFill/>
              </a:ln>
              <a:effectLst/>
            </c:spPr>
            <c:extLst>
              <c:ext xmlns:c16="http://schemas.microsoft.com/office/drawing/2014/chart" uri="{C3380CC4-5D6E-409C-BE32-E72D297353CC}">
                <c16:uniqueId val="{00000005-8701-4927-9037-1700D192B7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'1'!$A$4:$A$7</c:f>
              <c:strCache>
                <c:ptCount val="3"/>
                <c:pt idx="0">
                  <c:v>Third</c:v>
                </c:pt>
                <c:pt idx="1">
                  <c:v>Second</c:v>
                </c:pt>
                <c:pt idx="2">
                  <c:v>First</c:v>
                </c:pt>
              </c:strCache>
            </c:strRef>
          </c:cat>
          <c:val>
            <c:numRef>
              <c:f>'1'!$B$4:$B$7</c:f>
              <c:numCache>
                <c:formatCode>"$"#,##0</c:formatCode>
                <c:ptCount val="3"/>
                <c:pt idx="0">
                  <c:v>12.459677880184334</c:v>
                </c:pt>
                <c:pt idx="1">
                  <c:v>22.20210430107527</c:v>
                </c:pt>
                <c:pt idx="2">
                  <c:v>94.280297196261685</c:v>
                </c:pt>
              </c:numCache>
            </c:numRef>
          </c:val>
          <c:extLst>
            <c:ext xmlns:c16="http://schemas.microsoft.com/office/drawing/2014/chart" uri="{C3380CC4-5D6E-409C-BE32-E72D297353CC}">
              <c16:uniqueId val="{00000006-8701-4927-9037-1700D192B7CC}"/>
            </c:ext>
          </c:extLst>
        </c:ser>
        <c:dLbls>
          <c:showLegendKey val="0"/>
          <c:showVal val="0"/>
          <c:showCatName val="0"/>
          <c:showSerName val="0"/>
          <c:showPercent val="0"/>
          <c:showBubbleSize val="0"/>
          <c:showLeaderLines val="1"/>
        </c:dLbls>
        <c:firstSliceAng val="0"/>
        <c:holeSize val="54"/>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[Titanic.xlsx]3!PivotTable5</c:name>
    <c:fmtId val="12"/>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'3'!$A$13</c:f>
              <c:strCache>
                <c:ptCount val="1"/>
                <c:pt idx="0">
                  <c:v>P_kids</c:v>
                </c:pt>
              </c:strCache>
            </c:strRef>
          </c:tx>
          <c:spPr>
            <a:solidFill>
              <a:srgbClr val="002060"/>
            </a:solidFill>
            <a:ln>
              <a:noFill/>
            </a:ln>
            <a:effectLst/>
          </c:spPr>
          <c:invertIfNegative val="0"/>
          <c:cat>
            <c:strRef>
              <c:f>'3'!$A$14</c:f>
              <c:strCache>
                <c:ptCount val="1"/>
                <c:pt idx="0">
                  <c:v>Total</c:v>
                </c:pt>
              </c:strCache>
            </c:strRef>
          </c:cat>
          <c:val>
            <c:numRef>
              <c:f>'3'!$A$14</c:f>
              <c:numCache>
                <c:formatCode>General</c:formatCode>
                <c:ptCount val="1"/>
                <c:pt idx="0">
                  <c:v>94</c:v>
                </c:pt>
              </c:numCache>
            </c:numRef>
          </c:val>
          <c:extLst>
            <c:ext xmlns:c16="http://schemas.microsoft.com/office/drawing/2014/chart" uri="{C3380CC4-5D6E-409C-BE32-E72D297353CC}">
              <c16:uniqueId val="{00000000-FDF4-4074-9546-A2A740A8AEB8}"/>
            </c:ext>
          </c:extLst>
        </c:ser>
        <c:ser>
          <c:idx val="1"/>
          <c:order val="1"/>
          <c:tx>
            <c:strRef>
              <c:f>'3'!$B$13</c:f>
              <c:strCache>
                <c:ptCount val="1"/>
                <c:pt idx="0">
                  <c:v>#kids</c:v>
                </c:pt>
              </c:strCache>
            </c:strRef>
          </c:tx>
          <c:spPr>
            <a:solidFill>
              <a:schemeClr val="accent2"/>
            </a:solidFill>
            <a:ln>
              <a:noFill/>
            </a:ln>
            <a:effectLst/>
          </c:spPr>
          <c:invertIfNegative val="0"/>
          <c:cat>
            <c:strRef>
              <c:f>'3'!$A$14</c:f>
              <c:strCache>
                <c:ptCount val="1"/>
                <c:pt idx="0">
                  <c:v>Total</c:v>
                </c:pt>
              </c:strCache>
            </c:strRef>
          </c:cat>
          <c:val>
            <c:numRef>
              <c:f>'3'!$B$14</c:f>
              <c:numCache>
                <c:formatCode>General</c:formatCode>
                <c:ptCount val="1"/>
                <c:pt idx="0">
                  <c:v>164</c:v>
                </c:pt>
              </c:numCache>
            </c:numRef>
          </c:val>
          <c:extLst>
            <c:ext xmlns:c16="http://schemas.microsoft.com/office/drawing/2014/chart" uri="{C3380CC4-5D6E-409C-BE32-E72D297353CC}">
              <c16:uniqueId val="{00000001-FDF4-4074-9546-A2A740A8AEB8}"/>
            </c:ext>
          </c:extLst>
        </c:ser>
        <c:dLbls>
          <c:showLegendKey val="0"/>
          <c:showVal val="0"/>
          <c:showCatName val="0"/>
          <c:showSerName val="0"/>
          <c:showPercent val="0"/>
          <c:showBubbleSize val="0"/>
        </c:dLbls>
        <c:gapWidth val="182"/>
        <c:axId val="1744691472"/>
        <c:axId val="1744694352"/>
      </c:barChart>
      <c:catAx>
        <c:axId val="1744691472"/>
        <c:scaling>
          <c:orientation val="minMax"/>
        </c:scaling>
        <c:delete val="1"/>
        <c:axPos val="l"/>
        <c:numFmt formatCode="General" sourceLinked="1"/>
        <c:majorTickMark val="none"/>
        <c:minorTickMark val="none"/>
        <c:tickLblPos val="nextTo"/>
        <c:crossAx val="1744694352"/>
        <c:crosses val="autoZero"/>
        <c:auto val="1"/>
        <c:lblAlgn val="ctr"/>
        <c:lblOffset val="100"/>
        <c:noMultiLvlLbl val="0"/>
      </c:catAx>
      <c:valAx>
        <c:axId val="1744694352"/>
        <c:scaling>
          <c:orientation val="minMax"/>
        </c:scaling>
        <c:delete val="1"/>
        <c:axPos val="b"/>
        <c:numFmt formatCode="General" sourceLinked="1"/>
        <c:majorTickMark val="none"/>
        <c:minorTickMark val="none"/>
        <c:tickLblPos val="nextTo"/>
        <c:crossAx val="1744691472"/>
        <c:crosses val="autoZero"/>
        <c:crossBetween val="between"/>
      </c:valAx>
      <c:dTable>
        <c:showHorzBorder val="1"/>
        <c:showVertBorder val="0"/>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[Titanic.xlsx]3!PivotTable1</c:name>
    <c:fmtId val="13"/>
  </c:pivotSource>
  <c:chart>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'3'!$A$4</c:f>
              <c:strCache>
                <c:ptCount val="1"/>
                <c:pt idx="0">
                  <c:v>P_sib</c:v>
                </c:pt>
              </c:strCache>
            </c:strRef>
          </c:tx>
          <c:spPr>
            <a:solidFill>
              <a:srgbClr val="002060"/>
            </a:solidFill>
            <a:ln>
              <a:noFill/>
            </a:ln>
            <a:effectLst/>
          </c:spPr>
          <c:invertIfNegative val="0"/>
          <c:cat>
            <c:strRef>
              <c:f>'3'!$A$5</c:f>
              <c:strCache>
                <c:ptCount val="1"/>
                <c:pt idx="0">
                  <c:v>Total</c:v>
                </c:pt>
              </c:strCache>
            </c:strRef>
          </c:cat>
          <c:val>
            <c:numRef>
              <c:f>'3'!$A$5</c:f>
              <c:numCache>
                <c:formatCode>General</c:formatCode>
                <c:ptCount val="1"/>
                <c:pt idx="0">
                  <c:v>135</c:v>
                </c:pt>
              </c:numCache>
            </c:numRef>
          </c:val>
          <c:extLst>
            <c:ext xmlns:c16="http://schemas.microsoft.com/office/drawing/2014/chart" uri="{C3380CC4-5D6E-409C-BE32-E72D297353CC}">
              <c16:uniqueId val="{00000000-FCCA-4BAF-AF0A-ECF876971F1E}"/>
            </c:ext>
          </c:extLst>
        </c:ser>
        <c:ser>
          <c:idx val="1"/>
          <c:order val="1"/>
          <c:tx>
            <c:strRef>
              <c:f>'3'!$B$4</c:f>
              <c:strCache>
                <c:ptCount val="1"/>
                <c:pt idx="0">
                  <c:v>#Sibs</c:v>
                </c:pt>
              </c:strCache>
            </c:strRef>
          </c:tx>
          <c:spPr>
            <a:solidFill>
              <a:schemeClr val="accent2"/>
            </a:solidFill>
            <a:ln>
              <a:noFill/>
            </a:ln>
            <a:effectLst/>
          </c:spPr>
          <c:invertIfNegative val="0"/>
          <c:cat>
            <c:strRef>
              <c:f>'3'!$A$5</c:f>
              <c:strCache>
                <c:ptCount val="1"/>
                <c:pt idx="0">
                  <c:v>Total</c:v>
                </c:pt>
              </c:strCache>
            </c:strRef>
          </c:cat>
          <c:val>
            <c:numRef>
              <c:f>'3'!$B$5</c:f>
              <c:numCache>
                <c:formatCode>General</c:formatCode>
                <c:ptCount val="1"/>
                <c:pt idx="0">
                  <c:v>187</c:v>
                </c:pt>
              </c:numCache>
            </c:numRef>
          </c:val>
          <c:extLst>
            <c:ext xmlns:c16="http://schemas.microsoft.com/office/drawing/2014/chart" uri="{C3380CC4-5D6E-409C-BE32-E72D297353CC}">
              <c16:uniqueId val="{00000001-FCCA-4BAF-AF0A-ECF876971F1E}"/>
            </c:ext>
          </c:extLst>
        </c:ser>
        <c:dLbls>
          <c:showLegendKey val="0"/>
          <c:showVal val="0"/>
          <c:showCatName val="0"/>
          <c:showSerName val="0"/>
          <c:showPercent val="0"/>
          <c:showBubbleSize val="0"/>
        </c:dLbls>
        <c:gapWidth val="182"/>
        <c:axId val="1688054176"/>
        <c:axId val="1744691952"/>
      </c:barChart>
      <c:catAx>
        <c:axId val="1688054176"/>
        <c:scaling>
          <c:orientation val="minMax"/>
        </c:scaling>
        <c:delete val="1"/>
        <c:axPos val="l"/>
        <c:numFmt formatCode="General" sourceLinked="1"/>
        <c:majorTickMark val="none"/>
        <c:minorTickMark val="none"/>
        <c:tickLblPos val="nextTo"/>
        <c:crossAx val="1744691952"/>
        <c:crosses val="autoZero"/>
        <c:auto val="1"/>
        <c:lblAlgn val="ctr"/>
        <c:lblOffset val="100"/>
        <c:noMultiLvlLbl val="0"/>
      </c:catAx>
      <c:valAx>
        <c:axId val="1744691952"/>
        <c:scaling>
          <c:orientation val="minMax"/>
        </c:scaling>
        <c:delete val="1"/>
        <c:axPos val="b"/>
        <c:numFmt formatCode="General" sourceLinked="1"/>
        <c:majorTickMark val="none"/>
        <c:minorTickMark val="none"/>
        <c:tickLblPos val="nextTo"/>
        <c:crossAx val="1688054176"/>
        <c:crosses val="autoZero"/>
        <c:crossBetween val="between"/>
      </c:valAx>
      <c:dTable>
        <c:showHorzBorder val="1"/>
        <c:showVertBorder val="1"/>
        <c:showOutline val="0"/>
        <c:showKeys val="1"/>
        <c:spPr>
          <a:noFill/>
          <a:ln w="317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image" Target="../media/image5.svg"/><Relationship Id="rId2" Type="http://schemas.openxmlformats.org/officeDocument/2006/relationships/chart" Target="../charts/chart10.xml"/><Relationship Id="rId1" Type="http://schemas.openxmlformats.org/officeDocument/2006/relationships/image" Target="../media/image1.jpeg"/><Relationship Id="rId6" Type="http://schemas.openxmlformats.org/officeDocument/2006/relationships/chart" Target="../charts/chart14.xml"/><Relationship Id="rId11" Type="http://schemas.openxmlformats.org/officeDocument/2006/relationships/image" Target="../media/image4.png"/><Relationship Id="rId5" Type="http://schemas.openxmlformats.org/officeDocument/2006/relationships/chart" Target="../charts/chart13.xml"/><Relationship Id="rId10" Type="http://schemas.openxmlformats.org/officeDocument/2006/relationships/image" Target="../media/image3.svg"/><Relationship Id="rId4" Type="http://schemas.openxmlformats.org/officeDocument/2006/relationships/chart" Target="../charts/chart12.xml"/><Relationship Id="rId9"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4</xdr:col>
      <xdr:colOff>711200</xdr:colOff>
      <xdr:row>1</xdr:row>
      <xdr:rowOff>114300</xdr:rowOff>
    </xdr:from>
    <xdr:to>
      <xdr:col>8</xdr:col>
      <xdr:colOff>400050</xdr:colOff>
      <xdr:row>13</xdr:row>
      <xdr:rowOff>69850</xdr:rowOff>
    </xdr:to>
    <xdr:graphicFrame macro="">
      <xdr:nvGraphicFramePr>
        <xdr:cNvPr id="2" name="Chart 1">
          <a:extLst>
            <a:ext uri="{FF2B5EF4-FFF2-40B4-BE49-F238E27FC236}">
              <a16:creationId xmlns:a16="http://schemas.microsoft.com/office/drawing/2014/main" id="{8A26E5FB-0DF2-4BF9-8889-957302386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152400</xdr:colOff>
      <xdr:row>2</xdr:row>
      <xdr:rowOff>95251</xdr:rowOff>
    </xdr:from>
    <xdr:to>
      <xdr:col>15</xdr:col>
      <xdr:colOff>152400</xdr:colOff>
      <xdr:row>7</xdr:row>
      <xdr:rowOff>139701</xdr:rowOff>
    </xdr:to>
    <mc:AlternateContent xmlns:mc="http://schemas.openxmlformats.org/markup-compatibility/2006" xmlns:a14="http://schemas.microsoft.com/office/drawing/2010/main">
      <mc:Choice Requires="a14">
        <xdr:graphicFrame macro="">
          <xdr:nvGraphicFramePr>
            <xdr:cNvPr id="3" name="Survived">
              <a:extLst>
                <a:ext uri="{FF2B5EF4-FFF2-40B4-BE49-F238E27FC236}">
                  <a16:creationId xmlns:a16="http://schemas.microsoft.com/office/drawing/2014/main" id="{E6B92677-91CC-0A6E-E665-E87BF6E162BF}"/>
                </a:ext>
              </a:extLst>
            </xdr:cNvPr>
            <xdr:cNvGraphicFramePr/>
          </xdr:nvGraphicFramePr>
          <xdr:xfrm>
            <a:off x="0" y="0"/>
            <a:ext cx="0" cy="0"/>
          </xdr:xfrm>
          <a:graphic>
            <a:graphicData uri="http://schemas.microsoft.com/office/drawing/2010/slicer">
              <sle:slicer xmlns:sle="http://schemas.microsoft.com/office/drawing/2010/slicer" name="Survived"/>
            </a:graphicData>
          </a:graphic>
        </xdr:graphicFrame>
      </mc:Choice>
      <mc:Fallback xmlns="">
        <xdr:sp macro="" textlink="">
          <xdr:nvSpPr>
            <xdr:cNvPr id="0" name=""/>
            <xdr:cNvSpPr>
              <a:spLocks noTextEdit="1"/>
            </xdr:cNvSpPr>
          </xdr:nvSpPr>
          <xdr:spPr>
            <a:xfrm>
              <a:off x="10102850" y="463551"/>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107950</xdr:colOff>
      <xdr:row>4</xdr:row>
      <xdr:rowOff>107951</xdr:rowOff>
    </xdr:from>
    <xdr:to>
      <xdr:col>12</xdr:col>
      <xdr:colOff>107950</xdr:colOff>
      <xdr:row>10</xdr:row>
      <xdr:rowOff>88901</xdr:rowOff>
    </xdr:to>
    <mc:AlternateContent xmlns:mc="http://schemas.openxmlformats.org/markup-compatibility/2006" xmlns:a14="http://schemas.microsoft.com/office/drawing/2010/main">
      <mc:Choice Requires="a14">
        <xdr:graphicFrame macro="">
          <xdr:nvGraphicFramePr>
            <xdr:cNvPr id="4" name="Sex">
              <a:extLst>
                <a:ext uri="{FF2B5EF4-FFF2-40B4-BE49-F238E27FC236}">
                  <a16:creationId xmlns:a16="http://schemas.microsoft.com/office/drawing/2014/main" id="{C9203674-7BB2-EAF3-681A-05272A163D7C}"/>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8229600" y="844551"/>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412750</xdr:colOff>
      <xdr:row>13</xdr:row>
      <xdr:rowOff>133351</xdr:rowOff>
    </xdr:from>
    <xdr:to>
      <xdr:col>3</xdr:col>
      <xdr:colOff>107950</xdr:colOff>
      <xdr:row>20</xdr:row>
      <xdr:rowOff>31751</xdr:rowOff>
    </xdr:to>
    <mc:AlternateContent xmlns:mc="http://schemas.openxmlformats.org/markup-compatibility/2006" xmlns:a14="http://schemas.microsoft.com/office/drawing/2010/main">
      <mc:Choice Requires="a14">
        <xdr:graphicFrame macro="">
          <xdr:nvGraphicFramePr>
            <xdr:cNvPr id="5" name="Pclass">
              <a:extLst>
                <a:ext uri="{FF2B5EF4-FFF2-40B4-BE49-F238E27FC236}">
                  <a16:creationId xmlns:a16="http://schemas.microsoft.com/office/drawing/2014/main" id="{DA029154-F7A8-A95C-23AE-82E9A1418AA6}"/>
                </a:ext>
              </a:extLst>
            </xdr:cNvPr>
            <xdr:cNvGraphicFramePr/>
          </xdr:nvGraphicFramePr>
          <xdr:xfrm>
            <a:off x="0" y="0"/>
            <a:ext cx="0" cy="0"/>
          </xdr:xfrm>
          <a:graphic>
            <a:graphicData uri="http://schemas.microsoft.com/office/drawing/2010/slicer">
              <sle:slicer xmlns:sle="http://schemas.microsoft.com/office/drawing/2010/slicer" name="Pclass"/>
            </a:graphicData>
          </a:graphic>
        </xdr:graphicFrame>
      </mc:Choice>
      <mc:Fallback xmlns="">
        <xdr:sp macro="" textlink="">
          <xdr:nvSpPr>
            <xdr:cNvPr id="0" name=""/>
            <xdr:cNvSpPr>
              <a:spLocks noTextEdit="1"/>
            </xdr:cNvSpPr>
          </xdr:nvSpPr>
          <xdr:spPr>
            <a:xfrm>
              <a:off x="2127250" y="2527301"/>
              <a:ext cx="1403350" cy="1187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330200</xdr:colOff>
      <xdr:row>3</xdr:row>
      <xdr:rowOff>127000</xdr:rowOff>
    </xdr:from>
    <xdr:to>
      <xdr:col>9</xdr:col>
      <xdr:colOff>88900</xdr:colOff>
      <xdr:row>17</xdr:row>
      <xdr:rowOff>101600</xdr:rowOff>
    </xdr:to>
    <xdr:graphicFrame macro="">
      <xdr:nvGraphicFramePr>
        <xdr:cNvPr id="2" name="Chart 1">
          <a:extLst>
            <a:ext uri="{FF2B5EF4-FFF2-40B4-BE49-F238E27FC236}">
              <a16:creationId xmlns:a16="http://schemas.microsoft.com/office/drawing/2014/main" id="{237AA03D-4628-4D75-B74F-313BCE5245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31750</xdr:colOff>
      <xdr:row>2</xdr:row>
      <xdr:rowOff>127001</xdr:rowOff>
    </xdr:from>
    <xdr:to>
      <xdr:col>16</xdr:col>
      <xdr:colOff>31750</xdr:colOff>
      <xdr:row>7</xdr:row>
      <xdr:rowOff>133350</xdr:rowOff>
    </xdr:to>
    <mc:AlternateContent xmlns:mc="http://schemas.openxmlformats.org/markup-compatibility/2006" xmlns:a14="http://schemas.microsoft.com/office/drawing/2010/main">
      <mc:Choice Requires="a14">
        <xdr:graphicFrame macro="">
          <xdr:nvGraphicFramePr>
            <xdr:cNvPr id="3" name="# Siblings">
              <a:extLst>
                <a:ext uri="{FF2B5EF4-FFF2-40B4-BE49-F238E27FC236}">
                  <a16:creationId xmlns:a16="http://schemas.microsoft.com/office/drawing/2014/main" id="{3A38B444-EBEE-09BD-BD5A-D030DE6F4B8B}"/>
                </a:ext>
              </a:extLst>
            </xdr:cNvPr>
            <xdr:cNvGraphicFramePr/>
          </xdr:nvGraphicFramePr>
          <xdr:xfrm>
            <a:off x="0" y="0"/>
            <a:ext cx="0" cy="0"/>
          </xdr:xfrm>
          <a:graphic>
            <a:graphicData uri="http://schemas.microsoft.com/office/drawing/2010/slicer">
              <sle:slicer xmlns:sle="http://schemas.microsoft.com/office/drawing/2010/slicer" name="# Siblings"/>
            </a:graphicData>
          </a:graphic>
        </xdr:graphicFrame>
      </mc:Choice>
      <mc:Fallback xmlns="">
        <xdr:sp macro="" textlink="">
          <xdr:nvSpPr>
            <xdr:cNvPr id="0" name=""/>
            <xdr:cNvSpPr>
              <a:spLocks noTextEdit="1"/>
            </xdr:cNvSpPr>
          </xdr:nvSpPr>
          <xdr:spPr>
            <a:xfrm>
              <a:off x="9759950" y="495301"/>
              <a:ext cx="1828800" cy="927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95250</xdr:colOff>
      <xdr:row>1</xdr:row>
      <xdr:rowOff>127000</xdr:rowOff>
    </xdr:from>
    <xdr:to>
      <xdr:col>12</xdr:col>
      <xdr:colOff>95250</xdr:colOff>
      <xdr:row>6</xdr:row>
      <xdr:rowOff>107950</xdr:rowOff>
    </xdr:to>
    <mc:AlternateContent xmlns:mc="http://schemas.openxmlformats.org/markup-compatibility/2006" xmlns:a14="http://schemas.microsoft.com/office/drawing/2010/main">
      <mc:Choice Requires="a14">
        <xdr:graphicFrame macro="">
          <xdr:nvGraphicFramePr>
            <xdr:cNvPr id="4" name="# Children">
              <a:extLst>
                <a:ext uri="{FF2B5EF4-FFF2-40B4-BE49-F238E27FC236}">
                  <a16:creationId xmlns:a16="http://schemas.microsoft.com/office/drawing/2014/main" id="{DFCFB24E-8C56-6898-D456-EB0048E520EA}"/>
                </a:ext>
              </a:extLst>
            </xdr:cNvPr>
            <xdr:cNvGraphicFramePr/>
          </xdr:nvGraphicFramePr>
          <xdr:xfrm>
            <a:off x="0" y="0"/>
            <a:ext cx="0" cy="0"/>
          </xdr:xfrm>
          <a:graphic>
            <a:graphicData uri="http://schemas.microsoft.com/office/drawing/2010/slicer">
              <sle:slicer xmlns:sle="http://schemas.microsoft.com/office/drawing/2010/slicer" name="# Children"/>
            </a:graphicData>
          </a:graphic>
        </xdr:graphicFrame>
      </mc:Choice>
      <mc:Fallback xmlns="">
        <xdr:sp macro="" textlink="">
          <xdr:nvSpPr>
            <xdr:cNvPr id="0" name=""/>
            <xdr:cNvSpPr>
              <a:spLocks noTextEdit="1"/>
            </xdr:cNvSpPr>
          </xdr:nvSpPr>
          <xdr:spPr>
            <a:xfrm>
              <a:off x="7385050" y="311150"/>
              <a:ext cx="1828800" cy="90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184149</xdr:colOff>
      <xdr:row>1</xdr:row>
      <xdr:rowOff>88900</xdr:rowOff>
    </xdr:from>
    <xdr:to>
      <xdr:col>8</xdr:col>
      <xdr:colOff>514350</xdr:colOff>
      <xdr:row>15</xdr:row>
      <xdr:rowOff>158750</xdr:rowOff>
    </xdr:to>
    <xdr:graphicFrame macro="">
      <xdr:nvGraphicFramePr>
        <xdr:cNvPr id="2" name="Chart 1">
          <a:extLst>
            <a:ext uri="{FF2B5EF4-FFF2-40B4-BE49-F238E27FC236}">
              <a16:creationId xmlns:a16="http://schemas.microsoft.com/office/drawing/2014/main" id="{3A328496-17E6-48D8-9775-2E4B1D44F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184149</xdr:colOff>
      <xdr:row>1</xdr:row>
      <xdr:rowOff>88900</xdr:rowOff>
    </xdr:from>
    <xdr:to>
      <xdr:col>8</xdr:col>
      <xdr:colOff>596900</xdr:colOff>
      <xdr:row>18</xdr:row>
      <xdr:rowOff>19050</xdr:rowOff>
    </xdr:to>
    <xdr:graphicFrame macro="">
      <xdr:nvGraphicFramePr>
        <xdr:cNvPr id="2" name="Chart 1">
          <a:extLst>
            <a:ext uri="{FF2B5EF4-FFF2-40B4-BE49-F238E27FC236}">
              <a16:creationId xmlns:a16="http://schemas.microsoft.com/office/drawing/2014/main" id="{86C03A4A-6D49-4DE4-8CA1-02E36EAE23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314325</xdr:colOff>
      <xdr:row>11</xdr:row>
      <xdr:rowOff>147637</xdr:rowOff>
    </xdr:from>
    <xdr:to>
      <xdr:col>17</xdr:col>
      <xdr:colOff>228600</xdr:colOff>
      <xdr:row>22</xdr:row>
      <xdr:rowOff>161925</xdr:rowOff>
    </xdr:to>
    <xdr:graphicFrame macro="">
      <xdr:nvGraphicFramePr>
        <xdr:cNvPr id="4" name="Chart 3">
          <a:extLst>
            <a:ext uri="{FF2B5EF4-FFF2-40B4-BE49-F238E27FC236}">
              <a16:creationId xmlns:a16="http://schemas.microsoft.com/office/drawing/2014/main" id="{02BF2CDA-32DA-6D06-712C-96D47300E2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38100</xdr:colOff>
      <xdr:row>13</xdr:row>
      <xdr:rowOff>52388</xdr:rowOff>
    </xdr:from>
    <xdr:to>
      <xdr:col>31</xdr:col>
      <xdr:colOff>114300</xdr:colOff>
      <xdr:row>24</xdr:row>
      <xdr:rowOff>85726</xdr:rowOff>
    </xdr:to>
    <xdr:graphicFrame macro="">
      <xdr:nvGraphicFramePr>
        <xdr:cNvPr id="5" name="Chart 4">
          <a:extLst>
            <a:ext uri="{FF2B5EF4-FFF2-40B4-BE49-F238E27FC236}">
              <a16:creationId xmlns:a16="http://schemas.microsoft.com/office/drawing/2014/main" id="{015A3FF1-47D2-049F-7F27-606E0DE206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584200</xdr:colOff>
      <xdr:row>2</xdr:row>
      <xdr:rowOff>95250</xdr:rowOff>
    </xdr:from>
    <xdr:to>
      <xdr:col>10</xdr:col>
      <xdr:colOff>463550</xdr:colOff>
      <xdr:row>16</xdr:row>
      <xdr:rowOff>76200</xdr:rowOff>
    </xdr:to>
    <xdr:graphicFrame macro="">
      <xdr:nvGraphicFramePr>
        <xdr:cNvPr id="3" name="Chart 2">
          <a:extLst>
            <a:ext uri="{FF2B5EF4-FFF2-40B4-BE49-F238E27FC236}">
              <a16:creationId xmlns:a16="http://schemas.microsoft.com/office/drawing/2014/main" id="{AD3BB8C4-4986-E707-16BF-70DEF3B025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450849</xdr:colOff>
      <xdr:row>3</xdr:row>
      <xdr:rowOff>63500</xdr:rowOff>
    </xdr:from>
    <xdr:to>
      <xdr:col>8</xdr:col>
      <xdr:colOff>1517650</xdr:colOff>
      <xdr:row>18</xdr:row>
      <xdr:rowOff>158750</xdr:rowOff>
    </xdr:to>
    <xdr:graphicFrame macro="">
      <xdr:nvGraphicFramePr>
        <xdr:cNvPr id="2" name="Chart 1">
          <a:extLst>
            <a:ext uri="{FF2B5EF4-FFF2-40B4-BE49-F238E27FC236}">
              <a16:creationId xmlns:a16="http://schemas.microsoft.com/office/drawing/2014/main" id="{94747461-FBBE-2DBE-8B74-1052777A6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380999</xdr:colOff>
      <xdr:row>6</xdr:row>
      <xdr:rowOff>120650</xdr:rowOff>
    </xdr:from>
    <xdr:to>
      <xdr:col>9</xdr:col>
      <xdr:colOff>279400</xdr:colOff>
      <xdr:row>22</xdr:row>
      <xdr:rowOff>146050</xdr:rowOff>
    </xdr:to>
    <xdr:graphicFrame macro="">
      <xdr:nvGraphicFramePr>
        <xdr:cNvPr id="2" name="Chart 1">
          <a:extLst>
            <a:ext uri="{FF2B5EF4-FFF2-40B4-BE49-F238E27FC236}">
              <a16:creationId xmlns:a16="http://schemas.microsoft.com/office/drawing/2014/main" id="{64DD8C31-69E1-2A49-CD67-1207DB53E7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120650</xdr:colOff>
      <xdr:row>0</xdr:row>
      <xdr:rowOff>0</xdr:rowOff>
    </xdr:from>
    <xdr:to>
      <xdr:col>1</xdr:col>
      <xdr:colOff>361950</xdr:colOff>
      <xdr:row>2</xdr:row>
      <xdr:rowOff>292100</xdr:rowOff>
    </xdr:to>
    <xdr:pic>
      <xdr:nvPicPr>
        <xdr:cNvPr id="3" name="Picture 2">
          <a:extLst>
            <a:ext uri="{FF2B5EF4-FFF2-40B4-BE49-F238E27FC236}">
              <a16:creationId xmlns:a16="http://schemas.microsoft.com/office/drawing/2014/main" id="{7FEC89A5-63EE-BBE3-ECC3-6DE8AA7286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650" y="0"/>
          <a:ext cx="850900" cy="660400"/>
        </a:xfrm>
        <a:prstGeom prst="rect">
          <a:avLst/>
        </a:prstGeom>
      </xdr:spPr>
    </xdr:pic>
    <xdr:clientData/>
  </xdr:twoCellAnchor>
  <xdr:twoCellAnchor>
    <xdr:from>
      <xdr:col>1</xdr:col>
      <xdr:colOff>539750</xdr:colOff>
      <xdr:row>0</xdr:row>
      <xdr:rowOff>50800</xdr:rowOff>
    </xdr:from>
    <xdr:to>
      <xdr:col>1</xdr:col>
      <xdr:colOff>546100</xdr:colOff>
      <xdr:row>2</xdr:row>
      <xdr:rowOff>292100</xdr:rowOff>
    </xdr:to>
    <xdr:cxnSp macro="">
      <xdr:nvCxnSpPr>
        <xdr:cNvPr id="5" name="Straight Connector 4">
          <a:extLst>
            <a:ext uri="{FF2B5EF4-FFF2-40B4-BE49-F238E27FC236}">
              <a16:creationId xmlns:a16="http://schemas.microsoft.com/office/drawing/2014/main" id="{B38DC8B3-9DA6-76C7-C703-25B07A56A0DC}"/>
            </a:ext>
          </a:extLst>
        </xdr:cNvPr>
        <xdr:cNvCxnSpPr/>
      </xdr:nvCxnSpPr>
      <xdr:spPr>
        <a:xfrm>
          <a:off x="1149350" y="50800"/>
          <a:ext cx="6350" cy="60960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xdr:colOff>
      <xdr:row>0</xdr:row>
      <xdr:rowOff>88900</xdr:rowOff>
    </xdr:from>
    <xdr:to>
      <xdr:col>19</xdr:col>
      <xdr:colOff>6350</xdr:colOff>
      <xdr:row>2</xdr:row>
      <xdr:rowOff>184150</xdr:rowOff>
    </xdr:to>
    <xdr:sp macro="" textlink="">
      <xdr:nvSpPr>
        <xdr:cNvPr id="11" name="TextBox 10">
          <a:extLst>
            <a:ext uri="{FF2B5EF4-FFF2-40B4-BE49-F238E27FC236}">
              <a16:creationId xmlns:a16="http://schemas.microsoft.com/office/drawing/2014/main" id="{84F1782E-7C1A-6CBA-2492-41190CF2716A}"/>
            </a:ext>
          </a:extLst>
        </xdr:cNvPr>
        <xdr:cNvSpPr txBox="1"/>
      </xdr:nvSpPr>
      <xdr:spPr>
        <a:xfrm>
          <a:off x="1346200" y="88900"/>
          <a:ext cx="10242550" cy="46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latin typeface="Arial" panose="020B0604020202020204" pitchFamily="34" charset="0"/>
              <a:cs typeface="Arial" panose="020B0604020202020204" pitchFamily="34" charset="0"/>
            </a:rPr>
            <a:t>Titanic</a:t>
          </a:r>
          <a:r>
            <a:rPr lang="en-US" sz="2400" b="1" baseline="0">
              <a:solidFill>
                <a:schemeClr val="bg1"/>
              </a:solidFill>
              <a:latin typeface="Arial" panose="020B0604020202020204" pitchFamily="34" charset="0"/>
              <a:cs typeface="Arial" panose="020B0604020202020204" pitchFamily="34" charset="0"/>
            </a:rPr>
            <a:t> Data Analysis : DashBoard</a:t>
          </a:r>
          <a:endParaRPr lang="en-US" sz="1400">
            <a:solidFill>
              <a:schemeClr val="bg1"/>
            </a:solidFill>
            <a:latin typeface="Arial" panose="020B0604020202020204" pitchFamily="34" charset="0"/>
            <a:cs typeface="Arial" panose="020B0604020202020204" pitchFamily="34" charset="0"/>
          </a:endParaRPr>
        </a:p>
      </xdr:txBody>
    </xdr:sp>
    <xdr:clientData/>
  </xdr:twoCellAnchor>
  <xdr:twoCellAnchor>
    <xdr:from>
      <xdr:col>7</xdr:col>
      <xdr:colOff>279400</xdr:colOff>
      <xdr:row>3</xdr:row>
      <xdr:rowOff>82550</xdr:rowOff>
    </xdr:from>
    <xdr:to>
      <xdr:col>15</xdr:col>
      <xdr:colOff>387196</xdr:colOff>
      <xdr:row>14</xdr:row>
      <xdr:rowOff>95250</xdr:rowOff>
    </xdr:to>
    <xdr:sp macro="" textlink="">
      <xdr:nvSpPr>
        <xdr:cNvPr id="13" name="Rectangle: Rounded Corners 12">
          <a:extLst>
            <a:ext uri="{FF2B5EF4-FFF2-40B4-BE49-F238E27FC236}">
              <a16:creationId xmlns:a16="http://schemas.microsoft.com/office/drawing/2014/main" id="{C087C5CE-C469-40C7-BDC7-FCBA65E66DE5}"/>
            </a:ext>
          </a:extLst>
        </xdr:cNvPr>
        <xdr:cNvSpPr/>
      </xdr:nvSpPr>
      <xdr:spPr>
        <a:xfrm>
          <a:off x="4561778" y="756270"/>
          <a:ext cx="5001942" cy="2057090"/>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Count</a:t>
          </a:r>
          <a:r>
            <a:rPr lang="en-US" sz="1100" b="1" baseline="0">
              <a:solidFill>
                <a:sysClr val="windowText" lastClr="000000"/>
              </a:solidFill>
            </a:rPr>
            <a:t> </a:t>
          </a:r>
          <a:r>
            <a:rPr lang="en-US" sz="1100" b="1">
              <a:solidFill>
                <a:sysClr val="windowText" lastClr="000000"/>
              </a:solidFill>
            </a:rPr>
            <a:t> Pe</a:t>
          </a:r>
          <a:r>
            <a:rPr lang="en-US" sz="1100" b="1" baseline="0">
              <a:solidFill>
                <a:sysClr val="windowText" lastClr="000000"/>
              </a:solidFill>
            </a:rPr>
            <a:t>r Gender</a:t>
          </a:r>
          <a:endParaRPr lang="en-US" sz="1100" b="1">
            <a:solidFill>
              <a:sysClr val="windowText" lastClr="000000"/>
            </a:solidFill>
          </a:endParaRPr>
        </a:p>
      </xdr:txBody>
    </xdr:sp>
    <xdr:clientData/>
  </xdr:twoCellAnchor>
  <xdr:twoCellAnchor>
    <xdr:from>
      <xdr:col>15</xdr:col>
      <xdr:colOff>447675</xdr:colOff>
      <xdr:row>14</xdr:row>
      <xdr:rowOff>180974</xdr:rowOff>
    </xdr:from>
    <xdr:to>
      <xdr:col>21</xdr:col>
      <xdr:colOff>0</xdr:colOff>
      <xdr:row>28</xdr:row>
      <xdr:rowOff>57149</xdr:rowOff>
    </xdr:to>
    <xdr:sp macro="" textlink="">
      <xdr:nvSpPr>
        <xdr:cNvPr id="14" name="Rectangle: Rounded Corners 13">
          <a:extLst>
            <a:ext uri="{FF2B5EF4-FFF2-40B4-BE49-F238E27FC236}">
              <a16:creationId xmlns:a16="http://schemas.microsoft.com/office/drawing/2014/main" id="{785FCC61-3452-4F9B-B7B3-DD65F65EC11F}"/>
            </a:ext>
          </a:extLst>
        </xdr:cNvPr>
        <xdr:cNvSpPr/>
      </xdr:nvSpPr>
      <xdr:spPr>
        <a:xfrm>
          <a:off x="9163050" y="2962274"/>
          <a:ext cx="3038475" cy="2543175"/>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Average</a:t>
          </a:r>
          <a:r>
            <a:rPr lang="en-US" sz="1100" b="1" baseline="0">
              <a:solidFill>
                <a:sysClr val="windowText" lastClr="000000"/>
              </a:solidFill>
            </a:rPr>
            <a:t> Fare per Class</a:t>
          </a:r>
          <a:endParaRPr lang="en-US" sz="1100" b="1">
            <a:solidFill>
              <a:sysClr val="windowText" lastClr="000000"/>
            </a:solidFill>
          </a:endParaRPr>
        </a:p>
      </xdr:txBody>
    </xdr:sp>
    <xdr:clientData/>
  </xdr:twoCellAnchor>
  <xdr:twoCellAnchor>
    <xdr:from>
      <xdr:col>15</xdr:col>
      <xdr:colOff>504825</xdr:colOff>
      <xdr:row>3</xdr:row>
      <xdr:rowOff>127000</xdr:rowOff>
    </xdr:from>
    <xdr:to>
      <xdr:col>21</xdr:col>
      <xdr:colOff>19050</xdr:colOff>
      <xdr:row>14</xdr:row>
      <xdr:rowOff>139700</xdr:rowOff>
    </xdr:to>
    <xdr:sp macro="" textlink="">
      <xdr:nvSpPr>
        <xdr:cNvPr id="15" name="Rectangle: Rounded Corners 14">
          <a:extLst>
            <a:ext uri="{FF2B5EF4-FFF2-40B4-BE49-F238E27FC236}">
              <a16:creationId xmlns:a16="http://schemas.microsoft.com/office/drawing/2014/main" id="{C71D060C-8950-45DF-999F-21BA51B121E7}"/>
            </a:ext>
          </a:extLst>
        </xdr:cNvPr>
        <xdr:cNvSpPr/>
      </xdr:nvSpPr>
      <xdr:spPr>
        <a:xfrm>
          <a:off x="9220200" y="812800"/>
          <a:ext cx="3000375" cy="2108200"/>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Count Per Class</a:t>
          </a:r>
        </a:p>
      </xdr:txBody>
    </xdr:sp>
    <xdr:clientData/>
  </xdr:twoCellAnchor>
  <xdr:twoCellAnchor>
    <xdr:from>
      <xdr:col>21</xdr:col>
      <xdr:colOff>60324</xdr:colOff>
      <xdr:row>3</xdr:row>
      <xdr:rowOff>123826</xdr:rowOff>
    </xdr:from>
    <xdr:to>
      <xdr:col>23</xdr:col>
      <xdr:colOff>330199</xdr:colOff>
      <xdr:row>28</xdr:row>
      <xdr:rowOff>38100</xdr:rowOff>
    </xdr:to>
    <xdr:sp macro="" textlink="">
      <xdr:nvSpPr>
        <xdr:cNvPr id="16" name="Rectangle: Rounded Corners 15">
          <a:extLst>
            <a:ext uri="{FF2B5EF4-FFF2-40B4-BE49-F238E27FC236}">
              <a16:creationId xmlns:a16="http://schemas.microsoft.com/office/drawing/2014/main" id="{1F0CA513-5EFF-4908-8DAA-413F65A3C4B6}"/>
            </a:ext>
          </a:extLst>
        </xdr:cNvPr>
        <xdr:cNvSpPr/>
      </xdr:nvSpPr>
      <xdr:spPr>
        <a:xfrm>
          <a:off x="12861924" y="796926"/>
          <a:ext cx="1489075" cy="4518024"/>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Filter</a:t>
          </a:r>
          <a:r>
            <a:rPr lang="en-US" sz="1100" b="1" baseline="0">
              <a:solidFill>
                <a:sysClr val="windowText" lastClr="000000"/>
              </a:solidFill>
            </a:rPr>
            <a:t> Options </a:t>
          </a:r>
          <a:endParaRPr lang="en-US" sz="1100" b="1">
            <a:solidFill>
              <a:sysClr val="windowText" lastClr="000000"/>
            </a:solidFill>
          </a:endParaRPr>
        </a:p>
      </xdr:txBody>
    </xdr:sp>
    <xdr:clientData/>
  </xdr:twoCellAnchor>
  <xdr:twoCellAnchor>
    <xdr:from>
      <xdr:col>2</xdr:col>
      <xdr:colOff>95250</xdr:colOff>
      <xdr:row>3</xdr:row>
      <xdr:rowOff>107950</xdr:rowOff>
    </xdr:from>
    <xdr:to>
      <xdr:col>7</xdr:col>
      <xdr:colOff>190500</xdr:colOff>
      <xdr:row>14</xdr:row>
      <xdr:rowOff>120650</xdr:rowOff>
    </xdr:to>
    <xdr:sp macro="" textlink="">
      <xdr:nvSpPr>
        <xdr:cNvPr id="21" name="Rectangle: Rounded Corners 20">
          <a:extLst>
            <a:ext uri="{FF2B5EF4-FFF2-40B4-BE49-F238E27FC236}">
              <a16:creationId xmlns:a16="http://schemas.microsoft.com/office/drawing/2014/main" id="{F79B50A3-DD37-4EF4-99B2-93DAAB4CCF94}"/>
            </a:ext>
          </a:extLst>
        </xdr:cNvPr>
        <xdr:cNvSpPr/>
      </xdr:nvSpPr>
      <xdr:spPr>
        <a:xfrm>
          <a:off x="1314450" y="781050"/>
          <a:ext cx="3143250" cy="2038350"/>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Count Per Age Group</a:t>
          </a:r>
        </a:p>
      </xdr:txBody>
    </xdr:sp>
    <xdr:clientData/>
  </xdr:twoCellAnchor>
  <xdr:twoCellAnchor>
    <xdr:from>
      <xdr:col>2</xdr:col>
      <xdr:colOff>139700</xdr:colOff>
      <xdr:row>14</xdr:row>
      <xdr:rowOff>177799</xdr:rowOff>
    </xdr:from>
    <xdr:to>
      <xdr:col>7</xdr:col>
      <xdr:colOff>234950</xdr:colOff>
      <xdr:row>28</xdr:row>
      <xdr:rowOff>73024</xdr:rowOff>
    </xdr:to>
    <xdr:sp macro="" textlink="">
      <xdr:nvSpPr>
        <xdr:cNvPr id="22" name="Rectangle: Rounded Corners 21">
          <a:extLst>
            <a:ext uri="{FF2B5EF4-FFF2-40B4-BE49-F238E27FC236}">
              <a16:creationId xmlns:a16="http://schemas.microsoft.com/office/drawing/2014/main" id="{352DC5CB-14DB-4509-8E3D-10AF00F53EE5}"/>
            </a:ext>
          </a:extLst>
        </xdr:cNvPr>
        <xdr:cNvSpPr/>
      </xdr:nvSpPr>
      <xdr:spPr>
        <a:xfrm>
          <a:off x="1358900" y="2876549"/>
          <a:ext cx="3143250" cy="2473325"/>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baseline="0">
              <a:solidFill>
                <a:sysClr val="windowText" lastClr="000000"/>
              </a:solidFill>
            </a:rPr>
            <a:t>Count Per Location</a:t>
          </a:r>
          <a:endParaRPr lang="en-US" sz="1100" b="1">
            <a:solidFill>
              <a:sysClr val="windowText" lastClr="000000"/>
            </a:solidFill>
          </a:endParaRPr>
        </a:p>
      </xdr:txBody>
    </xdr:sp>
    <xdr:clientData/>
  </xdr:twoCellAnchor>
  <xdr:twoCellAnchor>
    <xdr:from>
      <xdr:col>0</xdr:col>
      <xdr:colOff>0</xdr:colOff>
      <xdr:row>3</xdr:row>
      <xdr:rowOff>120650</xdr:rowOff>
    </xdr:from>
    <xdr:to>
      <xdr:col>2</xdr:col>
      <xdr:colOff>25400</xdr:colOff>
      <xdr:row>8</xdr:row>
      <xdr:rowOff>152400</xdr:rowOff>
    </xdr:to>
    <xdr:sp macro="" textlink="">
      <xdr:nvSpPr>
        <xdr:cNvPr id="26" name="Rectangle: Rounded Corners 25">
          <a:extLst>
            <a:ext uri="{FF2B5EF4-FFF2-40B4-BE49-F238E27FC236}">
              <a16:creationId xmlns:a16="http://schemas.microsoft.com/office/drawing/2014/main" id="{8F7E3B13-A2F3-4713-A240-F5755F09F54F}"/>
            </a:ext>
          </a:extLst>
        </xdr:cNvPr>
        <xdr:cNvSpPr/>
      </xdr:nvSpPr>
      <xdr:spPr>
        <a:xfrm>
          <a:off x="0" y="793750"/>
          <a:ext cx="1244600" cy="952500"/>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Total</a:t>
          </a:r>
          <a:r>
            <a:rPr lang="en-US" sz="1200" b="1" baseline="0">
              <a:solidFill>
                <a:sysClr val="windowText" lastClr="000000"/>
              </a:solidFill>
            </a:rPr>
            <a:t> # Aboard</a:t>
          </a:r>
          <a:endParaRPr lang="en-US" sz="1200" b="1">
            <a:solidFill>
              <a:sysClr val="windowText" lastClr="000000"/>
            </a:solidFill>
          </a:endParaRPr>
        </a:p>
      </xdr:txBody>
    </xdr:sp>
    <xdr:clientData/>
  </xdr:twoCellAnchor>
  <xdr:twoCellAnchor>
    <xdr:from>
      <xdr:col>0</xdr:col>
      <xdr:colOff>139700</xdr:colOff>
      <xdr:row>5</xdr:row>
      <xdr:rowOff>177800</xdr:rowOff>
    </xdr:from>
    <xdr:to>
      <xdr:col>1</xdr:col>
      <xdr:colOff>434975</xdr:colOff>
      <xdr:row>8</xdr:row>
      <xdr:rowOff>6349</xdr:rowOff>
    </xdr:to>
    <xdr:sp macro="" textlink="'1'!$A$12">
      <xdr:nvSpPr>
        <xdr:cNvPr id="27" name="TextBox 26">
          <a:extLst>
            <a:ext uri="{FF2B5EF4-FFF2-40B4-BE49-F238E27FC236}">
              <a16:creationId xmlns:a16="http://schemas.microsoft.com/office/drawing/2014/main" id="{6E6661D5-1BCF-BD8B-5D7F-F54020C3E2EC}"/>
            </a:ext>
          </a:extLst>
        </xdr:cNvPr>
        <xdr:cNvSpPr txBox="1"/>
      </xdr:nvSpPr>
      <xdr:spPr>
        <a:xfrm>
          <a:off x="139700" y="1219200"/>
          <a:ext cx="904875" cy="3809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E19E4EB-389D-4305-AE6A-EE186739FD79}" type="TxLink">
            <a:rPr lang="en-US" sz="2000" b="1" i="0" u="none" strike="noStrike">
              <a:solidFill>
                <a:srgbClr val="000000"/>
              </a:solidFill>
              <a:latin typeface="Calibri"/>
              <a:cs typeface="Calibri"/>
            </a:rPr>
            <a:pPr algn="l"/>
            <a:t>418</a:t>
          </a:fld>
          <a:endParaRPr lang="en-US" sz="2000" b="1"/>
        </a:p>
      </xdr:txBody>
    </xdr:sp>
    <xdr:clientData/>
  </xdr:twoCellAnchor>
  <xdr:twoCellAnchor>
    <xdr:from>
      <xdr:col>0</xdr:col>
      <xdr:colOff>9525</xdr:colOff>
      <xdr:row>14</xdr:row>
      <xdr:rowOff>98425</xdr:rowOff>
    </xdr:from>
    <xdr:to>
      <xdr:col>2</xdr:col>
      <xdr:colOff>25400</xdr:colOff>
      <xdr:row>19</xdr:row>
      <xdr:rowOff>76200</xdr:rowOff>
    </xdr:to>
    <xdr:sp macro="" textlink="">
      <xdr:nvSpPr>
        <xdr:cNvPr id="28" name="Rectangle: Rounded Corners 27">
          <a:extLst>
            <a:ext uri="{FF2B5EF4-FFF2-40B4-BE49-F238E27FC236}">
              <a16:creationId xmlns:a16="http://schemas.microsoft.com/office/drawing/2014/main" id="{0CEF8C36-160B-4DC5-9153-C7A10D378C9A}"/>
            </a:ext>
          </a:extLst>
        </xdr:cNvPr>
        <xdr:cNvSpPr/>
      </xdr:nvSpPr>
      <xdr:spPr>
        <a:xfrm>
          <a:off x="9525" y="2797175"/>
          <a:ext cx="1235075" cy="898525"/>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Total</a:t>
          </a:r>
          <a:r>
            <a:rPr lang="en-US" sz="1200" b="1" baseline="0">
              <a:solidFill>
                <a:sysClr val="windowText" lastClr="000000"/>
              </a:solidFill>
            </a:rPr>
            <a:t> Survivals </a:t>
          </a:r>
          <a:endParaRPr lang="en-US" sz="1200" b="1">
            <a:solidFill>
              <a:sysClr val="windowText" lastClr="000000"/>
            </a:solidFill>
          </a:endParaRPr>
        </a:p>
      </xdr:txBody>
    </xdr:sp>
    <xdr:clientData/>
  </xdr:twoCellAnchor>
  <xdr:twoCellAnchor>
    <xdr:from>
      <xdr:col>0</xdr:col>
      <xdr:colOff>0</xdr:colOff>
      <xdr:row>9</xdr:row>
      <xdr:rowOff>76200</xdr:rowOff>
    </xdr:from>
    <xdr:to>
      <xdr:col>2</xdr:col>
      <xdr:colOff>31750</xdr:colOff>
      <xdr:row>13</xdr:row>
      <xdr:rowOff>171450</xdr:rowOff>
    </xdr:to>
    <xdr:sp macro="" textlink="">
      <xdr:nvSpPr>
        <xdr:cNvPr id="29" name="Rectangle: Rounded Corners 28">
          <a:extLst>
            <a:ext uri="{FF2B5EF4-FFF2-40B4-BE49-F238E27FC236}">
              <a16:creationId xmlns:a16="http://schemas.microsoft.com/office/drawing/2014/main" id="{CC8B7F19-AB4A-4575-A8AC-64700EA3DA99}"/>
            </a:ext>
          </a:extLst>
        </xdr:cNvPr>
        <xdr:cNvSpPr/>
      </xdr:nvSpPr>
      <xdr:spPr>
        <a:xfrm>
          <a:off x="0" y="1854200"/>
          <a:ext cx="1250950" cy="831850"/>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Gender</a:t>
          </a:r>
        </a:p>
      </xdr:txBody>
    </xdr:sp>
    <xdr:clientData/>
  </xdr:twoCellAnchor>
  <xdr:twoCellAnchor>
    <xdr:from>
      <xdr:col>0</xdr:col>
      <xdr:colOff>0</xdr:colOff>
      <xdr:row>24</xdr:row>
      <xdr:rowOff>117474</xdr:rowOff>
    </xdr:from>
    <xdr:to>
      <xdr:col>2</xdr:col>
      <xdr:colOff>69850</xdr:colOff>
      <xdr:row>28</xdr:row>
      <xdr:rowOff>158750</xdr:rowOff>
    </xdr:to>
    <xdr:sp macro="" textlink="">
      <xdr:nvSpPr>
        <xdr:cNvPr id="30" name="Rectangle: Rounded Corners 29">
          <a:extLst>
            <a:ext uri="{FF2B5EF4-FFF2-40B4-BE49-F238E27FC236}">
              <a16:creationId xmlns:a16="http://schemas.microsoft.com/office/drawing/2014/main" id="{F953066C-D31F-4C86-B128-40F15C5C41C9}"/>
            </a:ext>
          </a:extLst>
        </xdr:cNvPr>
        <xdr:cNvSpPr/>
      </xdr:nvSpPr>
      <xdr:spPr>
        <a:xfrm>
          <a:off x="0" y="4657724"/>
          <a:ext cx="1289050" cy="777876"/>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Total Fare</a:t>
          </a:r>
        </a:p>
        <a:p>
          <a:pPr algn="l"/>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0</xdr:col>
      <xdr:colOff>95250</xdr:colOff>
      <xdr:row>17</xdr:row>
      <xdr:rowOff>6350</xdr:rowOff>
    </xdr:from>
    <xdr:to>
      <xdr:col>1</xdr:col>
      <xdr:colOff>549275</xdr:colOff>
      <xdr:row>18</xdr:row>
      <xdr:rowOff>165099</xdr:rowOff>
    </xdr:to>
    <xdr:sp macro="" textlink="#REF!">
      <xdr:nvSpPr>
        <xdr:cNvPr id="31" name="TextBox 30">
          <a:extLst>
            <a:ext uri="{FF2B5EF4-FFF2-40B4-BE49-F238E27FC236}">
              <a16:creationId xmlns:a16="http://schemas.microsoft.com/office/drawing/2014/main" id="{750CC998-0F84-CB82-F43B-3DE8AD6FA88F}"/>
            </a:ext>
          </a:extLst>
        </xdr:cNvPr>
        <xdr:cNvSpPr txBox="1"/>
      </xdr:nvSpPr>
      <xdr:spPr>
        <a:xfrm>
          <a:off x="95250" y="3257550"/>
          <a:ext cx="1063625" cy="342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2FA4F24-4D59-4D48-B198-1795DE14760C}" type="TxLink">
            <a:rPr lang="en-US" sz="2000" b="1" i="0" u="none" strike="noStrike">
              <a:solidFill>
                <a:srgbClr val="000000"/>
              </a:solidFill>
              <a:latin typeface="Calibri"/>
              <a:cs typeface="Calibri"/>
            </a:rPr>
            <a:pPr algn="l"/>
            <a:t>152</a:t>
          </a:fld>
          <a:endParaRPr lang="en-US" sz="2000" b="1"/>
        </a:p>
      </xdr:txBody>
    </xdr:sp>
    <xdr:clientData/>
  </xdr:twoCellAnchor>
  <xdr:twoCellAnchor>
    <xdr:from>
      <xdr:col>0</xdr:col>
      <xdr:colOff>66675</xdr:colOff>
      <xdr:row>12</xdr:row>
      <xdr:rowOff>85725</xdr:rowOff>
    </xdr:from>
    <xdr:to>
      <xdr:col>1</xdr:col>
      <xdr:colOff>136525</xdr:colOff>
      <xdr:row>13</xdr:row>
      <xdr:rowOff>111125</xdr:rowOff>
    </xdr:to>
    <xdr:sp macro="" textlink="'21'!B14">
      <xdr:nvSpPr>
        <xdr:cNvPr id="34" name="TextBox 33">
          <a:extLst>
            <a:ext uri="{FF2B5EF4-FFF2-40B4-BE49-F238E27FC236}">
              <a16:creationId xmlns:a16="http://schemas.microsoft.com/office/drawing/2014/main" id="{5920A536-7CE7-3AB9-6278-D400D6948C58}"/>
            </a:ext>
          </a:extLst>
        </xdr:cNvPr>
        <xdr:cNvSpPr txBox="1"/>
      </xdr:nvSpPr>
      <xdr:spPr>
        <a:xfrm>
          <a:off x="66675" y="2416175"/>
          <a:ext cx="6794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7CBC703-221F-4E87-A238-1450AFD377E0}" type="TxLink">
            <a:rPr lang="en-US" sz="1200" b="1" i="0" u="none" strike="noStrike">
              <a:solidFill>
                <a:srgbClr val="000000"/>
              </a:solidFill>
              <a:latin typeface="Calibri"/>
              <a:cs typeface="Calibri"/>
            </a:rPr>
            <a:pPr/>
            <a:t>266</a:t>
          </a:fld>
          <a:endParaRPr lang="en-US" sz="1200" b="1">
            <a:solidFill>
              <a:schemeClr val="tx1">
                <a:lumMod val="75000"/>
                <a:lumOff val="25000"/>
              </a:schemeClr>
            </a:solidFill>
          </a:endParaRPr>
        </a:p>
      </xdr:txBody>
    </xdr:sp>
    <xdr:clientData/>
  </xdr:twoCellAnchor>
  <xdr:twoCellAnchor>
    <xdr:from>
      <xdr:col>0</xdr:col>
      <xdr:colOff>574675</xdr:colOff>
      <xdr:row>12</xdr:row>
      <xdr:rowOff>88900</xdr:rowOff>
    </xdr:from>
    <xdr:to>
      <xdr:col>2</xdr:col>
      <xdr:colOff>0</xdr:colOff>
      <xdr:row>13</xdr:row>
      <xdr:rowOff>95250</xdr:rowOff>
    </xdr:to>
    <xdr:sp macro="" textlink="'21'!B15">
      <xdr:nvSpPr>
        <xdr:cNvPr id="35" name="TextBox 34">
          <a:extLst>
            <a:ext uri="{FF2B5EF4-FFF2-40B4-BE49-F238E27FC236}">
              <a16:creationId xmlns:a16="http://schemas.microsoft.com/office/drawing/2014/main" id="{D38C9A0C-AB24-DBE7-FB1A-14DF8633C960}"/>
            </a:ext>
          </a:extLst>
        </xdr:cNvPr>
        <xdr:cNvSpPr txBox="1"/>
      </xdr:nvSpPr>
      <xdr:spPr>
        <a:xfrm>
          <a:off x="574675" y="2419350"/>
          <a:ext cx="644525"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9764A74-5FE6-40DF-BA59-6ED5EB61E9FB}" type="TxLink">
            <a:rPr lang="en-US" sz="1200" b="1" i="0" u="none" strike="noStrike">
              <a:solidFill>
                <a:srgbClr val="000000"/>
              </a:solidFill>
              <a:latin typeface="Calibri"/>
              <a:cs typeface="Calibri"/>
            </a:rPr>
            <a:pPr algn="l"/>
            <a:t>152</a:t>
          </a:fld>
          <a:endParaRPr lang="en-US" sz="1200" b="1"/>
        </a:p>
      </xdr:txBody>
    </xdr:sp>
    <xdr:clientData/>
  </xdr:twoCellAnchor>
  <xdr:oneCellAnchor>
    <xdr:from>
      <xdr:col>1</xdr:col>
      <xdr:colOff>400050</xdr:colOff>
      <xdr:row>6</xdr:row>
      <xdr:rowOff>114300</xdr:rowOff>
    </xdr:from>
    <xdr:ext cx="184731" cy="264560"/>
    <xdr:sp macro="" textlink="">
      <xdr:nvSpPr>
        <xdr:cNvPr id="36" name="TextBox 35">
          <a:extLst>
            <a:ext uri="{FF2B5EF4-FFF2-40B4-BE49-F238E27FC236}">
              <a16:creationId xmlns:a16="http://schemas.microsoft.com/office/drawing/2014/main" id="{59862BD0-2523-03A1-CFA3-92DEF2F5A555}"/>
            </a:ext>
          </a:extLst>
        </xdr:cNvPr>
        <xdr:cNvSpPr txBox="1"/>
      </xdr:nvSpPr>
      <xdr:spPr>
        <a:xfrm>
          <a:off x="1009650" y="133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120650</xdr:colOff>
      <xdr:row>5</xdr:row>
      <xdr:rowOff>44450</xdr:rowOff>
    </xdr:from>
    <xdr:to>
      <xdr:col>7</xdr:col>
      <xdr:colOff>139700</xdr:colOff>
      <xdr:row>14</xdr:row>
      <xdr:rowOff>88900</xdr:rowOff>
    </xdr:to>
    <xdr:graphicFrame macro="">
      <xdr:nvGraphicFramePr>
        <xdr:cNvPr id="6" name="Chart 5">
          <a:extLst>
            <a:ext uri="{FF2B5EF4-FFF2-40B4-BE49-F238E27FC236}">
              <a16:creationId xmlns:a16="http://schemas.microsoft.com/office/drawing/2014/main" id="{B6E4A807-65A8-45CC-8B22-1F7657E44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311149</xdr:colOff>
      <xdr:row>4</xdr:row>
      <xdr:rowOff>171450</xdr:rowOff>
    </xdr:from>
    <xdr:to>
      <xdr:col>15</xdr:col>
      <xdr:colOff>85183</xdr:colOff>
      <xdr:row>14</xdr:row>
      <xdr:rowOff>12700</xdr:rowOff>
    </xdr:to>
    <xdr:graphicFrame macro="">
      <xdr:nvGraphicFramePr>
        <xdr:cNvPr id="7" name="Chart 6">
          <a:extLst>
            <a:ext uri="{FF2B5EF4-FFF2-40B4-BE49-F238E27FC236}">
              <a16:creationId xmlns:a16="http://schemas.microsoft.com/office/drawing/2014/main" id="{C17C72DC-6963-4906-9175-A304D6A3CA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511175</xdr:colOff>
      <xdr:row>5</xdr:row>
      <xdr:rowOff>12700</xdr:rowOff>
    </xdr:from>
    <xdr:to>
      <xdr:col>21</xdr:col>
      <xdr:colOff>0</xdr:colOff>
      <xdr:row>14</xdr:row>
      <xdr:rowOff>95250</xdr:rowOff>
    </xdr:to>
    <xdr:graphicFrame macro="">
      <xdr:nvGraphicFramePr>
        <xdr:cNvPr id="8" name="Chart 7">
          <a:extLst>
            <a:ext uri="{FF2B5EF4-FFF2-40B4-BE49-F238E27FC236}">
              <a16:creationId xmlns:a16="http://schemas.microsoft.com/office/drawing/2014/main" id="{1825D5AE-AF9C-40DC-A311-5E3A22057C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133350</xdr:colOff>
      <xdr:row>16</xdr:row>
      <xdr:rowOff>82550</xdr:rowOff>
    </xdr:from>
    <xdr:to>
      <xdr:col>7</xdr:col>
      <xdr:colOff>152400</xdr:colOff>
      <xdr:row>27</xdr:row>
      <xdr:rowOff>170366</xdr:rowOff>
    </xdr:to>
    <xdr:graphicFrame macro="">
      <xdr:nvGraphicFramePr>
        <xdr:cNvPr id="9" name="Chart 8">
          <a:extLst>
            <a:ext uri="{FF2B5EF4-FFF2-40B4-BE49-F238E27FC236}">
              <a16:creationId xmlns:a16="http://schemas.microsoft.com/office/drawing/2014/main" id="{2E9D51D2-AB96-475E-93F2-9AF6E9A33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279400</xdr:colOff>
      <xdr:row>14</xdr:row>
      <xdr:rowOff>171450</xdr:rowOff>
    </xdr:from>
    <xdr:to>
      <xdr:col>15</xdr:col>
      <xdr:colOff>400050</xdr:colOff>
      <xdr:row>28</xdr:row>
      <xdr:rowOff>76200</xdr:rowOff>
    </xdr:to>
    <xdr:sp macro="" textlink="">
      <xdr:nvSpPr>
        <xdr:cNvPr id="10" name="Rectangle: Rounded Corners 9">
          <a:extLst>
            <a:ext uri="{FF2B5EF4-FFF2-40B4-BE49-F238E27FC236}">
              <a16:creationId xmlns:a16="http://schemas.microsoft.com/office/drawing/2014/main" id="{3B0D533B-6C13-4905-A80C-AC67289D6A55}"/>
            </a:ext>
          </a:extLst>
        </xdr:cNvPr>
        <xdr:cNvSpPr/>
      </xdr:nvSpPr>
      <xdr:spPr>
        <a:xfrm>
          <a:off x="4346575" y="2952750"/>
          <a:ext cx="4768850" cy="2571750"/>
        </a:xfrm>
        <a:prstGeom prst="roundRect">
          <a:avLst>
            <a:gd name="adj" fmla="val 6075"/>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Count</a:t>
          </a:r>
          <a:r>
            <a:rPr lang="en-US" sz="1100" b="1" baseline="0">
              <a:solidFill>
                <a:sysClr val="windowText" lastClr="000000"/>
              </a:solidFill>
            </a:rPr>
            <a:t> of </a:t>
          </a:r>
          <a:r>
            <a:rPr lang="en-US" sz="1100" b="1">
              <a:solidFill>
                <a:sysClr val="windowText" lastClr="000000"/>
              </a:solidFill>
            </a:rPr>
            <a:t> Siblings</a:t>
          </a:r>
          <a:r>
            <a:rPr lang="en-US" sz="1100" b="1" baseline="0">
              <a:solidFill>
                <a:sysClr val="windowText" lastClr="000000"/>
              </a:solidFill>
            </a:rPr>
            <a:t> &amp; Children</a:t>
          </a:r>
          <a:endParaRPr lang="en-US" sz="1100" b="1">
            <a:solidFill>
              <a:sysClr val="windowText" lastClr="000000"/>
            </a:solidFill>
          </a:endParaRPr>
        </a:p>
      </xdr:txBody>
    </xdr:sp>
    <xdr:clientData/>
  </xdr:twoCellAnchor>
  <xdr:twoCellAnchor>
    <xdr:from>
      <xdr:col>15</xdr:col>
      <xdr:colOff>568325</xdr:colOff>
      <xdr:row>16</xdr:row>
      <xdr:rowOff>158750</xdr:rowOff>
    </xdr:from>
    <xdr:to>
      <xdr:col>20</xdr:col>
      <xdr:colOff>504825</xdr:colOff>
      <xdr:row>27</xdr:row>
      <xdr:rowOff>146050</xdr:rowOff>
    </xdr:to>
    <xdr:graphicFrame macro="">
      <xdr:nvGraphicFramePr>
        <xdr:cNvPr id="19" name="Chart 18">
          <a:extLst>
            <a:ext uri="{FF2B5EF4-FFF2-40B4-BE49-F238E27FC236}">
              <a16:creationId xmlns:a16="http://schemas.microsoft.com/office/drawing/2014/main" id="{C610F3EC-AD88-4F84-BFF7-2905D4353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95249</xdr:colOff>
      <xdr:row>5</xdr:row>
      <xdr:rowOff>38100</xdr:rowOff>
    </xdr:from>
    <xdr:to>
      <xdr:col>23</xdr:col>
      <xdr:colOff>180974</xdr:colOff>
      <xdr:row>10</xdr:row>
      <xdr:rowOff>117475</xdr:rowOff>
    </xdr:to>
    <mc:AlternateContent xmlns:mc="http://schemas.openxmlformats.org/markup-compatibility/2006" xmlns:a14="http://schemas.microsoft.com/office/drawing/2010/main">
      <mc:Choice Requires="a14">
        <xdr:graphicFrame macro="">
          <xdr:nvGraphicFramePr>
            <xdr:cNvPr id="20" name="Gender">
              <a:extLst>
                <a:ext uri="{FF2B5EF4-FFF2-40B4-BE49-F238E27FC236}">
                  <a16:creationId xmlns:a16="http://schemas.microsoft.com/office/drawing/2014/main" id="{E6404ACC-9474-483F-A9F0-7197F47CEC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296774" y="1104900"/>
              <a:ext cx="1247775" cy="1031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85725</xdr:colOff>
      <xdr:row>10</xdr:row>
      <xdr:rowOff>171450</xdr:rowOff>
    </xdr:from>
    <xdr:to>
      <xdr:col>23</xdr:col>
      <xdr:colOff>171450</xdr:colOff>
      <xdr:row>15</xdr:row>
      <xdr:rowOff>149225</xdr:rowOff>
    </xdr:to>
    <mc:AlternateContent xmlns:mc="http://schemas.openxmlformats.org/markup-compatibility/2006" xmlns:a14="http://schemas.microsoft.com/office/drawing/2010/main">
      <mc:Choice Requires="a14">
        <xdr:graphicFrame macro="">
          <xdr:nvGraphicFramePr>
            <xdr:cNvPr id="23" name="Survived 1">
              <a:extLst>
                <a:ext uri="{FF2B5EF4-FFF2-40B4-BE49-F238E27FC236}">
                  <a16:creationId xmlns:a16="http://schemas.microsoft.com/office/drawing/2014/main" id="{36CF6AE6-AC7A-4C3F-A2ED-56897556C8C2}"/>
                </a:ext>
              </a:extLst>
            </xdr:cNvPr>
            <xdr:cNvGraphicFramePr/>
          </xdr:nvGraphicFramePr>
          <xdr:xfrm>
            <a:off x="0" y="0"/>
            <a:ext cx="0" cy="0"/>
          </xdr:xfrm>
          <a:graphic>
            <a:graphicData uri="http://schemas.microsoft.com/office/drawing/2010/slicer">
              <sle:slicer xmlns:sle="http://schemas.microsoft.com/office/drawing/2010/slicer" name="Survived 1"/>
            </a:graphicData>
          </a:graphic>
        </xdr:graphicFrame>
      </mc:Choice>
      <mc:Fallback xmlns="">
        <xdr:sp macro="" textlink="">
          <xdr:nvSpPr>
            <xdr:cNvPr id="0" name=""/>
            <xdr:cNvSpPr>
              <a:spLocks noTextEdit="1"/>
            </xdr:cNvSpPr>
          </xdr:nvSpPr>
          <xdr:spPr>
            <a:xfrm>
              <a:off x="12287250" y="2190750"/>
              <a:ext cx="1247775" cy="930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104775</xdr:colOff>
      <xdr:row>16</xdr:row>
      <xdr:rowOff>28574</xdr:rowOff>
    </xdr:from>
    <xdr:to>
      <xdr:col>23</xdr:col>
      <xdr:colOff>152400</xdr:colOff>
      <xdr:row>22</xdr:row>
      <xdr:rowOff>47625</xdr:rowOff>
    </xdr:to>
    <mc:AlternateContent xmlns:mc="http://schemas.openxmlformats.org/markup-compatibility/2006" xmlns:a14="http://schemas.microsoft.com/office/drawing/2010/main">
      <mc:Choice Requires="a14">
        <xdr:graphicFrame macro="">
          <xdr:nvGraphicFramePr>
            <xdr:cNvPr id="24" name="Pclass 1">
              <a:extLst>
                <a:ext uri="{FF2B5EF4-FFF2-40B4-BE49-F238E27FC236}">
                  <a16:creationId xmlns:a16="http://schemas.microsoft.com/office/drawing/2014/main" id="{C4057C47-D8D0-419E-880F-8F0AED04B1CF}"/>
                </a:ext>
              </a:extLst>
            </xdr:cNvPr>
            <xdr:cNvGraphicFramePr/>
          </xdr:nvGraphicFramePr>
          <xdr:xfrm>
            <a:off x="0" y="0"/>
            <a:ext cx="0" cy="0"/>
          </xdr:xfrm>
          <a:graphic>
            <a:graphicData uri="http://schemas.microsoft.com/office/drawing/2010/slicer">
              <sle:slicer xmlns:sle="http://schemas.microsoft.com/office/drawing/2010/slicer" name="Pclass 1"/>
            </a:graphicData>
          </a:graphic>
        </xdr:graphicFrame>
      </mc:Choice>
      <mc:Fallback xmlns="">
        <xdr:sp macro="" textlink="">
          <xdr:nvSpPr>
            <xdr:cNvPr id="0" name=""/>
            <xdr:cNvSpPr>
              <a:spLocks noTextEdit="1"/>
            </xdr:cNvSpPr>
          </xdr:nvSpPr>
          <xdr:spPr>
            <a:xfrm>
              <a:off x="12306300" y="3190874"/>
              <a:ext cx="1209675" cy="1162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409574</xdr:colOff>
      <xdr:row>16</xdr:row>
      <xdr:rowOff>123825</xdr:rowOff>
    </xdr:from>
    <xdr:to>
      <xdr:col>15</xdr:col>
      <xdr:colOff>380999</xdr:colOff>
      <xdr:row>27</xdr:row>
      <xdr:rowOff>114300</xdr:rowOff>
    </xdr:to>
    <xdr:graphicFrame macro="">
      <xdr:nvGraphicFramePr>
        <xdr:cNvPr id="25" name="Chart 24">
          <a:extLst>
            <a:ext uri="{FF2B5EF4-FFF2-40B4-BE49-F238E27FC236}">
              <a16:creationId xmlns:a16="http://schemas.microsoft.com/office/drawing/2014/main" id="{10ED8746-95F3-46A0-B4BA-CA9FA36C03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333375</xdr:colOff>
      <xdr:row>16</xdr:row>
      <xdr:rowOff>104775</xdr:rowOff>
    </xdr:from>
    <xdr:to>
      <xdr:col>11</xdr:col>
      <xdr:colOff>400050</xdr:colOff>
      <xdr:row>27</xdr:row>
      <xdr:rowOff>114300</xdr:rowOff>
    </xdr:to>
    <xdr:graphicFrame macro="">
      <xdr:nvGraphicFramePr>
        <xdr:cNvPr id="38" name="Chart 37">
          <a:extLst>
            <a:ext uri="{FF2B5EF4-FFF2-40B4-BE49-F238E27FC236}">
              <a16:creationId xmlns:a16="http://schemas.microsoft.com/office/drawing/2014/main" id="{42FFE6C1-8050-4F29-A91D-9245B1DABD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53975</xdr:colOff>
      <xdr:row>10</xdr:row>
      <xdr:rowOff>111125</xdr:rowOff>
    </xdr:from>
    <xdr:to>
      <xdr:col>0</xdr:col>
      <xdr:colOff>444500</xdr:colOff>
      <xdr:row>12</xdr:row>
      <xdr:rowOff>120650</xdr:rowOff>
    </xdr:to>
    <xdr:pic>
      <xdr:nvPicPr>
        <xdr:cNvPr id="47" name="Graphic 46" descr="Male profile with solid fill">
          <a:extLst>
            <a:ext uri="{FF2B5EF4-FFF2-40B4-BE49-F238E27FC236}">
              <a16:creationId xmlns:a16="http://schemas.microsoft.com/office/drawing/2014/main" id="{70EFA048-41A3-FFDF-11E8-F63875A585E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3975" y="2073275"/>
          <a:ext cx="390525" cy="377825"/>
        </a:xfrm>
        <a:prstGeom prst="rect">
          <a:avLst/>
        </a:prstGeom>
      </xdr:spPr>
    </xdr:pic>
    <xdr:clientData/>
  </xdr:twoCellAnchor>
  <xdr:twoCellAnchor editAs="oneCell">
    <xdr:from>
      <xdr:col>0</xdr:col>
      <xdr:colOff>600075</xdr:colOff>
      <xdr:row>10</xdr:row>
      <xdr:rowOff>117475</xdr:rowOff>
    </xdr:from>
    <xdr:to>
      <xdr:col>1</xdr:col>
      <xdr:colOff>400050</xdr:colOff>
      <xdr:row>12</xdr:row>
      <xdr:rowOff>117475</xdr:rowOff>
    </xdr:to>
    <xdr:pic>
      <xdr:nvPicPr>
        <xdr:cNvPr id="49" name="Graphic 48" descr="Female Profile with solid fill">
          <a:extLst>
            <a:ext uri="{FF2B5EF4-FFF2-40B4-BE49-F238E27FC236}">
              <a16:creationId xmlns:a16="http://schemas.microsoft.com/office/drawing/2014/main" id="{FE585F41-A88A-FF7B-1B41-B109A85993A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00075" y="2079625"/>
          <a:ext cx="409575" cy="368300"/>
        </a:xfrm>
        <a:prstGeom prst="rect">
          <a:avLst/>
        </a:prstGeom>
      </xdr:spPr>
    </xdr:pic>
    <xdr:clientData/>
  </xdr:twoCellAnchor>
  <xdr:twoCellAnchor>
    <xdr:from>
      <xdr:col>0</xdr:col>
      <xdr:colOff>0</xdr:colOff>
      <xdr:row>26</xdr:row>
      <xdr:rowOff>114300</xdr:rowOff>
    </xdr:from>
    <xdr:to>
      <xdr:col>2</xdr:col>
      <xdr:colOff>12700</xdr:colOff>
      <xdr:row>28</xdr:row>
      <xdr:rowOff>88900</xdr:rowOff>
    </xdr:to>
    <xdr:sp macro="" textlink="'q8'!C4">
      <xdr:nvSpPr>
        <xdr:cNvPr id="50" name="TextBox 49">
          <a:extLst>
            <a:ext uri="{FF2B5EF4-FFF2-40B4-BE49-F238E27FC236}">
              <a16:creationId xmlns:a16="http://schemas.microsoft.com/office/drawing/2014/main" id="{63652FA4-A7DF-0448-2929-0A6C7C93D6A2}"/>
            </a:ext>
          </a:extLst>
        </xdr:cNvPr>
        <xdr:cNvSpPr txBox="1"/>
      </xdr:nvSpPr>
      <xdr:spPr>
        <a:xfrm>
          <a:off x="0" y="5022850"/>
          <a:ext cx="1231900" cy="3429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6E173C-3AA9-41A2-8760-5F78DF731299}" type="TxLink">
            <a:rPr lang="en-US" sz="1600" b="1" i="0" u="none" strike="noStrike">
              <a:solidFill>
                <a:sysClr val="windowText" lastClr="000000"/>
              </a:solidFill>
              <a:latin typeface="Calibri"/>
              <a:cs typeface="Calibri"/>
            </a:rPr>
            <a:pPr/>
            <a:t>$14,857</a:t>
          </a:fld>
          <a:endParaRPr lang="en-US" sz="1600" b="1">
            <a:solidFill>
              <a:sysClr val="windowText" lastClr="000000"/>
            </a:solidFill>
          </a:endParaRPr>
        </a:p>
      </xdr:txBody>
    </xdr:sp>
    <xdr:clientData/>
  </xdr:twoCellAnchor>
  <xdr:twoCellAnchor>
    <xdr:from>
      <xdr:col>0</xdr:col>
      <xdr:colOff>1</xdr:colOff>
      <xdr:row>20</xdr:row>
      <xdr:rowOff>0</xdr:rowOff>
    </xdr:from>
    <xdr:to>
      <xdr:col>2</xdr:col>
      <xdr:colOff>63501</xdr:colOff>
      <xdr:row>24</xdr:row>
      <xdr:rowOff>44450</xdr:rowOff>
    </xdr:to>
    <xdr:sp macro="" textlink="">
      <xdr:nvSpPr>
        <xdr:cNvPr id="12" name="Rectangle: Rounded Corners 11">
          <a:extLst>
            <a:ext uri="{FF2B5EF4-FFF2-40B4-BE49-F238E27FC236}">
              <a16:creationId xmlns:a16="http://schemas.microsoft.com/office/drawing/2014/main" id="{D11488A0-858C-4138-B147-91513F666E5F}"/>
            </a:ext>
          </a:extLst>
        </xdr:cNvPr>
        <xdr:cNvSpPr/>
      </xdr:nvSpPr>
      <xdr:spPr>
        <a:xfrm>
          <a:off x="1" y="3803650"/>
          <a:ext cx="1282700" cy="781050"/>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Total</a:t>
          </a:r>
          <a:r>
            <a:rPr lang="en-US" sz="1200" b="1" baseline="0">
              <a:solidFill>
                <a:sysClr val="windowText" lastClr="000000"/>
              </a:solidFill>
            </a:rPr>
            <a:t> Lost </a:t>
          </a:r>
          <a:endParaRPr lang="en-US" sz="1200" b="1">
            <a:solidFill>
              <a:sysClr val="windowText" lastClr="000000"/>
            </a:solidFill>
          </a:endParaRPr>
        </a:p>
      </xdr:txBody>
    </xdr:sp>
    <xdr:clientData/>
  </xdr:twoCellAnchor>
  <xdr:twoCellAnchor>
    <xdr:from>
      <xdr:col>0</xdr:col>
      <xdr:colOff>88900</xdr:colOff>
      <xdr:row>22</xdr:row>
      <xdr:rowOff>6350</xdr:rowOff>
    </xdr:from>
    <xdr:to>
      <xdr:col>1</xdr:col>
      <xdr:colOff>542925</xdr:colOff>
      <xdr:row>23</xdr:row>
      <xdr:rowOff>149225</xdr:rowOff>
    </xdr:to>
    <xdr:sp macro="" textlink="'21'!B14">
      <xdr:nvSpPr>
        <xdr:cNvPr id="17" name="TextBox 16">
          <a:extLst>
            <a:ext uri="{FF2B5EF4-FFF2-40B4-BE49-F238E27FC236}">
              <a16:creationId xmlns:a16="http://schemas.microsoft.com/office/drawing/2014/main" id="{017F0018-A64A-4730-AD85-56D0F474D952}"/>
            </a:ext>
          </a:extLst>
        </xdr:cNvPr>
        <xdr:cNvSpPr txBox="1"/>
      </xdr:nvSpPr>
      <xdr:spPr>
        <a:xfrm>
          <a:off x="88900" y="4178300"/>
          <a:ext cx="1063625" cy="327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A054B401-E873-4878-8CBC-B232A8CAD261}" type="TxLink">
            <a:rPr lang="en-US" sz="2000" b="1" i="0" u="none" strike="noStrike">
              <a:solidFill>
                <a:srgbClr val="000000"/>
              </a:solidFill>
              <a:latin typeface="Calibri"/>
              <a:ea typeface="+mn-ea"/>
              <a:cs typeface="Calibri"/>
            </a:rPr>
            <a:pPr marL="0" indent="0" algn="l"/>
            <a:t>266</a:t>
          </a:fld>
          <a:endParaRPr lang="en-US" sz="2000" b="1" i="0" u="none" strike="noStrike">
            <a:solidFill>
              <a:srgbClr val="000000"/>
            </a:solidFill>
            <a:latin typeface="Calibri"/>
            <a:ea typeface="+mn-ea"/>
            <a:cs typeface="Calibri"/>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120650</xdr:colOff>
      <xdr:row>0</xdr:row>
      <xdr:rowOff>0</xdr:rowOff>
    </xdr:from>
    <xdr:to>
      <xdr:col>1</xdr:col>
      <xdr:colOff>361950</xdr:colOff>
      <xdr:row>2</xdr:row>
      <xdr:rowOff>285750</xdr:rowOff>
    </xdr:to>
    <xdr:pic>
      <xdr:nvPicPr>
        <xdr:cNvPr id="2" name="Picture 1">
          <a:extLst>
            <a:ext uri="{FF2B5EF4-FFF2-40B4-BE49-F238E27FC236}">
              <a16:creationId xmlns:a16="http://schemas.microsoft.com/office/drawing/2014/main" id="{A3143D74-D0FD-4925-BC91-D96A2D7C6A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650" y="0"/>
          <a:ext cx="850900" cy="654050"/>
        </a:xfrm>
        <a:prstGeom prst="rect">
          <a:avLst/>
        </a:prstGeom>
      </xdr:spPr>
    </xdr:pic>
    <xdr:clientData/>
  </xdr:twoCellAnchor>
  <xdr:twoCellAnchor>
    <xdr:from>
      <xdr:col>1</xdr:col>
      <xdr:colOff>539750</xdr:colOff>
      <xdr:row>0</xdr:row>
      <xdr:rowOff>50800</xdr:rowOff>
    </xdr:from>
    <xdr:to>
      <xdr:col>1</xdr:col>
      <xdr:colOff>546100</xdr:colOff>
      <xdr:row>2</xdr:row>
      <xdr:rowOff>292100</xdr:rowOff>
    </xdr:to>
    <xdr:cxnSp macro="">
      <xdr:nvCxnSpPr>
        <xdr:cNvPr id="3" name="Straight Connector 2">
          <a:extLst>
            <a:ext uri="{FF2B5EF4-FFF2-40B4-BE49-F238E27FC236}">
              <a16:creationId xmlns:a16="http://schemas.microsoft.com/office/drawing/2014/main" id="{E1595B3D-AC4F-4757-99FA-48343F8CA584}"/>
            </a:ext>
          </a:extLst>
        </xdr:cNvPr>
        <xdr:cNvCxnSpPr/>
      </xdr:nvCxnSpPr>
      <xdr:spPr>
        <a:xfrm>
          <a:off x="1149350" y="50800"/>
          <a:ext cx="6350" cy="60960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xdr:colOff>
      <xdr:row>0</xdr:row>
      <xdr:rowOff>88900</xdr:rowOff>
    </xdr:from>
    <xdr:to>
      <xdr:col>19</xdr:col>
      <xdr:colOff>6350</xdr:colOff>
      <xdr:row>2</xdr:row>
      <xdr:rowOff>184150</xdr:rowOff>
    </xdr:to>
    <xdr:sp macro="" textlink="">
      <xdr:nvSpPr>
        <xdr:cNvPr id="4" name="TextBox 3">
          <a:extLst>
            <a:ext uri="{FF2B5EF4-FFF2-40B4-BE49-F238E27FC236}">
              <a16:creationId xmlns:a16="http://schemas.microsoft.com/office/drawing/2014/main" id="{00C3F470-7990-41DF-B366-1E7159C798C6}"/>
            </a:ext>
          </a:extLst>
        </xdr:cNvPr>
        <xdr:cNvSpPr txBox="1"/>
      </xdr:nvSpPr>
      <xdr:spPr>
        <a:xfrm>
          <a:off x="1346200" y="88900"/>
          <a:ext cx="10242550" cy="46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latin typeface="Arial" panose="020B0604020202020204" pitchFamily="34" charset="0"/>
              <a:cs typeface="Arial" panose="020B0604020202020204" pitchFamily="34" charset="0"/>
            </a:rPr>
            <a:t>Titanic</a:t>
          </a:r>
          <a:r>
            <a:rPr lang="en-US" sz="2400" b="1" baseline="0">
              <a:solidFill>
                <a:schemeClr val="bg1"/>
              </a:solidFill>
              <a:latin typeface="Arial" panose="020B0604020202020204" pitchFamily="34" charset="0"/>
              <a:cs typeface="Arial" panose="020B0604020202020204" pitchFamily="34" charset="0"/>
            </a:rPr>
            <a:t> Data Analysis : Report</a:t>
          </a:r>
          <a:endParaRPr lang="en-US" sz="1400">
            <a:solidFill>
              <a:schemeClr val="bg1"/>
            </a:solidFill>
            <a:latin typeface="Arial" panose="020B0604020202020204" pitchFamily="34" charset="0"/>
            <a:cs typeface="Arial" panose="020B0604020202020204" pitchFamily="34" charset="0"/>
          </a:endParaRPr>
        </a:p>
      </xdr:txBody>
    </xdr:sp>
    <xdr:clientData/>
  </xdr:twoCellAnchor>
  <xdr:twoCellAnchor>
    <xdr:from>
      <xdr:col>0</xdr:col>
      <xdr:colOff>38100</xdr:colOff>
      <xdr:row>3</xdr:row>
      <xdr:rowOff>44450</xdr:rowOff>
    </xdr:from>
    <xdr:to>
      <xdr:col>10</xdr:col>
      <xdr:colOff>438150</xdr:colOff>
      <xdr:row>28</xdr:row>
      <xdr:rowOff>114300</xdr:rowOff>
    </xdr:to>
    <xdr:sp macro="" textlink="">
      <xdr:nvSpPr>
        <xdr:cNvPr id="5" name="Rectangle: Rounded Corners 4">
          <a:extLst>
            <a:ext uri="{FF2B5EF4-FFF2-40B4-BE49-F238E27FC236}">
              <a16:creationId xmlns:a16="http://schemas.microsoft.com/office/drawing/2014/main" id="{E40B723F-3999-4576-B67C-0F1CCAB62FC2}"/>
            </a:ext>
          </a:extLst>
        </xdr:cNvPr>
        <xdr:cNvSpPr/>
      </xdr:nvSpPr>
      <xdr:spPr>
        <a:xfrm>
          <a:off x="38100" y="717550"/>
          <a:ext cx="6496050" cy="4673600"/>
        </a:xfrm>
        <a:prstGeom prst="roundRect">
          <a:avLst>
            <a:gd name="adj" fmla="val 6075"/>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Insights</a:t>
          </a:r>
          <a:r>
            <a:rPr lang="en-US" sz="1100" b="1" baseline="0">
              <a:solidFill>
                <a:sysClr val="windowText" lastClr="000000"/>
              </a:solidFill>
            </a:rPr>
            <a:t> </a:t>
          </a:r>
          <a:endParaRPr lang="en-US" sz="1100" b="1">
            <a:solidFill>
              <a:sysClr val="windowText" lastClr="000000"/>
            </a:solidFill>
          </a:endParaRPr>
        </a:p>
      </xdr:txBody>
    </xdr:sp>
    <xdr:clientData/>
  </xdr:twoCellAnchor>
  <xdr:twoCellAnchor>
    <xdr:from>
      <xdr:col>0</xdr:col>
      <xdr:colOff>88900</xdr:colOff>
      <xdr:row>5</xdr:row>
      <xdr:rowOff>38100</xdr:rowOff>
    </xdr:from>
    <xdr:to>
      <xdr:col>10</xdr:col>
      <xdr:colOff>381000</xdr:colOff>
      <xdr:row>27</xdr:row>
      <xdr:rowOff>139700</xdr:rowOff>
    </xdr:to>
    <xdr:sp macro="" textlink="">
      <xdr:nvSpPr>
        <xdr:cNvPr id="6" name="TextBox 5">
          <a:extLst>
            <a:ext uri="{FF2B5EF4-FFF2-40B4-BE49-F238E27FC236}">
              <a16:creationId xmlns:a16="http://schemas.microsoft.com/office/drawing/2014/main" id="{9110AF13-80B5-6D9C-F451-C5C5071E52F5}"/>
            </a:ext>
          </a:extLst>
        </xdr:cNvPr>
        <xdr:cNvSpPr txBox="1"/>
      </xdr:nvSpPr>
      <xdr:spPr>
        <a:xfrm>
          <a:off x="88900" y="1079500"/>
          <a:ext cx="6388100" cy="415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There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rachi Ruth Nzenwa" refreshedDate="45031.603743055559" createdVersion="8" refreshedVersion="8" minRefreshableVersion="3" recordCount="418" xr:uid="{E006DFDB-0979-43FD-9DD8-EE34A46C17F4}">
  <cacheSource type="worksheet">
    <worksheetSource name="Table1"/>
  </cacheSource>
  <cacheFields count="13">
    <cacheField name="PassengerId" numFmtId="0">
      <sharedItems containsSemiMixedTypes="0" containsString="0" containsNumber="1" containsInteger="1" minValue="892" maxValue="1309" count="418">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sharedItems>
    </cacheField>
    <cacheField name="Survived" numFmtId="0">
      <sharedItems containsSemiMixedTypes="0" containsString="0" containsNumber="1" containsInteger="1" minValue="0" maxValue="1" count="2">
        <n v="0"/>
        <n v="1"/>
      </sharedItems>
    </cacheField>
    <cacheField name="Pclass" numFmtId="0">
      <sharedItems containsMixedTypes="1" containsNumber="1" containsInteger="1" minValue="1" maxValue="3" count="6">
        <s v="Third"/>
        <s v="Second"/>
        <s v="First"/>
        <n v="2" u="1"/>
        <n v="1" u="1"/>
        <n v="3" u="1"/>
      </sharedItems>
    </cacheField>
    <cacheField name="Name" numFmtId="0">
      <sharedItems/>
    </cacheField>
    <cacheField name="Sex" numFmtId="0">
      <sharedItems count="2">
        <s v="male"/>
        <s v="female"/>
      </sharedItems>
    </cacheField>
    <cacheField name="Age" numFmtId="0">
      <sharedItems containsSemiMixedTypes="0" containsString="0" containsNumber="1" minValue="0.17" maxValue="76" count="79">
        <n v="34.5"/>
        <n v="47"/>
        <n v="62"/>
        <n v="27"/>
        <n v="22"/>
        <n v="14"/>
        <n v="30"/>
        <n v="26"/>
        <n v="18"/>
        <n v="21"/>
        <n v="46"/>
        <n v="23"/>
        <n v="63"/>
        <n v="24"/>
        <n v="35"/>
        <n v="45"/>
        <n v="55"/>
        <n v="9"/>
        <n v="48"/>
        <n v="50"/>
        <n v="22.5"/>
        <n v="41"/>
        <n v="33"/>
        <n v="18.5"/>
        <n v="25"/>
        <n v="39"/>
        <n v="60"/>
        <n v="36"/>
        <n v="20"/>
        <n v="28"/>
        <n v="10"/>
        <n v="17"/>
        <n v="32"/>
        <n v="13"/>
        <n v="31"/>
        <n v="29"/>
        <n v="28.5"/>
        <n v="32.5"/>
        <n v="6"/>
        <n v="67"/>
        <n v="49"/>
        <n v="2"/>
        <n v="76"/>
        <n v="43"/>
        <n v="16"/>
        <n v="1"/>
        <n v="12"/>
        <n v="42"/>
        <n v="53"/>
        <n v="26.5"/>
        <n v="40"/>
        <n v="61"/>
        <n v="60.5"/>
        <n v="7"/>
        <n v="15"/>
        <n v="54"/>
        <n v="64"/>
        <n v="37"/>
        <n v="34"/>
        <n v="11.5"/>
        <n v="8"/>
        <n v="0.33"/>
        <n v="38"/>
        <n v="57"/>
        <n v="40.5"/>
        <n v="0.92"/>
        <n v="19"/>
        <n v="36.5"/>
        <n v="0.75"/>
        <n v="0.83"/>
        <n v="58"/>
        <n v="0.17"/>
        <n v="59"/>
        <n v="14.5"/>
        <n v="44"/>
        <n v="5"/>
        <n v="51"/>
        <n v="3"/>
        <n v="38.5"/>
      </sharedItems>
    </cacheField>
    <cacheField name="Age group" numFmtId="164">
      <sharedItems count="7">
        <s v="Youth"/>
        <s v="Adults"/>
        <s v="Elder"/>
        <s v="Teenager"/>
        <s v="Elders" u="1"/>
        <s v="Teenagers" u="1"/>
        <s v="Unknown" u="1"/>
      </sharedItems>
    </cacheField>
    <cacheField name="# Siblings" numFmtId="0">
      <sharedItems containsSemiMixedTypes="0" containsString="0" containsNumber="1" containsInteger="1" minValue="0" maxValue="8" count="7">
        <n v="0"/>
        <n v="1"/>
        <n v="2"/>
        <n v="3"/>
        <n v="4"/>
        <n v="5"/>
        <n v="8"/>
      </sharedItems>
    </cacheField>
    <cacheField name="# Children" numFmtId="0">
      <sharedItems containsSemiMixedTypes="0" containsString="0" containsNumber="1" containsInteger="1" minValue="0" maxValue="9" count="8">
        <n v="0"/>
        <n v="1"/>
        <n v="3"/>
        <n v="2"/>
        <n v="4"/>
        <n v="6"/>
        <n v="5"/>
        <n v="9"/>
      </sharedItems>
    </cacheField>
    <cacheField name="Ticket" numFmtId="0">
      <sharedItems containsMixedTypes="1" containsNumber="1" containsInteger="1" minValue="680" maxValue="3101298"/>
    </cacheField>
    <cacheField name="Fare" numFmtId="165">
      <sharedItems containsString="0" containsBlank="1" containsNumber="1" minValue="0" maxValue="512.32920000000001"/>
    </cacheField>
    <cacheField name="Cabin" numFmtId="0">
      <sharedItems containsBlank="1"/>
    </cacheField>
    <cacheField name="Location_embarked" numFmtId="0">
      <sharedItems count="3">
        <s v="Queenstown"/>
        <s v="Southampton"/>
        <s v="Cherbourg"/>
      </sharedItems>
    </cacheField>
  </cacheFields>
  <extLst>
    <ext xmlns:x14="http://schemas.microsoft.com/office/spreadsheetml/2009/9/main" uri="{725AE2AE-9491-48be-B2B4-4EB974FC3084}">
      <x14:pivotCacheDefinition pivotCacheId="1282052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x v="0"/>
    <x v="0"/>
    <x v="0"/>
    <s v="Mr Kelly James"/>
    <x v="0"/>
    <x v="0"/>
    <x v="0"/>
    <x v="0"/>
    <x v="0"/>
    <n v="330911"/>
    <n v="7.8292000000000002"/>
    <m/>
    <x v="0"/>
  </r>
  <r>
    <x v="1"/>
    <x v="1"/>
    <x v="0"/>
    <s v="Mrs Wilkes James (Ellen Needs)"/>
    <x v="1"/>
    <x v="1"/>
    <x v="1"/>
    <x v="1"/>
    <x v="0"/>
    <n v="363272"/>
    <n v="7"/>
    <m/>
    <x v="1"/>
  </r>
  <r>
    <x v="2"/>
    <x v="0"/>
    <x v="1"/>
    <s v="Mr Myles Thomas Francis"/>
    <x v="0"/>
    <x v="2"/>
    <x v="2"/>
    <x v="0"/>
    <x v="0"/>
    <n v="240276"/>
    <n v="9.6875"/>
    <m/>
    <x v="0"/>
  </r>
  <r>
    <x v="3"/>
    <x v="0"/>
    <x v="0"/>
    <s v="Mr Wirz Albert"/>
    <x v="0"/>
    <x v="3"/>
    <x v="0"/>
    <x v="0"/>
    <x v="0"/>
    <n v="315154"/>
    <n v="8.6624999999999996"/>
    <m/>
    <x v="1"/>
  </r>
  <r>
    <x v="4"/>
    <x v="1"/>
    <x v="0"/>
    <s v="Mrs Hirvonen Alexander (Helga E Lindqvist)"/>
    <x v="1"/>
    <x v="4"/>
    <x v="0"/>
    <x v="1"/>
    <x v="1"/>
    <n v="3101298"/>
    <n v="12.2875"/>
    <m/>
    <x v="1"/>
  </r>
  <r>
    <x v="5"/>
    <x v="0"/>
    <x v="0"/>
    <s v="Mr Svensson Johan Cervin"/>
    <x v="0"/>
    <x v="5"/>
    <x v="3"/>
    <x v="0"/>
    <x v="0"/>
    <n v="7538"/>
    <n v="9.2249999999999996"/>
    <m/>
    <x v="1"/>
  </r>
  <r>
    <x v="6"/>
    <x v="1"/>
    <x v="0"/>
    <s v="Miss Connolly Kate"/>
    <x v="1"/>
    <x v="6"/>
    <x v="0"/>
    <x v="0"/>
    <x v="0"/>
    <n v="330972"/>
    <n v="7.6292"/>
    <m/>
    <x v="0"/>
  </r>
  <r>
    <x v="7"/>
    <x v="0"/>
    <x v="1"/>
    <s v="Mr Caldwell Albert Francis"/>
    <x v="0"/>
    <x v="7"/>
    <x v="0"/>
    <x v="1"/>
    <x v="1"/>
    <n v="248738"/>
    <n v="29"/>
    <m/>
    <x v="1"/>
  </r>
  <r>
    <x v="8"/>
    <x v="1"/>
    <x v="0"/>
    <s v="Mrs Abrahim Joseph (Sophie Halaut Easu)"/>
    <x v="1"/>
    <x v="8"/>
    <x v="3"/>
    <x v="0"/>
    <x v="0"/>
    <n v="2657"/>
    <n v="7.2291999999999996"/>
    <m/>
    <x v="2"/>
  </r>
  <r>
    <x v="9"/>
    <x v="0"/>
    <x v="0"/>
    <s v="Mr Davies John Samuel"/>
    <x v="0"/>
    <x v="9"/>
    <x v="0"/>
    <x v="2"/>
    <x v="0"/>
    <s v="A/4 48871"/>
    <n v="24.15"/>
    <m/>
    <x v="1"/>
  </r>
  <r>
    <x v="10"/>
    <x v="0"/>
    <x v="0"/>
    <s v="Mr Ilieff Ylio"/>
    <x v="0"/>
    <x v="9"/>
    <x v="0"/>
    <x v="0"/>
    <x v="0"/>
    <n v="349220"/>
    <n v="7.8958000000000004"/>
    <m/>
    <x v="1"/>
  </r>
  <r>
    <x v="11"/>
    <x v="0"/>
    <x v="2"/>
    <s v="Mr Jones Charles Cresson"/>
    <x v="0"/>
    <x v="10"/>
    <x v="1"/>
    <x v="0"/>
    <x v="0"/>
    <n v="694"/>
    <n v="26"/>
    <m/>
    <x v="1"/>
  </r>
  <r>
    <x v="12"/>
    <x v="1"/>
    <x v="2"/>
    <s v="Mrs Snyder John Pillsbury (Nelle Stevenson)"/>
    <x v="1"/>
    <x v="11"/>
    <x v="0"/>
    <x v="1"/>
    <x v="0"/>
    <n v="21228"/>
    <n v="82.2667"/>
    <s v="B45"/>
    <x v="1"/>
  </r>
  <r>
    <x v="13"/>
    <x v="0"/>
    <x v="1"/>
    <s v="Mr Howard Benjamin"/>
    <x v="0"/>
    <x v="12"/>
    <x v="2"/>
    <x v="1"/>
    <x v="0"/>
    <n v="24065"/>
    <n v="26"/>
    <m/>
    <x v="1"/>
  </r>
  <r>
    <x v="14"/>
    <x v="1"/>
    <x v="2"/>
    <s v="Mrs Chaffee Herbert Fuller (Carrie Constance Toogood)"/>
    <x v="1"/>
    <x v="1"/>
    <x v="1"/>
    <x v="1"/>
    <x v="0"/>
    <s v="W.E.P. 5734"/>
    <n v="61.174999999999997"/>
    <s v="E31"/>
    <x v="1"/>
  </r>
  <r>
    <x v="15"/>
    <x v="1"/>
    <x v="1"/>
    <s v="Mrs Del Carlo Sebastiano (Argenia Genovesi)"/>
    <x v="1"/>
    <x v="13"/>
    <x v="0"/>
    <x v="1"/>
    <x v="0"/>
    <s v="SC/PARIS 2167"/>
    <n v="27.720800000000001"/>
    <m/>
    <x v="2"/>
  </r>
  <r>
    <x v="16"/>
    <x v="0"/>
    <x v="1"/>
    <s v="Mr Keane Daniel"/>
    <x v="0"/>
    <x v="14"/>
    <x v="0"/>
    <x v="0"/>
    <x v="0"/>
    <n v="233734"/>
    <n v="12.35"/>
    <m/>
    <x v="0"/>
  </r>
  <r>
    <x v="17"/>
    <x v="0"/>
    <x v="0"/>
    <s v="Mr Assaf Gerios"/>
    <x v="0"/>
    <x v="9"/>
    <x v="0"/>
    <x v="0"/>
    <x v="0"/>
    <n v="2692"/>
    <n v="7.2249999999999996"/>
    <m/>
    <x v="2"/>
  </r>
  <r>
    <x v="18"/>
    <x v="1"/>
    <x v="0"/>
    <s v="Miss Ilmakangas Ida Livija"/>
    <x v="1"/>
    <x v="3"/>
    <x v="0"/>
    <x v="1"/>
    <x v="0"/>
    <s v="STON/O2. 3101270"/>
    <n v="7.9249999999999998"/>
    <m/>
    <x v="1"/>
  </r>
  <r>
    <x v="19"/>
    <x v="1"/>
    <x v="0"/>
    <s v="Mrs Assaf Khalil Mariana (Miriam)"/>
    <x v="1"/>
    <x v="15"/>
    <x v="1"/>
    <x v="0"/>
    <x v="0"/>
    <n v="2696"/>
    <n v="7.2249999999999996"/>
    <m/>
    <x v="2"/>
  </r>
  <r>
    <x v="20"/>
    <x v="0"/>
    <x v="2"/>
    <s v="Mr Rothschild Martin"/>
    <x v="0"/>
    <x v="16"/>
    <x v="1"/>
    <x v="1"/>
    <x v="0"/>
    <s v="PC 17603"/>
    <n v="59.4"/>
    <m/>
    <x v="2"/>
  </r>
  <r>
    <x v="21"/>
    <x v="0"/>
    <x v="0"/>
    <s v="Master Olsen Artur Karl"/>
    <x v="0"/>
    <x v="17"/>
    <x v="3"/>
    <x v="0"/>
    <x v="1"/>
    <s v="C 17368"/>
    <n v="3.1707999999999998"/>
    <m/>
    <x v="1"/>
  </r>
  <r>
    <x v="22"/>
    <x v="1"/>
    <x v="2"/>
    <s v="Mrs Flegenheim Alfred (Antoinette)"/>
    <x v="1"/>
    <x v="9"/>
    <x v="0"/>
    <x v="0"/>
    <x v="0"/>
    <s v="PC 17598"/>
    <n v="31.683299999999999"/>
    <m/>
    <x v="1"/>
  </r>
  <r>
    <x v="23"/>
    <x v="0"/>
    <x v="2"/>
    <s v="Mr Williams Richard Norris Ii"/>
    <x v="0"/>
    <x v="9"/>
    <x v="0"/>
    <x v="0"/>
    <x v="1"/>
    <s v="PC 17597"/>
    <n v="61.379199999999997"/>
    <m/>
    <x v="2"/>
  </r>
  <r>
    <x v="24"/>
    <x v="1"/>
    <x v="2"/>
    <s v="Mrs Ryerson Arthur Larned (Emily Maria Borie)"/>
    <x v="1"/>
    <x v="18"/>
    <x v="1"/>
    <x v="1"/>
    <x v="2"/>
    <s v="PC 17608"/>
    <n v="262.375"/>
    <s v="B57 B59 B63 B66"/>
    <x v="2"/>
  </r>
  <r>
    <x v="25"/>
    <x v="0"/>
    <x v="0"/>
    <s v="Mr Robins Alexander A"/>
    <x v="0"/>
    <x v="19"/>
    <x v="1"/>
    <x v="1"/>
    <x v="0"/>
    <s v="A/5. 3337"/>
    <n v="14.5"/>
    <m/>
    <x v="1"/>
  </r>
  <r>
    <x v="26"/>
    <x v="1"/>
    <x v="2"/>
    <s v="Miss Ostby Helene Ragnhild"/>
    <x v="1"/>
    <x v="4"/>
    <x v="0"/>
    <x v="0"/>
    <x v="1"/>
    <n v="113509"/>
    <n v="61.979199999999999"/>
    <s v="B36"/>
    <x v="2"/>
  </r>
  <r>
    <x v="27"/>
    <x v="0"/>
    <x v="0"/>
    <s v="Mr Daher Shedid"/>
    <x v="0"/>
    <x v="20"/>
    <x v="0"/>
    <x v="0"/>
    <x v="0"/>
    <n v="2698"/>
    <n v="7.2249999999999996"/>
    <m/>
    <x v="2"/>
  </r>
  <r>
    <x v="28"/>
    <x v="0"/>
    <x v="2"/>
    <s v="Mr Brady John Bertram"/>
    <x v="0"/>
    <x v="21"/>
    <x v="1"/>
    <x v="0"/>
    <x v="0"/>
    <n v="113054"/>
    <n v="30.5"/>
    <s v="A21"/>
    <x v="1"/>
  </r>
  <r>
    <x v="29"/>
    <x v="0"/>
    <x v="0"/>
    <s v="Mr Samaan Elias"/>
    <x v="0"/>
    <x v="9"/>
    <x v="0"/>
    <x v="2"/>
    <x v="0"/>
    <n v="2662"/>
    <n v="21.679200000000002"/>
    <m/>
    <x v="2"/>
  </r>
  <r>
    <x v="30"/>
    <x v="0"/>
    <x v="1"/>
    <s v="Mr Louch Charles Alexander"/>
    <x v="0"/>
    <x v="19"/>
    <x v="1"/>
    <x v="1"/>
    <x v="0"/>
    <s v="SC/AH 3085"/>
    <n v="26"/>
    <m/>
    <x v="1"/>
  </r>
  <r>
    <x v="31"/>
    <x v="0"/>
    <x v="1"/>
    <s v="Mr Jefferys Clifford Thomas"/>
    <x v="0"/>
    <x v="13"/>
    <x v="0"/>
    <x v="2"/>
    <x v="0"/>
    <s v="C.A. 31029"/>
    <n v="31.5"/>
    <m/>
    <x v="1"/>
  </r>
  <r>
    <x v="32"/>
    <x v="1"/>
    <x v="0"/>
    <s v="Mrs Dean Bertram (Eva Georgetta Light)"/>
    <x v="1"/>
    <x v="22"/>
    <x v="0"/>
    <x v="1"/>
    <x v="3"/>
    <s v="C.A. 2315"/>
    <n v="20.574999999999999"/>
    <m/>
    <x v="1"/>
  </r>
  <r>
    <x v="33"/>
    <x v="1"/>
    <x v="0"/>
    <s v="Mrs Johnston Andrew G (Elizabeth Lily Watson)"/>
    <x v="1"/>
    <x v="9"/>
    <x v="0"/>
    <x v="1"/>
    <x v="3"/>
    <s v="W./C. 6607"/>
    <n v="23.45"/>
    <m/>
    <x v="1"/>
  </r>
  <r>
    <x v="34"/>
    <x v="0"/>
    <x v="2"/>
    <s v="Mr Mock Philipp Edmund"/>
    <x v="0"/>
    <x v="6"/>
    <x v="0"/>
    <x v="1"/>
    <x v="0"/>
    <n v="13236"/>
    <n v="57.75"/>
    <s v="C78"/>
    <x v="2"/>
  </r>
  <r>
    <x v="35"/>
    <x v="0"/>
    <x v="0"/>
    <s v="Mr Katavelas Vassilios (Catavelas Vassilios)"/>
    <x v="0"/>
    <x v="23"/>
    <x v="3"/>
    <x v="0"/>
    <x v="0"/>
    <n v="2682"/>
    <n v="7.2291999999999996"/>
    <m/>
    <x v="2"/>
  </r>
  <r>
    <x v="36"/>
    <x v="1"/>
    <x v="0"/>
    <s v="Miss Roth Sarah A"/>
    <x v="1"/>
    <x v="9"/>
    <x v="0"/>
    <x v="0"/>
    <x v="0"/>
    <n v="342712"/>
    <n v="8.0500000000000007"/>
    <m/>
    <x v="1"/>
  </r>
  <r>
    <x v="37"/>
    <x v="1"/>
    <x v="0"/>
    <s v="Miss Cacic Manda"/>
    <x v="1"/>
    <x v="9"/>
    <x v="0"/>
    <x v="0"/>
    <x v="0"/>
    <n v="315087"/>
    <n v="8.6624999999999996"/>
    <m/>
    <x v="1"/>
  </r>
  <r>
    <x v="38"/>
    <x v="0"/>
    <x v="0"/>
    <s v="Mr Sap Julius"/>
    <x v="0"/>
    <x v="24"/>
    <x v="0"/>
    <x v="0"/>
    <x v="0"/>
    <n v="345768"/>
    <n v="9.5"/>
    <m/>
    <x v="1"/>
  </r>
  <r>
    <x v="39"/>
    <x v="0"/>
    <x v="0"/>
    <s v="Mr Hee Ling"/>
    <x v="0"/>
    <x v="9"/>
    <x v="0"/>
    <x v="0"/>
    <x v="0"/>
    <n v="1601"/>
    <n v="56.495800000000003"/>
    <m/>
    <x v="1"/>
  </r>
  <r>
    <x v="40"/>
    <x v="0"/>
    <x v="0"/>
    <s v="Mr Karun Franz"/>
    <x v="0"/>
    <x v="25"/>
    <x v="0"/>
    <x v="0"/>
    <x v="1"/>
    <n v="349256"/>
    <n v="13.416700000000001"/>
    <m/>
    <x v="2"/>
  </r>
  <r>
    <x v="41"/>
    <x v="0"/>
    <x v="2"/>
    <s v="Mr Franklin Thomas Parham"/>
    <x v="0"/>
    <x v="9"/>
    <x v="0"/>
    <x v="0"/>
    <x v="0"/>
    <n v="113778"/>
    <n v="26.55"/>
    <s v="D34"/>
    <x v="1"/>
  </r>
  <r>
    <x v="42"/>
    <x v="0"/>
    <x v="0"/>
    <s v="Mr Goldsmith Nathan"/>
    <x v="0"/>
    <x v="21"/>
    <x v="1"/>
    <x v="0"/>
    <x v="0"/>
    <s v="SOTON/O.Q. 3101263"/>
    <n v="7.85"/>
    <m/>
    <x v="1"/>
  </r>
  <r>
    <x v="43"/>
    <x v="1"/>
    <x v="1"/>
    <s v="Mrs Corbett Walter H (Irene Colvin)"/>
    <x v="1"/>
    <x v="6"/>
    <x v="0"/>
    <x v="0"/>
    <x v="0"/>
    <n v="237249"/>
    <n v="13"/>
    <m/>
    <x v="1"/>
  </r>
  <r>
    <x v="44"/>
    <x v="1"/>
    <x v="2"/>
    <s v="Mrs Kimball Edwin Nelson Jr (Gertrude Parsons)"/>
    <x v="1"/>
    <x v="15"/>
    <x v="1"/>
    <x v="1"/>
    <x v="0"/>
    <n v="11753"/>
    <n v="52.554200000000002"/>
    <s v="D19"/>
    <x v="1"/>
  </r>
  <r>
    <x v="45"/>
    <x v="0"/>
    <x v="0"/>
    <s v="Mr Peltomaki Nikolai Johannes"/>
    <x v="0"/>
    <x v="24"/>
    <x v="0"/>
    <x v="0"/>
    <x v="0"/>
    <s v="STON/O 2. 3101291"/>
    <n v="7.9249999999999998"/>
    <m/>
    <x v="1"/>
  </r>
  <r>
    <x v="46"/>
    <x v="0"/>
    <x v="2"/>
    <s v="Mr Chevre Paul Romaine"/>
    <x v="0"/>
    <x v="15"/>
    <x v="1"/>
    <x v="0"/>
    <x v="0"/>
    <s v="PC 17594"/>
    <n v="29.7"/>
    <s v="A9"/>
    <x v="2"/>
  </r>
  <r>
    <x v="47"/>
    <x v="0"/>
    <x v="0"/>
    <s v="Mr Shaughnessy Patrick"/>
    <x v="0"/>
    <x v="9"/>
    <x v="0"/>
    <x v="0"/>
    <x v="0"/>
    <n v="370374"/>
    <n v="7.75"/>
    <m/>
    <x v="0"/>
  </r>
  <r>
    <x v="48"/>
    <x v="1"/>
    <x v="2"/>
    <s v="Mrs Bucknell William Robert (Emma Eliza Ward)"/>
    <x v="1"/>
    <x v="26"/>
    <x v="2"/>
    <x v="0"/>
    <x v="0"/>
    <n v="11813"/>
    <n v="76.291700000000006"/>
    <s v="D15"/>
    <x v="2"/>
  </r>
  <r>
    <x v="49"/>
    <x v="1"/>
    <x v="0"/>
    <s v="Mrs Coutts William (Winnie Minnie Treanor)"/>
    <x v="1"/>
    <x v="27"/>
    <x v="0"/>
    <x v="0"/>
    <x v="3"/>
    <s v="C.A. 37671"/>
    <n v="15.9"/>
    <m/>
    <x v="1"/>
  </r>
  <r>
    <x v="50"/>
    <x v="0"/>
    <x v="2"/>
    <s v="Mr Smith Lucien Philip"/>
    <x v="0"/>
    <x v="13"/>
    <x v="0"/>
    <x v="1"/>
    <x v="0"/>
    <n v="13695"/>
    <n v="60"/>
    <s v="C31"/>
    <x v="1"/>
  </r>
  <r>
    <x v="51"/>
    <x v="0"/>
    <x v="1"/>
    <s v="Mr Pulbaum Franz"/>
    <x v="0"/>
    <x v="3"/>
    <x v="0"/>
    <x v="0"/>
    <x v="0"/>
    <s v="SC/PARIS 2168"/>
    <n v="15.033300000000001"/>
    <m/>
    <x v="2"/>
  </r>
  <r>
    <x v="52"/>
    <x v="1"/>
    <x v="1"/>
    <s v="Miss Hocking Ellen Nellie"/>
    <x v="1"/>
    <x v="28"/>
    <x v="0"/>
    <x v="2"/>
    <x v="1"/>
    <n v="29105"/>
    <n v="23"/>
    <m/>
    <x v="1"/>
  </r>
  <r>
    <x v="53"/>
    <x v="1"/>
    <x v="2"/>
    <s v="Miss Fortune Ethel Flora"/>
    <x v="1"/>
    <x v="29"/>
    <x v="0"/>
    <x v="3"/>
    <x v="3"/>
    <n v="19950"/>
    <n v="263"/>
    <s v="C23 C25 C27"/>
    <x v="1"/>
  </r>
  <r>
    <x v="54"/>
    <x v="0"/>
    <x v="1"/>
    <s v="Mr Mangiavacchi Serafino Emilio"/>
    <x v="0"/>
    <x v="9"/>
    <x v="0"/>
    <x v="0"/>
    <x v="0"/>
    <s v="SC/A.3 2861"/>
    <n v="15.5792"/>
    <m/>
    <x v="2"/>
  </r>
  <r>
    <x v="55"/>
    <x v="0"/>
    <x v="0"/>
    <s v="Master Rice Albert"/>
    <x v="0"/>
    <x v="30"/>
    <x v="3"/>
    <x v="4"/>
    <x v="1"/>
    <n v="382652"/>
    <n v="29.125"/>
    <m/>
    <x v="0"/>
  </r>
  <r>
    <x v="56"/>
    <x v="0"/>
    <x v="0"/>
    <s v="Mr Cor Bartol"/>
    <x v="0"/>
    <x v="14"/>
    <x v="0"/>
    <x v="0"/>
    <x v="0"/>
    <n v="349230"/>
    <n v="7.8958000000000004"/>
    <m/>
    <x v="1"/>
  </r>
  <r>
    <x v="57"/>
    <x v="0"/>
    <x v="0"/>
    <s v="Mr Abelseth Olaus Jorgensen"/>
    <x v="0"/>
    <x v="24"/>
    <x v="0"/>
    <x v="0"/>
    <x v="0"/>
    <n v="348122"/>
    <n v="7.65"/>
    <s v="F G63"/>
    <x v="1"/>
  </r>
  <r>
    <x v="58"/>
    <x v="0"/>
    <x v="0"/>
    <s v="Mr Davison Thomas Henry"/>
    <x v="0"/>
    <x v="9"/>
    <x v="0"/>
    <x v="1"/>
    <x v="0"/>
    <n v="386525"/>
    <n v="16.100000000000001"/>
    <m/>
    <x v="1"/>
  </r>
  <r>
    <x v="59"/>
    <x v="1"/>
    <x v="2"/>
    <s v="Miss Chaudanson Victorine"/>
    <x v="1"/>
    <x v="27"/>
    <x v="0"/>
    <x v="0"/>
    <x v="0"/>
    <s v="PC 17608"/>
    <n v="262.375"/>
    <s v="B61"/>
    <x v="2"/>
  </r>
  <r>
    <x v="60"/>
    <x v="0"/>
    <x v="0"/>
    <s v="Mr Dika Mirko"/>
    <x v="0"/>
    <x v="31"/>
    <x v="3"/>
    <x v="0"/>
    <x v="0"/>
    <n v="349232"/>
    <n v="7.8958000000000004"/>
    <m/>
    <x v="1"/>
  </r>
  <r>
    <x v="61"/>
    <x v="0"/>
    <x v="1"/>
    <s v="Mr Mccrae Arthur Gordon"/>
    <x v="0"/>
    <x v="32"/>
    <x v="0"/>
    <x v="0"/>
    <x v="0"/>
    <n v="237216"/>
    <n v="13.5"/>
    <m/>
    <x v="1"/>
  </r>
  <r>
    <x v="62"/>
    <x v="0"/>
    <x v="0"/>
    <s v="Mr Bjorklund Ernst Herbert"/>
    <x v="0"/>
    <x v="8"/>
    <x v="3"/>
    <x v="0"/>
    <x v="0"/>
    <n v="347090"/>
    <n v="7.75"/>
    <m/>
    <x v="1"/>
  </r>
  <r>
    <x v="63"/>
    <x v="1"/>
    <x v="0"/>
    <s v="Miss Bradley Bridget Delia"/>
    <x v="1"/>
    <x v="4"/>
    <x v="0"/>
    <x v="0"/>
    <x v="0"/>
    <n v="334914"/>
    <n v="7.7249999999999996"/>
    <m/>
    <x v="0"/>
  </r>
  <r>
    <x v="64"/>
    <x v="0"/>
    <x v="2"/>
    <s v="Master Ryerson John Borie"/>
    <x v="0"/>
    <x v="33"/>
    <x v="3"/>
    <x v="2"/>
    <x v="3"/>
    <s v="PC 17608"/>
    <n v="262.375"/>
    <s v="B57 B59 B63 B66"/>
    <x v="2"/>
  </r>
  <r>
    <x v="65"/>
    <x v="1"/>
    <x v="1"/>
    <s v="Mrs Corey Percy C (Mary Phyllis Elizabeth Miller)"/>
    <x v="1"/>
    <x v="9"/>
    <x v="0"/>
    <x v="0"/>
    <x v="0"/>
    <s v="F.C.C. 13534"/>
    <n v="21"/>
    <m/>
    <x v="1"/>
  </r>
  <r>
    <x v="66"/>
    <x v="1"/>
    <x v="0"/>
    <s v="Miss Burns Mary Delia"/>
    <x v="1"/>
    <x v="8"/>
    <x v="3"/>
    <x v="0"/>
    <x v="0"/>
    <n v="330963"/>
    <n v="7.8792"/>
    <m/>
    <x v="0"/>
  </r>
  <r>
    <x v="67"/>
    <x v="0"/>
    <x v="2"/>
    <s v="Mr Moore Clarence Bloomfield"/>
    <x v="0"/>
    <x v="1"/>
    <x v="1"/>
    <x v="0"/>
    <x v="0"/>
    <n v="113796"/>
    <n v="42.4"/>
    <m/>
    <x v="1"/>
  </r>
  <r>
    <x v="68"/>
    <x v="0"/>
    <x v="2"/>
    <s v="Mr Tucker Gilbert Milligan Jr"/>
    <x v="0"/>
    <x v="34"/>
    <x v="0"/>
    <x v="0"/>
    <x v="0"/>
    <n v="2543"/>
    <n v="28.537500000000001"/>
    <s v="C53"/>
    <x v="2"/>
  </r>
  <r>
    <x v="69"/>
    <x v="1"/>
    <x v="2"/>
    <s v="Mrs Fortune Mark (Mary Mcdougald)"/>
    <x v="1"/>
    <x v="26"/>
    <x v="2"/>
    <x v="1"/>
    <x v="4"/>
    <n v="19950"/>
    <n v="263"/>
    <s v="C23 C25 C27"/>
    <x v="1"/>
  </r>
  <r>
    <x v="70"/>
    <x v="1"/>
    <x v="0"/>
    <s v="Miss Mulvihill Bertha E"/>
    <x v="1"/>
    <x v="13"/>
    <x v="0"/>
    <x v="0"/>
    <x v="0"/>
    <n v="382653"/>
    <n v="7.75"/>
    <m/>
    <x v="0"/>
  </r>
  <r>
    <x v="71"/>
    <x v="0"/>
    <x v="0"/>
    <s v="Mr Minkoff Lazar"/>
    <x v="0"/>
    <x v="9"/>
    <x v="0"/>
    <x v="0"/>
    <x v="0"/>
    <n v="349211"/>
    <n v="7.8958000000000004"/>
    <m/>
    <x v="1"/>
  </r>
  <r>
    <x v="72"/>
    <x v="1"/>
    <x v="0"/>
    <s v="Miss Nieminen Manta Josefina"/>
    <x v="1"/>
    <x v="35"/>
    <x v="0"/>
    <x v="0"/>
    <x v="0"/>
    <n v="3101297"/>
    <n v="7.9249999999999998"/>
    <m/>
    <x v="1"/>
  </r>
  <r>
    <x v="73"/>
    <x v="0"/>
    <x v="2"/>
    <s v="Mr Ovies Y Rodriguez Servando"/>
    <x v="0"/>
    <x v="36"/>
    <x v="0"/>
    <x v="0"/>
    <x v="0"/>
    <s v="PC 17562"/>
    <n v="27.720800000000001"/>
    <s v="D43"/>
    <x v="2"/>
  </r>
  <r>
    <x v="74"/>
    <x v="1"/>
    <x v="2"/>
    <s v="Miss Geiger Amalie"/>
    <x v="1"/>
    <x v="14"/>
    <x v="0"/>
    <x v="0"/>
    <x v="0"/>
    <n v="113503"/>
    <n v="211.5"/>
    <s v="C130"/>
    <x v="2"/>
  </r>
  <r>
    <x v="75"/>
    <x v="0"/>
    <x v="2"/>
    <s v="Mr Keeping Edwin"/>
    <x v="0"/>
    <x v="37"/>
    <x v="0"/>
    <x v="0"/>
    <x v="0"/>
    <n v="113503"/>
    <n v="211.5"/>
    <s v="C132"/>
    <x v="2"/>
  </r>
  <r>
    <x v="76"/>
    <x v="0"/>
    <x v="0"/>
    <s v="Mr Miles Frank"/>
    <x v="0"/>
    <x v="9"/>
    <x v="0"/>
    <x v="0"/>
    <x v="0"/>
    <n v="359306"/>
    <n v="8.0500000000000007"/>
    <m/>
    <x v="1"/>
  </r>
  <r>
    <x v="77"/>
    <x v="1"/>
    <x v="2"/>
    <s v="Mrs Cornell Robert Clifford (Malvina Helen Lamson)"/>
    <x v="1"/>
    <x v="16"/>
    <x v="1"/>
    <x v="2"/>
    <x v="0"/>
    <n v="11770"/>
    <n v="25.7"/>
    <s v="C101"/>
    <x v="1"/>
  </r>
  <r>
    <x v="78"/>
    <x v="0"/>
    <x v="1"/>
    <s v="Mr Aldworth Charles Augustus"/>
    <x v="0"/>
    <x v="6"/>
    <x v="0"/>
    <x v="0"/>
    <x v="0"/>
    <n v="248744"/>
    <n v="13"/>
    <m/>
    <x v="1"/>
  </r>
  <r>
    <x v="79"/>
    <x v="1"/>
    <x v="0"/>
    <s v="Miss Doyle Elizabeth"/>
    <x v="1"/>
    <x v="13"/>
    <x v="0"/>
    <x v="0"/>
    <x v="0"/>
    <n v="368702"/>
    <n v="7.75"/>
    <m/>
    <x v="0"/>
  </r>
  <r>
    <x v="80"/>
    <x v="0"/>
    <x v="0"/>
    <s v="Master Boulos Akar"/>
    <x v="0"/>
    <x v="38"/>
    <x v="3"/>
    <x v="1"/>
    <x v="1"/>
    <n v="2678"/>
    <n v="15.245799999999999"/>
    <m/>
    <x v="2"/>
  </r>
  <r>
    <x v="81"/>
    <x v="0"/>
    <x v="2"/>
    <s v="Mr Straus Isidor"/>
    <x v="0"/>
    <x v="39"/>
    <x v="2"/>
    <x v="1"/>
    <x v="0"/>
    <s v="PC 17483"/>
    <n v="221.7792"/>
    <s v="C55 C57"/>
    <x v="1"/>
  </r>
  <r>
    <x v="82"/>
    <x v="0"/>
    <x v="2"/>
    <s v="Mr Case Howard Brown"/>
    <x v="0"/>
    <x v="40"/>
    <x v="1"/>
    <x v="0"/>
    <x v="0"/>
    <n v="19924"/>
    <n v="26"/>
    <m/>
    <x v="1"/>
  </r>
  <r>
    <x v="83"/>
    <x v="0"/>
    <x v="0"/>
    <s v="Mr Demetri Marinko"/>
    <x v="0"/>
    <x v="9"/>
    <x v="0"/>
    <x v="0"/>
    <x v="0"/>
    <n v="349238"/>
    <n v="7.8958000000000004"/>
    <m/>
    <x v="1"/>
  </r>
  <r>
    <x v="84"/>
    <x v="0"/>
    <x v="1"/>
    <s v="Mr Lamb John Joseph"/>
    <x v="0"/>
    <x v="9"/>
    <x v="0"/>
    <x v="0"/>
    <x v="0"/>
    <n v="240261"/>
    <n v="10.708299999999999"/>
    <m/>
    <x v="0"/>
  </r>
  <r>
    <x v="85"/>
    <x v="0"/>
    <x v="0"/>
    <s v="Mr Khalil Betros"/>
    <x v="0"/>
    <x v="9"/>
    <x v="0"/>
    <x v="1"/>
    <x v="0"/>
    <n v="2660"/>
    <n v="14.4542"/>
    <m/>
    <x v="2"/>
  </r>
  <r>
    <x v="86"/>
    <x v="1"/>
    <x v="0"/>
    <s v="Miss Barry Julia"/>
    <x v="1"/>
    <x v="3"/>
    <x v="0"/>
    <x v="0"/>
    <x v="0"/>
    <n v="330844"/>
    <n v="7.8792"/>
    <m/>
    <x v="0"/>
  </r>
  <r>
    <x v="87"/>
    <x v="1"/>
    <x v="0"/>
    <s v="Miss Badman Emily Louisa"/>
    <x v="1"/>
    <x v="8"/>
    <x v="3"/>
    <x v="0"/>
    <x v="0"/>
    <s v="A/4 31416"/>
    <n v="8.0500000000000007"/>
    <m/>
    <x v="1"/>
  </r>
  <r>
    <x v="88"/>
    <x v="1"/>
    <x v="0"/>
    <s v="Ms O'Donoghue Bridget"/>
    <x v="1"/>
    <x v="9"/>
    <x v="0"/>
    <x v="0"/>
    <x v="0"/>
    <n v="364856"/>
    <n v="7.75"/>
    <m/>
    <x v="0"/>
  </r>
  <r>
    <x v="89"/>
    <x v="0"/>
    <x v="1"/>
    <s v="Master Wells Ralph Lester"/>
    <x v="0"/>
    <x v="41"/>
    <x v="3"/>
    <x v="1"/>
    <x v="1"/>
    <n v="29103"/>
    <n v="23"/>
    <m/>
    <x v="1"/>
  </r>
  <r>
    <x v="90"/>
    <x v="1"/>
    <x v="0"/>
    <s v="Mrs Dyker Adolf Fredrik (Anna Elisabeth Judith Andersson)"/>
    <x v="1"/>
    <x v="4"/>
    <x v="0"/>
    <x v="1"/>
    <x v="0"/>
    <n v="347072"/>
    <n v="13.9"/>
    <m/>
    <x v="1"/>
  </r>
  <r>
    <x v="91"/>
    <x v="0"/>
    <x v="0"/>
    <s v="Mr Pedersen Olaf"/>
    <x v="0"/>
    <x v="9"/>
    <x v="0"/>
    <x v="0"/>
    <x v="0"/>
    <n v="345498"/>
    <n v="7.7750000000000004"/>
    <m/>
    <x v="1"/>
  </r>
  <r>
    <x v="92"/>
    <x v="1"/>
    <x v="2"/>
    <s v="Mrs Davidson Thornton (Orian Hays)"/>
    <x v="1"/>
    <x v="3"/>
    <x v="0"/>
    <x v="1"/>
    <x v="3"/>
    <s v="F.C. 12750"/>
    <n v="52"/>
    <s v="B71"/>
    <x v="1"/>
  </r>
  <r>
    <x v="93"/>
    <x v="0"/>
    <x v="0"/>
    <s v="Mr Guest Robert"/>
    <x v="0"/>
    <x v="9"/>
    <x v="0"/>
    <x v="0"/>
    <x v="0"/>
    <n v="376563"/>
    <n v="8.0500000000000007"/>
    <m/>
    <x v="1"/>
  </r>
  <r>
    <x v="94"/>
    <x v="0"/>
    <x v="2"/>
    <s v="Mr Birnbaum Jakob"/>
    <x v="0"/>
    <x v="24"/>
    <x v="0"/>
    <x v="0"/>
    <x v="0"/>
    <n v="13905"/>
    <n v="26"/>
    <m/>
    <x v="2"/>
  </r>
  <r>
    <x v="95"/>
    <x v="0"/>
    <x v="0"/>
    <s v="Mr Tenglin Gunnar Isidor"/>
    <x v="0"/>
    <x v="24"/>
    <x v="0"/>
    <x v="0"/>
    <x v="0"/>
    <n v="350033"/>
    <n v="7.7957999999999998"/>
    <m/>
    <x v="1"/>
  </r>
  <r>
    <x v="96"/>
    <x v="1"/>
    <x v="2"/>
    <s v="Mrs Cavendish Tyrell William (Julia Florence Siegel)"/>
    <x v="1"/>
    <x v="42"/>
    <x v="2"/>
    <x v="1"/>
    <x v="0"/>
    <n v="19877"/>
    <n v="78.849999999999994"/>
    <s v="C46"/>
    <x v="1"/>
  </r>
  <r>
    <x v="97"/>
    <x v="0"/>
    <x v="0"/>
    <s v="Mr Makinen Kalle Edvard"/>
    <x v="0"/>
    <x v="35"/>
    <x v="0"/>
    <x v="0"/>
    <x v="0"/>
    <s v="STON/O 2. 3101268"/>
    <n v="7.9249999999999998"/>
    <m/>
    <x v="1"/>
  </r>
  <r>
    <x v="98"/>
    <x v="1"/>
    <x v="0"/>
    <s v="Miss Braf Elin Ester Maria"/>
    <x v="1"/>
    <x v="28"/>
    <x v="0"/>
    <x v="0"/>
    <x v="0"/>
    <n v="347471"/>
    <n v="7.8541999999999996"/>
    <m/>
    <x v="1"/>
  </r>
  <r>
    <x v="99"/>
    <x v="0"/>
    <x v="0"/>
    <s v="Mr Nancarrow William Henry"/>
    <x v="0"/>
    <x v="22"/>
    <x v="0"/>
    <x v="0"/>
    <x v="0"/>
    <s v="A./5. 3338"/>
    <n v="8.0500000000000007"/>
    <m/>
    <x v="1"/>
  </r>
  <r>
    <x v="100"/>
    <x v="1"/>
    <x v="2"/>
    <s v="Mrs Stengel Charles Emil Henry (Annie May Morris)"/>
    <x v="1"/>
    <x v="43"/>
    <x v="1"/>
    <x v="1"/>
    <x v="0"/>
    <n v="11778"/>
    <n v="55.441699999999997"/>
    <s v="C116"/>
    <x v="2"/>
  </r>
  <r>
    <x v="101"/>
    <x v="0"/>
    <x v="1"/>
    <s v="Mr Weisz Leopold"/>
    <x v="0"/>
    <x v="3"/>
    <x v="0"/>
    <x v="1"/>
    <x v="0"/>
    <n v="228414"/>
    <n v="26"/>
    <m/>
    <x v="1"/>
  </r>
  <r>
    <x v="102"/>
    <x v="0"/>
    <x v="0"/>
    <s v="Mr Foley William"/>
    <x v="0"/>
    <x v="9"/>
    <x v="0"/>
    <x v="0"/>
    <x v="0"/>
    <n v="365235"/>
    <n v="7.75"/>
    <m/>
    <x v="0"/>
  </r>
  <r>
    <x v="103"/>
    <x v="0"/>
    <x v="0"/>
    <s v="Mr Johansson Palmquist Oskar Leander"/>
    <x v="0"/>
    <x v="7"/>
    <x v="0"/>
    <x v="0"/>
    <x v="0"/>
    <n v="347070"/>
    <n v="7.7750000000000004"/>
    <m/>
    <x v="1"/>
  </r>
  <r>
    <x v="104"/>
    <x v="1"/>
    <x v="0"/>
    <s v="Mrs Thomas Alexander (Thamine Thelma)"/>
    <x v="1"/>
    <x v="44"/>
    <x v="3"/>
    <x v="1"/>
    <x v="1"/>
    <n v="2625"/>
    <n v="8.5167000000000002"/>
    <m/>
    <x v="2"/>
  </r>
  <r>
    <x v="105"/>
    <x v="0"/>
    <x v="0"/>
    <s v="Mr Holthen Johan Martin"/>
    <x v="0"/>
    <x v="29"/>
    <x v="0"/>
    <x v="0"/>
    <x v="0"/>
    <s v="C 4001"/>
    <n v="22.524999999999999"/>
    <m/>
    <x v="1"/>
  </r>
  <r>
    <x v="106"/>
    <x v="0"/>
    <x v="0"/>
    <s v="Mr Buckley Daniel"/>
    <x v="0"/>
    <x v="9"/>
    <x v="0"/>
    <x v="0"/>
    <x v="0"/>
    <n v="330920"/>
    <n v="7.8208000000000002"/>
    <m/>
    <x v="0"/>
  </r>
  <r>
    <x v="107"/>
    <x v="0"/>
    <x v="0"/>
    <s v="Mr Ryan Edward"/>
    <x v="0"/>
    <x v="9"/>
    <x v="0"/>
    <x v="0"/>
    <x v="0"/>
    <n v="383162"/>
    <n v="7.75"/>
    <m/>
    <x v="0"/>
  </r>
  <r>
    <x v="108"/>
    <x v="0"/>
    <x v="0"/>
    <s v="Mr Willer Aaron (Abi Weller)"/>
    <x v="0"/>
    <x v="9"/>
    <x v="0"/>
    <x v="0"/>
    <x v="0"/>
    <n v="3410"/>
    <n v="8.7125000000000004"/>
    <m/>
    <x v="1"/>
  </r>
  <r>
    <x v="109"/>
    <x v="0"/>
    <x v="1"/>
    <s v="Mr Swane George"/>
    <x v="0"/>
    <x v="23"/>
    <x v="3"/>
    <x v="0"/>
    <x v="0"/>
    <n v="248734"/>
    <n v="13"/>
    <s v="F"/>
    <x v="1"/>
  </r>
  <r>
    <x v="110"/>
    <x v="0"/>
    <x v="1"/>
    <s v="Mr Stanton Samuel Ward"/>
    <x v="0"/>
    <x v="21"/>
    <x v="1"/>
    <x v="0"/>
    <x v="0"/>
    <n v="237734"/>
    <n v="15.0458"/>
    <m/>
    <x v="2"/>
  </r>
  <r>
    <x v="111"/>
    <x v="1"/>
    <x v="0"/>
    <s v="Miss Shine Ellen Natalia"/>
    <x v="1"/>
    <x v="9"/>
    <x v="0"/>
    <x v="0"/>
    <x v="0"/>
    <n v="330968"/>
    <n v="7.7792000000000003"/>
    <m/>
    <x v="0"/>
  </r>
  <r>
    <x v="112"/>
    <x v="1"/>
    <x v="2"/>
    <s v="Miss Evans Edith Corse"/>
    <x v="1"/>
    <x v="27"/>
    <x v="0"/>
    <x v="0"/>
    <x v="0"/>
    <s v="PC 17531"/>
    <n v="31.679200000000002"/>
    <s v="A29"/>
    <x v="2"/>
  </r>
  <r>
    <x v="113"/>
    <x v="1"/>
    <x v="0"/>
    <s v="Miss Buckley Katherine"/>
    <x v="1"/>
    <x v="23"/>
    <x v="3"/>
    <x v="0"/>
    <x v="0"/>
    <n v="329944"/>
    <n v="7.2832999999999997"/>
    <m/>
    <x v="0"/>
  </r>
  <r>
    <x v="114"/>
    <x v="1"/>
    <x v="2"/>
    <s v="Mrs Straus Isidor (Rosalie Ida Blun)"/>
    <x v="1"/>
    <x v="12"/>
    <x v="2"/>
    <x v="1"/>
    <x v="0"/>
    <s v="PC 17483"/>
    <n v="221.7792"/>
    <s v="C55 C57"/>
    <x v="1"/>
  </r>
  <r>
    <x v="115"/>
    <x v="0"/>
    <x v="0"/>
    <s v="Mr Chronopoulos Demetrios"/>
    <x v="0"/>
    <x v="8"/>
    <x v="3"/>
    <x v="1"/>
    <x v="0"/>
    <n v="2680"/>
    <n v="14.4542"/>
    <m/>
    <x v="2"/>
  </r>
  <r>
    <x v="116"/>
    <x v="0"/>
    <x v="0"/>
    <s v="Mr Thomas John"/>
    <x v="0"/>
    <x v="9"/>
    <x v="0"/>
    <x v="0"/>
    <x v="0"/>
    <n v="2681"/>
    <n v="6.4375"/>
    <m/>
    <x v="2"/>
  </r>
  <r>
    <x v="117"/>
    <x v="1"/>
    <x v="0"/>
    <s v="Miss Sandstrom Beatrice Irene"/>
    <x v="1"/>
    <x v="45"/>
    <x v="3"/>
    <x v="1"/>
    <x v="1"/>
    <s v="PP 9549"/>
    <n v="16.7"/>
    <s v="G6"/>
    <x v="1"/>
  </r>
  <r>
    <x v="118"/>
    <x v="0"/>
    <x v="2"/>
    <s v="Mr Beattie Thomson"/>
    <x v="0"/>
    <x v="27"/>
    <x v="0"/>
    <x v="0"/>
    <x v="0"/>
    <n v="13050"/>
    <n v="75.241699999999994"/>
    <s v="C6"/>
    <x v="2"/>
  </r>
  <r>
    <x v="119"/>
    <x v="1"/>
    <x v="1"/>
    <s v="Mrs Chapman John Henry (Sara Elizabeth Lawry)"/>
    <x v="1"/>
    <x v="35"/>
    <x v="0"/>
    <x v="1"/>
    <x v="0"/>
    <s v="SC/AH 29037"/>
    <n v="26"/>
    <m/>
    <x v="1"/>
  </r>
  <r>
    <x v="120"/>
    <x v="1"/>
    <x v="1"/>
    <s v="Miss Watt Bertha J"/>
    <x v="1"/>
    <x v="46"/>
    <x v="3"/>
    <x v="0"/>
    <x v="0"/>
    <s v="C.A. 33595"/>
    <n v="15.75"/>
    <m/>
    <x v="1"/>
  </r>
  <r>
    <x v="121"/>
    <x v="0"/>
    <x v="0"/>
    <s v="Mr Kiernan John"/>
    <x v="0"/>
    <x v="9"/>
    <x v="0"/>
    <x v="1"/>
    <x v="0"/>
    <n v="367227"/>
    <n v="7.75"/>
    <m/>
    <x v="0"/>
  </r>
  <r>
    <x v="122"/>
    <x v="1"/>
    <x v="2"/>
    <s v="Mrs Schabert Paul (Emma Mock)"/>
    <x v="1"/>
    <x v="14"/>
    <x v="0"/>
    <x v="1"/>
    <x v="0"/>
    <n v="13236"/>
    <n v="57.75"/>
    <s v="C28"/>
    <x v="2"/>
  </r>
  <r>
    <x v="123"/>
    <x v="0"/>
    <x v="0"/>
    <s v="Mr Carver Alfred John"/>
    <x v="0"/>
    <x v="29"/>
    <x v="0"/>
    <x v="0"/>
    <x v="0"/>
    <n v="392095"/>
    <n v="7.25"/>
    <m/>
    <x v="1"/>
  </r>
  <r>
    <x v="124"/>
    <x v="0"/>
    <x v="0"/>
    <s v="Mr Kennedy John"/>
    <x v="0"/>
    <x v="9"/>
    <x v="0"/>
    <x v="0"/>
    <x v="0"/>
    <n v="368783"/>
    <n v="7.75"/>
    <m/>
    <x v="0"/>
  </r>
  <r>
    <x v="125"/>
    <x v="1"/>
    <x v="0"/>
    <s v="Miss Cribb Laura Alice"/>
    <x v="1"/>
    <x v="31"/>
    <x v="3"/>
    <x v="0"/>
    <x v="1"/>
    <n v="371362"/>
    <n v="16.100000000000001"/>
    <m/>
    <x v="1"/>
  </r>
  <r>
    <x v="126"/>
    <x v="0"/>
    <x v="0"/>
    <s v="Mr Brobeck Karl Rudolf"/>
    <x v="0"/>
    <x v="4"/>
    <x v="0"/>
    <x v="0"/>
    <x v="0"/>
    <n v="350045"/>
    <n v="7.7957999999999998"/>
    <m/>
    <x v="1"/>
  </r>
  <r>
    <x v="127"/>
    <x v="1"/>
    <x v="0"/>
    <s v="Miss Mccoy Alicia"/>
    <x v="1"/>
    <x v="9"/>
    <x v="0"/>
    <x v="2"/>
    <x v="0"/>
    <n v="367226"/>
    <n v="23.25"/>
    <m/>
    <x v="0"/>
  </r>
  <r>
    <x v="128"/>
    <x v="0"/>
    <x v="1"/>
    <s v="Mr Bowenur Solomon"/>
    <x v="0"/>
    <x v="47"/>
    <x v="1"/>
    <x v="0"/>
    <x v="0"/>
    <n v="211535"/>
    <n v="13"/>
    <m/>
    <x v="1"/>
  </r>
  <r>
    <x v="129"/>
    <x v="0"/>
    <x v="0"/>
    <s v="Mr Petersen Marius"/>
    <x v="0"/>
    <x v="13"/>
    <x v="0"/>
    <x v="0"/>
    <x v="0"/>
    <n v="342441"/>
    <n v="8.0500000000000007"/>
    <m/>
    <x v="1"/>
  </r>
  <r>
    <x v="130"/>
    <x v="0"/>
    <x v="0"/>
    <s v="Mr Spinner Henry John"/>
    <x v="0"/>
    <x v="32"/>
    <x v="0"/>
    <x v="0"/>
    <x v="0"/>
    <s v="STON/OQ. 369943"/>
    <n v="8.0500000000000007"/>
    <m/>
    <x v="1"/>
  </r>
  <r>
    <x v="131"/>
    <x v="0"/>
    <x v="2"/>
    <s v="Col Gracie Archibald Iv"/>
    <x v="0"/>
    <x v="48"/>
    <x v="1"/>
    <x v="0"/>
    <x v="0"/>
    <n v="113780"/>
    <n v="28.5"/>
    <s v="C51"/>
    <x v="2"/>
  </r>
  <r>
    <x v="132"/>
    <x v="1"/>
    <x v="0"/>
    <s v="Mrs Lefebre Frank (Frances)"/>
    <x v="1"/>
    <x v="9"/>
    <x v="0"/>
    <x v="0"/>
    <x v="4"/>
    <n v="4133"/>
    <n v="25.466699999999999"/>
    <m/>
    <x v="1"/>
  </r>
  <r>
    <x v="133"/>
    <x v="0"/>
    <x v="0"/>
    <s v="Mr Thomas Charles P"/>
    <x v="0"/>
    <x v="9"/>
    <x v="0"/>
    <x v="1"/>
    <x v="0"/>
    <n v="2621"/>
    <n v="6.4375"/>
    <m/>
    <x v="2"/>
  </r>
  <r>
    <x v="134"/>
    <x v="0"/>
    <x v="0"/>
    <s v="Mr Dintcheff Valtcho"/>
    <x v="0"/>
    <x v="43"/>
    <x v="1"/>
    <x v="0"/>
    <x v="0"/>
    <n v="349226"/>
    <n v="7.8958000000000004"/>
    <m/>
    <x v="1"/>
  </r>
  <r>
    <x v="135"/>
    <x v="0"/>
    <x v="0"/>
    <s v="Mr Carlsson Carl Robert"/>
    <x v="0"/>
    <x v="13"/>
    <x v="0"/>
    <x v="0"/>
    <x v="0"/>
    <n v="350409"/>
    <n v="7.8541999999999996"/>
    <m/>
    <x v="1"/>
  </r>
  <r>
    <x v="136"/>
    <x v="0"/>
    <x v="0"/>
    <s v="Mr Zakarian Mapriededer"/>
    <x v="0"/>
    <x v="49"/>
    <x v="0"/>
    <x v="0"/>
    <x v="0"/>
    <n v="2656"/>
    <n v="7.2249999999999996"/>
    <m/>
    <x v="2"/>
  </r>
  <r>
    <x v="137"/>
    <x v="0"/>
    <x v="1"/>
    <s v="Mr Schmidt August"/>
    <x v="0"/>
    <x v="7"/>
    <x v="0"/>
    <x v="0"/>
    <x v="0"/>
    <n v="248659"/>
    <n v="13"/>
    <m/>
    <x v="1"/>
  </r>
  <r>
    <x v="138"/>
    <x v="1"/>
    <x v="0"/>
    <s v="Miss Drapkin Jennie"/>
    <x v="1"/>
    <x v="11"/>
    <x v="0"/>
    <x v="0"/>
    <x v="0"/>
    <s v="SOTON/OQ 392083"/>
    <n v="8.0500000000000007"/>
    <m/>
    <x v="1"/>
  </r>
  <r>
    <x v="139"/>
    <x v="0"/>
    <x v="0"/>
    <s v="Mr Goodwin Charles Frederick"/>
    <x v="0"/>
    <x v="50"/>
    <x v="1"/>
    <x v="1"/>
    <x v="5"/>
    <s v="CA 2144"/>
    <n v="46.9"/>
    <m/>
    <x v="1"/>
  </r>
  <r>
    <x v="140"/>
    <x v="1"/>
    <x v="0"/>
    <s v="Miss Goodwin Jessie Allis"/>
    <x v="1"/>
    <x v="30"/>
    <x v="3"/>
    <x v="5"/>
    <x v="3"/>
    <s v="CA 2144"/>
    <n v="46.9"/>
    <m/>
    <x v="1"/>
  </r>
  <r>
    <x v="141"/>
    <x v="1"/>
    <x v="2"/>
    <s v="Miss Daniels Sarah"/>
    <x v="1"/>
    <x v="22"/>
    <x v="0"/>
    <x v="0"/>
    <x v="0"/>
    <n v="113781"/>
    <n v="151.55000000000001"/>
    <m/>
    <x v="1"/>
  </r>
  <r>
    <x v="142"/>
    <x v="0"/>
    <x v="2"/>
    <s v="Mr Ryerson Arthur Larned"/>
    <x v="0"/>
    <x v="51"/>
    <x v="2"/>
    <x v="1"/>
    <x v="2"/>
    <s v="PC 17608"/>
    <n v="262.375"/>
    <s v="B57 B59 B63 B66"/>
    <x v="2"/>
  </r>
  <r>
    <x v="143"/>
    <x v="0"/>
    <x v="1"/>
    <s v="Mr Beauchamp Henry James"/>
    <x v="0"/>
    <x v="29"/>
    <x v="0"/>
    <x v="0"/>
    <x v="0"/>
    <n v="244358"/>
    <n v="26"/>
    <m/>
    <x v="1"/>
  </r>
  <r>
    <x v="144"/>
    <x v="0"/>
    <x v="2"/>
    <s v="Mr Lindeberg-Lind Erik Gustaf (Mr Edward Lingrey)"/>
    <x v="0"/>
    <x v="47"/>
    <x v="1"/>
    <x v="0"/>
    <x v="0"/>
    <n v="17475"/>
    <n v="26.55"/>
    <m/>
    <x v="1"/>
  </r>
  <r>
    <x v="145"/>
    <x v="0"/>
    <x v="0"/>
    <s v="Mr Vander Planke Julius"/>
    <x v="0"/>
    <x v="34"/>
    <x v="0"/>
    <x v="3"/>
    <x v="0"/>
    <n v="345763"/>
    <n v="18"/>
    <m/>
    <x v="1"/>
  </r>
  <r>
    <x v="146"/>
    <x v="0"/>
    <x v="2"/>
    <s v="Mr Hilliard Herbert Henry"/>
    <x v="0"/>
    <x v="9"/>
    <x v="0"/>
    <x v="0"/>
    <x v="0"/>
    <n v="17463"/>
    <n v="51.862499999999997"/>
    <s v="E46"/>
    <x v="1"/>
  </r>
  <r>
    <x v="147"/>
    <x v="0"/>
    <x v="0"/>
    <s v="Mr Davies Evan"/>
    <x v="0"/>
    <x v="4"/>
    <x v="0"/>
    <x v="0"/>
    <x v="0"/>
    <s v="SC/A4 23568"/>
    <n v="8.0500000000000007"/>
    <m/>
    <x v="1"/>
  </r>
  <r>
    <x v="148"/>
    <x v="0"/>
    <x v="2"/>
    <s v="Mr Crafton John Bertram"/>
    <x v="0"/>
    <x v="9"/>
    <x v="0"/>
    <x v="0"/>
    <x v="0"/>
    <n v="113791"/>
    <n v="26.55"/>
    <m/>
    <x v="1"/>
  </r>
  <r>
    <x v="149"/>
    <x v="0"/>
    <x v="1"/>
    <s v="Rev Lahtinen William"/>
    <x v="0"/>
    <x v="6"/>
    <x v="0"/>
    <x v="1"/>
    <x v="1"/>
    <n v="250651"/>
    <n v="26"/>
    <m/>
    <x v="1"/>
  </r>
  <r>
    <x v="150"/>
    <x v="1"/>
    <x v="2"/>
    <s v="Mrs Earnshaw Boulton (Olive Potter)"/>
    <x v="1"/>
    <x v="11"/>
    <x v="0"/>
    <x v="0"/>
    <x v="1"/>
    <n v="11767"/>
    <n v="83.158299999999997"/>
    <s v="C54"/>
    <x v="2"/>
  </r>
  <r>
    <x v="151"/>
    <x v="0"/>
    <x v="0"/>
    <s v="Mr Matinoff Nicola"/>
    <x v="0"/>
    <x v="9"/>
    <x v="0"/>
    <x v="0"/>
    <x v="0"/>
    <n v="349255"/>
    <n v="7.8958000000000004"/>
    <m/>
    <x v="2"/>
  </r>
  <r>
    <x v="152"/>
    <x v="0"/>
    <x v="0"/>
    <s v="Mr Storey Thomas"/>
    <x v="0"/>
    <x v="52"/>
    <x v="2"/>
    <x v="0"/>
    <x v="0"/>
    <n v="3701"/>
    <m/>
    <m/>
    <x v="1"/>
  </r>
  <r>
    <x v="153"/>
    <x v="1"/>
    <x v="0"/>
    <s v="Mrs Klasen (Hulda Kristina Eugenia Lofqvist)"/>
    <x v="1"/>
    <x v="27"/>
    <x v="0"/>
    <x v="0"/>
    <x v="3"/>
    <n v="350405"/>
    <n v="12.183299999999999"/>
    <m/>
    <x v="1"/>
  </r>
  <r>
    <x v="154"/>
    <x v="0"/>
    <x v="0"/>
    <s v="Master Asplund Filip Oscar"/>
    <x v="0"/>
    <x v="33"/>
    <x v="3"/>
    <x v="4"/>
    <x v="3"/>
    <n v="347077"/>
    <n v="31.387499999999999"/>
    <m/>
    <x v="1"/>
  </r>
  <r>
    <x v="155"/>
    <x v="0"/>
    <x v="0"/>
    <s v="Mr Duquemin Joseph"/>
    <x v="0"/>
    <x v="13"/>
    <x v="0"/>
    <x v="0"/>
    <x v="0"/>
    <s v="S.O./P.P. 752"/>
    <n v="7.55"/>
    <m/>
    <x v="1"/>
  </r>
  <r>
    <x v="156"/>
    <x v="1"/>
    <x v="2"/>
    <s v="Miss Bird Ellen"/>
    <x v="1"/>
    <x v="35"/>
    <x v="0"/>
    <x v="0"/>
    <x v="0"/>
    <s v="PC 17483"/>
    <n v="221.7792"/>
    <s v="C97"/>
    <x v="1"/>
  </r>
  <r>
    <x v="157"/>
    <x v="1"/>
    <x v="0"/>
    <s v="Miss Lundin Olga Elida"/>
    <x v="1"/>
    <x v="11"/>
    <x v="0"/>
    <x v="0"/>
    <x v="0"/>
    <n v="347469"/>
    <n v="7.8541999999999996"/>
    <m/>
    <x v="1"/>
  </r>
  <r>
    <x v="158"/>
    <x v="0"/>
    <x v="2"/>
    <s v="Mr Borebank John James"/>
    <x v="0"/>
    <x v="47"/>
    <x v="1"/>
    <x v="0"/>
    <x v="0"/>
    <n v="110489"/>
    <n v="26.55"/>
    <s v="D22"/>
    <x v="1"/>
  </r>
  <r>
    <x v="159"/>
    <x v="1"/>
    <x v="0"/>
    <s v="Mrs Peacock Benjamin (Edith Nile)"/>
    <x v="1"/>
    <x v="7"/>
    <x v="0"/>
    <x v="0"/>
    <x v="3"/>
    <s v="SOTON/O.Q. 3101315"/>
    <n v="13.775"/>
    <m/>
    <x v="1"/>
  </r>
  <r>
    <x v="160"/>
    <x v="1"/>
    <x v="0"/>
    <s v="Miss Smyth Julia"/>
    <x v="1"/>
    <x v="9"/>
    <x v="0"/>
    <x v="0"/>
    <x v="0"/>
    <n v="335432"/>
    <n v="7.7332999999999998"/>
    <m/>
    <x v="0"/>
  </r>
  <r>
    <x v="161"/>
    <x v="0"/>
    <x v="0"/>
    <s v="Master Touma Georges Youssef"/>
    <x v="0"/>
    <x v="53"/>
    <x v="3"/>
    <x v="1"/>
    <x v="1"/>
    <n v="2650"/>
    <n v="15.245799999999999"/>
    <m/>
    <x v="2"/>
  </r>
  <r>
    <x v="162"/>
    <x v="1"/>
    <x v="1"/>
    <s v="Miss Wright Marion"/>
    <x v="1"/>
    <x v="7"/>
    <x v="0"/>
    <x v="0"/>
    <x v="0"/>
    <n v="220844"/>
    <n v="13.5"/>
    <m/>
    <x v="1"/>
  </r>
  <r>
    <x v="163"/>
    <x v="0"/>
    <x v="0"/>
    <s v="Mr Pearce Ernest"/>
    <x v="0"/>
    <x v="9"/>
    <x v="0"/>
    <x v="0"/>
    <x v="0"/>
    <n v="343271"/>
    <n v="7"/>
    <m/>
    <x v="1"/>
  </r>
  <r>
    <x v="164"/>
    <x v="0"/>
    <x v="1"/>
    <s v="Rev Peruschitz Joseph Maria"/>
    <x v="0"/>
    <x v="21"/>
    <x v="1"/>
    <x v="0"/>
    <x v="0"/>
    <n v="237393"/>
    <n v="13"/>
    <m/>
    <x v="1"/>
  </r>
  <r>
    <x v="165"/>
    <x v="1"/>
    <x v="0"/>
    <s v="Mrs Kink-Heilmann Anton (Luise Heilmann)"/>
    <x v="1"/>
    <x v="7"/>
    <x v="0"/>
    <x v="1"/>
    <x v="1"/>
    <n v="315153"/>
    <n v="22.024999999999999"/>
    <m/>
    <x v="1"/>
  </r>
  <r>
    <x v="166"/>
    <x v="0"/>
    <x v="2"/>
    <s v="Mr Brandeis Emil"/>
    <x v="0"/>
    <x v="18"/>
    <x v="1"/>
    <x v="0"/>
    <x v="0"/>
    <s v="PC 17591"/>
    <n v="50.495800000000003"/>
    <s v="B10"/>
    <x v="2"/>
  </r>
  <r>
    <x v="167"/>
    <x v="0"/>
    <x v="0"/>
    <s v="Mr Ford Edward Watson"/>
    <x v="0"/>
    <x v="8"/>
    <x v="3"/>
    <x v="2"/>
    <x v="3"/>
    <s v="W./C. 6608"/>
    <n v="34.375"/>
    <m/>
    <x v="1"/>
  </r>
  <r>
    <x v="168"/>
    <x v="1"/>
    <x v="2"/>
    <s v="Mrs Cassebeer Henry Arthur Jr (Eleanor Genevieve Fosdick)"/>
    <x v="1"/>
    <x v="9"/>
    <x v="0"/>
    <x v="0"/>
    <x v="0"/>
    <n v="17770"/>
    <n v="27.720800000000001"/>
    <m/>
    <x v="2"/>
  </r>
  <r>
    <x v="169"/>
    <x v="1"/>
    <x v="0"/>
    <s v="Miss Hellstrom Hilda Maria"/>
    <x v="1"/>
    <x v="4"/>
    <x v="0"/>
    <x v="0"/>
    <x v="0"/>
    <n v="7548"/>
    <n v="8.9625000000000004"/>
    <m/>
    <x v="1"/>
  </r>
  <r>
    <x v="170"/>
    <x v="0"/>
    <x v="0"/>
    <s v="Mr Lithman Simon"/>
    <x v="0"/>
    <x v="9"/>
    <x v="0"/>
    <x v="0"/>
    <x v="0"/>
    <s v="S.O./P.P. 251"/>
    <n v="7.55"/>
    <m/>
    <x v="1"/>
  </r>
  <r>
    <x v="171"/>
    <x v="0"/>
    <x v="0"/>
    <s v="Mr Zakarian Ortin"/>
    <x v="0"/>
    <x v="3"/>
    <x v="0"/>
    <x v="0"/>
    <x v="0"/>
    <n v="2670"/>
    <n v="7.2249999999999996"/>
    <m/>
    <x v="2"/>
  </r>
  <r>
    <x v="172"/>
    <x v="0"/>
    <x v="0"/>
    <s v="Mr Dyker Adolf Fredrik"/>
    <x v="0"/>
    <x v="11"/>
    <x v="0"/>
    <x v="1"/>
    <x v="0"/>
    <n v="347072"/>
    <n v="13.9"/>
    <m/>
    <x v="1"/>
  </r>
  <r>
    <x v="173"/>
    <x v="0"/>
    <x v="0"/>
    <s v="Mr Torfa Assad"/>
    <x v="0"/>
    <x v="9"/>
    <x v="0"/>
    <x v="0"/>
    <x v="0"/>
    <n v="2673"/>
    <n v="7.2291999999999996"/>
    <m/>
    <x v="2"/>
  </r>
  <r>
    <x v="174"/>
    <x v="0"/>
    <x v="0"/>
    <s v="Mr Asplund Carl Oscar Vilhelm Gustafsson"/>
    <x v="0"/>
    <x v="50"/>
    <x v="1"/>
    <x v="1"/>
    <x v="6"/>
    <n v="347077"/>
    <n v="31.387499999999999"/>
    <m/>
    <x v="1"/>
  </r>
  <r>
    <x v="175"/>
    <x v="1"/>
    <x v="1"/>
    <s v="Miss Brown Edith Eileen"/>
    <x v="1"/>
    <x v="54"/>
    <x v="3"/>
    <x v="0"/>
    <x v="3"/>
    <n v="29750"/>
    <n v="39"/>
    <m/>
    <x v="1"/>
  </r>
  <r>
    <x v="176"/>
    <x v="1"/>
    <x v="1"/>
    <s v="Miss Sincock Maude"/>
    <x v="1"/>
    <x v="28"/>
    <x v="0"/>
    <x v="0"/>
    <x v="0"/>
    <s v="C.A. 33112"/>
    <n v="36.75"/>
    <m/>
    <x v="1"/>
  </r>
  <r>
    <x v="177"/>
    <x v="0"/>
    <x v="2"/>
    <s v="Mr Stengel Charles Emil Henry"/>
    <x v="0"/>
    <x v="55"/>
    <x v="1"/>
    <x v="1"/>
    <x v="0"/>
    <n v="11778"/>
    <n v="55.441699999999997"/>
    <s v="C116"/>
    <x v="2"/>
  </r>
  <r>
    <x v="178"/>
    <x v="1"/>
    <x v="1"/>
    <s v="Mrs Becker Allen Oliver (Nellie E Baumgardner)"/>
    <x v="1"/>
    <x v="27"/>
    <x v="0"/>
    <x v="0"/>
    <x v="2"/>
    <n v="230136"/>
    <n v="39"/>
    <s v="F4"/>
    <x v="1"/>
  </r>
  <r>
    <x v="179"/>
    <x v="1"/>
    <x v="2"/>
    <s v="Mrs Compton Alexander Taylor (Mary Eliza Ingersoll)"/>
    <x v="1"/>
    <x v="56"/>
    <x v="2"/>
    <x v="0"/>
    <x v="3"/>
    <s v="PC 17756"/>
    <n v="83.158299999999997"/>
    <s v="E45"/>
    <x v="2"/>
  </r>
  <r>
    <x v="180"/>
    <x v="0"/>
    <x v="1"/>
    <s v="Mr Mccrie James Matthew"/>
    <x v="0"/>
    <x v="6"/>
    <x v="0"/>
    <x v="0"/>
    <x v="0"/>
    <n v="233478"/>
    <n v="13"/>
    <m/>
    <x v="1"/>
  </r>
  <r>
    <x v="181"/>
    <x v="0"/>
    <x v="2"/>
    <s v="Mr Compton Alexander Taylor Jr"/>
    <x v="0"/>
    <x v="57"/>
    <x v="0"/>
    <x v="1"/>
    <x v="1"/>
    <s v="PC 17756"/>
    <n v="83.158299999999997"/>
    <s v="E52"/>
    <x v="2"/>
  </r>
  <r>
    <x v="182"/>
    <x v="1"/>
    <x v="2"/>
    <s v="Mrs Marvin Daniel Warner (Mary Graham Carmichael Farquarson)"/>
    <x v="1"/>
    <x v="8"/>
    <x v="3"/>
    <x v="1"/>
    <x v="0"/>
    <n v="113773"/>
    <n v="53.1"/>
    <s v="D30"/>
    <x v="1"/>
  </r>
  <r>
    <x v="183"/>
    <x v="0"/>
    <x v="0"/>
    <s v="Mr Lane Patrick"/>
    <x v="0"/>
    <x v="9"/>
    <x v="0"/>
    <x v="0"/>
    <x v="0"/>
    <n v="7935"/>
    <n v="7.75"/>
    <m/>
    <x v="0"/>
  </r>
  <r>
    <x v="184"/>
    <x v="1"/>
    <x v="2"/>
    <s v="Mrs Douglas Frederick Charles (Mary Helene Baxter)"/>
    <x v="1"/>
    <x v="3"/>
    <x v="0"/>
    <x v="1"/>
    <x v="1"/>
    <s v="PC 17558"/>
    <n v="247.52080000000001"/>
    <s v="B58 B60"/>
    <x v="2"/>
  </r>
  <r>
    <x v="185"/>
    <x v="0"/>
    <x v="1"/>
    <s v="Mr Maybery Frank Hubert"/>
    <x v="0"/>
    <x v="50"/>
    <x v="1"/>
    <x v="0"/>
    <x v="0"/>
    <n v="239059"/>
    <n v="16"/>
    <m/>
    <x v="1"/>
  </r>
  <r>
    <x v="186"/>
    <x v="1"/>
    <x v="1"/>
    <s v="Miss Phillips Alice Frances Louisa"/>
    <x v="1"/>
    <x v="9"/>
    <x v="0"/>
    <x v="0"/>
    <x v="1"/>
    <s v="S.O./P.P. 2"/>
    <n v="21"/>
    <m/>
    <x v="1"/>
  </r>
  <r>
    <x v="187"/>
    <x v="0"/>
    <x v="0"/>
    <s v="Mr Davies Joseph"/>
    <x v="0"/>
    <x v="31"/>
    <x v="3"/>
    <x v="2"/>
    <x v="0"/>
    <s v="A/4 48873"/>
    <n v="8.0500000000000007"/>
    <m/>
    <x v="1"/>
  </r>
  <r>
    <x v="188"/>
    <x v="1"/>
    <x v="0"/>
    <s v="Miss Sage Ada"/>
    <x v="1"/>
    <x v="9"/>
    <x v="0"/>
    <x v="6"/>
    <x v="3"/>
    <s v="CA. 2343"/>
    <n v="69.55"/>
    <m/>
    <x v="1"/>
  </r>
  <r>
    <x v="189"/>
    <x v="0"/>
    <x v="1"/>
    <s v="Mr Veal James"/>
    <x v="0"/>
    <x v="50"/>
    <x v="1"/>
    <x v="0"/>
    <x v="0"/>
    <n v="28221"/>
    <n v="13"/>
    <m/>
    <x v="1"/>
  </r>
  <r>
    <x v="190"/>
    <x v="0"/>
    <x v="1"/>
    <s v="Mr Angle William A"/>
    <x v="0"/>
    <x v="58"/>
    <x v="0"/>
    <x v="1"/>
    <x v="0"/>
    <n v="226875"/>
    <n v="26"/>
    <m/>
    <x v="1"/>
  </r>
  <r>
    <x v="191"/>
    <x v="0"/>
    <x v="2"/>
    <s v="Mr Salomon Abraham L"/>
    <x v="0"/>
    <x v="9"/>
    <x v="0"/>
    <x v="0"/>
    <x v="0"/>
    <n v="111163"/>
    <n v="26"/>
    <m/>
    <x v="1"/>
  </r>
  <r>
    <x v="192"/>
    <x v="0"/>
    <x v="0"/>
    <s v="Master Van Billiard Walter John"/>
    <x v="0"/>
    <x v="59"/>
    <x v="3"/>
    <x v="1"/>
    <x v="1"/>
    <s v="A/5. 851"/>
    <n v="14.5"/>
    <m/>
    <x v="1"/>
  </r>
  <r>
    <x v="193"/>
    <x v="0"/>
    <x v="1"/>
    <s v="Mr Lingane John"/>
    <x v="0"/>
    <x v="51"/>
    <x v="2"/>
    <x v="0"/>
    <x v="0"/>
    <n v="235509"/>
    <n v="12.35"/>
    <m/>
    <x v="0"/>
  </r>
  <r>
    <x v="194"/>
    <x v="0"/>
    <x v="1"/>
    <s v="Master Drew Marshall Brines"/>
    <x v="0"/>
    <x v="60"/>
    <x v="3"/>
    <x v="0"/>
    <x v="3"/>
    <n v="28220"/>
    <n v="32.5"/>
    <m/>
    <x v="1"/>
  </r>
  <r>
    <x v="195"/>
    <x v="0"/>
    <x v="0"/>
    <s v="Mr Karlsson Julius Konrad Eugen"/>
    <x v="0"/>
    <x v="22"/>
    <x v="0"/>
    <x v="0"/>
    <x v="0"/>
    <n v="347465"/>
    <n v="7.8541999999999996"/>
    <m/>
    <x v="1"/>
  </r>
  <r>
    <x v="196"/>
    <x v="0"/>
    <x v="2"/>
    <s v="Master Spedden Robert Douglas"/>
    <x v="0"/>
    <x v="38"/>
    <x v="3"/>
    <x v="0"/>
    <x v="3"/>
    <n v="16966"/>
    <n v="134.5"/>
    <s v="E34"/>
    <x v="2"/>
  </r>
  <r>
    <x v="197"/>
    <x v="1"/>
    <x v="0"/>
    <s v="Miss Nilsson Berta Olivia"/>
    <x v="1"/>
    <x v="8"/>
    <x v="3"/>
    <x v="0"/>
    <x v="0"/>
    <n v="347066"/>
    <n v="7.7750000000000004"/>
    <m/>
    <x v="1"/>
  </r>
  <r>
    <x v="198"/>
    <x v="0"/>
    <x v="1"/>
    <s v="Mr Baimbrigge Charles Robert"/>
    <x v="0"/>
    <x v="11"/>
    <x v="0"/>
    <x v="0"/>
    <x v="0"/>
    <s v="C.A. 31030"/>
    <n v="10.5"/>
    <m/>
    <x v="1"/>
  </r>
  <r>
    <x v="199"/>
    <x v="1"/>
    <x v="0"/>
    <s v="Mrs Rasmussen (Lena Jacobsen Solvang)"/>
    <x v="1"/>
    <x v="9"/>
    <x v="0"/>
    <x v="0"/>
    <x v="0"/>
    <n v="65305"/>
    <n v="8.1125000000000007"/>
    <m/>
    <x v="1"/>
  </r>
  <r>
    <x v="200"/>
    <x v="1"/>
    <x v="0"/>
    <s v="Miss Murphy Nora"/>
    <x v="1"/>
    <x v="9"/>
    <x v="0"/>
    <x v="0"/>
    <x v="0"/>
    <n v="36568"/>
    <n v="15.5"/>
    <m/>
    <x v="0"/>
  </r>
  <r>
    <x v="201"/>
    <x v="0"/>
    <x v="0"/>
    <s v="Master Danbom Gilbert Sigvard Emanuel"/>
    <x v="0"/>
    <x v="61"/>
    <x v="3"/>
    <x v="0"/>
    <x v="3"/>
    <n v="347080"/>
    <n v="14.4"/>
    <m/>
    <x v="1"/>
  </r>
  <r>
    <x v="202"/>
    <x v="0"/>
    <x v="2"/>
    <s v="Col Astor John Jacob"/>
    <x v="0"/>
    <x v="1"/>
    <x v="1"/>
    <x v="1"/>
    <x v="0"/>
    <s v="PC 17757"/>
    <n v="227.52500000000001"/>
    <s v="C62 C64"/>
    <x v="2"/>
  </r>
  <r>
    <x v="203"/>
    <x v="1"/>
    <x v="1"/>
    <s v="Miss Quick Winifred Vera"/>
    <x v="1"/>
    <x v="60"/>
    <x v="3"/>
    <x v="1"/>
    <x v="1"/>
    <n v="26360"/>
    <n v="26"/>
    <m/>
    <x v="1"/>
  </r>
  <r>
    <x v="204"/>
    <x v="0"/>
    <x v="1"/>
    <s v="Mr Andrew Frank Thomas"/>
    <x v="0"/>
    <x v="24"/>
    <x v="0"/>
    <x v="0"/>
    <x v="0"/>
    <s v="C.A. 34050"/>
    <n v="10.5"/>
    <m/>
    <x v="1"/>
  </r>
  <r>
    <x v="205"/>
    <x v="0"/>
    <x v="2"/>
    <s v="Mr Omont Alfred Fernand"/>
    <x v="0"/>
    <x v="9"/>
    <x v="0"/>
    <x v="0"/>
    <x v="0"/>
    <s v="F.C. 12998"/>
    <n v="25.741700000000002"/>
    <m/>
    <x v="2"/>
  </r>
  <r>
    <x v="206"/>
    <x v="1"/>
    <x v="0"/>
    <s v="Miss Mcgowan Katherine"/>
    <x v="1"/>
    <x v="14"/>
    <x v="0"/>
    <x v="0"/>
    <x v="0"/>
    <n v="9232"/>
    <n v="7.75"/>
    <m/>
    <x v="0"/>
  </r>
  <r>
    <x v="207"/>
    <x v="0"/>
    <x v="1"/>
    <s v="Mr Collett Sidney C Stuart"/>
    <x v="0"/>
    <x v="13"/>
    <x v="0"/>
    <x v="0"/>
    <x v="0"/>
    <n v="28034"/>
    <n v="10.5"/>
    <m/>
    <x v="1"/>
  </r>
  <r>
    <x v="208"/>
    <x v="1"/>
    <x v="2"/>
    <s v="Miss Rosenbaum Edith Louise"/>
    <x v="1"/>
    <x v="22"/>
    <x v="0"/>
    <x v="0"/>
    <x v="0"/>
    <s v="PC 17613"/>
    <n v="27.720800000000001"/>
    <s v="A11"/>
    <x v="2"/>
  </r>
  <r>
    <x v="209"/>
    <x v="0"/>
    <x v="0"/>
    <s v="Mr Delalic Redjo"/>
    <x v="0"/>
    <x v="24"/>
    <x v="0"/>
    <x v="0"/>
    <x v="0"/>
    <n v="349250"/>
    <n v="7.8958000000000004"/>
    <m/>
    <x v="1"/>
  </r>
  <r>
    <x v="210"/>
    <x v="0"/>
    <x v="0"/>
    <s v="Mr Andersen Albert Karvin"/>
    <x v="0"/>
    <x v="32"/>
    <x v="0"/>
    <x v="0"/>
    <x v="0"/>
    <s v="C 4001"/>
    <n v="22.524999999999999"/>
    <m/>
    <x v="1"/>
  </r>
  <r>
    <x v="211"/>
    <x v="0"/>
    <x v="0"/>
    <s v="Mr Finoli Luigi"/>
    <x v="0"/>
    <x v="9"/>
    <x v="0"/>
    <x v="0"/>
    <x v="0"/>
    <s v="SOTON/O.Q. 3101308"/>
    <n v="7.05"/>
    <m/>
    <x v="1"/>
  </r>
  <r>
    <x v="212"/>
    <x v="0"/>
    <x v="1"/>
    <s v="Mr Deacon Percy William"/>
    <x v="0"/>
    <x v="31"/>
    <x v="3"/>
    <x v="0"/>
    <x v="0"/>
    <s v="S.O.C. 14879"/>
    <n v="73.5"/>
    <m/>
    <x v="1"/>
  </r>
  <r>
    <x v="213"/>
    <x v="1"/>
    <x v="1"/>
    <s v="Mrs Howard Benjamin (Ellen Truelove Arman)"/>
    <x v="1"/>
    <x v="26"/>
    <x v="2"/>
    <x v="1"/>
    <x v="0"/>
    <n v="24065"/>
    <n v="26"/>
    <m/>
    <x v="1"/>
  </r>
  <r>
    <x v="214"/>
    <x v="1"/>
    <x v="0"/>
    <s v="Miss Andersson Ida Augusta Margareta"/>
    <x v="1"/>
    <x v="62"/>
    <x v="0"/>
    <x v="4"/>
    <x v="3"/>
    <n v="347091"/>
    <n v="7.7750000000000004"/>
    <m/>
    <x v="1"/>
  </r>
  <r>
    <x v="215"/>
    <x v="0"/>
    <x v="2"/>
    <s v="Mr Head Christopher"/>
    <x v="0"/>
    <x v="47"/>
    <x v="1"/>
    <x v="0"/>
    <x v="0"/>
    <n v="113038"/>
    <n v="42.5"/>
    <s v="B11"/>
    <x v="1"/>
  </r>
  <r>
    <x v="216"/>
    <x v="1"/>
    <x v="0"/>
    <s v="Miss Mahon Bridget Delia"/>
    <x v="1"/>
    <x v="9"/>
    <x v="0"/>
    <x v="0"/>
    <x v="0"/>
    <n v="330924"/>
    <n v="7.8792"/>
    <m/>
    <x v="0"/>
  </r>
  <r>
    <x v="217"/>
    <x v="0"/>
    <x v="2"/>
    <s v="Mr Wick George Dennick"/>
    <x v="0"/>
    <x v="63"/>
    <x v="1"/>
    <x v="1"/>
    <x v="1"/>
    <n v="36928"/>
    <n v="164.86670000000001"/>
    <m/>
    <x v="1"/>
  </r>
  <r>
    <x v="218"/>
    <x v="1"/>
    <x v="2"/>
    <s v="Mrs Widener George Dunton (Eleanor Elkins)"/>
    <x v="1"/>
    <x v="19"/>
    <x v="1"/>
    <x v="1"/>
    <x v="1"/>
    <n v="113503"/>
    <n v="211.5"/>
    <s v="C80"/>
    <x v="2"/>
  </r>
  <r>
    <x v="219"/>
    <x v="0"/>
    <x v="0"/>
    <s v="Mr Thomson Alexander Morrison"/>
    <x v="0"/>
    <x v="9"/>
    <x v="0"/>
    <x v="0"/>
    <x v="0"/>
    <n v="32302"/>
    <n v="8.0500000000000007"/>
    <m/>
    <x v="1"/>
  </r>
  <r>
    <x v="220"/>
    <x v="1"/>
    <x v="1"/>
    <s v="Miss Duran Y More Florentina"/>
    <x v="1"/>
    <x v="6"/>
    <x v="0"/>
    <x v="1"/>
    <x v="0"/>
    <s v="SC/PARIS 2148"/>
    <n v="13.8583"/>
    <m/>
    <x v="2"/>
  </r>
  <r>
    <x v="221"/>
    <x v="0"/>
    <x v="0"/>
    <s v="Mr Reynolds Harold J"/>
    <x v="0"/>
    <x v="9"/>
    <x v="0"/>
    <x v="0"/>
    <x v="0"/>
    <n v="342684"/>
    <n v="8.0500000000000007"/>
    <m/>
    <x v="1"/>
  </r>
  <r>
    <x v="222"/>
    <x v="1"/>
    <x v="1"/>
    <s v="Mrs Cook (Selena Rogers)"/>
    <x v="1"/>
    <x v="4"/>
    <x v="0"/>
    <x v="0"/>
    <x v="0"/>
    <s v="W./C. 14266"/>
    <n v="10.5"/>
    <s v="F33"/>
    <x v="1"/>
  </r>
  <r>
    <x v="223"/>
    <x v="0"/>
    <x v="0"/>
    <s v="Mr Karlsson Einar Gervasius"/>
    <x v="0"/>
    <x v="9"/>
    <x v="0"/>
    <x v="0"/>
    <x v="0"/>
    <n v="350053"/>
    <n v="7.7957999999999998"/>
    <m/>
    <x v="1"/>
  </r>
  <r>
    <x v="224"/>
    <x v="1"/>
    <x v="2"/>
    <s v="Mrs Candee Edward (Helen Churchill Hungerford)"/>
    <x v="1"/>
    <x v="48"/>
    <x v="1"/>
    <x v="0"/>
    <x v="0"/>
    <s v="PC 17606"/>
    <n v="27.445799999999998"/>
    <m/>
    <x v="2"/>
  </r>
  <r>
    <x v="225"/>
    <x v="1"/>
    <x v="0"/>
    <s v="Mrs Moubarek George (Omine Amenia Alexander)"/>
    <x v="1"/>
    <x v="9"/>
    <x v="0"/>
    <x v="0"/>
    <x v="3"/>
    <n v="2661"/>
    <n v="15.245799999999999"/>
    <m/>
    <x v="2"/>
  </r>
  <r>
    <x v="226"/>
    <x v="0"/>
    <x v="0"/>
    <s v="Mr Asplund Johan Charles"/>
    <x v="0"/>
    <x v="11"/>
    <x v="0"/>
    <x v="0"/>
    <x v="0"/>
    <n v="350054"/>
    <n v="7.7957999999999998"/>
    <m/>
    <x v="1"/>
  </r>
  <r>
    <x v="227"/>
    <x v="1"/>
    <x v="0"/>
    <s v="Miss Mcneill Bridget"/>
    <x v="1"/>
    <x v="9"/>
    <x v="0"/>
    <x v="0"/>
    <x v="0"/>
    <n v="370368"/>
    <n v="7.75"/>
    <m/>
    <x v="0"/>
  </r>
  <r>
    <x v="228"/>
    <x v="0"/>
    <x v="0"/>
    <s v="Mr Everett Thomas James"/>
    <x v="0"/>
    <x v="64"/>
    <x v="1"/>
    <x v="0"/>
    <x v="0"/>
    <s v="C.A. 6212"/>
    <n v="15.1"/>
    <m/>
    <x v="1"/>
  </r>
  <r>
    <x v="229"/>
    <x v="0"/>
    <x v="1"/>
    <s v="Mr Hocking Samuel James Metcalfe"/>
    <x v="0"/>
    <x v="27"/>
    <x v="0"/>
    <x v="0"/>
    <x v="0"/>
    <n v="242963"/>
    <n v="13"/>
    <m/>
    <x v="1"/>
  </r>
  <r>
    <x v="230"/>
    <x v="0"/>
    <x v="1"/>
    <s v="Mr Sweet George Frederick"/>
    <x v="0"/>
    <x v="5"/>
    <x v="3"/>
    <x v="0"/>
    <x v="0"/>
    <n v="220845"/>
    <n v="65"/>
    <m/>
    <x v="1"/>
  </r>
  <r>
    <x v="231"/>
    <x v="1"/>
    <x v="2"/>
    <s v="Miss Willard Constance"/>
    <x v="1"/>
    <x v="9"/>
    <x v="0"/>
    <x v="0"/>
    <x v="0"/>
    <n v="113795"/>
    <n v="26.55"/>
    <m/>
    <x v="1"/>
  </r>
  <r>
    <x v="232"/>
    <x v="0"/>
    <x v="0"/>
    <s v="Mr Wiklund Karl Johan"/>
    <x v="0"/>
    <x v="9"/>
    <x v="0"/>
    <x v="1"/>
    <x v="0"/>
    <n v="3101266"/>
    <n v="6.4958"/>
    <m/>
    <x v="1"/>
  </r>
  <r>
    <x v="233"/>
    <x v="0"/>
    <x v="0"/>
    <s v="Mr Linehan Michael"/>
    <x v="0"/>
    <x v="9"/>
    <x v="0"/>
    <x v="0"/>
    <x v="0"/>
    <n v="330971"/>
    <n v="7.8792"/>
    <m/>
    <x v="0"/>
  </r>
  <r>
    <x v="234"/>
    <x v="0"/>
    <x v="2"/>
    <s v="Mr Cumings John Bradley"/>
    <x v="0"/>
    <x v="25"/>
    <x v="0"/>
    <x v="1"/>
    <x v="0"/>
    <s v="PC 17599"/>
    <n v="71.283299999999997"/>
    <s v="C85"/>
    <x v="2"/>
  </r>
  <r>
    <x v="235"/>
    <x v="0"/>
    <x v="0"/>
    <s v="Mr Vendel Olof Edvin"/>
    <x v="0"/>
    <x v="28"/>
    <x v="0"/>
    <x v="0"/>
    <x v="0"/>
    <n v="350416"/>
    <n v="7.8541999999999996"/>
    <m/>
    <x v="1"/>
  </r>
  <r>
    <x v="236"/>
    <x v="0"/>
    <x v="2"/>
    <s v="Mr Warren Frank Manley"/>
    <x v="0"/>
    <x v="56"/>
    <x v="2"/>
    <x v="1"/>
    <x v="0"/>
    <n v="110813"/>
    <n v="75.25"/>
    <s v="D37"/>
    <x v="2"/>
  </r>
  <r>
    <x v="237"/>
    <x v="0"/>
    <x v="0"/>
    <s v="Mr Baccos Raffull"/>
    <x v="0"/>
    <x v="28"/>
    <x v="0"/>
    <x v="0"/>
    <x v="0"/>
    <n v="2679"/>
    <n v="7.2249999999999996"/>
    <m/>
    <x v="2"/>
  </r>
  <r>
    <x v="238"/>
    <x v="1"/>
    <x v="1"/>
    <s v="Miss Hiltunen Marta"/>
    <x v="1"/>
    <x v="8"/>
    <x v="3"/>
    <x v="1"/>
    <x v="1"/>
    <n v="250650"/>
    <n v="13"/>
    <m/>
    <x v="1"/>
  </r>
  <r>
    <x v="239"/>
    <x v="1"/>
    <x v="2"/>
    <s v="Mrs Douglas Walter Donald (Mahala Dutton)"/>
    <x v="1"/>
    <x v="18"/>
    <x v="1"/>
    <x v="1"/>
    <x v="0"/>
    <s v="PC 17761"/>
    <n v="106.425"/>
    <s v="C86"/>
    <x v="2"/>
  </r>
  <r>
    <x v="240"/>
    <x v="1"/>
    <x v="2"/>
    <s v="Mrs Lindstrom Carl Johan (Sigrid Posse)"/>
    <x v="1"/>
    <x v="16"/>
    <x v="1"/>
    <x v="0"/>
    <x v="0"/>
    <n v="112377"/>
    <n v="27.720800000000001"/>
    <m/>
    <x v="2"/>
  </r>
  <r>
    <x v="241"/>
    <x v="1"/>
    <x v="1"/>
    <s v="Mrs Christy (Alice Frances)"/>
    <x v="1"/>
    <x v="15"/>
    <x v="1"/>
    <x v="0"/>
    <x v="3"/>
    <n v="237789"/>
    <n v="30"/>
    <m/>
    <x v="1"/>
  </r>
  <r>
    <x v="242"/>
    <x v="0"/>
    <x v="2"/>
    <s v="Mr Spedden Frederic Oakley"/>
    <x v="0"/>
    <x v="15"/>
    <x v="1"/>
    <x v="1"/>
    <x v="1"/>
    <n v="16966"/>
    <n v="134.5"/>
    <s v="E34"/>
    <x v="2"/>
  </r>
  <r>
    <x v="243"/>
    <x v="0"/>
    <x v="0"/>
    <s v="Mr Hyman Abraham"/>
    <x v="0"/>
    <x v="9"/>
    <x v="0"/>
    <x v="0"/>
    <x v="0"/>
    <n v="3470"/>
    <n v="7.8875000000000002"/>
    <m/>
    <x v="1"/>
  </r>
  <r>
    <x v="244"/>
    <x v="0"/>
    <x v="0"/>
    <s v="Master Johnston William Arthur Willie"/>
    <x v="0"/>
    <x v="9"/>
    <x v="0"/>
    <x v="1"/>
    <x v="3"/>
    <s v="W./C. 6607"/>
    <n v="23.45"/>
    <m/>
    <x v="1"/>
  </r>
  <r>
    <x v="245"/>
    <x v="0"/>
    <x v="2"/>
    <s v="Mr Kenyon Frederick R"/>
    <x v="0"/>
    <x v="21"/>
    <x v="1"/>
    <x v="1"/>
    <x v="0"/>
    <n v="17464"/>
    <n v="51.862499999999997"/>
    <s v="D21"/>
    <x v="1"/>
  </r>
  <r>
    <x v="246"/>
    <x v="1"/>
    <x v="1"/>
    <s v="Mrs Karnes J Frank (Claire Bennett)"/>
    <x v="1"/>
    <x v="4"/>
    <x v="0"/>
    <x v="0"/>
    <x v="0"/>
    <s v="F.C.C. 13534"/>
    <n v="21"/>
    <m/>
    <x v="1"/>
  </r>
  <r>
    <x v="247"/>
    <x v="0"/>
    <x v="1"/>
    <s v="Mr Drew James Vivian"/>
    <x v="0"/>
    <x v="47"/>
    <x v="1"/>
    <x v="1"/>
    <x v="1"/>
    <n v="28220"/>
    <n v="32.5"/>
    <m/>
    <x v="1"/>
  </r>
  <r>
    <x v="248"/>
    <x v="1"/>
    <x v="1"/>
    <s v="Mrs Hold Stephen (Annie Margaret Hill)"/>
    <x v="1"/>
    <x v="35"/>
    <x v="0"/>
    <x v="1"/>
    <x v="0"/>
    <n v="26707"/>
    <n v="26"/>
    <m/>
    <x v="1"/>
  </r>
  <r>
    <x v="249"/>
    <x v="1"/>
    <x v="0"/>
    <s v="Mrs Khalil Betros (Zahie Maria Elias)"/>
    <x v="1"/>
    <x v="9"/>
    <x v="0"/>
    <x v="1"/>
    <x v="0"/>
    <n v="2660"/>
    <n v="14.4542"/>
    <m/>
    <x v="2"/>
  </r>
  <r>
    <x v="250"/>
    <x v="1"/>
    <x v="1"/>
    <s v="Miss West Barbara J"/>
    <x v="1"/>
    <x v="65"/>
    <x v="3"/>
    <x v="1"/>
    <x v="3"/>
    <s v="C.A. 34651"/>
    <n v="27.75"/>
    <m/>
    <x v="1"/>
  </r>
  <r>
    <x v="251"/>
    <x v="0"/>
    <x v="0"/>
    <s v="Mr Abrahamsson Abraham August Johannes"/>
    <x v="0"/>
    <x v="28"/>
    <x v="0"/>
    <x v="0"/>
    <x v="0"/>
    <s v="SOTON/O2 3101284"/>
    <n v="7.9249999999999998"/>
    <m/>
    <x v="1"/>
  </r>
  <r>
    <x v="252"/>
    <x v="0"/>
    <x v="2"/>
    <s v="Mr Clark Walter Miller"/>
    <x v="0"/>
    <x v="3"/>
    <x v="0"/>
    <x v="1"/>
    <x v="0"/>
    <n v="13508"/>
    <n v="136.7792"/>
    <s v="C89"/>
    <x v="2"/>
  </r>
  <r>
    <x v="253"/>
    <x v="0"/>
    <x v="0"/>
    <s v="Mr Salander Karl Johan"/>
    <x v="0"/>
    <x v="13"/>
    <x v="0"/>
    <x v="0"/>
    <x v="0"/>
    <n v="7266"/>
    <n v="9.3249999999999993"/>
    <m/>
    <x v="1"/>
  </r>
  <r>
    <x v="254"/>
    <x v="0"/>
    <x v="0"/>
    <s v="Mr Wenzel Linhart"/>
    <x v="0"/>
    <x v="37"/>
    <x v="0"/>
    <x v="0"/>
    <x v="0"/>
    <n v="345775"/>
    <n v="9.5"/>
    <m/>
    <x v="1"/>
  </r>
  <r>
    <x v="255"/>
    <x v="0"/>
    <x v="0"/>
    <s v="Mr Mackay George William"/>
    <x v="0"/>
    <x v="9"/>
    <x v="0"/>
    <x v="0"/>
    <x v="0"/>
    <s v="C.A. 42795"/>
    <n v="7.55"/>
    <m/>
    <x v="1"/>
  </r>
  <r>
    <x v="256"/>
    <x v="0"/>
    <x v="0"/>
    <s v="Mr Mahon John"/>
    <x v="0"/>
    <x v="9"/>
    <x v="0"/>
    <x v="0"/>
    <x v="0"/>
    <s v="AQ/4 3130"/>
    <n v="7.75"/>
    <m/>
    <x v="0"/>
  </r>
  <r>
    <x v="257"/>
    <x v="0"/>
    <x v="0"/>
    <s v="Mr Niklasson Samuel"/>
    <x v="0"/>
    <x v="29"/>
    <x v="0"/>
    <x v="0"/>
    <x v="0"/>
    <n v="363611"/>
    <n v="8.0500000000000007"/>
    <m/>
    <x v="1"/>
  </r>
  <r>
    <x v="258"/>
    <x v="1"/>
    <x v="1"/>
    <s v="Miss Bentham Lilian W"/>
    <x v="1"/>
    <x v="66"/>
    <x v="3"/>
    <x v="0"/>
    <x v="0"/>
    <n v="28404"/>
    <n v="13"/>
    <m/>
    <x v="1"/>
  </r>
  <r>
    <x v="259"/>
    <x v="0"/>
    <x v="0"/>
    <s v="Mr Midtsjo Karl Albert"/>
    <x v="0"/>
    <x v="9"/>
    <x v="0"/>
    <x v="0"/>
    <x v="0"/>
    <n v="345501"/>
    <n v="7.7750000000000004"/>
    <m/>
    <x v="1"/>
  </r>
  <r>
    <x v="260"/>
    <x v="0"/>
    <x v="0"/>
    <s v="Mr De Messemaeker Guillaume Joseph"/>
    <x v="0"/>
    <x v="67"/>
    <x v="0"/>
    <x v="1"/>
    <x v="0"/>
    <n v="345572"/>
    <n v="17.399999999999999"/>
    <m/>
    <x v="1"/>
  </r>
  <r>
    <x v="261"/>
    <x v="0"/>
    <x v="0"/>
    <s v="Mr Nilsson August Ferdinand"/>
    <x v="0"/>
    <x v="9"/>
    <x v="0"/>
    <x v="0"/>
    <x v="0"/>
    <n v="350410"/>
    <n v="7.8541999999999996"/>
    <m/>
    <x v="1"/>
  </r>
  <r>
    <x v="262"/>
    <x v="1"/>
    <x v="1"/>
    <s v="Mrs Wells Arthur Henry (Addie Dart Trevaskis)"/>
    <x v="1"/>
    <x v="35"/>
    <x v="0"/>
    <x v="0"/>
    <x v="3"/>
    <n v="29103"/>
    <n v="23"/>
    <m/>
    <x v="1"/>
  </r>
  <r>
    <x v="263"/>
    <x v="1"/>
    <x v="0"/>
    <s v="Miss Klasen Gertrud Emilia"/>
    <x v="1"/>
    <x v="45"/>
    <x v="3"/>
    <x v="1"/>
    <x v="1"/>
    <n v="350405"/>
    <n v="12.183299999999999"/>
    <m/>
    <x v="1"/>
  </r>
  <r>
    <x v="264"/>
    <x v="0"/>
    <x v="1"/>
    <s v="Mr Portaluppi Emilio Ilario Giuseppe"/>
    <x v="0"/>
    <x v="6"/>
    <x v="0"/>
    <x v="0"/>
    <x v="0"/>
    <s v="C.A. 34644"/>
    <n v="12.737500000000001"/>
    <m/>
    <x v="2"/>
  </r>
  <r>
    <x v="265"/>
    <x v="0"/>
    <x v="0"/>
    <s v="Mr Lyntakoff Stanko"/>
    <x v="0"/>
    <x v="9"/>
    <x v="0"/>
    <x v="0"/>
    <x v="0"/>
    <n v="349235"/>
    <n v="7.8958000000000004"/>
    <m/>
    <x v="1"/>
  </r>
  <r>
    <x v="266"/>
    <x v="0"/>
    <x v="2"/>
    <s v="Mr Chisholm Roderick Robert Crispin"/>
    <x v="0"/>
    <x v="9"/>
    <x v="0"/>
    <x v="0"/>
    <x v="0"/>
    <n v="112051"/>
    <n v="0"/>
    <m/>
    <x v="1"/>
  </r>
  <r>
    <x v="267"/>
    <x v="0"/>
    <x v="0"/>
    <s v="Mr Warren Charles William"/>
    <x v="0"/>
    <x v="9"/>
    <x v="0"/>
    <x v="0"/>
    <x v="0"/>
    <s v="C.A. 49867"/>
    <n v="7.55"/>
    <m/>
    <x v="1"/>
  </r>
  <r>
    <x v="268"/>
    <x v="1"/>
    <x v="0"/>
    <s v="Miss Howard May Elizabeth"/>
    <x v="1"/>
    <x v="9"/>
    <x v="0"/>
    <x v="0"/>
    <x v="0"/>
    <s v="A. 2. 39186"/>
    <n v="8.0500000000000007"/>
    <m/>
    <x v="1"/>
  </r>
  <r>
    <x v="269"/>
    <x v="0"/>
    <x v="0"/>
    <s v="Mr Pokrnic Mate"/>
    <x v="0"/>
    <x v="31"/>
    <x v="3"/>
    <x v="0"/>
    <x v="0"/>
    <n v="315095"/>
    <n v="8.6624999999999996"/>
    <m/>
    <x v="1"/>
  </r>
  <r>
    <x v="270"/>
    <x v="0"/>
    <x v="2"/>
    <s v="Mr Mccaffry Thomas Francis"/>
    <x v="0"/>
    <x v="10"/>
    <x v="1"/>
    <x v="0"/>
    <x v="0"/>
    <n v="13050"/>
    <n v="75.241699999999994"/>
    <s v="C6"/>
    <x v="2"/>
  </r>
  <r>
    <x v="271"/>
    <x v="0"/>
    <x v="0"/>
    <s v="Mr Fox Patrick"/>
    <x v="0"/>
    <x v="9"/>
    <x v="0"/>
    <x v="0"/>
    <x v="0"/>
    <n v="368573"/>
    <n v="7.75"/>
    <m/>
    <x v="0"/>
  </r>
  <r>
    <x v="272"/>
    <x v="1"/>
    <x v="2"/>
    <s v="Mrs Clark Walter Miller (Virginia Mcdowell)"/>
    <x v="1"/>
    <x v="7"/>
    <x v="0"/>
    <x v="1"/>
    <x v="0"/>
    <n v="13508"/>
    <n v="136.7792"/>
    <s v="C89"/>
    <x v="2"/>
  </r>
  <r>
    <x v="273"/>
    <x v="1"/>
    <x v="0"/>
    <s v="Miss Lennon Mary"/>
    <x v="1"/>
    <x v="9"/>
    <x v="0"/>
    <x v="1"/>
    <x v="0"/>
    <n v="370371"/>
    <n v="15.5"/>
    <m/>
    <x v="0"/>
  </r>
  <r>
    <x v="274"/>
    <x v="0"/>
    <x v="0"/>
    <s v="Mr Saade Jean Nassr"/>
    <x v="0"/>
    <x v="9"/>
    <x v="0"/>
    <x v="0"/>
    <x v="0"/>
    <n v="2676"/>
    <n v="7.2249999999999996"/>
    <m/>
    <x v="2"/>
  </r>
  <r>
    <x v="275"/>
    <x v="1"/>
    <x v="1"/>
    <s v="Miss Bryhl Dagmar Jenny Ingeborg"/>
    <x v="1"/>
    <x v="28"/>
    <x v="0"/>
    <x v="1"/>
    <x v="0"/>
    <n v="236853"/>
    <n v="26"/>
    <m/>
    <x v="1"/>
  </r>
  <r>
    <x v="276"/>
    <x v="0"/>
    <x v="1"/>
    <s v="Mr Parker Clifford Richard"/>
    <x v="0"/>
    <x v="29"/>
    <x v="0"/>
    <x v="0"/>
    <x v="0"/>
    <s v="SC 14888"/>
    <n v="10.5"/>
    <m/>
    <x v="1"/>
  </r>
  <r>
    <x v="277"/>
    <x v="0"/>
    <x v="1"/>
    <s v="Mr Faunthorpe Harry"/>
    <x v="0"/>
    <x v="50"/>
    <x v="1"/>
    <x v="1"/>
    <x v="0"/>
    <n v="2926"/>
    <n v="26"/>
    <m/>
    <x v="1"/>
  </r>
  <r>
    <x v="278"/>
    <x v="0"/>
    <x v="1"/>
    <s v="Mr Ware John James"/>
    <x v="0"/>
    <x v="6"/>
    <x v="0"/>
    <x v="1"/>
    <x v="0"/>
    <s v="CA 31352"/>
    <n v="21"/>
    <m/>
    <x v="1"/>
  </r>
  <r>
    <x v="279"/>
    <x v="0"/>
    <x v="1"/>
    <s v="Mr Oxenham Percy Thomas"/>
    <x v="0"/>
    <x v="4"/>
    <x v="0"/>
    <x v="0"/>
    <x v="0"/>
    <s v="W./C. 14260"/>
    <n v="10.5"/>
    <m/>
    <x v="1"/>
  </r>
  <r>
    <x v="280"/>
    <x v="1"/>
    <x v="0"/>
    <s v="Miss Oreskovic Jelka"/>
    <x v="1"/>
    <x v="11"/>
    <x v="0"/>
    <x v="0"/>
    <x v="0"/>
    <n v="315085"/>
    <n v="8.6624999999999996"/>
    <m/>
    <x v="1"/>
  </r>
  <r>
    <x v="281"/>
    <x v="0"/>
    <x v="0"/>
    <s v="Master Peacock Alfred Edward"/>
    <x v="0"/>
    <x v="68"/>
    <x v="3"/>
    <x v="1"/>
    <x v="1"/>
    <s v="SOTON/O.Q. 3101315"/>
    <n v="13.775"/>
    <m/>
    <x v="1"/>
  </r>
  <r>
    <x v="282"/>
    <x v="1"/>
    <x v="0"/>
    <s v="Miss Fleming Honora"/>
    <x v="1"/>
    <x v="9"/>
    <x v="0"/>
    <x v="0"/>
    <x v="0"/>
    <n v="364859"/>
    <n v="7.75"/>
    <m/>
    <x v="0"/>
  </r>
  <r>
    <x v="283"/>
    <x v="1"/>
    <x v="0"/>
    <s v="Miss Touma Maria Youssef"/>
    <x v="1"/>
    <x v="17"/>
    <x v="3"/>
    <x v="1"/>
    <x v="1"/>
    <n v="2650"/>
    <n v="15.245799999999999"/>
    <m/>
    <x v="2"/>
  </r>
  <r>
    <x v="284"/>
    <x v="1"/>
    <x v="0"/>
    <s v="Miss Rosblom Salli Helena"/>
    <x v="1"/>
    <x v="41"/>
    <x v="3"/>
    <x v="1"/>
    <x v="1"/>
    <n v="370129"/>
    <n v="20.212499999999999"/>
    <m/>
    <x v="1"/>
  </r>
  <r>
    <x v="285"/>
    <x v="0"/>
    <x v="0"/>
    <s v="Mr Dennis William"/>
    <x v="0"/>
    <x v="27"/>
    <x v="0"/>
    <x v="0"/>
    <x v="0"/>
    <s v="A/5 21175"/>
    <n v="7.25"/>
    <m/>
    <x v="1"/>
  </r>
  <r>
    <x v="286"/>
    <x v="0"/>
    <x v="0"/>
    <s v="Mr Franklin Charles (Charles Fardon)"/>
    <x v="0"/>
    <x v="9"/>
    <x v="0"/>
    <x v="0"/>
    <x v="0"/>
    <s v="SOTON/O.Q. 3101314"/>
    <n v="7.25"/>
    <m/>
    <x v="1"/>
  </r>
  <r>
    <x v="287"/>
    <x v="0"/>
    <x v="2"/>
    <s v="Mr Snyder John Pillsbury"/>
    <x v="0"/>
    <x v="13"/>
    <x v="0"/>
    <x v="1"/>
    <x v="0"/>
    <n v="21228"/>
    <n v="82.2667"/>
    <s v="B45"/>
    <x v="1"/>
  </r>
  <r>
    <x v="288"/>
    <x v="0"/>
    <x v="0"/>
    <s v="Mr Mardirosian Sarkis"/>
    <x v="0"/>
    <x v="9"/>
    <x v="0"/>
    <x v="0"/>
    <x v="0"/>
    <n v="2655"/>
    <n v="7.2291999999999996"/>
    <s v="F E46"/>
    <x v="2"/>
  </r>
  <r>
    <x v="289"/>
    <x v="0"/>
    <x v="0"/>
    <s v="Mr Ford Arthur"/>
    <x v="0"/>
    <x v="9"/>
    <x v="0"/>
    <x v="0"/>
    <x v="0"/>
    <s v="A/5 1478"/>
    <n v="8.0500000000000007"/>
    <m/>
    <x v="1"/>
  </r>
  <r>
    <x v="290"/>
    <x v="0"/>
    <x v="2"/>
    <s v="Mr Rheims George Alexander Lucien"/>
    <x v="0"/>
    <x v="9"/>
    <x v="0"/>
    <x v="0"/>
    <x v="0"/>
    <s v="PC 17607"/>
    <n v="39.6"/>
    <m/>
    <x v="1"/>
  </r>
  <r>
    <x v="291"/>
    <x v="1"/>
    <x v="0"/>
    <s v="Miss Daly Margaret Marcella Maggie"/>
    <x v="1"/>
    <x v="6"/>
    <x v="0"/>
    <x v="0"/>
    <x v="0"/>
    <n v="382650"/>
    <n v="6.95"/>
    <m/>
    <x v="0"/>
  </r>
  <r>
    <x v="292"/>
    <x v="0"/>
    <x v="0"/>
    <s v="Mr Nasr Mustafa"/>
    <x v="0"/>
    <x v="9"/>
    <x v="0"/>
    <x v="0"/>
    <x v="0"/>
    <n v="2652"/>
    <n v="7.2291999999999996"/>
    <m/>
    <x v="2"/>
  </r>
  <r>
    <x v="293"/>
    <x v="0"/>
    <x v="2"/>
    <s v="Dr Dodge Washington"/>
    <x v="0"/>
    <x v="48"/>
    <x v="1"/>
    <x v="1"/>
    <x v="1"/>
    <n v="33638"/>
    <n v="81.8583"/>
    <s v="A34"/>
    <x v="1"/>
  </r>
  <r>
    <x v="294"/>
    <x v="0"/>
    <x v="0"/>
    <s v="Mr Wittevrongel Camille"/>
    <x v="0"/>
    <x v="27"/>
    <x v="0"/>
    <x v="0"/>
    <x v="0"/>
    <n v="345771"/>
    <n v="9.5"/>
    <m/>
    <x v="1"/>
  </r>
  <r>
    <x v="295"/>
    <x v="0"/>
    <x v="0"/>
    <s v="Mr Angheloff Minko"/>
    <x v="0"/>
    <x v="7"/>
    <x v="0"/>
    <x v="0"/>
    <x v="0"/>
    <n v="349202"/>
    <n v="7.8958000000000004"/>
    <m/>
    <x v="1"/>
  </r>
  <r>
    <x v="296"/>
    <x v="1"/>
    <x v="1"/>
    <s v="Miss Laroche Louise"/>
    <x v="1"/>
    <x v="45"/>
    <x v="3"/>
    <x v="1"/>
    <x v="3"/>
    <s v="SC/Paris 2123"/>
    <n v="41.5792"/>
    <m/>
    <x v="2"/>
  </r>
  <r>
    <x v="297"/>
    <x v="0"/>
    <x v="0"/>
    <s v="Mr Samaan Hanna"/>
    <x v="0"/>
    <x v="9"/>
    <x v="0"/>
    <x v="2"/>
    <x v="0"/>
    <n v="2662"/>
    <n v="21.679200000000002"/>
    <m/>
    <x v="2"/>
  </r>
  <r>
    <x v="298"/>
    <x v="0"/>
    <x v="2"/>
    <s v="Mr Loring Joseph Holland"/>
    <x v="0"/>
    <x v="6"/>
    <x v="0"/>
    <x v="0"/>
    <x v="0"/>
    <n v="113801"/>
    <n v="45.5"/>
    <m/>
    <x v="1"/>
  </r>
  <r>
    <x v="299"/>
    <x v="0"/>
    <x v="0"/>
    <s v="Mr Johansson Nils"/>
    <x v="0"/>
    <x v="35"/>
    <x v="0"/>
    <x v="0"/>
    <x v="0"/>
    <n v="347467"/>
    <n v="7.8541999999999996"/>
    <m/>
    <x v="1"/>
  </r>
  <r>
    <x v="300"/>
    <x v="0"/>
    <x v="0"/>
    <s v="Mr Olsson Oscar Wilhelm"/>
    <x v="0"/>
    <x v="32"/>
    <x v="0"/>
    <x v="0"/>
    <x v="0"/>
    <n v="347079"/>
    <n v="7.7750000000000004"/>
    <m/>
    <x v="1"/>
  </r>
  <r>
    <x v="301"/>
    <x v="0"/>
    <x v="1"/>
    <s v="Mr Malachard Noel"/>
    <x v="0"/>
    <x v="9"/>
    <x v="0"/>
    <x v="0"/>
    <x v="0"/>
    <n v="237735"/>
    <n v="15.0458"/>
    <s v="D"/>
    <x v="2"/>
  </r>
  <r>
    <x v="302"/>
    <x v="0"/>
    <x v="1"/>
    <s v="Mr Phillips Escott Robert"/>
    <x v="0"/>
    <x v="43"/>
    <x v="1"/>
    <x v="0"/>
    <x v="1"/>
    <s v="S.O./P.P. 2"/>
    <n v="21"/>
    <m/>
    <x v="1"/>
  </r>
  <r>
    <x v="303"/>
    <x v="0"/>
    <x v="0"/>
    <s v="Mr Pokrnic Tome"/>
    <x v="0"/>
    <x v="13"/>
    <x v="0"/>
    <x v="0"/>
    <x v="0"/>
    <n v="315092"/>
    <n v="8.6624999999999996"/>
    <m/>
    <x v="1"/>
  </r>
  <r>
    <x v="304"/>
    <x v="1"/>
    <x v="0"/>
    <s v="Miss Mccarthy Catherine Katie"/>
    <x v="1"/>
    <x v="9"/>
    <x v="0"/>
    <x v="0"/>
    <x v="0"/>
    <n v="383123"/>
    <n v="7.75"/>
    <m/>
    <x v="0"/>
  </r>
  <r>
    <x v="305"/>
    <x v="1"/>
    <x v="2"/>
    <s v="Mrs Crosby Edward Gifford (Catherine Elizabeth Halstead)"/>
    <x v="1"/>
    <x v="56"/>
    <x v="2"/>
    <x v="1"/>
    <x v="1"/>
    <n v="112901"/>
    <n v="26.55"/>
    <s v="B26"/>
    <x v="1"/>
  </r>
  <r>
    <x v="306"/>
    <x v="0"/>
    <x v="2"/>
    <s v="Mr Allison Hudson Joshua Creighton"/>
    <x v="0"/>
    <x v="6"/>
    <x v="0"/>
    <x v="1"/>
    <x v="3"/>
    <n v="113781"/>
    <n v="151.55000000000001"/>
    <s v="C22 C26"/>
    <x v="1"/>
  </r>
  <r>
    <x v="307"/>
    <x v="0"/>
    <x v="0"/>
    <s v="Master Aks Philip Frank"/>
    <x v="0"/>
    <x v="69"/>
    <x v="3"/>
    <x v="0"/>
    <x v="1"/>
    <n v="392091"/>
    <n v="9.35"/>
    <m/>
    <x v="1"/>
  </r>
  <r>
    <x v="308"/>
    <x v="0"/>
    <x v="2"/>
    <s v="Mr Hays Charles Melville"/>
    <x v="0"/>
    <x v="16"/>
    <x v="1"/>
    <x v="1"/>
    <x v="1"/>
    <n v="12749"/>
    <n v="93.5"/>
    <s v="B69"/>
    <x v="1"/>
  </r>
  <r>
    <x v="309"/>
    <x v="1"/>
    <x v="0"/>
    <s v="Mrs Hansen Claus Peter (Jennie L Howard)"/>
    <x v="1"/>
    <x v="15"/>
    <x v="1"/>
    <x v="1"/>
    <x v="0"/>
    <n v="350026"/>
    <n v="14.1083"/>
    <m/>
    <x v="1"/>
  </r>
  <r>
    <x v="310"/>
    <x v="0"/>
    <x v="0"/>
    <s v="Mr Cacic Jego Grga"/>
    <x v="0"/>
    <x v="8"/>
    <x v="3"/>
    <x v="0"/>
    <x v="0"/>
    <n v="315091"/>
    <n v="8.6624999999999996"/>
    <m/>
    <x v="1"/>
  </r>
  <r>
    <x v="311"/>
    <x v="0"/>
    <x v="0"/>
    <s v="Mr Vartanian David"/>
    <x v="0"/>
    <x v="4"/>
    <x v="0"/>
    <x v="0"/>
    <x v="0"/>
    <n v="2658"/>
    <n v="7.2249999999999996"/>
    <m/>
    <x v="2"/>
  </r>
  <r>
    <x v="312"/>
    <x v="0"/>
    <x v="0"/>
    <s v="Mr Sadowitz Harry"/>
    <x v="0"/>
    <x v="9"/>
    <x v="0"/>
    <x v="0"/>
    <x v="0"/>
    <s v="LP 1588"/>
    <n v="7.5750000000000002"/>
    <m/>
    <x v="1"/>
  </r>
  <r>
    <x v="313"/>
    <x v="1"/>
    <x v="0"/>
    <s v="Miss Carr Jeannie"/>
    <x v="1"/>
    <x v="57"/>
    <x v="0"/>
    <x v="0"/>
    <x v="0"/>
    <n v="368364"/>
    <n v="7.75"/>
    <m/>
    <x v="0"/>
  </r>
  <r>
    <x v="314"/>
    <x v="1"/>
    <x v="2"/>
    <s v="Mrs White John Stuart (Ella Holmes)"/>
    <x v="1"/>
    <x v="16"/>
    <x v="1"/>
    <x v="0"/>
    <x v="0"/>
    <s v="PC 17760"/>
    <n v="135.63329999999999"/>
    <s v="C32"/>
    <x v="2"/>
  </r>
  <r>
    <x v="315"/>
    <x v="1"/>
    <x v="0"/>
    <s v="Miss Hagardon Kate"/>
    <x v="1"/>
    <x v="31"/>
    <x v="3"/>
    <x v="0"/>
    <x v="0"/>
    <s v="AQ/3. 30631"/>
    <n v="7.7332999999999998"/>
    <m/>
    <x v="0"/>
  </r>
  <r>
    <x v="316"/>
    <x v="0"/>
    <x v="2"/>
    <s v="Mr Spencer William Augustus"/>
    <x v="0"/>
    <x v="63"/>
    <x v="1"/>
    <x v="1"/>
    <x v="0"/>
    <s v="PC 17569"/>
    <n v="146.52080000000001"/>
    <s v="B78"/>
    <x v="2"/>
  </r>
  <r>
    <x v="317"/>
    <x v="0"/>
    <x v="1"/>
    <s v="Mr Rogers Reginald Harry"/>
    <x v="0"/>
    <x v="66"/>
    <x v="3"/>
    <x v="0"/>
    <x v="0"/>
    <n v="28004"/>
    <n v="10.5"/>
    <m/>
    <x v="1"/>
  </r>
  <r>
    <x v="318"/>
    <x v="0"/>
    <x v="0"/>
    <s v="Mr Jonsson Nils Hilding"/>
    <x v="0"/>
    <x v="3"/>
    <x v="0"/>
    <x v="0"/>
    <x v="0"/>
    <n v="350408"/>
    <n v="7.8541999999999996"/>
    <m/>
    <x v="1"/>
  </r>
  <r>
    <x v="319"/>
    <x v="0"/>
    <x v="1"/>
    <s v="Mr Jefferys Ernest Wilfred"/>
    <x v="0"/>
    <x v="4"/>
    <x v="0"/>
    <x v="2"/>
    <x v="0"/>
    <s v="C.A. 31029"/>
    <n v="31.5"/>
    <m/>
    <x v="1"/>
  </r>
  <r>
    <x v="320"/>
    <x v="0"/>
    <x v="0"/>
    <s v="Mr Andersson Johan Samuel"/>
    <x v="0"/>
    <x v="7"/>
    <x v="0"/>
    <x v="0"/>
    <x v="0"/>
    <n v="347075"/>
    <n v="7.7750000000000004"/>
    <m/>
    <x v="1"/>
  </r>
  <r>
    <x v="321"/>
    <x v="0"/>
    <x v="0"/>
    <s v="Mr Krekorian Neshan"/>
    <x v="0"/>
    <x v="24"/>
    <x v="0"/>
    <x v="0"/>
    <x v="0"/>
    <n v="2654"/>
    <n v="7.2291999999999996"/>
    <s v="F E57"/>
    <x v="2"/>
  </r>
  <r>
    <x v="322"/>
    <x v="0"/>
    <x v="1"/>
    <s v="Mr Nesson Israel"/>
    <x v="0"/>
    <x v="7"/>
    <x v="0"/>
    <x v="0"/>
    <x v="0"/>
    <n v="244368"/>
    <n v="13"/>
    <s v="F2"/>
    <x v="1"/>
  </r>
  <r>
    <x v="323"/>
    <x v="0"/>
    <x v="2"/>
    <s v="Mr Rowe Alfred G"/>
    <x v="0"/>
    <x v="22"/>
    <x v="0"/>
    <x v="0"/>
    <x v="0"/>
    <n v="113790"/>
    <n v="26.55"/>
    <m/>
    <x v="1"/>
  </r>
  <r>
    <x v="324"/>
    <x v="1"/>
    <x v="2"/>
    <s v="Miss Kreuchen Emilie"/>
    <x v="1"/>
    <x v="25"/>
    <x v="0"/>
    <x v="0"/>
    <x v="0"/>
    <n v="24160"/>
    <n v="211.33750000000001"/>
    <m/>
    <x v="1"/>
  </r>
  <r>
    <x v="325"/>
    <x v="0"/>
    <x v="0"/>
    <s v="Mr Assam Ali"/>
    <x v="0"/>
    <x v="11"/>
    <x v="0"/>
    <x v="0"/>
    <x v="0"/>
    <s v="SOTON/O.Q. 3101309"/>
    <n v="7.05"/>
    <m/>
    <x v="1"/>
  </r>
  <r>
    <x v="326"/>
    <x v="1"/>
    <x v="1"/>
    <s v="Miss Becker Ruth Elizabeth"/>
    <x v="1"/>
    <x v="46"/>
    <x v="3"/>
    <x v="2"/>
    <x v="1"/>
    <n v="230136"/>
    <n v="39"/>
    <s v="F4"/>
    <x v="1"/>
  </r>
  <r>
    <x v="327"/>
    <x v="0"/>
    <x v="2"/>
    <s v="Mr Rosenshine George (Mr George Thorne)"/>
    <x v="0"/>
    <x v="10"/>
    <x v="1"/>
    <x v="0"/>
    <x v="0"/>
    <s v="PC 17585"/>
    <n v="79.2"/>
    <m/>
    <x v="2"/>
  </r>
  <r>
    <x v="328"/>
    <x v="0"/>
    <x v="1"/>
    <s v="Mr Clarke Charles Valentine"/>
    <x v="0"/>
    <x v="35"/>
    <x v="0"/>
    <x v="1"/>
    <x v="0"/>
    <n v="2003"/>
    <n v="26"/>
    <m/>
    <x v="1"/>
  </r>
  <r>
    <x v="329"/>
    <x v="0"/>
    <x v="1"/>
    <s v="Mr Enander Ingvar"/>
    <x v="0"/>
    <x v="9"/>
    <x v="0"/>
    <x v="0"/>
    <x v="0"/>
    <n v="236854"/>
    <n v="13"/>
    <m/>
    <x v="1"/>
  </r>
  <r>
    <x v="330"/>
    <x v="1"/>
    <x v="1"/>
    <s v="Mrs Davies John Morgan (Elizabeth Agnes Mary White)"/>
    <x v="1"/>
    <x v="18"/>
    <x v="1"/>
    <x v="0"/>
    <x v="3"/>
    <s v="C.A. 33112"/>
    <n v="36.75"/>
    <m/>
    <x v="1"/>
  </r>
  <r>
    <x v="331"/>
    <x v="0"/>
    <x v="2"/>
    <s v="Mr Dulles William Crothers"/>
    <x v="0"/>
    <x v="25"/>
    <x v="0"/>
    <x v="0"/>
    <x v="0"/>
    <s v="PC 17580"/>
    <n v="29.7"/>
    <s v="A18"/>
    <x v="2"/>
  </r>
  <r>
    <x v="332"/>
    <x v="0"/>
    <x v="0"/>
    <s v="Mr Thomas Tannous"/>
    <x v="0"/>
    <x v="9"/>
    <x v="0"/>
    <x v="0"/>
    <x v="0"/>
    <n v="2684"/>
    <n v="7.2249999999999996"/>
    <m/>
    <x v="2"/>
  </r>
  <r>
    <x v="333"/>
    <x v="1"/>
    <x v="0"/>
    <s v="Mrs Nakid Said (Waika Mary Mowad)"/>
    <x v="1"/>
    <x v="66"/>
    <x v="3"/>
    <x v="1"/>
    <x v="1"/>
    <n v="2653"/>
    <n v="15.7417"/>
    <m/>
    <x v="2"/>
  </r>
  <r>
    <x v="334"/>
    <x v="0"/>
    <x v="0"/>
    <s v="Mr Cor Ivan"/>
    <x v="0"/>
    <x v="3"/>
    <x v="0"/>
    <x v="0"/>
    <x v="0"/>
    <n v="349229"/>
    <n v="7.8958000000000004"/>
    <m/>
    <x v="1"/>
  </r>
  <r>
    <x v="335"/>
    <x v="0"/>
    <x v="2"/>
    <s v="Mr Maguire John Edward"/>
    <x v="0"/>
    <x v="6"/>
    <x v="0"/>
    <x v="0"/>
    <x v="0"/>
    <n v="110469"/>
    <n v="26"/>
    <s v="C106"/>
    <x v="1"/>
  </r>
  <r>
    <x v="336"/>
    <x v="0"/>
    <x v="1"/>
    <s v="Mr De Brito Jose Joaquim"/>
    <x v="0"/>
    <x v="32"/>
    <x v="0"/>
    <x v="0"/>
    <x v="0"/>
    <n v="244360"/>
    <n v="13"/>
    <m/>
    <x v="1"/>
  </r>
  <r>
    <x v="337"/>
    <x v="0"/>
    <x v="0"/>
    <s v="Mr Elias Joseph"/>
    <x v="0"/>
    <x v="25"/>
    <x v="0"/>
    <x v="0"/>
    <x v="3"/>
    <n v="2675"/>
    <n v="7.2291999999999996"/>
    <m/>
    <x v="2"/>
  </r>
  <r>
    <x v="338"/>
    <x v="0"/>
    <x v="1"/>
    <s v="Mr Denbury Herbert"/>
    <x v="0"/>
    <x v="24"/>
    <x v="0"/>
    <x v="0"/>
    <x v="0"/>
    <s v="C.A. 31029"/>
    <n v="31.5"/>
    <m/>
    <x v="1"/>
  </r>
  <r>
    <x v="339"/>
    <x v="0"/>
    <x v="0"/>
    <s v="Master Betros Seman"/>
    <x v="0"/>
    <x v="9"/>
    <x v="0"/>
    <x v="0"/>
    <x v="0"/>
    <n v="2622"/>
    <n v="7.2291999999999996"/>
    <m/>
    <x v="2"/>
  </r>
  <r>
    <x v="340"/>
    <x v="0"/>
    <x v="1"/>
    <s v="Mr Fillbrook Joseph Charles"/>
    <x v="0"/>
    <x v="8"/>
    <x v="3"/>
    <x v="0"/>
    <x v="0"/>
    <s v="C.A. 15185"/>
    <n v="10.5"/>
    <m/>
    <x v="1"/>
  </r>
  <r>
    <x v="341"/>
    <x v="0"/>
    <x v="0"/>
    <s v="Mr Lundstrom Thure Edvin"/>
    <x v="0"/>
    <x v="32"/>
    <x v="0"/>
    <x v="0"/>
    <x v="0"/>
    <n v="350403"/>
    <n v="7.5792000000000002"/>
    <m/>
    <x v="1"/>
  </r>
  <r>
    <x v="342"/>
    <x v="0"/>
    <x v="0"/>
    <s v="Mr Sage John George"/>
    <x v="0"/>
    <x v="9"/>
    <x v="0"/>
    <x v="1"/>
    <x v="7"/>
    <s v="CA. 2343"/>
    <n v="69.55"/>
    <m/>
    <x v="1"/>
  </r>
  <r>
    <x v="343"/>
    <x v="1"/>
    <x v="2"/>
    <s v="Mrs Cardeza James Warburton Martinez (Charlotte Wardle Drake)"/>
    <x v="1"/>
    <x v="70"/>
    <x v="1"/>
    <x v="0"/>
    <x v="1"/>
    <s v="PC 17755"/>
    <n v="512.32920000000001"/>
    <s v="B51 B53 B55"/>
    <x v="2"/>
  </r>
  <r>
    <x v="344"/>
    <x v="0"/>
    <x v="0"/>
    <s v="Master Van Billiard James William"/>
    <x v="0"/>
    <x v="9"/>
    <x v="0"/>
    <x v="1"/>
    <x v="1"/>
    <s v="A/5. 851"/>
    <n v="14.5"/>
    <m/>
    <x v="1"/>
  </r>
  <r>
    <x v="345"/>
    <x v="1"/>
    <x v="0"/>
    <s v="Miss Abelseth Karen Marie"/>
    <x v="1"/>
    <x v="44"/>
    <x v="3"/>
    <x v="0"/>
    <x v="0"/>
    <n v="348125"/>
    <n v="7.65"/>
    <m/>
    <x v="1"/>
  </r>
  <r>
    <x v="346"/>
    <x v="0"/>
    <x v="1"/>
    <s v="Mr Botsford William Hull"/>
    <x v="0"/>
    <x v="7"/>
    <x v="0"/>
    <x v="0"/>
    <x v="0"/>
    <n v="237670"/>
    <n v="13"/>
    <m/>
    <x v="1"/>
  </r>
  <r>
    <x v="347"/>
    <x v="1"/>
    <x v="0"/>
    <s v="Mrs Whabee George Joseph (Shawneene Abi-Saab)"/>
    <x v="1"/>
    <x v="62"/>
    <x v="0"/>
    <x v="0"/>
    <x v="0"/>
    <n v="2688"/>
    <n v="7.2291999999999996"/>
    <m/>
    <x v="2"/>
  </r>
  <r>
    <x v="348"/>
    <x v="0"/>
    <x v="1"/>
    <s v="Mr Giles Ralph"/>
    <x v="0"/>
    <x v="13"/>
    <x v="0"/>
    <x v="0"/>
    <x v="0"/>
    <n v="248726"/>
    <n v="13.5"/>
    <m/>
    <x v="1"/>
  </r>
  <r>
    <x v="349"/>
    <x v="1"/>
    <x v="1"/>
    <s v="Miss Walcroft Nellie"/>
    <x v="1"/>
    <x v="34"/>
    <x v="0"/>
    <x v="0"/>
    <x v="0"/>
    <s v="F.C.C. 13528"/>
    <n v="21"/>
    <m/>
    <x v="1"/>
  </r>
  <r>
    <x v="350"/>
    <x v="1"/>
    <x v="2"/>
    <s v="Mrs Greenfield Leo David (Blanche Strouse)"/>
    <x v="1"/>
    <x v="15"/>
    <x v="1"/>
    <x v="0"/>
    <x v="1"/>
    <s v="PC 17759"/>
    <n v="63.3583"/>
    <s v="D10 D12"/>
    <x v="2"/>
  </r>
  <r>
    <x v="351"/>
    <x v="0"/>
    <x v="1"/>
    <s v="Mr Stokes Philip Joseph"/>
    <x v="0"/>
    <x v="24"/>
    <x v="0"/>
    <x v="0"/>
    <x v="0"/>
    <s v="F.C.C. 13540"/>
    <n v="10.5"/>
    <m/>
    <x v="1"/>
  </r>
  <r>
    <x v="352"/>
    <x v="0"/>
    <x v="1"/>
    <s v="Mr Dibden William"/>
    <x v="0"/>
    <x v="8"/>
    <x v="3"/>
    <x v="0"/>
    <x v="0"/>
    <s v="S.O.C. 14879"/>
    <n v="73.5"/>
    <m/>
    <x v="1"/>
  </r>
  <r>
    <x v="353"/>
    <x v="0"/>
    <x v="1"/>
    <s v="Mr Herman Samuel"/>
    <x v="0"/>
    <x v="40"/>
    <x v="1"/>
    <x v="1"/>
    <x v="3"/>
    <n v="220845"/>
    <n v="65"/>
    <m/>
    <x v="1"/>
  </r>
  <r>
    <x v="354"/>
    <x v="1"/>
    <x v="0"/>
    <s v="Miss Dean Elizabeth Gladys Millvina"/>
    <x v="1"/>
    <x v="71"/>
    <x v="3"/>
    <x v="1"/>
    <x v="3"/>
    <s v="C.A. 2315"/>
    <n v="20.574999999999999"/>
    <m/>
    <x v="1"/>
  </r>
  <r>
    <x v="355"/>
    <x v="0"/>
    <x v="2"/>
    <s v="Mr Julian Henry Forbes"/>
    <x v="0"/>
    <x v="19"/>
    <x v="1"/>
    <x v="0"/>
    <x v="0"/>
    <n v="113044"/>
    <n v="26"/>
    <s v="E60"/>
    <x v="1"/>
  </r>
  <r>
    <x v="356"/>
    <x v="1"/>
    <x v="2"/>
    <s v="Mrs Brown John Murray (Caroline Lane Lamson)"/>
    <x v="1"/>
    <x v="72"/>
    <x v="1"/>
    <x v="2"/>
    <x v="0"/>
    <n v="11769"/>
    <n v="51.479199999999999"/>
    <s v="C101"/>
    <x v="1"/>
  </r>
  <r>
    <x v="357"/>
    <x v="0"/>
    <x v="0"/>
    <s v="Mr Lockyer Edward"/>
    <x v="0"/>
    <x v="9"/>
    <x v="0"/>
    <x v="0"/>
    <x v="0"/>
    <n v="1222"/>
    <n v="7.8792"/>
    <m/>
    <x v="1"/>
  </r>
  <r>
    <x v="358"/>
    <x v="0"/>
    <x v="0"/>
    <s v="Mr O'Keefe Patrick"/>
    <x v="0"/>
    <x v="9"/>
    <x v="0"/>
    <x v="0"/>
    <x v="0"/>
    <n v="368402"/>
    <n v="7.75"/>
    <m/>
    <x v="0"/>
  </r>
  <r>
    <x v="359"/>
    <x v="1"/>
    <x v="0"/>
    <s v="Mrs Lindell Edvard Bengtsson (Elin Gerda Persson)"/>
    <x v="1"/>
    <x v="6"/>
    <x v="0"/>
    <x v="1"/>
    <x v="0"/>
    <n v="349910"/>
    <n v="15.55"/>
    <m/>
    <x v="1"/>
  </r>
  <r>
    <x v="360"/>
    <x v="0"/>
    <x v="0"/>
    <s v="Master Sage William Henry"/>
    <x v="0"/>
    <x v="73"/>
    <x v="3"/>
    <x v="6"/>
    <x v="3"/>
    <s v="CA. 2343"/>
    <n v="69.55"/>
    <m/>
    <x v="1"/>
  </r>
  <r>
    <x v="361"/>
    <x v="1"/>
    <x v="1"/>
    <s v="Mrs Mallet Albert (Antoinette Magnin)"/>
    <x v="1"/>
    <x v="13"/>
    <x v="0"/>
    <x v="1"/>
    <x v="1"/>
    <s v="S.C./PARIS 2079"/>
    <n v="37.004199999999997"/>
    <m/>
    <x v="2"/>
  </r>
  <r>
    <x v="362"/>
    <x v="1"/>
    <x v="1"/>
    <s v="Mrs Ware John James (Florence Louise Long)"/>
    <x v="1"/>
    <x v="34"/>
    <x v="0"/>
    <x v="0"/>
    <x v="0"/>
    <s v="CA 31352"/>
    <n v="21"/>
    <m/>
    <x v="1"/>
  </r>
  <r>
    <x v="363"/>
    <x v="0"/>
    <x v="0"/>
    <s v="Mr Strilic Ivan"/>
    <x v="0"/>
    <x v="3"/>
    <x v="0"/>
    <x v="0"/>
    <x v="0"/>
    <n v="315083"/>
    <n v="8.6624999999999996"/>
    <m/>
    <x v="1"/>
  </r>
  <r>
    <x v="364"/>
    <x v="1"/>
    <x v="2"/>
    <s v="Mrs Harder George Achilles (Dorothy Annan)"/>
    <x v="1"/>
    <x v="24"/>
    <x v="0"/>
    <x v="1"/>
    <x v="0"/>
    <n v="11765"/>
    <n v="55.441699999999997"/>
    <s v="E50"/>
    <x v="2"/>
  </r>
  <r>
    <x v="365"/>
    <x v="1"/>
    <x v="0"/>
    <s v="Mrs Sage John (Annie Bullen)"/>
    <x v="1"/>
    <x v="9"/>
    <x v="0"/>
    <x v="1"/>
    <x v="7"/>
    <s v="CA. 2343"/>
    <n v="69.55"/>
    <m/>
    <x v="1"/>
  </r>
  <r>
    <x v="366"/>
    <x v="0"/>
    <x v="0"/>
    <s v="Mr Caram Joseph"/>
    <x v="0"/>
    <x v="9"/>
    <x v="0"/>
    <x v="1"/>
    <x v="0"/>
    <n v="2689"/>
    <n v="14.458299999999999"/>
    <m/>
    <x v="2"/>
  </r>
  <r>
    <x v="367"/>
    <x v="1"/>
    <x v="0"/>
    <s v="Miss Riihivouri Susanna Juhantytar Sanni"/>
    <x v="1"/>
    <x v="4"/>
    <x v="0"/>
    <x v="0"/>
    <x v="0"/>
    <n v="3101295"/>
    <n v="39.6875"/>
    <m/>
    <x v="1"/>
  </r>
  <r>
    <x v="368"/>
    <x v="1"/>
    <x v="2"/>
    <s v="Mrs Gibson Leonard (Pauline C Boeson)"/>
    <x v="1"/>
    <x v="15"/>
    <x v="1"/>
    <x v="0"/>
    <x v="1"/>
    <n v="112378"/>
    <n v="59.4"/>
    <m/>
    <x v="2"/>
  </r>
  <r>
    <x v="369"/>
    <x v="0"/>
    <x v="1"/>
    <s v="Mr Pallas Y Castello Emilio"/>
    <x v="0"/>
    <x v="35"/>
    <x v="0"/>
    <x v="0"/>
    <x v="0"/>
    <s v="SC/PARIS 2147"/>
    <n v="13.8583"/>
    <m/>
    <x v="2"/>
  </r>
  <r>
    <x v="370"/>
    <x v="0"/>
    <x v="1"/>
    <s v="Mr Giles Edgar"/>
    <x v="0"/>
    <x v="9"/>
    <x v="0"/>
    <x v="1"/>
    <x v="0"/>
    <n v="28133"/>
    <n v="11.5"/>
    <m/>
    <x v="1"/>
  </r>
  <r>
    <x v="371"/>
    <x v="1"/>
    <x v="2"/>
    <s v="Miss Wilson Helen Alice"/>
    <x v="1"/>
    <x v="34"/>
    <x v="0"/>
    <x v="0"/>
    <x v="0"/>
    <n v="16966"/>
    <n v="134.5"/>
    <s v="E39 E41"/>
    <x v="2"/>
  </r>
  <r>
    <x v="372"/>
    <x v="0"/>
    <x v="2"/>
    <s v="Mr Ismay Joseph Bruce"/>
    <x v="0"/>
    <x v="40"/>
    <x v="1"/>
    <x v="0"/>
    <x v="0"/>
    <n v="112058"/>
    <n v="0"/>
    <s v="B52 B54 B56"/>
    <x v="1"/>
  </r>
  <r>
    <x v="373"/>
    <x v="0"/>
    <x v="1"/>
    <s v="Mr Harbeck William H"/>
    <x v="0"/>
    <x v="74"/>
    <x v="1"/>
    <x v="0"/>
    <x v="0"/>
    <n v="248746"/>
    <n v="13"/>
    <m/>
    <x v="1"/>
  </r>
  <r>
    <x v="374"/>
    <x v="1"/>
    <x v="2"/>
    <s v="Mrs Dodge Washington (Ruth Vidaver)"/>
    <x v="1"/>
    <x v="55"/>
    <x v="1"/>
    <x v="1"/>
    <x v="1"/>
    <n v="33638"/>
    <n v="81.8583"/>
    <s v="A34"/>
    <x v="1"/>
  </r>
  <r>
    <x v="375"/>
    <x v="1"/>
    <x v="2"/>
    <s v="Miss Bowen Grace Scott"/>
    <x v="1"/>
    <x v="15"/>
    <x v="1"/>
    <x v="0"/>
    <x v="0"/>
    <s v="PC 17608"/>
    <n v="262.375"/>
    <m/>
    <x v="2"/>
  </r>
  <r>
    <x v="376"/>
    <x v="1"/>
    <x v="0"/>
    <s v="Miss Kink Maria"/>
    <x v="1"/>
    <x v="4"/>
    <x v="0"/>
    <x v="2"/>
    <x v="0"/>
    <n v="315152"/>
    <n v="8.6624999999999996"/>
    <m/>
    <x v="1"/>
  </r>
  <r>
    <x v="377"/>
    <x v="0"/>
    <x v="1"/>
    <s v="Mr Cotterill Henry Harry"/>
    <x v="0"/>
    <x v="9"/>
    <x v="0"/>
    <x v="0"/>
    <x v="0"/>
    <n v="29107"/>
    <n v="11.5"/>
    <m/>
    <x v="1"/>
  </r>
  <r>
    <x v="378"/>
    <x v="0"/>
    <x v="2"/>
    <s v="Mr Hipkins William Edward"/>
    <x v="0"/>
    <x v="16"/>
    <x v="1"/>
    <x v="0"/>
    <x v="0"/>
    <n v="680"/>
    <n v="50"/>
    <s v="C39"/>
    <x v="1"/>
  </r>
  <r>
    <x v="379"/>
    <x v="0"/>
    <x v="0"/>
    <s v="Master Asplund Carl Edgar"/>
    <x v="0"/>
    <x v="75"/>
    <x v="3"/>
    <x v="4"/>
    <x v="3"/>
    <n v="347077"/>
    <n v="31.387499999999999"/>
    <m/>
    <x v="1"/>
  </r>
  <r>
    <x v="380"/>
    <x v="0"/>
    <x v="0"/>
    <s v="Mr O'Connor Patrick"/>
    <x v="0"/>
    <x v="9"/>
    <x v="0"/>
    <x v="0"/>
    <x v="0"/>
    <n v="366713"/>
    <n v="7.75"/>
    <m/>
    <x v="0"/>
  </r>
  <r>
    <x v="381"/>
    <x v="0"/>
    <x v="0"/>
    <s v="Mr Foley Joseph"/>
    <x v="0"/>
    <x v="7"/>
    <x v="0"/>
    <x v="0"/>
    <x v="0"/>
    <n v="330910"/>
    <n v="7.8792"/>
    <m/>
    <x v="0"/>
  </r>
  <r>
    <x v="382"/>
    <x v="1"/>
    <x v="0"/>
    <s v="Mrs Risien Samuel (Emma)"/>
    <x v="1"/>
    <x v="9"/>
    <x v="0"/>
    <x v="0"/>
    <x v="0"/>
    <n v="364498"/>
    <n v="14.5"/>
    <m/>
    <x v="1"/>
  </r>
  <r>
    <x v="383"/>
    <x v="1"/>
    <x v="0"/>
    <s v="Mrs Mcnamee Neal (Eileen O'Leary)"/>
    <x v="1"/>
    <x v="66"/>
    <x v="3"/>
    <x v="1"/>
    <x v="0"/>
    <n v="376566"/>
    <n v="16.100000000000001"/>
    <m/>
    <x v="1"/>
  </r>
  <r>
    <x v="384"/>
    <x v="0"/>
    <x v="1"/>
    <s v="Mr Wheeler Edwin Frederick"/>
    <x v="0"/>
    <x v="9"/>
    <x v="0"/>
    <x v="0"/>
    <x v="0"/>
    <s v="SC/PARIS 2159"/>
    <n v="12.875"/>
    <m/>
    <x v="1"/>
  </r>
  <r>
    <x v="385"/>
    <x v="1"/>
    <x v="1"/>
    <s v="Miss Herman Kate"/>
    <x v="1"/>
    <x v="13"/>
    <x v="0"/>
    <x v="1"/>
    <x v="3"/>
    <n v="220845"/>
    <n v="65"/>
    <m/>
    <x v="1"/>
  </r>
  <r>
    <x v="386"/>
    <x v="0"/>
    <x v="0"/>
    <s v="Mr Aronsson Ernst Axel Algot"/>
    <x v="0"/>
    <x v="13"/>
    <x v="0"/>
    <x v="0"/>
    <x v="0"/>
    <n v="349911"/>
    <n v="7.7750000000000004"/>
    <m/>
    <x v="1"/>
  </r>
  <r>
    <x v="387"/>
    <x v="0"/>
    <x v="1"/>
    <s v="Mr Ashby John"/>
    <x v="0"/>
    <x v="63"/>
    <x v="1"/>
    <x v="0"/>
    <x v="0"/>
    <n v="244346"/>
    <n v="13"/>
    <m/>
    <x v="1"/>
  </r>
  <r>
    <x v="388"/>
    <x v="0"/>
    <x v="0"/>
    <s v="Mr Canavan Patrick"/>
    <x v="0"/>
    <x v="9"/>
    <x v="0"/>
    <x v="0"/>
    <x v="0"/>
    <n v="364858"/>
    <n v="7.75"/>
    <m/>
    <x v="0"/>
  </r>
  <r>
    <x v="389"/>
    <x v="0"/>
    <x v="0"/>
    <s v="Master Palsson Paul Folke"/>
    <x v="0"/>
    <x v="38"/>
    <x v="3"/>
    <x v="3"/>
    <x v="1"/>
    <n v="349909"/>
    <n v="21.074999999999999"/>
    <m/>
    <x v="1"/>
  </r>
  <r>
    <x v="390"/>
    <x v="0"/>
    <x v="2"/>
    <s v="Mr Payne Vivian Ponsonby"/>
    <x v="0"/>
    <x v="11"/>
    <x v="0"/>
    <x v="0"/>
    <x v="0"/>
    <n v="12749"/>
    <n v="93.5"/>
    <s v="B24"/>
    <x v="1"/>
  </r>
  <r>
    <x v="391"/>
    <x v="1"/>
    <x v="2"/>
    <s v="Mrs Lines Ernest H (Elizabeth Lindsey James)"/>
    <x v="1"/>
    <x v="76"/>
    <x v="1"/>
    <x v="0"/>
    <x v="1"/>
    <s v="PC 17592"/>
    <n v="39.4"/>
    <s v="D28"/>
    <x v="1"/>
  </r>
  <r>
    <x v="392"/>
    <x v="0"/>
    <x v="0"/>
    <s v="Master Abbott Eugene Joseph"/>
    <x v="0"/>
    <x v="33"/>
    <x v="3"/>
    <x v="0"/>
    <x v="3"/>
    <s v="C.A. 2673"/>
    <n v="20.25"/>
    <m/>
    <x v="1"/>
  </r>
  <r>
    <x v="393"/>
    <x v="0"/>
    <x v="1"/>
    <s v="Mr Gilbert William"/>
    <x v="0"/>
    <x v="1"/>
    <x v="1"/>
    <x v="0"/>
    <x v="0"/>
    <s v="C.A. 30769"/>
    <n v="10.5"/>
    <m/>
    <x v="1"/>
  </r>
  <r>
    <x v="394"/>
    <x v="0"/>
    <x v="0"/>
    <s v="Mr Kink-Heilmann Anton"/>
    <x v="0"/>
    <x v="35"/>
    <x v="0"/>
    <x v="3"/>
    <x v="1"/>
    <n v="315153"/>
    <n v="22.024999999999999"/>
    <m/>
    <x v="1"/>
  </r>
  <r>
    <x v="395"/>
    <x v="1"/>
    <x v="2"/>
    <s v="Mrs Smith Lucien Philip (Mary Eloise Hughes)"/>
    <x v="1"/>
    <x v="8"/>
    <x v="3"/>
    <x v="1"/>
    <x v="0"/>
    <n v="13695"/>
    <n v="60"/>
    <s v="C31"/>
    <x v="1"/>
  </r>
  <r>
    <x v="396"/>
    <x v="0"/>
    <x v="0"/>
    <s v="Mr Colbert Patrick"/>
    <x v="0"/>
    <x v="13"/>
    <x v="0"/>
    <x v="0"/>
    <x v="0"/>
    <n v="371109"/>
    <n v="7.25"/>
    <m/>
    <x v="0"/>
  </r>
  <r>
    <x v="397"/>
    <x v="1"/>
    <x v="2"/>
    <s v="Mrs Frolicher-Stehli Maxmillian (Margaretha Emerentia Stehli)"/>
    <x v="1"/>
    <x v="18"/>
    <x v="1"/>
    <x v="1"/>
    <x v="1"/>
    <n v="13567"/>
    <n v="79.2"/>
    <s v="B41"/>
    <x v="2"/>
  </r>
  <r>
    <x v="398"/>
    <x v="0"/>
    <x v="0"/>
    <s v="Mr Larsson-Rondberg Edvard A"/>
    <x v="0"/>
    <x v="4"/>
    <x v="0"/>
    <x v="0"/>
    <x v="0"/>
    <n v="347065"/>
    <n v="7.7750000000000004"/>
    <m/>
    <x v="1"/>
  </r>
  <r>
    <x v="399"/>
    <x v="0"/>
    <x v="0"/>
    <s v="Mr Conlon Thomas Henry"/>
    <x v="0"/>
    <x v="34"/>
    <x v="0"/>
    <x v="0"/>
    <x v="0"/>
    <n v="21332"/>
    <n v="7.7332999999999998"/>
    <m/>
    <x v="0"/>
  </r>
  <r>
    <x v="400"/>
    <x v="1"/>
    <x v="2"/>
    <s v="Miss Bonnell Caroline"/>
    <x v="1"/>
    <x v="6"/>
    <x v="0"/>
    <x v="0"/>
    <x v="0"/>
    <n v="36928"/>
    <n v="164.86670000000001"/>
    <s v="C7"/>
    <x v="1"/>
  </r>
  <r>
    <x v="401"/>
    <x v="0"/>
    <x v="1"/>
    <s v="Mr Gale Harry"/>
    <x v="0"/>
    <x v="62"/>
    <x v="0"/>
    <x v="1"/>
    <x v="0"/>
    <n v="28664"/>
    <n v="21"/>
    <m/>
    <x v="1"/>
  </r>
  <r>
    <x v="402"/>
    <x v="1"/>
    <x v="2"/>
    <s v="Miss Gibson Dorothy Winifred"/>
    <x v="1"/>
    <x v="4"/>
    <x v="0"/>
    <x v="0"/>
    <x v="1"/>
    <n v="112378"/>
    <n v="59.4"/>
    <m/>
    <x v="2"/>
  </r>
  <r>
    <x v="403"/>
    <x v="0"/>
    <x v="2"/>
    <s v="Mr Carrau Jose Pedro"/>
    <x v="0"/>
    <x v="31"/>
    <x v="3"/>
    <x v="0"/>
    <x v="0"/>
    <n v="113059"/>
    <n v="47.1"/>
    <m/>
    <x v="1"/>
  </r>
  <r>
    <x v="404"/>
    <x v="0"/>
    <x v="2"/>
    <s v="Mr Frauenthal Isaac Gerald"/>
    <x v="0"/>
    <x v="43"/>
    <x v="1"/>
    <x v="1"/>
    <x v="0"/>
    <n v="17765"/>
    <n v="27.720800000000001"/>
    <s v="D40"/>
    <x v="2"/>
  </r>
  <r>
    <x v="405"/>
    <x v="0"/>
    <x v="1"/>
    <s v="Mr Nourney Alfred (Baron Von Drachstedt)"/>
    <x v="0"/>
    <x v="28"/>
    <x v="0"/>
    <x v="0"/>
    <x v="0"/>
    <s v="SC/PARIS 2166"/>
    <n v="13.862500000000001"/>
    <s v="D38"/>
    <x v="2"/>
  </r>
  <r>
    <x v="406"/>
    <x v="0"/>
    <x v="1"/>
    <s v="Mr Ware William Jeffery"/>
    <x v="0"/>
    <x v="11"/>
    <x v="0"/>
    <x v="1"/>
    <x v="0"/>
    <n v="28666"/>
    <n v="10.5"/>
    <m/>
    <x v="1"/>
  </r>
  <r>
    <x v="407"/>
    <x v="0"/>
    <x v="2"/>
    <s v="Mr Widener George Dunton"/>
    <x v="0"/>
    <x v="19"/>
    <x v="1"/>
    <x v="1"/>
    <x v="1"/>
    <n v="113503"/>
    <n v="211.5"/>
    <s v="C80"/>
    <x v="2"/>
  </r>
  <r>
    <x v="408"/>
    <x v="1"/>
    <x v="0"/>
    <s v="Miss Riordan Johanna Hannah"/>
    <x v="1"/>
    <x v="9"/>
    <x v="0"/>
    <x v="0"/>
    <x v="0"/>
    <n v="334915"/>
    <n v="7.7207999999999997"/>
    <m/>
    <x v="0"/>
  </r>
  <r>
    <x v="409"/>
    <x v="1"/>
    <x v="0"/>
    <s v="Miss Peacock Treasteall"/>
    <x v="1"/>
    <x v="77"/>
    <x v="3"/>
    <x v="1"/>
    <x v="1"/>
    <s v="SOTON/O.Q. 3101315"/>
    <n v="13.775"/>
    <m/>
    <x v="1"/>
  </r>
  <r>
    <x v="410"/>
    <x v="1"/>
    <x v="0"/>
    <s v="Miss Naughton Hannah"/>
    <x v="1"/>
    <x v="9"/>
    <x v="0"/>
    <x v="0"/>
    <x v="0"/>
    <n v="365237"/>
    <n v="7.75"/>
    <m/>
    <x v="0"/>
  </r>
  <r>
    <x v="411"/>
    <x v="1"/>
    <x v="2"/>
    <s v="Mrs Minahan William Edward (Lillian E Thorpe)"/>
    <x v="1"/>
    <x v="57"/>
    <x v="0"/>
    <x v="1"/>
    <x v="0"/>
    <n v="19928"/>
    <n v="90"/>
    <s v="C78"/>
    <x v="0"/>
  </r>
  <r>
    <x v="412"/>
    <x v="1"/>
    <x v="0"/>
    <s v="Miss Henriksson Jenny Lovisa"/>
    <x v="1"/>
    <x v="29"/>
    <x v="0"/>
    <x v="0"/>
    <x v="0"/>
    <n v="347086"/>
    <n v="7.7750000000000004"/>
    <m/>
    <x v="1"/>
  </r>
  <r>
    <x v="413"/>
    <x v="0"/>
    <x v="0"/>
    <s v="Mr Spector Woolf"/>
    <x v="0"/>
    <x v="9"/>
    <x v="0"/>
    <x v="0"/>
    <x v="0"/>
    <s v="A.5. 3236"/>
    <n v="8.0500000000000007"/>
    <m/>
    <x v="1"/>
  </r>
  <r>
    <x v="414"/>
    <x v="1"/>
    <x v="2"/>
    <s v="Dona Oliva Y Ocana Fermina"/>
    <x v="1"/>
    <x v="25"/>
    <x v="0"/>
    <x v="0"/>
    <x v="0"/>
    <s v="PC 17758"/>
    <n v="108.9"/>
    <s v="C105"/>
    <x v="2"/>
  </r>
  <r>
    <x v="415"/>
    <x v="0"/>
    <x v="0"/>
    <s v="Mr Saether Simon Sivertsen"/>
    <x v="0"/>
    <x v="78"/>
    <x v="0"/>
    <x v="0"/>
    <x v="0"/>
    <s v="SOTON/O.Q. 3101262"/>
    <n v="7.25"/>
    <m/>
    <x v="1"/>
  </r>
  <r>
    <x v="416"/>
    <x v="0"/>
    <x v="0"/>
    <s v="Mr Ware Frederick"/>
    <x v="0"/>
    <x v="9"/>
    <x v="0"/>
    <x v="0"/>
    <x v="0"/>
    <n v="359309"/>
    <n v="8.0500000000000007"/>
    <m/>
    <x v="1"/>
  </r>
  <r>
    <x v="417"/>
    <x v="0"/>
    <x v="0"/>
    <s v="Master Peter Michael J"/>
    <x v="0"/>
    <x v="9"/>
    <x v="0"/>
    <x v="1"/>
    <x v="1"/>
    <n v="2668"/>
    <n v="22.3583"/>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A8E4F3-E08C-4C8B-95DB-723E7D0C812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assenger class">
  <location ref="A11:A12" firstHeaderRow="1" firstDataRow="1" firstDataCol="0"/>
  <pivotFields count="13">
    <pivotField dataField="1" showAll="0"/>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Total Number of Passengers" fld="0" subtotal="count" baseField="0" baseItem="0"/>
  </dataFields>
  <chartFormats count="2">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DD806C-FBC0-4F6B-8181-48CA6DE5D0F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assenger class">
  <location ref="A3:B7" firstHeaderRow="1" firstDataRow="1" firstDataCol="1"/>
  <pivotFields count="13">
    <pivotField showAll="0"/>
    <pivotField multipleItemSelectionAllowed="1" showAll="0">
      <items count="3">
        <item x="0"/>
        <item x="1"/>
        <item t="default"/>
      </items>
    </pivotField>
    <pivotField axis="axisRow" showAll="0">
      <items count="7">
        <item m="1" x="4"/>
        <item m="1" x="3"/>
        <item m="1" x="5"/>
        <item x="0"/>
        <item x="1"/>
        <item x="2"/>
        <item t="default"/>
      </items>
    </pivotField>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s>
  <rowFields count="1">
    <field x="2"/>
  </rowFields>
  <rowItems count="4">
    <i>
      <x v="3"/>
    </i>
    <i>
      <x v="4"/>
    </i>
    <i>
      <x v="5"/>
    </i>
    <i t="grand">
      <x/>
    </i>
  </rowItems>
  <colItems count="1">
    <i/>
  </colItems>
  <dataFields count="1">
    <dataField name="Average of Fare" fld="10" subtotal="average" baseField="2" baseItem="3" numFmtId="167"/>
  </dataFields>
  <chartFormats count="8">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3"/>
          </reference>
        </references>
      </pivotArea>
    </chartFormat>
    <chartFormat chart="2" format="6">
      <pivotArea type="data" outline="0" fieldPosition="0">
        <references count="2">
          <reference field="4294967294" count="1" selected="0">
            <x v="0"/>
          </reference>
          <reference field="2" count="1" selected="0">
            <x v="4"/>
          </reference>
        </references>
      </pivotArea>
    </chartFormat>
    <chartFormat chart="2" format="7">
      <pivotArea type="data" outline="0" fieldPosition="0">
        <references count="2">
          <reference field="4294967294" count="1" selected="0">
            <x v="0"/>
          </reference>
          <reference field="2" count="1" selected="0">
            <x v="5"/>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3"/>
          </reference>
        </references>
      </pivotArea>
    </chartFormat>
    <chartFormat chart="4" format="14">
      <pivotArea type="data" outline="0" fieldPosition="0">
        <references count="2">
          <reference field="4294967294" count="1" selected="0">
            <x v="0"/>
          </reference>
          <reference field="2" count="1" selected="0">
            <x v="4"/>
          </reference>
        </references>
      </pivotArea>
    </chartFormat>
    <chartFormat chart="4" format="15">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15F097-1000-4AE2-A5AF-B20A8B464C0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B8" firstHeaderRow="1" firstDataRow="1" firstDataCol="1"/>
  <pivotFields count="13">
    <pivotField dataField="1" showAll="0"/>
    <pivotField showAll="0">
      <items count="3">
        <item x="0"/>
        <item x="1"/>
        <item t="default"/>
      </items>
    </pivotField>
    <pivotField showAll="0">
      <items count="7">
        <item m="1" x="4"/>
        <item m="1" x="3"/>
        <item m="1" x="5"/>
        <item x="2"/>
        <item x="1"/>
        <item x="0"/>
        <item t="default"/>
      </items>
    </pivotField>
    <pivotField showAll="0"/>
    <pivotField axis="axisRow" showAll="0">
      <items count="3">
        <item x="1"/>
        <item x="0"/>
        <item t="default"/>
      </items>
    </pivotField>
    <pivotField showAll="0"/>
    <pivotField showAll="0"/>
    <pivotField showAll="0">
      <items count="8">
        <item x="0"/>
        <item x="1"/>
        <item x="2"/>
        <item x="3"/>
        <item x="4"/>
        <item x="5"/>
        <item x="6"/>
        <item t="default"/>
      </items>
    </pivotField>
    <pivotField showAll="0">
      <items count="9">
        <item x="0"/>
        <item x="1"/>
        <item x="3"/>
        <item x="2"/>
        <item x="4"/>
        <item x="6"/>
        <item x="5"/>
        <item x="7"/>
        <item t="default"/>
      </items>
    </pivotField>
    <pivotField showAll="0"/>
    <pivotField showAll="0"/>
    <pivotField showAll="0"/>
    <pivotField showAll="0"/>
  </pivotFields>
  <rowFields count="1">
    <field x="4"/>
  </rowFields>
  <rowItems count="3">
    <i>
      <x/>
    </i>
    <i>
      <x v="1"/>
    </i>
    <i t="grand">
      <x/>
    </i>
  </rowItems>
  <colItems count="1">
    <i/>
  </colItems>
  <dataFields count="1">
    <dataField name="Number aboard" fld="0" subtotal="count" baseField="4" baseItem="0"/>
  </dataFields>
  <chartFormats count="7">
    <chartFormat chart="1"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373462-D31A-4D43-9E10-919D5AC7788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Age group">
  <location ref="A3:B8" firstHeaderRow="1" firstDataRow="1" firstDataCol="1"/>
  <pivotFields count="13">
    <pivotField dataField="1" showAll="0"/>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axis="axisRow" showAll="0" sortType="descending">
      <items count="8">
        <item x="1"/>
        <item m="1" x="4"/>
        <item m="1" x="5"/>
        <item m="1" x="6"/>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6"/>
  </rowFields>
  <rowItems count="5">
    <i>
      <x v="4"/>
    </i>
    <i>
      <x/>
    </i>
    <i>
      <x v="6"/>
    </i>
    <i>
      <x v="5"/>
    </i>
    <i t="grand">
      <x/>
    </i>
  </rowItems>
  <colItems count="1">
    <i/>
  </colItems>
  <dataFields count="1">
    <dataField name="Number aboard" fld="0" subtotal="count" baseField="6" baseItem="4"/>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2A68F2-01AC-4664-BCAE-45F3E1B7EAB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group">
  <location ref="A3:C8" firstHeaderRow="0" firstDataRow="1" firstDataCol="1"/>
  <pivotFields count="13">
    <pivotField dataField="1" showAll="0"/>
    <pivotField dataField="1" showAll="0"/>
    <pivotField showAll="0"/>
    <pivotField showAll="0"/>
    <pivotField showAll="0"/>
    <pivotField showAll="0"/>
    <pivotField axis="axisRow" showAll="0" sortType="descending">
      <items count="8">
        <item x="1"/>
        <item m="1" x="4"/>
        <item m="1" x="5"/>
        <item m="1" x="6"/>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6"/>
  </rowFields>
  <rowItems count="5">
    <i>
      <x v="4"/>
    </i>
    <i>
      <x/>
    </i>
    <i>
      <x v="6"/>
    </i>
    <i>
      <x v="5"/>
    </i>
    <i t="grand">
      <x/>
    </i>
  </rowItems>
  <colFields count="1">
    <field x="-2"/>
  </colFields>
  <colItems count="2">
    <i>
      <x/>
    </i>
    <i i="1">
      <x v="1"/>
    </i>
  </colItems>
  <dataFields count="2">
    <dataField name="Number aboard" fld="0" subtotal="count" baseField="6" baseItem="4"/>
    <dataField name="# Survived" fld="1" baseField="6" baseItem="4"/>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142494-1047-4300-8B0F-BC848179AA64}" name="PivotTable1"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4" rowHeaderCaption="# of siblings ">
  <location ref="A4:B5" firstHeaderRow="0" firstDataRow="1" firstDataCol="0" rowPageCount="1" colPageCount="1"/>
  <pivotFields count="13">
    <pivotField showAll="0">
      <items count="4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t="default"/>
      </items>
    </pivotField>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axis="axisPage" dataField="1" multipleItemSelectionAllowed="1" showAll="0">
      <items count="8">
        <item h="1" x="0"/>
        <item x="1"/>
        <item x="2"/>
        <item x="3"/>
        <item x="4"/>
        <item x="5"/>
        <item x="6"/>
        <item t="default"/>
      </items>
    </pivotField>
    <pivotField multipleItemSelectionAllowed="1" showAll="0">
      <items count="9">
        <item h="1" x="0"/>
        <item x="1"/>
        <item x="3"/>
        <item x="2"/>
        <item x="4"/>
        <item x="6"/>
        <item x="5"/>
        <item x="7"/>
        <item t="default"/>
      </items>
    </pivotField>
    <pivotField showAll="0"/>
    <pivotField showAll="0"/>
    <pivotField showAll="0"/>
    <pivotField showAll="0"/>
  </pivotFields>
  <rowItems count="1">
    <i/>
  </rowItems>
  <colFields count="1">
    <field x="-2"/>
  </colFields>
  <colItems count="2">
    <i>
      <x/>
    </i>
    <i i="1">
      <x v="1"/>
    </i>
  </colItems>
  <pageFields count="1">
    <pageField fld="7" hier="-1"/>
  </pageFields>
  <dataFields count="2">
    <dataField name="P_sib" fld="7" subtotal="count" baseField="0" baseItem="1"/>
    <dataField name="#Sibs" fld="7" baseField="0" baseItem="1"/>
  </dataFields>
  <chartFormats count="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FD7CB1-9187-4BDA-A33F-AD816B435874}" name="PivotTable5"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3" rowHeaderCaption="# of siblings ">
  <location ref="A13:B14" firstHeaderRow="0" firstDataRow="1" firstDataCol="0" rowPageCount="1" colPageCount="1"/>
  <pivotFields count="13">
    <pivotField dataField="1" showAll="0">
      <items count="4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t="default"/>
      </items>
    </pivotField>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multipleItemSelectionAllowed="1" showAll="0">
      <items count="8">
        <item h="1" x="0"/>
        <item x="1"/>
        <item x="2"/>
        <item x="3"/>
        <item x="4"/>
        <item x="5"/>
        <item x="6"/>
        <item t="default"/>
      </items>
    </pivotField>
    <pivotField axis="axisPage" dataField="1" multipleItemSelectionAllowed="1" showAll="0">
      <items count="9">
        <item h="1" x="0"/>
        <item x="1"/>
        <item x="3"/>
        <item x="2"/>
        <item x="4"/>
        <item x="6"/>
        <item x="5"/>
        <item x="7"/>
        <item t="default"/>
      </items>
    </pivotField>
    <pivotField showAll="0"/>
    <pivotField showAll="0"/>
    <pivotField showAll="0"/>
    <pivotField showAll="0"/>
  </pivotFields>
  <rowItems count="1">
    <i/>
  </rowItems>
  <colFields count="1">
    <field x="-2"/>
  </colFields>
  <colItems count="2">
    <i>
      <x/>
    </i>
    <i i="1">
      <x v="1"/>
    </i>
  </colItems>
  <pageFields count="1">
    <pageField fld="8" hier="-1"/>
  </pageFields>
  <dataFields count="2">
    <dataField name="P_kids" fld="0" subtotal="count" baseField="0" baseItem="1"/>
    <dataField name="#kids" fld="8" baseField="0" baseItem="1"/>
  </dataFields>
  <chartFormats count="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FA11A7-E3D2-4EAD-8369-719955B0C54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6" firstHeaderRow="0" firstDataRow="1" firstDataCol="0" rowPageCount="1" colPageCount="1"/>
  <pivotFields count="13">
    <pivotField dataField="1" showAll="0" countASubtotal="1"/>
    <pivotField showAll="0"/>
    <pivotField showAll="0"/>
    <pivotField showAll="0"/>
    <pivotField showAll="0"/>
    <pivotField showAll="0"/>
    <pivotField showAll="0"/>
    <pivotField showAll="0"/>
    <pivotField axis="axisPage" dataField="1" multipleItemSelectionAllowed="1" showAll="0">
      <items count="9">
        <item h="1" x="0"/>
        <item x="1"/>
        <item x="3"/>
        <item x="2"/>
        <item x="4"/>
        <item x="6"/>
        <item x="5"/>
        <item x="7"/>
        <item t="default"/>
      </items>
    </pivotField>
    <pivotField showAll="0"/>
    <pivotField showAll="0"/>
    <pivotField showAll="0"/>
    <pivotField showAll="0"/>
  </pivotFields>
  <rowItems count="1">
    <i/>
  </rowItems>
  <colFields count="1">
    <field x="-2"/>
  </colFields>
  <colItems count="2">
    <i>
      <x/>
    </i>
    <i i="1">
      <x v="1"/>
    </i>
  </colItems>
  <pageFields count="1">
    <pageField fld="8" hier="-1"/>
  </pageFields>
  <dataFields count="2">
    <dataField name="Count of PassengerId" fld="0" subtotal="count" baseField="8" baseItem="1"/>
    <dataField name="Sum of # Children" fld="8" baseField="0" baseItem="0"/>
  </dataFields>
  <formats count="1">
    <format dxfId="30">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C8E758-759E-47D8-ABCB-77DCEFAA450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3">
    <pivotField showAll="0"/>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s>
  <rowItems count="1">
    <i/>
  </rowItems>
  <colItems count="1">
    <i/>
  </colItems>
  <dataFields count="1">
    <dataField name="Max of Fare" fld="10" subtotal="max" baseField="0" baseItem="9" numFmtId="167"/>
  </dataFields>
  <formats count="6">
    <format dxfId="11">
      <pivotArea type="all" dataOnly="0" outline="0" fieldPosition="0"/>
    </format>
    <format dxfId="10">
      <pivotArea outline="0" collapsedLevelsAreSubtotals="1" fieldPosition="0"/>
    </format>
    <format dxfId="9">
      <pivotArea dataOnly="0" labelOnly="1" outline="0" axis="axisValues" fieldPosition="0"/>
    </format>
    <format dxfId="8">
      <pivotArea type="all" dataOnly="0" outline="0" fieldPosition="0"/>
    </format>
    <format dxfId="7">
      <pivotArea outline="0" collapsedLevelsAreSubtotals="1"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BBFA177-5BF0-4B1A-9F9B-1D432C3BA86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13">
    <pivotField showAll="0"/>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s>
  <rowItems count="1">
    <i/>
  </rowItems>
  <colItems count="1">
    <i/>
  </colItems>
  <dataFields count="1">
    <dataField name="Min of Fare" fld="10" subtotal="min" baseField="0" baseItem="9" numFmtId="167"/>
  </dataFields>
  <formats count="6">
    <format dxfId="17">
      <pivotArea type="all" dataOnly="0" outline="0" fieldPosition="0"/>
    </format>
    <format dxfId="16">
      <pivotArea outline="0" collapsedLevelsAreSubtotals="1" fieldPosition="0"/>
    </format>
    <format dxfId="15">
      <pivotArea dataOnly="0" labelOnly="1" outline="0" axis="axisValues" fieldPosition="0"/>
    </format>
    <format dxfId="14">
      <pivotArea type="all" dataOnly="0" outline="0" fieldPosition="0"/>
    </format>
    <format dxfId="13">
      <pivotArea outline="0" collapsedLevelsAreSubtotals="1"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2D77C8-D81C-4C82-864C-9B31A98B92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s>
  <rowItems count="1">
    <i/>
  </rowItems>
  <colItems count="1">
    <i/>
  </colItems>
  <dataFields count="1">
    <dataField name="Sum of Fare" fld="10" baseField="0" baseItem="9" numFmtId="166"/>
  </dataFields>
  <formats count="6">
    <format dxfId="23">
      <pivotArea type="all" dataOnly="0" outline="0" fieldPosition="0"/>
    </format>
    <format dxfId="22">
      <pivotArea outline="0" collapsedLevelsAreSubtotals="1"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493B7D-2A2D-4DEA-86A8-D70C6A632A2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13">
    <pivotField showAll="0"/>
    <pivotField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s>
  <rowItems count="1">
    <i/>
  </rowItems>
  <colItems count="1">
    <i/>
  </colItems>
  <dataFields count="1">
    <dataField name="Average of Fare" fld="10" subtotal="average" baseField="0" baseItem="9" numFmtId="166"/>
  </dataFields>
  <formats count="6">
    <format dxfId="29">
      <pivotArea type="all" dataOnly="0" outline="0" fieldPosition="0"/>
    </format>
    <format dxfId="28">
      <pivotArea outline="0" collapsedLevelsAreSubtotals="1"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509BE24-DB1B-460F-B238-12505DA5D7D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Location_embarked">
  <location ref="A4:B8" firstHeaderRow="1" firstDataRow="1" firstDataCol="1"/>
  <pivotFields count="13">
    <pivotField dataField="1" showAll="0"/>
    <pivotField showAll="0">
      <items count="3">
        <item x="0"/>
        <item x="1"/>
        <item t="default"/>
      </items>
    </pivotField>
    <pivotField showAll="0">
      <items count="7">
        <item m="1" x="4"/>
        <item m="1" x="3"/>
        <item m="1" x="5"/>
        <item x="2"/>
        <item x="1"/>
        <item x="0"/>
        <item t="default"/>
      </items>
    </pivotField>
    <pivotField showAll="0"/>
    <pivotField multipleItemSelectionAllowed="1" showAll="0">
      <items count="3">
        <item x="1"/>
        <item x="0"/>
        <item t="default"/>
      </items>
    </pivotField>
    <pivotField showAll="0"/>
    <pivotField showAll="0"/>
    <pivotField showAll="0"/>
    <pivotField showAll="0"/>
    <pivotField showAll="0"/>
    <pivotField showAll="0"/>
    <pivotField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s>
  <rowFields count="1">
    <field x="12"/>
  </rowFields>
  <rowItems count="4">
    <i>
      <x v="1"/>
    </i>
    <i>
      <x/>
    </i>
    <i>
      <x v="2"/>
    </i>
    <i t="grand">
      <x/>
    </i>
  </rowItems>
  <colItems count="1">
    <i/>
  </colItems>
  <dataFields count="1">
    <dataField name="Count of PassengerId" fld="0" subtotal="count" baseField="12" baseItem="0"/>
  </dataFields>
  <formats count="6">
    <format dxfId="5">
      <pivotArea dataOnly="0" labelOnly="1" outline="0" axis="axisValues" fieldPosition="0"/>
    </format>
    <format dxfId="4">
      <pivotArea dataOnly="0" labelOnly="1" outline="0" axis="axisValues" fieldPosition="0"/>
    </format>
    <format dxfId="3">
      <pivotArea type="origin" dataOnly="0" labelOnly="1" outline="0" fieldPosition="0"/>
    </format>
    <format dxfId="2">
      <pivotArea field="4" type="button" dataOnly="0" labelOnly="1" outline="0"/>
    </format>
    <format dxfId="1">
      <pivotArea type="topRight" dataOnly="0" labelOnly="1" outline="0" fieldPosition="0"/>
    </format>
    <format dxfId="0">
      <pivotArea dataOnly="0" labelOnly="1" grandCol="1" outline="0"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BB55E5-8FAC-4A7C-AE7C-88414406455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7" firstHeaderRow="1" firstDataRow="1" firstDataCol="1"/>
  <pivotFields count="13">
    <pivotField dataField="1" showAll="0"/>
    <pivotField showAll="0" sortType="ascending">
      <items count="3">
        <item x="0"/>
        <item x="1"/>
        <item t="default"/>
      </items>
      <autoSortScope>
        <pivotArea dataOnly="0" outline="0" fieldPosition="0">
          <references count="1">
            <reference field="4294967294" count="1" selected="0">
              <x v="0"/>
            </reference>
          </references>
        </pivotArea>
      </autoSortScope>
    </pivotField>
    <pivotField axis="axisRow" showAll="0" sortType="descending">
      <items count="7">
        <item m="1" x="4"/>
        <item m="1" x="3"/>
        <item m="1" x="5"/>
        <item x="0"/>
        <item x="1"/>
        <item x="2"/>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s>
  <rowFields count="1">
    <field x="2"/>
  </rowFields>
  <rowItems count="4">
    <i>
      <x v="3"/>
    </i>
    <i>
      <x v="5"/>
    </i>
    <i>
      <x v="4"/>
    </i>
    <i t="grand">
      <x/>
    </i>
  </rowItems>
  <colItems count="1">
    <i/>
  </colItems>
  <dataFields count="1">
    <dataField name="Number aboard" fld="0" subtotal="count" baseField="2" baseItem="4"/>
  </dataFields>
  <chartFormats count="3">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B4CAE13-60A2-4878-A9EF-C1E2A1156F4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7:C23" firstHeaderRow="1" firstDataRow="1" firstDataCol="1"/>
  <pivotFields count="13">
    <pivotField dataField="1" showAll="0"/>
    <pivotField showAll="0"/>
    <pivotField axis="axisRow" showAll="0" sortType="ascending">
      <items count="7">
        <item m="1" x="4"/>
        <item m="1" x="3"/>
        <item m="1" x="5"/>
        <item x="2"/>
        <item x="1"/>
        <item x="0"/>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80">
        <item x="71"/>
        <item x="61"/>
        <item x="68"/>
        <item x="69"/>
        <item x="65"/>
        <item x="45"/>
        <item x="41"/>
        <item x="77"/>
        <item x="75"/>
        <item x="38"/>
        <item x="53"/>
        <item x="60"/>
        <item x="17"/>
        <item x="30"/>
        <item x="59"/>
        <item x="46"/>
        <item x="33"/>
        <item x="5"/>
        <item x="73"/>
        <item x="54"/>
        <item x="44"/>
        <item x="31"/>
        <item x="8"/>
        <item x="23"/>
        <item x="66"/>
        <item x="28"/>
        <item x="9"/>
        <item x="4"/>
        <item x="20"/>
        <item x="11"/>
        <item x="13"/>
        <item x="24"/>
        <item x="7"/>
        <item x="49"/>
        <item x="3"/>
        <item x="29"/>
        <item x="36"/>
        <item x="35"/>
        <item x="6"/>
        <item x="34"/>
        <item x="32"/>
        <item x="37"/>
        <item x="22"/>
        <item x="58"/>
        <item x="0"/>
        <item x="14"/>
        <item x="27"/>
        <item x="67"/>
        <item x="57"/>
        <item x="62"/>
        <item x="78"/>
        <item x="25"/>
        <item x="50"/>
        <item x="64"/>
        <item x="21"/>
        <item x="47"/>
        <item x="43"/>
        <item x="74"/>
        <item x="15"/>
        <item x="10"/>
        <item x="1"/>
        <item x="18"/>
        <item x="40"/>
        <item x="19"/>
        <item x="76"/>
        <item x="48"/>
        <item x="55"/>
        <item x="16"/>
        <item x="63"/>
        <item x="70"/>
        <item x="72"/>
        <item x="26"/>
        <item x="52"/>
        <item x="51"/>
        <item x="2"/>
        <item x="12"/>
        <item x="56"/>
        <item x="39"/>
        <item x="42"/>
        <item t="default"/>
      </items>
    </pivotField>
    <pivotField axis="axisRow" showAll="0" sortType="ascending">
      <items count="8">
        <item x="1"/>
        <item x="2"/>
        <item m="1" x="4"/>
        <item x="3"/>
        <item m="1" x="5"/>
        <item m="1"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2">
    <field x="2"/>
    <field x="6"/>
  </rowFields>
  <rowItems count="16">
    <i>
      <x v="4"/>
    </i>
    <i r="1">
      <x v="1"/>
    </i>
    <i r="1">
      <x/>
    </i>
    <i r="1">
      <x v="3"/>
    </i>
    <i r="1">
      <x v="6"/>
    </i>
    <i>
      <x v="3"/>
    </i>
    <i r="1">
      <x v="3"/>
    </i>
    <i r="1">
      <x v="1"/>
    </i>
    <i r="1">
      <x/>
    </i>
    <i r="1">
      <x v="6"/>
    </i>
    <i>
      <x v="5"/>
    </i>
    <i r="1">
      <x v="1"/>
    </i>
    <i r="1">
      <x/>
    </i>
    <i r="1">
      <x v="3"/>
    </i>
    <i r="1">
      <x v="6"/>
    </i>
    <i t="grand">
      <x/>
    </i>
  </rowItems>
  <colItems count="1">
    <i/>
  </colItems>
  <dataFields count="1">
    <dataField name="Number aboard" fld="0" subtotal="count" baseField="2" baseItem="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B77AAE4-4A8F-4DED-BBB2-6623C620AB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urvival ">
  <location ref="B2:C5" firstHeaderRow="1" firstDataRow="1" firstDataCol="1"/>
  <pivotFields count="13">
    <pivotField dataField="1" showAll="0"/>
    <pivotField axis="axisRow" showAll="0">
      <items count="3">
        <item x="0"/>
        <item x="1"/>
        <item t="default"/>
      </items>
    </pivotField>
    <pivotField showAll="0">
      <items count="7">
        <item m="1" x="4"/>
        <item m="1" x="3"/>
        <item m="1" x="5"/>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Total Passengers" fld="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vived" xr10:uid="{567900F6-64F2-4860-BCEE-B69BD9EBCC8B}" sourceName="Survived">
  <pivotTables>
    <pivotTable tabId="7" name="PivotTable1"/>
    <pivotTable tabId="7" name="PivotTable9"/>
    <pivotTable tabId="15" name="PivotTable3"/>
    <pivotTable tabId="16" name="PivotTable6"/>
    <pivotTable tabId="8" name="PivotTable1"/>
    <pivotTable tabId="5" name="PivotTable5"/>
    <pivotTable tabId="11" name="PivotTable11"/>
    <pivotTable tabId="8" name="PivotTable5"/>
    <pivotTable tabId="10" name="PivotTable1"/>
    <pivotTable tabId="10" name="PivotTable2"/>
    <pivotTable tabId="10" name="PivotTable3"/>
    <pivotTable tabId="10" name="PivotTable4"/>
  </pivotTables>
  <data>
    <tabular pivotCacheId="12820529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99B3D60-B3F6-4767-9371-5FB5B432A369}" sourceName="Sex">
  <pivotTables>
    <pivotTable tabId="7" name="PivotTable1"/>
    <pivotTable tabId="7" name="PivotTable9"/>
    <pivotTable tabId="15" name="PivotTable3"/>
    <pivotTable tabId="16" name="PivotTable6"/>
    <pivotTable tabId="8" name="PivotTable1"/>
    <pivotTable tabId="5" name="PivotTable5"/>
    <pivotTable tabId="11" name="PivotTable11"/>
    <pivotTable tabId="8" name="PivotTable5"/>
    <pivotTable tabId="10" name="PivotTable1"/>
    <pivotTable tabId="10" name="PivotTable2"/>
    <pivotTable tabId="10" name="PivotTable3"/>
    <pivotTable tabId="10" name="PivotTable4"/>
  </pivotTables>
  <data>
    <tabular pivotCacheId="128205298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 xr10:uid="{192DADAB-6669-46CA-82A8-5627C2457159}" sourceName="Pclass">
  <pivotTables>
    <pivotTable tabId="7" name="PivotTable1"/>
    <pivotTable tabId="7" name="PivotTable9"/>
    <pivotTable tabId="15" name="PivotTable3"/>
    <pivotTable tabId="16" name="PivotTable6"/>
    <pivotTable tabId="8" name="PivotTable1"/>
    <pivotTable tabId="5" name="PivotTable5"/>
    <pivotTable tabId="11" name="PivotTable11"/>
    <pivotTable tabId="8" name="PivotTable5"/>
    <pivotTable tabId="10" name="PivotTable1"/>
    <pivotTable tabId="10" name="PivotTable2"/>
    <pivotTable tabId="10" name="PivotTable3"/>
    <pivotTable tabId="10" name="PivotTable4"/>
  </pivotTables>
  <data>
    <tabular pivotCacheId="1282052989">
      <items count="6">
        <i x="2" s="1"/>
        <i x="1" s="1"/>
        <i x="0" s="1"/>
        <i x="4" s="1" nd="1"/>
        <i x="3" s="1" nd="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__Siblings" xr10:uid="{6D6F68F7-2221-41CE-9D43-35E5AC5C9D84}" sourceName="# Siblings">
  <pivotTables>
    <pivotTable tabId="16" name="PivotTable6"/>
  </pivotTables>
  <data>
    <tabular pivotCacheId="1282052989">
      <items count="7">
        <i x="0" s="1"/>
        <i x="1" s="1"/>
        <i x="2" s="1"/>
        <i x="3" s="1"/>
        <i x="4" s="1"/>
        <i x="5"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__Children" xr10:uid="{52B69562-AEE5-4646-AFD6-3A68624BCEA8}" sourceName="# Children">
  <pivotTables>
    <pivotTable tabId="16" name="PivotTable6"/>
  </pivotTables>
  <data>
    <tabular pivotCacheId="1282052989">
      <items count="8">
        <i x="0" s="1"/>
        <i x="1" s="1"/>
        <i x="3" s="1"/>
        <i x="2" s="1"/>
        <i x="4" s="1"/>
        <i x="6" s="1"/>
        <i x="5"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vived" xr10:uid="{1C4EE52D-0BC0-4960-A823-D5E01BEF4017}" cache="Slicer_Survived" caption="Survived" rowHeight="241300"/>
  <slicer name="Sex" xr10:uid="{C3D8CB77-22C1-4FCC-8853-9F5D584F857D}" cache="Slicer_Sex" caption="Sex" rowHeight="241300"/>
  <slicer name="Pclass" xr10:uid="{27A41A08-C4DD-4F43-A019-18A7549B3AAF}" cache="Slicer_Pclass" caption="Pclas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Siblings" xr10:uid="{DA4992B4-5FD0-41D0-908D-1A183625A05F}" cache="Slicer___Siblings" caption="# Siblings" columnCount="4" rowHeight="241300"/>
  <slicer name="# Children" xr10:uid="{228D4FB1-BF76-477A-9799-CF8D999673DD}" cache="Slicer___Children" caption="# Children" columnCoun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vived 1" xr10:uid="{5E666642-B331-4C32-B86E-1A1572B2E623}" cache="Slicer_Survived" caption="Lost/Saved" style="Slicer Style 1" rowHeight="241300"/>
  <slicer name="Gender" xr10:uid="{9AA6B74A-944C-4510-B711-D84F6F95439E}" cache="Slicer_Sex" caption="Gender" style="Slicer Style 1" rowHeight="241300"/>
  <slicer name="Pclass 1" xr10:uid="{14E44DD6-D745-406A-907E-7FFBB7B8AEE5}" cache="Slicer_Pclass" caption="Class"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FC31F6-BC4D-4B9F-9FFE-FEDB39B3763D}" name="Table1" displayName="Table1" ref="B2:N420" totalsRowShown="0">
  <autoFilter ref="B2:N420" xr:uid="{00000000-0001-0000-0100-000000000000}"/>
  <tableColumns count="13">
    <tableColumn id="1" xr3:uid="{6474C60B-8608-4A2B-83C9-3B026660D07A}" name="PassengerId"/>
    <tableColumn id="2" xr3:uid="{E6F05651-7CF6-4D4E-A40E-82202899B113}" name="Survived"/>
    <tableColumn id="3" xr3:uid="{76D567EF-DA6D-4161-90BE-38FCFBA32F88}" name="Pclass"/>
    <tableColumn id="4" xr3:uid="{664F186F-F4B3-4C20-A42F-BF32677B2844}" name="Name"/>
    <tableColumn id="5" xr3:uid="{C2A5B3F0-7520-40B0-AF9A-B5A2261879AA}" name="Sex"/>
    <tableColumn id="6" xr3:uid="{C8CDCA90-D830-4750-9C6B-255C17F188BD}" name="Age" dataDxfId="34"/>
    <tableColumn id="7" xr3:uid="{F66CF9F7-4677-42A6-B6EE-881159832FC6}" name="Age group" dataDxfId="33"/>
    <tableColumn id="8" xr3:uid="{982C1B72-D350-415D-8410-2255E62A57AD}" name="# Siblings"/>
    <tableColumn id="9" xr3:uid="{B1AAFA69-CE14-4E07-A1C3-6F8197585209}" name="# Children"/>
    <tableColumn id="10" xr3:uid="{401B2975-8C36-4874-856D-8583FD8F3814}" name="Ticket" dataDxfId="32"/>
    <tableColumn id="11" xr3:uid="{BCC116B4-6E83-4A62-AE7B-B4435477D056}" name="Fare" dataDxfId="31"/>
    <tableColumn id="12" xr3:uid="{BDC0851A-62BC-49A8-B002-985BA7FEB11A}" name="Cabin"/>
    <tableColumn id="13" xr3:uid="{BF43E1B6-C482-403B-8533-38ED3A1173F5}" name="Location_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openxmlformats.org/officeDocument/2006/relationships/printerSettings" Target="../printerSettings/printerSettings2.bin"/><Relationship Id="rId4"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pivotTable" Target="../pivotTables/pivotTable14.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1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9"/>
  <sheetViews>
    <sheetView topLeftCell="A396" workbookViewId="0">
      <selection activeCell="D430" sqref="D430"/>
    </sheetView>
  </sheetViews>
  <sheetFormatPr defaultRowHeight="15" x14ac:dyDescent="0.25"/>
  <cols>
    <col min="1" max="1" width="11.85546875" customWidth="1"/>
    <col min="2" max="2" width="13.28515625" customWidth="1"/>
    <col min="3" max="3" width="8.5703125" customWidth="1"/>
    <col min="4" max="4" width="58.140625" bestFit="1" customWidth="1"/>
    <col min="5" max="5" width="8.28515625" customWidth="1"/>
    <col min="6" max="6" width="9.5703125" style="6" customWidth="1"/>
    <col min="7" max="7" width="21" customWidth="1"/>
    <col min="8" max="8" width="7.5703125" bestFit="1" customWidth="1"/>
    <col min="9" max="9" width="7.7109375" bestFit="1" customWidth="1"/>
    <col min="10" max="10" width="19" bestFit="1" customWidth="1"/>
    <col min="11" max="11" width="8.85546875" bestFit="1" customWidth="1"/>
    <col min="12" max="12" width="15" bestFit="1" customWidth="1"/>
    <col min="13" max="13" width="9.85546875" bestFit="1" customWidth="1"/>
  </cols>
  <sheetData>
    <row r="1" spans="1:13" x14ac:dyDescent="0.25">
      <c r="A1" t="s">
        <v>0</v>
      </c>
      <c r="B1" t="s">
        <v>1</v>
      </c>
      <c r="C1" t="s">
        <v>2</v>
      </c>
      <c r="D1" t="s">
        <v>3</v>
      </c>
      <c r="E1" t="s">
        <v>4</v>
      </c>
      <c r="F1" s="6" t="s">
        <v>5</v>
      </c>
      <c r="G1" t="s">
        <v>191</v>
      </c>
      <c r="H1" t="s">
        <v>6</v>
      </c>
      <c r="I1" t="s">
        <v>7</v>
      </c>
      <c r="J1" t="s">
        <v>8</v>
      </c>
      <c r="K1" t="s">
        <v>9</v>
      </c>
      <c r="L1" t="s">
        <v>10</v>
      </c>
      <c r="M1" t="s">
        <v>11</v>
      </c>
    </row>
    <row r="2" spans="1:13" x14ac:dyDescent="0.25">
      <c r="A2">
        <v>892</v>
      </c>
      <c r="B2">
        <v>0</v>
      </c>
      <c r="C2">
        <v>3</v>
      </c>
      <c r="D2" t="s">
        <v>203</v>
      </c>
      <c r="E2" t="s">
        <v>12</v>
      </c>
      <c r="F2" s="6">
        <v>34.5</v>
      </c>
      <c r="G2" t="str" cm="1">
        <f t="array" ref="G2">_xlfn.IFS(F2&lt;=19,"Teenager",F2&lt;=39,"Youth",F2&lt;=59,"Adults",F2&gt;=60,"Elder")</f>
        <v>Youth</v>
      </c>
      <c r="H2">
        <v>0</v>
      </c>
      <c r="I2">
        <v>0</v>
      </c>
      <c r="J2">
        <v>330911</v>
      </c>
      <c r="K2">
        <v>7.8292000000000002</v>
      </c>
      <c r="M2" t="s">
        <v>13</v>
      </c>
    </row>
    <row r="3" spans="1:13" x14ac:dyDescent="0.25">
      <c r="A3">
        <v>893</v>
      </c>
      <c r="B3">
        <v>1</v>
      </c>
      <c r="C3">
        <v>3</v>
      </c>
      <c r="D3" t="s">
        <v>204</v>
      </c>
      <c r="E3" t="s">
        <v>14</v>
      </c>
      <c r="F3" s="6">
        <v>47</v>
      </c>
      <c r="G3" t="str" cm="1">
        <f t="array" ref="G3">_xlfn.IFS(F3&lt;=19,"Teenager",F3&lt;=39,"Youth",F3&lt;=59,"Adults",F3&gt;=60,"Elder")</f>
        <v>Adults</v>
      </c>
      <c r="H3">
        <v>1</v>
      </c>
      <c r="I3">
        <v>0</v>
      </c>
      <c r="J3">
        <v>363272</v>
      </c>
      <c r="K3">
        <v>7</v>
      </c>
      <c r="M3" t="s">
        <v>15</v>
      </c>
    </row>
    <row r="4" spans="1:13" x14ac:dyDescent="0.25">
      <c r="A4">
        <v>894</v>
      </c>
      <c r="B4">
        <v>0</v>
      </c>
      <c r="C4">
        <v>2</v>
      </c>
      <c r="D4" t="s">
        <v>205</v>
      </c>
      <c r="E4" t="s">
        <v>12</v>
      </c>
      <c r="F4" s="6">
        <v>62</v>
      </c>
      <c r="G4" t="str" cm="1">
        <f t="array" ref="G4">_xlfn.IFS(F4&lt;=19,"Teenager",F4&lt;=39,"Youth",F4&lt;=59,"Adults",F4&gt;=60,"Elder")</f>
        <v>Elder</v>
      </c>
      <c r="H4">
        <v>0</v>
      </c>
      <c r="I4">
        <v>0</v>
      </c>
      <c r="J4">
        <v>240276</v>
      </c>
      <c r="K4">
        <v>9.6875</v>
      </c>
      <c r="M4" t="s">
        <v>13</v>
      </c>
    </row>
    <row r="5" spans="1:13" x14ac:dyDescent="0.25">
      <c r="A5">
        <v>895</v>
      </c>
      <c r="B5">
        <v>0</v>
      </c>
      <c r="C5">
        <v>3</v>
      </c>
      <c r="D5" t="s">
        <v>206</v>
      </c>
      <c r="E5" t="s">
        <v>12</v>
      </c>
      <c r="F5" s="6">
        <v>27</v>
      </c>
      <c r="G5" t="str" cm="1">
        <f t="array" ref="G5">_xlfn.IFS(F5&lt;=19,"Teenager",F5&lt;=39,"Youth",F5&lt;=59,"Adults",F5&gt;=60,"Elder")</f>
        <v>Youth</v>
      </c>
      <c r="H5">
        <v>0</v>
      </c>
      <c r="I5">
        <v>0</v>
      </c>
      <c r="J5">
        <v>315154</v>
      </c>
      <c r="K5">
        <v>8.6624999999999996</v>
      </c>
      <c r="M5" t="s">
        <v>15</v>
      </c>
    </row>
    <row r="6" spans="1:13" x14ac:dyDescent="0.25">
      <c r="A6">
        <v>896</v>
      </c>
      <c r="B6">
        <v>1</v>
      </c>
      <c r="C6">
        <v>3</v>
      </c>
      <c r="D6" t="s">
        <v>207</v>
      </c>
      <c r="E6" t="s">
        <v>14</v>
      </c>
      <c r="F6" s="6">
        <v>22</v>
      </c>
      <c r="G6" t="str" cm="1">
        <f t="array" ref="G6">_xlfn.IFS(F6&lt;=19,"Teenager",F6&lt;=39,"Youth",F6&lt;=59,"Adults",F6&gt;=60,"Elder")</f>
        <v>Youth</v>
      </c>
      <c r="H6">
        <v>1</v>
      </c>
      <c r="I6">
        <v>1</v>
      </c>
      <c r="J6">
        <v>3101298</v>
      </c>
      <c r="K6">
        <v>12.2875</v>
      </c>
      <c r="M6" t="s">
        <v>15</v>
      </c>
    </row>
    <row r="7" spans="1:13" x14ac:dyDescent="0.25">
      <c r="A7">
        <v>897</v>
      </c>
      <c r="B7">
        <v>0</v>
      </c>
      <c r="C7">
        <v>3</v>
      </c>
      <c r="D7" t="s">
        <v>208</v>
      </c>
      <c r="E7" t="s">
        <v>12</v>
      </c>
      <c r="F7" s="6">
        <v>14</v>
      </c>
      <c r="G7" t="str" cm="1">
        <f t="array" ref="G7">_xlfn.IFS(F7&lt;=19,"Teenager",F7&lt;=39,"Youth",F7&lt;=59,"Adults",F7&gt;=60,"Elder")</f>
        <v>Teenager</v>
      </c>
      <c r="H7">
        <v>0</v>
      </c>
      <c r="I7">
        <v>0</v>
      </c>
      <c r="J7">
        <v>7538</v>
      </c>
      <c r="K7">
        <v>9.2249999999999996</v>
      </c>
      <c r="M7" t="s">
        <v>15</v>
      </c>
    </row>
    <row r="8" spans="1:13" x14ac:dyDescent="0.25">
      <c r="A8">
        <v>898</v>
      </c>
      <c r="B8">
        <v>1</v>
      </c>
      <c r="C8">
        <v>3</v>
      </c>
      <c r="D8" t="s">
        <v>209</v>
      </c>
      <c r="E8" t="s">
        <v>14</v>
      </c>
      <c r="F8" s="6">
        <v>30</v>
      </c>
      <c r="G8" t="str" cm="1">
        <f t="array" ref="G8">_xlfn.IFS(F8&lt;=19,"Teenager",F8&lt;=39,"Youth",F8&lt;=59,"Adults",F8&gt;=60,"Elder")</f>
        <v>Youth</v>
      </c>
      <c r="H8">
        <v>0</v>
      </c>
      <c r="I8">
        <v>0</v>
      </c>
      <c r="J8">
        <v>330972</v>
      </c>
      <c r="K8">
        <v>7.6292</v>
      </c>
      <c r="M8" t="s">
        <v>13</v>
      </c>
    </row>
    <row r="9" spans="1:13" x14ac:dyDescent="0.25">
      <c r="A9">
        <v>899</v>
      </c>
      <c r="B9">
        <v>0</v>
      </c>
      <c r="C9">
        <v>2</v>
      </c>
      <c r="D9" t="s">
        <v>210</v>
      </c>
      <c r="E9" t="s">
        <v>12</v>
      </c>
      <c r="F9" s="6">
        <v>26</v>
      </c>
      <c r="G9" t="str" cm="1">
        <f t="array" ref="G9">_xlfn.IFS(F9&lt;=19,"Teenager",F9&lt;=39,"Youth",F9&lt;=59,"Adults",F9&gt;=60,"Elder")</f>
        <v>Youth</v>
      </c>
      <c r="H9">
        <v>1</v>
      </c>
      <c r="I9">
        <v>1</v>
      </c>
      <c r="J9">
        <v>248738</v>
      </c>
      <c r="K9">
        <v>29</v>
      </c>
      <c r="M9" t="s">
        <v>15</v>
      </c>
    </row>
    <row r="10" spans="1:13" x14ac:dyDescent="0.25">
      <c r="A10">
        <v>900</v>
      </c>
      <c r="B10">
        <v>1</v>
      </c>
      <c r="C10">
        <v>3</v>
      </c>
      <c r="D10" t="s">
        <v>211</v>
      </c>
      <c r="E10" t="s">
        <v>14</v>
      </c>
      <c r="F10" s="6">
        <v>18</v>
      </c>
      <c r="G10" t="str" cm="1">
        <f t="array" ref="G10">_xlfn.IFS(F10&lt;=19,"Teenager",F10&lt;=39,"Youth",F10&lt;=59,"Adults",F10&gt;=60,"Elder")</f>
        <v>Teenager</v>
      </c>
      <c r="H10">
        <v>0</v>
      </c>
      <c r="I10">
        <v>0</v>
      </c>
      <c r="J10">
        <v>2657</v>
      </c>
      <c r="K10">
        <v>7.2291999999999996</v>
      </c>
      <c r="M10" t="s">
        <v>16</v>
      </c>
    </row>
    <row r="11" spans="1:13" x14ac:dyDescent="0.25">
      <c r="A11">
        <v>901</v>
      </c>
      <c r="B11">
        <v>0</v>
      </c>
      <c r="C11">
        <v>3</v>
      </c>
      <c r="D11" t="s">
        <v>212</v>
      </c>
      <c r="E11" t="s">
        <v>12</v>
      </c>
      <c r="F11" s="6">
        <v>21</v>
      </c>
      <c r="G11" t="str" cm="1">
        <f t="array" ref="G11">_xlfn.IFS(F11&lt;=19,"Teenager",F11&lt;=39,"Youth",F11&lt;=59,"Adults",F11&gt;=60,"Elder")</f>
        <v>Youth</v>
      </c>
      <c r="H11">
        <v>2</v>
      </c>
      <c r="I11">
        <v>0</v>
      </c>
      <c r="J11" t="s">
        <v>17</v>
      </c>
      <c r="K11">
        <v>24.15</v>
      </c>
      <c r="M11" t="s">
        <v>15</v>
      </c>
    </row>
    <row r="12" spans="1:13" x14ac:dyDescent="0.25">
      <c r="A12">
        <v>902</v>
      </c>
      <c r="B12">
        <v>0</v>
      </c>
      <c r="C12">
        <v>3</v>
      </c>
      <c r="D12" t="s">
        <v>213</v>
      </c>
      <c r="E12" t="s">
        <v>12</v>
      </c>
      <c r="F12" s="6">
        <v>25</v>
      </c>
      <c r="G12" t="str" cm="1">
        <f t="array" ref="G12">_xlfn.IFS(F12&lt;=19,"Teenager",F12&lt;=39,"Youth",F12&lt;=59,"Adults",F12&gt;=60,"Elder")</f>
        <v>Youth</v>
      </c>
      <c r="H12">
        <v>0</v>
      </c>
      <c r="I12">
        <v>0</v>
      </c>
      <c r="J12">
        <v>349220</v>
      </c>
      <c r="K12">
        <v>7.8958000000000004</v>
      </c>
      <c r="M12" t="s">
        <v>15</v>
      </c>
    </row>
    <row r="13" spans="1:13" x14ac:dyDescent="0.25">
      <c r="A13">
        <v>903</v>
      </c>
      <c r="B13">
        <v>0</v>
      </c>
      <c r="C13">
        <v>1</v>
      </c>
      <c r="D13" t="s">
        <v>214</v>
      </c>
      <c r="E13" t="s">
        <v>12</v>
      </c>
      <c r="F13" s="6">
        <v>46</v>
      </c>
      <c r="G13" t="str" cm="1">
        <f t="array" ref="G13">_xlfn.IFS(F13&lt;=19,"Teenager",F13&lt;=39,"Youth",F13&lt;=59,"Adults",F13&gt;=60,"Elder")</f>
        <v>Adults</v>
      </c>
      <c r="H13">
        <v>0</v>
      </c>
      <c r="I13">
        <v>0</v>
      </c>
      <c r="J13">
        <v>694</v>
      </c>
      <c r="K13">
        <v>26</v>
      </c>
      <c r="M13" t="s">
        <v>15</v>
      </c>
    </row>
    <row r="14" spans="1:13" x14ac:dyDescent="0.25">
      <c r="A14">
        <v>904</v>
      </c>
      <c r="B14">
        <v>1</v>
      </c>
      <c r="C14">
        <v>1</v>
      </c>
      <c r="D14" t="s">
        <v>215</v>
      </c>
      <c r="E14" t="s">
        <v>14</v>
      </c>
      <c r="F14" s="6">
        <v>23</v>
      </c>
      <c r="G14" t="str" cm="1">
        <f t="array" ref="G14">_xlfn.IFS(F14&lt;=19,"Teenager",F14&lt;=39,"Youth",F14&lt;=59,"Adults",F14&gt;=60,"Elder")</f>
        <v>Youth</v>
      </c>
      <c r="H14">
        <v>1</v>
      </c>
      <c r="I14">
        <v>0</v>
      </c>
      <c r="J14">
        <v>21228</v>
      </c>
      <c r="K14">
        <v>82.2667</v>
      </c>
      <c r="L14" t="s">
        <v>18</v>
      </c>
      <c r="M14" t="s">
        <v>15</v>
      </c>
    </row>
    <row r="15" spans="1:13" x14ac:dyDescent="0.25">
      <c r="A15">
        <v>905</v>
      </c>
      <c r="B15">
        <v>0</v>
      </c>
      <c r="C15">
        <v>2</v>
      </c>
      <c r="D15" t="s">
        <v>216</v>
      </c>
      <c r="E15" t="s">
        <v>12</v>
      </c>
      <c r="F15" s="6">
        <v>63</v>
      </c>
      <c r="G15" t="str" cm="1">
        <f t="array" ref="G15">_xlfn.IFS(F15&lt;=19,"Teenager",F15&lt;=39,"Youth",F15&lt;=59,"Adults",F15&gt;=60,"Elder")</f>
        <v>Elder</v>
      </c>
      <c r="H15">
        <v>1</v>
      </c>
      <c r="I15">
        <v>0</v>
      </c>
      <c r="J15">
        <v>24065</v>
      </c>
      <c r="K15">
        <v>26</v>
      </c>
      <c r="M15" t="s">
        <v>15</v>
      </c>
    </row>
    <row r="16" spans="1:13" x14ac:dyDescent="0.25">
      <c r="A16">
        <v>906</v>
      </c>
      <c r="B16">
        <v>1</v>
      </c>
      <c r="C16">
        <v>1</v>
      </c>
      <c r="D16" t="s">
        <v>217</v>
      </c>
      <c r="E16" t="s">
        <v>14</v>
      </c>
      <c r="F16" s="6">
        <v>47</v>
      </c>
      <c r="G16" t="str" cm="1">
        <f t="array" ref="G16">_xlfn.IFS(F16&lt;=19,"Teenager",F16&lt;=39,"Youth",F16&lt;=59,"Adults",F16&gt;=60,"Elder")</f>
        <v>Adults</v>
      </c>
      <c r="H16">
        <v>1</v>
      </c>
      <c r="I16">
        <v>0</v>
      </c>
      <c r="J16" t="s">
        <v>19</v>
      </c>
      <c r="K16">
        <v>61.174999999999997</v>
      </c>
      <c r="L16" t="s">
        <v>20</v>
      </c>
      <c r="M16" t="s">
        <v>15</v>
      </c>
    </row>
    <row r="17" spans="1:13" x14ac:dyDescent="0.25">
      <c r="A17">
        <v>907</v>
      </c>
      <c r="B17">
        <v>1</v>
      </c>
      <c r="C17">
        <v>2</v>
      </c>
      <c r="D17" t="s">
        <v>218</v>
      </c>
      <c r="E17" t="s">
        <v>14</v>
      </c>
      <c r="F17" s="6">
        <v>24</v>
      </c>
      <c r="G17" t="str" cm="1">
        <f t="array" ref="G17">_xlfn.IFS(F17&lt;=19,"Teenager",F17&lt;=39,"Youth",F17&lt;=59,"Adults",F17&gt;=60,"Elder")</f>
        <v>Youth</v>
      </c>
      <c r="H17">
        <v>1</v>
      </c>
      <c r="I17">
        <v>0</v>
      </c>
      <c r="J17" t="s">
        <v>21</v>
      </c>
      <c r="K17">
        <v>27.720800000000001</v>
      </c>
      <c r="M17" t="s">
        <v>16</v>
      </c>
    </row>
    <row r="18" spans="1:13" x14ac:dyDescent="0.25">
      <c r="A18">
        <v>908</v>
      </c>
      <c r="B18">
        <v>0</v>
      </c>
      <c r="C18">
        <v>2</v>
      </c>
      <c r="D18" t="s">
        <v>219</v>
      </c>
      <c r="E18" t="s">
        <v>12</v>
      </c>
      <c r="F18" s="6">
        <v>35</v>
      </c>
      <c r="G18" t="str" cm="1">
        <f t="array" ref="G18">_xlfn.IFS(F18&lt;=19,"Teenager",F18&lt;=39,"Youth",F18&lt;=59,"Adults",F18&gt;=60,"Elder")</f>
        <v>Youth</v>
      </c>
      <c r="H18">
        <v>0</v>
      </c>
      <c r="I18">
        <v>0</v>
      </c>
      <c r="J18">
        <v>233734</v>
      </c>
      <c r="K18">
        <v>12.35</v>
      </c>
      <c r="M18" t="s">
        <v>13</v>
      </c>
    </row>
    <row r="19" spans="1:13" x14ac:dyDescent="0.25">
      <c r="A19">
        <v>909</v>
      </c>
      <c r="B19">
        <v>0</v>
      </c>
      <c r="C19">
        <v>3</v>
      </c>
      <c r="D19" t="s">
        <v>220</v>
      </c>
      <c r="E19" t="s">
        <v>12</v>
      </c>
      <c r="F19" s="6">
        <v>21</v>
      </c>
      <c r="G19" t="str" cm="1">
        <f t="array" ref="G19">_xlfn.IFS(F19&lt;=19,"Teenager",F19&lt;=39,"Youth",F19&lt;=59,"Adults",F19&gt;=60,"Elder")</f>
        <v>Youth</v>
      </c>
      <c r="H19">
        <v>0</v>
      </c>
      <c r="I19">
        <v>0</v>
      </c>
      <c r="J19">
        <v>2692</v>
      </c>
      <c r="K19">
        <v>7.2249999999999996</v>
      </c>
      <c r="M19" t="s">
        <v>16</v>
      </c>
    </row>
    <row r="20" spans="1:13" x14ac:dyDescent="0.25">
      <c r="A20">
        <v>910</v>
      </c>
      <c r="B20">
        <v>1</v>
      </c>
      <c r="C20">
        <v>3</v>
      </c>
      <c r="D20" t="s">
        <v>221</v>
      </c>
      <c r="E20" t="s">
        <v>14</v>
      </c>
      <c r="F20" s="6">
        <v>27</v>
      </c>
      <c r="G20" t="str" cm="1">
        <f t="array" ref="G20">_xlfn.IFS(F20&lt;=19,"Teenager",F20&lt;=39,"Youth",F20&lt;=59,"Adults",F20&gt;=60,"Elder")</f>
        <v>Youth</v>
      </c>
      <c r="H20">
        <v>1</v>
      </c>
      <c r="I20">
        <v>0</v>
      </c>
      <c r="J20" t="s">
        <v>22</v>
      </c>
      <c r="K20">
        <v>7.9249999999999998</v>
      </c>
      <c r="M20" t="s">
        <v>15</v>
      </c>
    </row>
    <row r="21" spans="1:13" x14ac:dyDescent="0.25">
      <c r="A21">
        <v>911</v>
      </c>
      <c r="B21">
        <v>1</v>
      </c>
      <c r="C21">
        <v>3</v>
      </c>
      <c r="D21" t="s">
        <v>222</v>
      </c>
      <c r="E21" t="s">
        <v>14</v>
      </c>
      <c r="F21" s="6">
        <v>45</v>
      </c>
      <c r="G21" t="str" cm="1">
        <f t="array" ref="G21">_xlfn.IFS(F21&lt;=19,"Teenager",F21&lt;=39,"Youth",F21&lt;=59,"Adults",F21&gt;=60,"Elder")</f>
        <v>Adults</v>
      </c>
      <c r="H21">
        <v>0</v>
      </c>
      <c r="I21">
        <v>0</v>
      </c>
      <c r="J21">
        <v>2696</v>
      </c>
      <c r="K21">
        <v>7.2249999999999996</v>
      </c>
      <c r="M21" t="s">
        <v>16</v>
      </c>
    </row>
    <row r="22" spans="1:13" x14ac:dyDescent="0.25">
      <c r="A22">
        <v>912</v>
      </c>
      <c r="B22">
        <v>0</v>
      </c>
      <c r="C22">
        <v>1</v>
      </c>
      <c r="D22" t="s">
        <v>223</v>
      </c>
      <c r="E22" t="s">
        <v>12</v>
      </c>
      <c r="F22" s="6">
        <v>55</v>
      </c>
      <c r="G22" t="str" cm="1">
        <f t="array" ref="G22">_xlfn.IFS(F22&lt;=19,"Teenager",F22&lt;=39,"Youth",F22&lt;=59,"Adults",F22&gt;=60,"Elder")</f>
        <v>Adults</v>
      </c>
      <c r="H22">
        <v>1</v>
      </c>
      <c r="I22">
        <v>0</v>
      </c>
      <c r="J22" t="s">
        <v>23</v>
      </c>
      <c r="K22">
        <v>59.4</v>
      </c>
      <c r="M22" t="s">
        <v>16</v>
      </c>
    </row>
    <row r="23" spans="1:13" x14ac:dyDescent="0.25">
      <c r="A23">
        <v>913</v>
      </c>
      <c r="B23">
        <v>0</v>
      </c>
      <c r="C23">
        <v>3</v>
      </c>
      <c r="D23" t="s">
        <v>224</v>
      </c>
      <c r="E23" t="s">
        <v>12</v>
      </c>
      <c r="F23" s="6">
        <v>9</v>
      </c>
      <c r="G23" t="str" cm="1">
        <f t="array" ref="G23">_xlfn.IFS(F23&lt;=19,"Teenager",F23&lt;=39,"Youth",F23&lt;=59,"Adults",F23&gt;=60,"Elder")</f>
        <v>Teenager</v>
      </c>
      <c r="H23">
        <v>0</v>
      </c>
      <c r="I23">
        <v>1</v>
      </c>
      <c r="J23" t="s">
        <v>24</v>
      </c>
      <c r="K23">
        <v>3.1707999999999998</v>
      </c>
      <c r="M23" t="s">
        <v>15</v>
      </c>
    </row>
    <row r="24" spans="1:13" x14ac:dyDescent="0.25">
      <c r="A24">
        <v>914</v>
      </c>
      <c r="B24">
        <v>1</v>
      </c>
      <c r="C24">
        <v>1</v>
      </c>
      <c r="D24" t="s">
        <v>225</v>
      </c>
      <c r="E24" t="s">
        <v>14</v>
      </c>
      <c r="F24" s="6">
        <v>41</v>
      </c>
      <c r="G24" t="str" cm="1">
        <f t="array" ref="G24">_xlfn.IFS(F24&lt;=19,"Teenager",F24&lt;=39,"Youth",F24&lt;=59,"Adults",F24&gt;=60,"Elder")</f>
        <v>Adults</v>
      </c>
      <c r="H24">
        <v>0</v>
      </c>
      <c r="I24">
        <v>0</v>
      </c>
      <c r="J24" t="s">
        <v>25</v>
      </c>
      <c r="K24">
        <v>31.683299999999999</v>
      </c>
      <c r="M24" t="s">
        <v>15</v>
      </c>
    </row>
    <row r="25" spans="1:13" x14ac:dyDescent="0.25">
      <c r="A25">
        <v>915</v>
      </c>
      <c r="B25">
        <v>0</v>
      </c>
      <c r="C25">
        <v>1</v>
      </c>
      <c r="D25" t="s">
        <v>226</v>
      </c>
      <c r="E25" t="s">
        <v>12</v>
      </c>
      <c r="F25" s="6">
        <v>21</v>
      </c>
      <c r="G25" t="str" cm="1">
        <f t="array" ref="G25">_xlfn.IFS(F25&lt;=19,"Teenager",F25&lt;=39,"Youth",F25&lt;=59,"Adults",F25&gt;=60,"Elder")</f>
        <v>Youth</v>
      </c>
      <c r="H25">
        <v>0</v>
      </c>
      <c r="I25">
        <v>1</v>
      </c>
      <c r="J25" t="s">
        <v>26</v>
      </c>
      <c r="K25">
        <v>61.379199999999997</v>
      </c>
      <c r="M25" t="s">
        <v>16</v>
      </c>
    </row>
    <row r="26" spans="1:13" x14ac:dyDescent="0.25">
      <c r="A26">
        <v>916</v>
      </c>
      <c r="B26">
        <v>1</v>
      </c>
      <c r="C26">
        <v>1</v>
      </c>
      <c r="D26" t="s">
        <v>227</v>
      </c>
      <c r="E26" t="s">
        <v>14</v>
      </c>
      <c r="F26" s="6">
        <v>48</v>
      </c>
      <c r="G26" t="str" cm="1">
        <f t="array" ref="G26">_xlfn.IFS(F26&lt;=19,"Teenager",F26&lt;=39,"Youth",F26&lt;=59,"Adults",F26&gt;=60,"Elder")</f>
        <v>Adults</v>
      </c>
      <c r="H26">
        <v>1</v>
      </c>
      <c r="I26">
        <v>3</v>
      </c>
      <c r="J26" t="s">
        <v>27</v>
      </c>
      <c r="K26">
        <v>262.375</v>
      </c>
      <c r="L26" t="s">
        <v>28</v>
      </c>
      <c r="M26" t="s">
        <v>16</v>
      </c>
    </row>
    <row r="27" spans="1:13" x14ac:dyDescent="0.25">
      <c r="A27">
        <v>917</v>
      </c>
      <c r="B27">
        <v>0</v>
      </c>
      <c r="C27">
        <v>3</v>
      </c>
      <c r="D27" t="s">
        <v>228</v>
      </c>
      <c r="E27" t="s">
        <v>12</v>
      </c>
      <c r="F27" s="6">
        <v>50</v>
      </c>
      <c r="G27" t="str" cm="1">
        <f t="array" ref="G27">_xlfn.IFS(F27&lt;=19,"Teenager",F27&lt;=39,"Youth",F27&lt;=59,"Adults",F27&gt;=60,"Elder")</f>
        <v>Adults</v>
      </c>
      <c r="H27">
        <v>1</v>
      </c>
      <c r="I27">
        <v>0</v>
      </c>
      <c r="J27" t="s">
        <v>29</v>
      </c>
      <c r="K27">
        <v>14.5</v>
      </c>
      <c r="M27" t="s">
        <v>15</v>
      </c>
    </row>
    <row r="28" spans="1:13" x14ac:dyDescent="0.25">
      <c r="A28">
        <v>918</v>
      </c>
      <c r="B28">
        <v>1</v>
      </c>
      <c r="C28">
        <v>1</v>
      </c>
      <c r="D28" t="s">
        <v>229</v>
      </c>
      <c r="E28" t="s">
        <v>14</v>
      </c>
      <c r="F28" s="6">
        <v>22</v>
      </c>
      <c r="G28" t="str" cm="1">
        <f t="array" ref="G28">_xlfn.IFS(F28&lt;=19,"Teenager",F28&lt;=39,"Youth",F28&lt;=59,"Adults",F28&gt;=60,"Elder")</f>
        <v>Youth</v>
      </c>
      <c r="H28">
        <v>0</v>
      </c>
      <c r="I28">
        <v>1</v>
      </c>
      <c r="J28">
        <v>113509</v>
      </c>
      <c r="K28">
        <v>61.979199999999999</v>
      </c>
      <c r="L28" t="s">
        <v>30</v>
      </c>
      <c r="M28" t="s">
        <v>16</v>
      </c>
    </row>
    <row r="29" spans="1:13" x14ac:dyDescent="0.25">
      <c r="A29">
        <v>919</v>
      </c>
      <c r="B29">
        <v>0</v>
      </c>
      <c r="C29">
        <v>3</v>
      </c>
      <c r="D29" t="s">
        <v>230</v>
      </c>
      <c r="E29" t="s">
        <v>12</v>
      </c>
      <c r="F29" s="6">
        <v>22.5</v>
      </c>
      <c r="G29" t="str" cm="1">
        <f t="array" ref="G29">_xlfn.IFS(F29&lt;=19,"Teenager",F29&lt;=39,"Youth",F29&lt;=59,"Adults",F29&gt;=60,"Elder")</f>
        <v>Youth</v>
      </c>
      <c r="H29">
        <v>0</v>
      </c>
      <c r="I29">
        <v>0</v>
      </c>
      <c r="J29">
        <v>2698</v>
      </c>
      <c r="K29">
        <v>7.2249999999999996</v>
      </c>
      <c r="M29" t="s">
        <v>16</v>
      </c>
    </row>
    <row r="30" spans="1:13" x14ac:dyDescent="0.25">
      <c r="A30">
        <v>920</v>
      </c>
      <c r="B30">
        <v>0</v>
      </c>
      <c r="C30">
        <v>1</v>
      </c>
      <c r="D30" t="s">
        <v>231</v>
      </c>
      <c r="E30" t="s">
        <v>12</v>
      </c>
      <c r="F30" s="6">
        <v>41</v>
      </c>
      <c r="G30" t="str" cm="1">
        <f t="array" ref="G30">_xlfn.IFS(F30&lt;=19,"Teenager",F30&lt;=39,"Youth",F30&lt;=59,"Adults",F30&gt;=60,"Elder")</f>
        <v>Adults</v>
      </c>
      <c r="H30">
        <v>0</v>
      </c>
      <c r="I30">
        <v>0</v>
      </c>
      <c r="J30">
        <v>113054</v>
      </c>
      <c r="K30">
        <v>30.5</v>
      </c>
      <c r="L30" t="s">
        <v>31</v>
      </c>
      <c r="M30" t="s">
        <v>15</v>
      </c>
    </row>
    <row r="31" spans="1:13" x14ac:dyDescent="0.25">
      <c r="A31">
        <v>921</v>
      </c>
      <c r="B31">
        <v>0</v>
      </c>
      <c r="C31">
        <v>3</v>
      </c>
      <c r="D31" t="s">
        <v>232</v>
      </c>
      <c r="E31" t="s">
        <v>12</v>
      </c>
      <c r="F31" s="6">
        <v>25</v>
      </c>
      <c r="G31" t="str" cm="1">
        <f t="array" ref="G31">_xlfn.IFS(F31&lt;=19,"Teenager",F31&lt;=39,"Youth",F31&lt;=59,"Adults",F31&gt;=60,"Elder")</f>
        <v>Youth</v>
      </c>
      <c r="H31">
        <v>2</v>
      </c>
      <c r="I31">
        <v>0</v>
      </c>
      <c r="J31">
        <v>2662</v>
      </c>
      <c r="K31">
        <v>21.679200000000002</v>
      </c>
      <c r="M31" t="s">
        <v>16</v>
      </c>
    </row>
    <row r="32" spans="1:13" x14ac:dyDescent="0.25">
      <c r="A32">
        <v>922</v>
      </c>
      <c r="B32">
        <v>0</v>
      </c>
      <c r="C32">
        <v>2</v>
      </c>
      <c r="D32" t="s">
        <v>233</v>
      </c>
      <c r="E32" t="s">
        <v>12</v>
      </c>
      <c r="F32" s="6">
        <v>50</v>
      </c>
      <c r="G32" t="str" cm="1">
        <f t="array" ref="G32">_xlfn.IFS(F32&lt;=19,"Teenager",F32&lt;=39,"Youth",F32&lt;=59,"Adults",F32&gt;=60,"Elder")</f>
        <v>Adults</v>
      </c>
      <c r="H32">
        <v>1</v>
      </c>
      <c r="I32">
        <v>0</v>
      </c>
      <c r="J32" t="s">
        <v>32</v>
      </c>
      <c r="K32">
        <v>26</v>
      </c>
      <c r="M32" t="s">
        <v>15</v>
      </c>
    </row>
    <row r="33" spans="1:13" x14ac:dyDescent="0.25">
      <c r="A33">
        <v>923</v>
      </c>
      <c r="B33">
        <v>0</v>
      </c>
      <c r="C33">
        <v>2</v>
      </c>
      <c r="D33" t="s">
        <v>234</v>
      </c>
      <c r="E33" t="s">
        <v>12</v>
      </c>
      <c r="F33" s="6">
        <v>24</v>
      </c>
      <c r="G33" t="str" cm="1">
        <f t="array" ref="G33">_xlfn.IFS(F33&lt;=19,"Teenager",F33&lt;=39,"Youth",F33&lt;=59,"Adults",F33&gt;=60,"Elder")</f>
        <v>Youth</v>
      </c>
      <c r="H33">
        <v>2</v>
      </c>
      <c r="I33">
        <v>0</v>
      </c>
      <c r="J33" t="s">
        <v>33</v>
      </c>
      <c r="K33">
        <v>31.5</v>
      </c>
      <c r="M33" t="s">
        <v>15</v>
      </c>
    </row>
    <row r="34" spans="1:13" x14ac:dyDescent="0.25">
      <c r="A34">
        <v>924</v>
      </c>
      <c r="B34">
        <v>1</v>
      </c>
      <c r="C34">
        <v>3</v>
      </c>
      <c r="D34" t="s">
        <v>235</v>
      </c>
      <c r="E34" t="s">
        <v>14</v>
      </c>
      <c r="F34" s="6">
        <v>33</v>
      </c>
      <c r="G34" t="str" cm="1">
        <f t="array" ref="G34">_xlfn.IFS(F34&lt;=19,"Teenager",F34&lt;=39,"Youth",F34&lt;=59,"Adults",F34&gt;=60,"Elder")</f>
        <v>Youth</v>
      </c>
      <c r="H34">
        <v>1</v>
      </c>
      <c r="I34">
        <v>2</v>
      </c>
      <c r="J34" t="s">
        <v>34</v>
      </c>
      <c r="K34">
        <v>20.574999999999999</v>
      </c>
      <c r="M34" t="s">
        <v>15</v>
      </c>
    </row>
    <row r="35" spans="1:13" x14ac:dyDescent="0.25">
      <c r="A35">
        <v>925</v>
      </c>
      <c r="B35">
        <v>1</v>
      </c>
      <c r="C35">
        <v>3</v>
      </c>
      <c r="D35" t="s">
        <v>236</v>
      </c>
      <c r="E35" t="s">
        <v>14</v>
      </c>
      <c r="F35" s="6">
        <v>23</v>
      </c>
      <c r="G35" t="str" cm="1">
        <f t="array" ref="G35">_xlfn.IFS(F35&lt;=19,"Teenager",F35&lt;=39,"Youth",F35&lt;=59,"Adults",F35&gt;=60,"Elder")</f>
        <v>Youth</v>
      </c>
      <c r="H35">
        <v>1</v>
      </c>
      <c r="I35">
        <v>2</v>
      </c>
      <c r="J35" t="s">
        <v>35</v>
      </c>
      <c r="K35">
        <v>23.45</v>
      </c>
      <c r="M35" t="s">
        <v>15</v>
      </c>
    </row>
    <row r="36" spans="1:13" x14ac:dyDescent="0.25">
      <c r="A36">
        <v>926</v>
      </c>
      <c r="B36">
        <v>0</v>
      </c>
      <c r="C36">
        <v>1</v>
      </c>
      <c r="D36" t="s">
        <v>237</v>
      </c>
      <c r="E36" t="s">
        <v>12</v>
      </c>
      <c r="F36" s="6">
        <v>30</v>
      </c>
      <c r="G36" t="str" cm="1">
        <f t="array" ref="G36">_xlfn.IFS(F36&lt;=19,"Teenager",F36&lt;=39,"Youth",F36&lt;=59,"Adults",F36&gt;=60,"Elder")</f>
        <v>Youth</v>
      </c>
      <c r="H36">
        <v>1</v>
      </c>
      <c r="I36">
        <v>0</v>
      </c>
      <c r="J36">
        <v>13236</v>
      </c>
      <c r="K36">
        <v>57.75</v>
      </c>
      <c r="L36" t="s">
        <v>36</v>
      </c>
      <c r="M36" t="s">
        <v>16</v>
      </c>
    </row>
    <row r="37" spans="1:13" x14ac:dyDescent="0.25">
      <c r="A37">
        <v>927</v>
      </c>
      <c r="B37">
        <v>0</v>
      </c>
      <c r="C37">
        <v>3</v>
      </c>
      <c r="D37" t="s">
        <v>238</v>
      </c>
      <c r="E37" t="s">
        <v>12</v>
      </c>
      <c r="F37" s="6">
        <v>18.5</v>
      </c>
      <c r="G37" t="str" cm="1">
        <f t="array" ref="G37">_xlfn.IFS(F37&lt;=19,"Teenager",F37&lt;=39,"Youth",F37&lt;=59,"Adults",F37&gt;=60,"Elder")</f>
        <v>Teenager</v>
      </c>
      <c r="H37">
        <v>0</v>
      </c>
      <c r="I37">
        <v>0</v>
      </c>
      <c r="J37">
        <v>2682</v>
      </c>
      <c r="K37">
        <v>7.2291999999999996</v>
      </c>
      <c r="M37" t="s">
        <v>16</v>
      </c>
    </row>
    <row r="38" spans="1:13" x14ac:dyDescent="0.25">
      <c r="A38">
        <v>928</v>
      </c>
      <c r="B38">
        <v>1</v>
      </c>
      <c r="C38">
        <v>3</v>
      </c>
      <c r="D38" t="s">
        <v>239</v>
      </c>
      <c r="E38" t="s">
        <v>14</v>
      </c>
      <c r="F38" s="6">
        <v>23</v>
      </c>
      <c r="G38" t="str" cm="1">
        <f t="array" ref="G38">_xlfn.IFS(F38&lt;=19,"Teenager",F38&lt;=39,"Youth",F38&lt;=59,"Adults",F38&gt;=60,"Elder")</f>
        <v>Youth</v>
      </c>
      <c r="H38">
        <v>0</v>
      </c>
      <c r="I38">
        <v>0</v>
      </c>
      <c r="J38">
        <v>342712</v>
      </c>
      <c r="K38">
        <v>8.0500000000000007</v>
      </c>
      <c r="M38" t="s">
        <v>15</v>
      </c>
    </row>
    <row r="39" spans="1:13" x14ac:dyDescent="0.25">
      <c r="A39">
        <v>929</v>
      </c>
      <c r="B39">
        <v>1</v>
      </c>
      <c r="C39">
        <v>3</v>
      </c>
      <c r="D39" t="s">
        <v>240</v>
      </c>
      <c r="E39" t="s">
        <v>14</v>
      </c>
      <c r="F39" s="6">
        <v>21</v>
      </c>
      <c r="G39" t="str" cm="1">
        <f t="array" ref="G39">_xlfn.IFS(F39&lt;=19,"Teenager",F39&lt;=39,"Youth",F39&lt;=59,"Adults",F39&gt;=60,"Elder")</f>
        <v>Youth</v>
      </c>
      <c r="H39">
        <v>0</v>
      </c>
      <c r="I39">
        <v>0</v>
      </c>
      <c r="J39">
        <v>315087</v>
      </c>
      <c r="K39">
        <v>8.6624999999999996</v>
      </c>
      <c r="M39" t="s">
        <v>15</v>
      </c>
    </row>
    <row r="40" spans="1:13" x14ac:dyDescent="0.25">
      <c r="A40">
        <v>930</v>
      </c>
      <c r="B40">
        <v>0</v>
      </c>
      <c r="C40">
        <v>3</v>
      </c>
      <c r="D40" t="s">
        <v>241</v>
      </c>
      <c r="E40" t="s">
        <v>12</v>
      </c>
      <c r="F40" s="6">
        <v>25</v>
      </c>
      <c r="G40" t="str" cm="1">
        <f t="array" ref="G40">_xlfn.IFS(F40&lt;=19,"Teenager",F40&lt;=39,"Youth",F40&lt;=59,"Adults",F40&gt;=60,"Elder")</f>
        <v>Youth</v>
      </c>
      <c r="H40">
        <v>0</v>
      </c>
      <c r="I40">
        <v>0</v>
      </c>
      <c r="J40">
        <v>345768</v>
      </c>
      <c r="K40">
        <v>9.5</v>
      </c>
      <c r="M40" t="s">
        <v>15</v>
      </c>
    </row>
    <row r="41" spans="1:13" x14ac:dyDescent="0.25">
      <c r="A41">
        <v>931</v>
      </c>
      <c r="B41">
        <v>0</v>
      </c>
      <c r="C41">
        <v>3</v>
      </c>
      <c r="D41" t="s">
        <v>242</v>
      </c>
      <c r="E41" t="s">
        <v>12</v>
      </c>
      <c r="F41" s="6">
        <v>25</v>
      </c>
      <c r="G41" t="str" cm="1">
        <f t="array" ref="G41">_xlfn.IFS(F41&lt;=19,"Teenager",F41&lt;=39,"Youth",F41&lt;=59,"Adults",F41&gt;=60,"Elder")</f>
        <v>Youth</v>
      </c>
      <c r="H41">
        <v>0</v>
      </c>
      <c r="I41">
        <v>0</v>
      </c>
      <c r="J41">
        <v>1601</v>
      </c>
      <c r="K41">
        <v>56.495800000000003</v>
      </c>
      <c r="M41" t="s">
        <v>15</v>
      </c>
    </row>
    <row r="42" spans="1:13" x14ac:dyDescent="0.25">
      <c r="A42">
        <v>932</v>
      </c>
      <c r="B42">
        <v>0</v>
      </c>
      <c r="C42">
        <v>3</v>
      </c>
      <c r="D42" t="s">
        <v>243</v>
      </c>
      <c r="E42" t="s">
        <v>12</v>
      </c>
      <c r="F42" s="6">
        <v>39</v>
      </c>
      <c r="G42" t="str" cm="1">
        <f t="array" ref="G42">_xlfn.IFS(F42&lt;=19,"Teenager",F42&lt;=39,"Youth",F42&lt;=59,"Adults",F42&gt;=60,"Elder")</f>
        <v>Youth</v>
      </c>
      <c r="H42">
        <v>0</v>
      </c>
      <c r="I42">
        <v>1</v>
      </c>
      <c r="J42">
        <v>349256</v>
      </c>
      <c r="K42">
        <v>13.416700000000001</v>
      </c>
      <c r="M42" t="s">
        <v>16</v>
      </c>
    </row>
    <row r="43" spans="1:13" x14ac:dyDescent="0.25">
      <c r="A43">
        <v>933</v>
      </c>
      <c r="B43">
        <v>0</v>
      </c>
      <c r="C43">
        <v>1</v>
      </c>
      <c r="D43" t="s">
        <v>244</v>
      </c>
      <c r="E43" t="s">
        <v>12</v>
      </c>
      <c r="F43" s="6">
        <v>41</v>
      </c>
      <c r="G43" t="str" cm="1">
        <f t="array" ref="G43">_xlfn.IFS(F43&lt;=19,"Teenager",F43&lt;=39,"Youth",F43&lt;=59,"Adults",F43&gt;=60,"Elder")</f>
        <v>Adults</v>
      </c>
      <c r="H43">
        <v>0</v>
      </c>
      <c r="I43">
        <v>0</v>
      </c>
      <c r="J43">
        <v>113778</v>
      </c>
      <c r="K43">
        <v>26.55</v>
      </c>
      <c r="L43" t="s">
        <v>37</v>
      </c>
      <c r="M43" t="s">
        <v>15</v>
      </c>
    </row>
    <row r="44" spans="1:13" x14ac:dyDescent="0.25">
      <c r="A44">
        <v>934</v>
      </c>
      <c r="B44">
        <v>0</v>
      </c>
      <c r="C44">
        <v>3</v>
      </c>
      <c r="D44" t="s">
        <v>245</v>
      </c>
      <c r="E44" t="s">
        <v>12</v>
      </c>
      <c r="F44" s="6">
        <v>41</v>
      </c>
      <c r="G44" t="str" cm="1">
        <f t="array" ref="G44">_xlfn.IFS(F44&lt;=19,"Teenager",F44&lt;=39,"Youth",F44&lt;=59,"Adults",F44&gt;=60,"Elder")</f>
        <v>Adults</v>
      </c>
      <c r="H44">
        <v>0</v>
      </c>
      <c r="I44">
        <v>0</v>
      </c>
      <c r="J44" t="s">
        <v>38</v>
      </c>
      <c r="K44">
        <v>7.85</v>
      </c>
      <c r="M44" t="s">
        <v>15</v>
      </c>
    </row>
    <row r="45" spans="1:13" x14ac:dyDescent="0.25">
      <c r="A45">
        <v>935</v>
      </c>
      <c r="B45">
        <v>1</v>
      </c>
      <c r="C45">
        <v>2</v>
      </c>
      <c r="D45" t="s">
        <v>246</v>
      </c>
      <c r="E45" t="s">
        <v>14</v>
      </c>
      <c r="F45" s="6">
        <v>30</v>
      </c>
      <c r="G45" t="str" cm="1">
        <f t="array" ref="G45">_xlfn.IFS(F45&lt;=19,"Teenager",F45&lt;=39,"Youth",F45&lt;=59,"Adults",F45&gt;=60,"Elder")</f>
        <v>Youth</v>
      </c>
      <c r="H45">
        <v>0</v>
      </c>
      <c r="I45">
        <v>0</v>
      </c>
      <c r="J45">
        <v>237249</v>
      </c>
      <c r="K45">
        <v>13</v>
      </c>
      <c r="M45" t="s">
        <v>15</v>
      </c>
    </row>
    <row r="46" spans="1:13" x14ac:dyDescent="0.25">
      <c r="A46">
        <v>936</v>
      </c>
      <c r="B46">
        <v>1</v>
      </c>
      <c r="C46">
        <v>1</v>
      </c>
      <c r="D46" t="s">
        <v>247</v>
      </c>
      <c r="E46" t="s">
        <v>14</v>
      </c>
      <c r="F46" s="6">
        <v>45</v>
      </c>
      <c r="G46" t="str" cm="1">
        <f t="array" ref="G46">_xlfn.IFS(F46&lt;=19,"Teenager",F46&lt;=39,"Youth",F46&lt;=59,"Adults",F46&gt;=60,"Elder")</f>
        <v>Adults</v>
      </c>
      <c r="H46">
        <v>1</v>
      </c>
      <c r="I46">
        <v>0</v>
      </c>
      <c r="J46">
        <v>11753</v>
      </c>
      <c r="K46">
        <v>52.554200000000002</v>
      </c>
      <c r="L46" t="s">
        <v>39</v>
      </c>
      <c r="M46" t="s">
        <v>15</v>
      </c>
    </row>
    <row r="47" spans="1:13" x14ac:dyDescent="0.25">
      <c r="A47">
        <v>937</v>
      </c>
      <c r="B47">
        <v>0</v>
      </c>
      <c r="C47">
        <v>3</v>
      </c>
      <c r="D47" t="s">
        <v>248</v>
      </c>
      <c r="E47" t="s">
        <v>12</v>
      </c>
      <c r="F47" s="6">
        <v>25</v>
      </c>
      <c r="G47" t="str" cm="1">
        <f t="array" ref="G47">_xlfn.IFS(F47&lt;=19,"Teenager",F47&lt;=39,"Youth",F47&lt;=59,"Adults",F47&gt;=60,"Elder")</f>
        <v>Youth</v>
      </c>
      <c r="H47">
        <v>0</v>
      </c>
      <c r="I47">
        <v>0</v>
      </c>
      <c r="J47" t="s">
        <v>40</v>
      </c>
      <c r="K47">
        <v>7.9249999999999998</v>
      </c>
      <c r="M47" t="s">
        <v>15</v>
      </c>
    </row>
    <row r="48" spans="1:13" x14ac:dyDescent="0.25">
      <c r="A48">
        <v>938</v>
      </c>
      <c r="B48">
        <v>0</v>
      </c>
      <c r="C48">
        <v>1</v>
      </c>
      <c r="D48" t="s">
        <v>249</v>
      </c>
      <c r="E48" t="s">
        <v>12</v>
      </c>
      <c r="F48" s="6">
        <v>45</v>
      </c>
      <c r="G48" t="str" cm="1">
        <f t="array" ref="G48">_xlfn.IFS(F48&lt;=19,"Teenager",F48&lt;=39,"Youth",F48&lt;=59,"Adults",F48&gt;=60,"Elder")</f>
        <v>Adults</v>
      </c>
      <c r="H48">
        <v>0</v>
      </c>
      <c r="I48">
        <v>0</v>
      </c>
      <c r="J48" t="s">
        <v>41</v>
      </c>
      <c r="K48">
        <v>29.7</v>
      </c>
      <c r="L48" t="s">
        <v>42</v>
      </c>
      <c r="M48" t="s">
        <v>16</v>
      </c>
    </row>
    <row r="49" spans="1:13" x14ac:dyDescent="0.25">
      <c r="A49">
        <v>939</v>
      </c>
      <c r="B49">
        <v>0</v>
      </c>
      <c r="C49">
        <v>3</v>
      </c>
      <c r="D49" t="s">
        <v>250</v>
      </c>
      <c r="E49" t="s">
        <v>12</v>
      </c>
      <c r="F49" s="6">
        <v>25</v>
      </c>
      <c r="G49" t="str" cm="1">
        <f t="array" ref="G49">_xlfn.IFS(F49&lt;=19,"Teenager",F49&lt;=39,"Youth",F49&lt;=59,"Adults",F49&gt;=60,"Elder")</f>
        <v>Youth</v>
      </c>
      <c r="H49">
        <v>0</v>
      </c>
      <c r="I49">
        <v>0</v>
      </c>
      <c r="J49">
        <v>370374</v>
      </c>
      <c r="K49">
        <v>7.75</v>
      </c>
      <c r="M49" t="s">
        <v>13</v>
      </c>
    </row>
    <row r="50" spans="1:13" x14ac:dyDescent="0.25">
      <c r="A50">
        <v>940</v>
      </c>
      <c r="B50">
        <v>1</v>
      </c>
      <c r="C50">
        <v>1</v>
      </c>
      <c r="D50" t="s">
        <v>251</v>
      </c>
      <c r="E50" t="s">
        <v>14</v>
      </c>
      <c r="F50" s="6">
        <v>60</v>
      </c>
      <c r="G50" t="str" cm="1">
        <f t="array" ref="G50">_xlfn.IFS(F50&lt;=19,"Teenager",F50&lt;=39,"Youth",F50&lt;=59,"Adults",F50&gt;=60,"Elder")</f>
        <v>Elder</v>
      </c>
      <c r="H50">
        <v>0</v>
      </c>
      <c r="I50">
        <v>0</v>
      </c>
      <c r="J50">
        <v>11813</v>
      </c>
      <c r="K50">
        <v>76.291700000000006</v>
      </c>
      <c r="L50" t="s">
        <v>43</v>
      </c>
      <c r="M50" t="s">
        <v>16</v>
      </c>
    </row>
    <row r="51" spans="1:13" x14ac:dyDescent="0.25">
      <c r="A51">
        <v>941</v>
      </c>
      <c r="B51">
        <v>1</v>
      </c>
      <c r="C51">
        <v>3</v>
      </c>
      <c r="D51" t="s">
        <v>252</v>
      </c>
      <c r="E51" t="s">
        <v>14</v>
      </c>
      <c r="F51" s="6">
        <v>36</v>
      </c>
      <c r="G51" t="str" cm="1">
        <f t="array" ref="G51">_xlfn.IFS(F51&lt;=19,"Teenager",F51&lt;=39,"Youth",F51&lt;=59,"Adults",F51&gt;=60,"Elder")</f>
        <v>Youth</v>
      </c>
      <c r="H51">
        <v>0</v>
      </c>
      <c r="I51">
        <v>2</v>
      </c>
      <c r="J51" t="s">
        <v>44</v>
      </c>
      <c r="K51">
        <v>15.9</v>
      </c>
      <c r="M51" t="s">
        <v>15</v>
      </c>
    </row>
    <row r="52" spans="1:13" x14ac:dyDescent="0.25">
      <c r="A52">
        <v>942</v>
      </c>
      <c r="B52">
        <v>0</v>
      </c>
      <c r="C52">
        <v>1</v>
      </c>
      <c r="D52" t="s">
        <v>253</v>
      </c>
      <c r="E52" t="s">
        <v>12</v>
      </c>
      <c r="F52" s="6">
        <v>24</v>
      </c>
      <c r="G52" t="str" cm="1">
        <f t="array" ref="G52">_xlfn.IFS(F52&lt;=19,"Teenager",F52&lt;=39,"Youth",F52&lt;=59,"Adults",F52&gt;=60,"Elder")</f>
        <v>Youth</v>
      </c>
      <c r="H52">
        <v>1</v>
      </c>
      <c r="I52">
        <v>0</v>
      </c>
      <c r="J52">
        <v>13695</v>
      </c>
      <c r="K52">
        <v>60</v>
      </c>
      <c r="L52" t="s">
        <v>45</v>
      </c>
      <c r="M52" t="s">
        <v>15</v>
      </c>
    </row>
    <row r="53" spans="1:13" x14ac:dyDescent="0.25">
      <c r="A53">
        <v>943</v>
      </c>
      <c r="B53">
        <v>0</v>
      </c>
      <c r="C53">
        <v>2</v>
      </c>
      <c r="D53" t="s">
        <v>254</v>
      </c>
      <c r="E53" t="s">
        <v>12</v>
      </c>
      <c r="F53" s="6">
        <v>27</v>
      </c>
      <c r="G53" t="str" cm="1">
        <f t="array" ref="G53">_xlfn.IFS(F53&lt;=19,"Teenager",F53&lt;=39,"Youth",F53&lt;=59,"Adults",F53&gt;=60,"Elder")</f>
        <v>Youth</v>
      </c>
      <c r="H53">
        <v>0</v>
      </c>
      <c r="I53">
        <v>0</v>
      </c>
      <c r="J53" t="s">
        <v>46</v>
      </c>
      <c r="K53">
        <v>15.033300000000001</v>
      </c>
      <c r="M53" t="s">
        <v>16</v>
      </c>
    </row>
    <row r="54" spans="1:13" x14ac:dyDescent="0.25">
      <c r="A54">
        <v>944</v>
      </c>
      <c r="B54">
        <v>1</v>
      </c>
      <c r="C54">
        <v>2</v>
      </c>
      <c r="D54" t="s">
        <v>255</v>
      </c>
      <c r="E54" t="s">
        <v>14</v>
      </c>
      <c r="F54" s="6">
        <v>20</v>
      </c>
      <c r="G54" t="str" cm="1">
        <f t="array" ref="G54">_xlfn.IFS(F54&lt;=19,"Teenager",F54&lt;=39,"Youth",F54&lt;=59,"Adults",F54&gt;=60,"Elder")</f>
        <v>Youth</v>
      </c>
      <c r="H54">
        <v>2</v>
      </c>
      <c r="I54">
        <v>1</v>
      </c>
      <c r="J54">
        <v>29105</v>
      </c>
      <c r="K54">
        <v>23</v>
      </c>
      <c r="M54" t="s">
        <v>15</v>
      </c>
    </row>
    <row r="55" spans="1:13" x14ac:dyDescent="0.25">
      <c r="A55">
        <v>945</v>
      </c>
      <c r="B55">
        <v>1</v>
      </c>
      <c r="C55">
        <v>1</v>
      </c>
      <c r="D55" t="s">
        <v>256</v>
      </c>
      <c r="E55" t="s">
        <v>14</v>
      </c>
      <c r="F55" s="6">
        <v>28</v>
      </c>
      <c r="G55" t="str" cm="1">
        <f t="array" ref="G55">_xlfn.IFS(F55&lt;=19,"Teenager",F55&lt;=39,"Youth",F55&lt;=59,"Adults",F55&gt;=60,"Elder")</f>
        <v>Youth</v>
      </c>
      <c r="H55">
        <v>3</v>
      </c>
      <c r="I55">
        <v>2</v>
      </c>
      <c r="J55">
        <v>19950</v>
      </c>
      <c r="K55">
        <v>263</v>
      </c>
      <c r="L55" t="s">
        <v>47</v>
      </c>
      <c r="M55" t="s">
        <v>15</v>
      </c>
    </row>
    <row r="56" spans="1:13" x14ac:dyDescent="0.25">
      <c r="A56">
        <v>946</v>
      </c>
      <c r="B56">
        <v>0</v>
      </c>
      <c r="C56">
        <v>2</v>
      </c>
      <c r="D56" t="s">
        <v>257</v>
      </c>
      <c r="E56" t="s">
        <v>12</v>
      </c>
      <c r="F56" s="6">
        <v>31</v>
      </c>
      <c r="G56" t="str" cm="1">
        <f t="array" ref="G56">_xlfn.IFS(F56&lt;=19,"Teenager",F56&lt;=39,"Youth",F56&lt;=59,"Adults",F56&gt;=60,"Elder")</f>
        <v>Youth</v>
      </c>
      <c r="H56">
        <v>0</v>
      </c>
      <c r="I56">
        <v>0</v>
      </c>
      <c r="J56" t="s">
        <v>48</v>
      </c>
      <c r="K56">
        <v>15.5792</v>
      </c>
      <c r="M56" t="s">
        <v>16</v>
      </c>
    </row>
    <row r="57" spans="1:13" x14ac:dyDescent="0.25">
      <c r="A57">
        <v>947</v>
      </c>
      <c r="B57">
        <v>0</v>
      </c>
      <c r="C57">
        <v>3</v>
      </c>
      <c r="D57" t="s">
        <v>258</v>
      </c>
      <c r="E57" t="s">
        <v>12</v>
      </c>
      <c r="F57" s="6">
        <v>10</v>
      </c>
      <c r="G57" t="str" cm="1">
        <f t="array" ref="G57">_xlfn.IFS(F57&lt;=19,"Teenager",F57&lt;=39,"Youth",F57&lt;=59,"Adults",F57&gt;=60,"Elder")</f>
        <v>Teenager</v>
      </c>
      <c r="H57">
        <v>4</v>
      </c>
      <c r="I57">
        <v>1</v>
      </c>
      <c r="J57">
        <v>382652</v>
      </c>
      <c r="K57">
        <v>29.125</v>
      </c>
      <c r="M57" t="s">
        <v>13</v>
      </c>
    </row>
    <row r="58" spans="1:13" x14ac:dyDescent="0.25">
      <c r="A58">
        <v>948</v>
      </c>
      <c r="B58">
        <v>0</v>
      </c>
      <c r="C58">
        <v>3</v>
      </c>
      <c r="D58" t="s">
        <v>259</v>
      </c>
      <c r="E58" t="s">
        <v>12</v>
      </c>
      <c r="F58" s="6">
        <v>35</v>
      </c>
      <c r="G58" t="str" cm="1">
        <f t="array" ref="G58">_xlfn.IFS(F58&lt;=19,"Teenager",F58&lt;=39,"Youth",F58&lt;=59,"Adults",F58&gt;=60,"Elder")</f>
        <v>Youth</v>
      </c>
      <c r="H58">
        <v>0</v>
      </c>
      <c r="I58">
        <v>0</v>
      </c>
      <c r="J58">
        <v>349230</v>
      </c>
      <c r="K58">
        <v>7.8958000000000004</v>
      </c>
      <c r="M58" t="s">
        <v>15</v>
      </c>
    </row>
    <row r="59" spans="1:13" x14ac:dyDescent="0.25">
      <c r="A59">
        <v>949</v>
      </c>
      <c r="B59">
        <v>0</v>
      </c>
      <c r="C59">
        <v>3</v>
      </c>
      <c r="D59" t="s">
        <v>260</v>
      </c>
      <c r="E59" t="s">
        <v>12</v>
      </c>
      <c r="F59" s="6">
        <v>25</v>
      </c>
      <c r="G59" t="str" cm="1">
        <f t="array" ref="G59">_xlfn.IFS(F59&lt;=19,"Teenager",F59&lt;=39,"Youth",F59&lt;=59,"Adults",F59&gt;=60,"Elder")</f>
        <v>Youth</v>
      </c>
      <c r="H59">
        <v>0</v>
      </c>
      <c r="I59">
        <v>0</v>
      </c>
      <c r="J59">
        <v>348122</v>
      </c>
      <c r="K59">
        <v>7.65</v>
      </c>
      <c r="L59" t="s">
        <v>49</v>
      </c>
      <c r="M59" t="s">
        <v>15</v>
      </c>
    </row>
    <row r="60" spans="1:13" x14ac:dyDescent="0.25">
      <c r="A60">
        <v>950</v>
      </c>
      <c r="B60">
        <v>0</v>
      </c>
      <c r="C60">
        <v>3</v>
      </c>
      <c r="D60" t="s">
        <v>261</v>
      </c>
      <c r="E60" t="s">
        <v>12</v>
      </c>
      <c r="F60" s="6">
        <v>25</v>
      </c>
      <c r="G60" t="str" cm="1">
        <f t="array" ref="G60">_xlfn.IFS(F60&lt;=19,"Teenager",F60&lt;=39,"Youth",F60&lt;=59,"Adults",F60&gt;=60,"Elder")</f>
        <v>Youth</v>
      </c>
      <c r="H60">
        <v>1</v>
      </c>
      <c r="I60">
        <v>0</v>
      </c>
      <c r="J60">
        <v>386525</v>
      </c>
      <c r="K60">
        <v>16.100000000000001</v>
      </c>
      <c r="M60" t="s">
        <v>15</v>
      </c>
    </row>
    <row r="61" spans="1:13" x14ac:dyDescent="0.25">
      <c r="A61">
        <v>951</v>
      </c>
      <c r="B61">
        <v>1</v>
      </c>
      <c r="C61">
        <v>1</v>
      </c>
      <c r="D61" t="s">
        <v>262</v>
      </c>
      <c r="E61" t="s">
        <v>14</v>
      </c>
      <c r="F61" s="6">
        <v>36</v>
      </c>
      <c r="G61" t="str" cm="1">
        <f t="array" ref="G61">_xlfn.IFS(F61&lt;=19,"Teenager",F61&lt;=39,"Youth",F61&lt;=59,"Adults",F61&gt;=60,"Elder")</f>
        <v>Youth</v>
      </c>
      <c r="H61">
        <v>0</v>
      </c>
      <c r="I61">
        <v>0</v>
      </c>
      <c r="J61" t="s">
        <v>27</v>
      </c>
      <c r="K61">
        <v>262.375</v>
      </c>
      <c r="L61" t="s">
        <v>50</v>
      </c>
      <c r="M61" t="s">
        <v>16</v>
      </c>
    </row>
    <row r="62" spans="1:13" x14ac:dyDescent="0.25">
      <c r="A62">
        <v>952</v>
      </c>
      <c r="B62">
        <v>0</v>
      </c>
      <c r="C62">
        <v>3</v>
      </c>
      <c r="D62" t="s">
        <v>263</v>
      </c>
      <c r="E62" t="s">
        <v>12</v>
      </c>
      <c r="F62" s="6">
        <v>17</v>
      </c>
      <c r="G62" t="str" cm="1">
        <f t="array" ref="G62">_xlfn.IFS(F62&lt;=19,"Teenager",F62&lt;=39,"Youth",F62&lt;=59,"Adults",F62&gt;=60,"Elder")</f>
        <v>Teenager</v>
      </c>
      <c r="H62">
        <v>0</v>
      </c>
      <c r="I62">
        <v>0</v>
      </c>
      <c r="J62">
        <v>349232</v>
      </c>
      <c r="K62">
        <v>7.8958000000000004</v>
      </c>
      <c r="M62" t="s">
        <v>15</v>
      </c>
    </row>
    <row r="63" spans="1:13" x14ac:dyDescent="0.25">
      <c r="A63">
        <v>953</v>
      </c>
      <c r="B63">
        <v>0</v>
      </c>
      <c r="C63">
        <v>2</v>
      </c>
      <c r="D63" t="s">
        <v>264</v>
      </c>
      <c r="E63" t="s">
        <v>12</v>
      </c>
      <c r="F63" s="6">
        <v>32</v>
      </c>
      <c r="G63" t="str" cm="1">
        <f t="array" ref="G63">_xlfn.IFS(F63&lt;=19,"Teenager",F63&lt;=39,"Youth",F63&lt;=59,"Adults",F63&gt;=60,"Elder")</f>
        <v>Youth</v>
      </c>
      <c r="H63">
        <v>0</v>
      </c>
      <c r="I63">
        <v>0</v>
      </c>
      <c r="J63">
        <v>237216</v>
      </c>
      <c r="K63">
        <v>13.5</v>
      </c>
      <c r="M63" t="s">
        <v>15</v>
      </c>
    </row>
    <row r="64" spans="1:13" x14ac:dyDescent="0.25">
      <c r="A64">
        <v>954</v>
      </c>
      <c r="B64">
        <v>0</v>
      </c>
      <c r="C64">
        <v>3</v>
      </c>
      <c r="D64" t="s">
        <v>265</v>
      </c>
      <c r="E64" t="s">
        <v>12</v>
      </c>
      <c r="F64" s="6">
        <v>18</v>
      </c>
      <c r="G64" t="str" cm="1">
        <f t="array" ref="G64">_xlfn.IFS(F64&lt;=19,"Teenager",F64&lt;=39,"Youth",F64&lt;=59,"Adults",F64&gt;=60,"Elder")</f>
        <v>Teenager</v>
      </c>
      <c r="H64">
        <v>0</v>
      </c>
      <c r="I64">
        <v>0</v>
      </c>
      <c r="J64">
        <v>347090</v>
      </c>
      <c r="K64">
        <v>7.75</v>
      </c>
      <c r="M64" t="s">
        <v>15</v>
      </c>
    </row>
    <row r="65" spans="1:13" x14ac:dyDescent="0.25">
      <c r="A65">
        <v>955</v>
      </c>
      <c r="B65">
        <v>1</v>
      </c>
      <c r="C65">
        <v>3</v>
      </c>
      <c r="D65" t="s">
        <v>266</v>
      </c>
      <c r="E65" t="s">
        <v>14</v>
      </c>
      <c r="F65" s="6">
        <v>22</v>
      </c>
      <c r="G65" t="str" cm="1">
        <f t="array" ref="G65">_xlfn.IFS(F65&lt;=19,"Teenager",F65&lt;=39,"Youth",F65&lt;=59,"Adults",F65&gt;=60,"Elder")</f>
        <v>Youth</v>
      </c>
      <c r="H65">
        <v>0</v>
      </c>
      <c r="I65">
        <v>0</v>
      </c>
      <c r="J65">
        <v>334914</v>
      </c>
      <c r="K65">
        <v>7.7249999999999996</v>
      </c>
      <c r="M65" t="s">
        <v>13</v>
      </c>
    </row>
    <row r="66" spans="1:13" x14ac:dyDescent="0.25">
      <c r="A66">
        <v>956</v>
      </c>
      <c r="B66">
        <v>0</v>
      </c>
      <c r="C66">
        <v>1</v>
      </c>
      <c r="D66" t="s">
        <v>267</v>
      </c>
      <c r="E66" t="s">
        <v>12</v>
      </c>
      <c r="F66" s="6">
        <v>13</v>
      </c>
      <c r="G66" t="str" cm="1">
        <f t="array" ref="G66">_xlfn.IFS(F66&lt;=19,"Teenager",F66&lt;=39,"Youth",F66&lt;=59,"Adults",F66&gt;=60,"Elder")</f>
        <v>Teenager</v>
      </c>
      <c r="H66">
        <v>2</v>
      </c>
      <c r="I66">
        <v>2</v>
      </c>
      <c r="J66" t="s">
        <v>27</v>
      </c>
      <c r="K66">
        <v>262.375</v>
      </c>
      <c r="L66" t="s">
        <v>28</v>
      </c>
      <c r="M66" t="s">
        <v>16</v>
      </c>
    </row>
    <row r="67" spans="1:13" x14ac:dyDescent="0.25">
      <c r="A67">
        <v>957</v>
      </c>
      <c r="B67">
        <v>1</v>
      </c>
      <c r="C67">
        <v>2</v>
      </c>
      <c r="D67" t="s">
        <v>268</v>
      </c>
      <c r="E67" t="s">
        <v>14</v>
      </c>
      <c r="F67" s="6">
        <v>24</v>
      </c>
      <c r="G67" t="str" cm="1">
        <f t="array" ref="G67">_xlfn.IFS(F67&lt;=19,"Teenager",F67&lt;=39,"Youth",F67&lt;=59,"Adults",F67&gt;=60,"Elder")</f>
        <v>Youth</v>
      </c>
      <c r="H67">
        <v>0</v>
      </c>
      <c r="I67">
        <v>0</v>
      </c>
      <c r="J67" t="s">
        <v>51</v>
      </c>
      <c r="K67">
        <v>21</v>
      </c>
      <c r="M67" t="s">
        <v>15</v>
      </c>
    </row>
    <row r="68" spans="1:13" x14ac:dyDescent="0.25">
      <c r="A68">
        <v>958</v>
      </c>
      <c r="B68">
        <v>1</v>
      </c>
      <c r="C68">
        <v>3</v>
      </c>
      <c r="D68" t="s">
        <v>269</v>
      </c>
      <c r="E68" t="s">
        <v>14</v>
      </c>
      <c r="F68" s="6">
        <v>18</v>
      </c>
      <c r="G68" t="str" cm="1">
        <f t="array" ref="G68">_xlfn.IFS(F68&lt;=19,"Teenager",F68&lt;=39,"Youth",F68&lt;=59,"Adults",F68&gt;=60,"Elder")</f>
        <v>Teenager</v>
      </c>
      <c r="H68">
        <v>0</v>
      </c>
      <c r="I68">
        <v>0</v>
      </c>
      <c r="J68">
        <v>330963</v>
      </c>
      <c r="K68">
        <v>7.8792</v>
      </c>
      <c r="M68" t="s">
        <v>13</v>
      </c>
    </row>
    <row r="69" spans="1:13" x14ac:dyDescent="0.25">
      <c r="A69">
        <v>959</v>
      </c>
      <c r="B69">
        <v>0</v>
      </c>
      <c r="C69">
        <v>1</v>
      </c>
      <c r="D69" t="s">
        <v>270</v>
      </c>
      <c r="E69" t="s">
        <v>12</v>
      </c>
      <c r="F69" s="6">
        <v>47</v>
      </c>
      <c r="G69" t="str" cm="1">
        <f t="array" ref="G69">_xlfn.IFS(F69&lt;=19,"Teenager",F69&lt;=39,"Youth",F69&lt;=59,"Adults",F69&gt;=60,"Elder")</f>
        <v>Adults</v>
      </c>
      <c r="H69">
        <v>0</v>
      </c>
      <c r="I69">
        <v>0</v>
      </c>
      <c r="J69">
        <v>113796</v>
      </c>
      <c r="K69">
        <v>42.4</v>
      </c>
      <c r="M69" t="s">
        <v>15</v>
      </c>
    </row>
    <row r="70" spans="1:13" x14ac:dyDescent="0.25">
      <c r="A70">
        <v>960</v>
      </c>
      <c r="B70">
        <v>0</v>
      </c>
      <c r="C70">
        <v>1</v>
      </c>
      <c r="D70" t="s">
        <v>271</v>
      </c>
      <c r="E70" t="s">
        <v>12</v>
      </c>
      <c r="F70" s="6">
        <v>31</v>
      </c>
      <c r="G70" t="str" cm="1">
        <f t="array" ref="G70">_xlfn.IFS(F70&lt;=19,"Teenager",F70&lt;=39,"Youth",F70&lt;=59,"Adults",F70&gt;=60,"Elder")</f>
        <v>Youth</v>
      </c>
      <c r="H70">
        <v>0</v>
      </c>
      <c r="I70">
        <v>0</v>
      </c>
      <c r="J70">
        <v>2543</v>
      </c>
      <c r="K70">
        <v>28.537500000000001</v>
      </c>
      <c r="L70" t="s">
        <v>52</v>
      </c>
      <c r="M70" t="s">
        <v>16</v>
      </c>
    </row>
    <row r="71" spans="1:13" x14ac:dyDescent="0.25">
      <c r="A71">
        <v>961</v>
      </c>
      <c r="B71">
        <v>1</v>
      </c>
      <c r="C71">
        <v>1</v>
      </c>
      <c r="D71" t="s">
        <v>272</v>
      </c>
      <c r="E71" t="s">
        <v>14</v>
      </c>
      <c r="F71" s="6">
        <v>60</v>
      </c>
      <c r="G71" t="str" cm="1">
        <f t="array" ref="G71">_xlfn.IFS(F71&lt;=19,"Teenager",F71&lt;=39,"Youth",F71&lt;=59,"Adults",F71&gt;=60,"Elder")</f>
        <v>Elder</v>
      </c>
      <c r="H71">
        <v>1</v>
      </c>
      <c r="I71">
        <v>4</v>
      </c>
      <c r="J71">
        <v>19950</v>
      </c>
      <c r="K71">
        <v>263</v>
      </c>
      <c r="L71" t="s">
        <v>47</v>
      </c>
      <c r="M71" t="s">
        <v>15</v>
      </c>
    </row>
    <row r="72" spans="1:13" x14ac:dyDescent="0.25">
      <c r="A72">
        <v>962</v>
      </c>
      <c r="B72">
        <v>1</v>
      </c>
      <c r="C72">
        <v>3</v>
      </c>
      <c r="D72" t="s">
        <v>273</v>
      </c>
      <c r="E72" t="s">
        <v>14</v>
      </c>
      <c r="F72" s="6">
        <v>24</v>
      </c>
      <c r="G72" t="str" cm="1">
        <f t="array" ref="G72">_xlfn.IFS(F72&lt;=19,"Teenager",F72&lt;=39,"Youth",F72&lt;=59,"Adults",F72&gt;=60,"Elder")</f>
        <v>Youth</v>
      </c>
      <c r="H72">
        <v>0</v>
      </c>
      <c r="I72">
        <v>0</v>
      </c>
      <c r="J72">
        <v>382653</v>
      </c>
      <c r="K72">
        <v>7.75</v>
      </c>
      <c r="M72" t="s">
        <v>13</v>
      </c>
    </row>
    <row r="73" spans="1:13" x14ac:dyDescent="0.25">
      <c r="A73">
        <v>963</v>
      </c>
      <c r="B73">
        <v>0</v>
      </c>
      <c r="C73">
        <v>3</v>
      </c>
      <c r="D73" t="s">
        <v>274</v>
      </c>
      <c r="E73" t="s">
        <v>12</v>
      </c>
      <c r="F73" s="6">
        <v>21</v>
      </c>
      <c r="G73" t="str" cm="1">
        <f t="array" ref="G73">_xlfn.IFS(F73&lt;=19,"Teenager",F73&lt;=39,"Youth",F73&lt;=59,"Adults",F73&gt;=60,"Elder")</f>
        <v>Youth</v>
      </c>
      <c r="H73">
        <v>0</v>
      </c>
      <c r="I73">
        <v>0</v>
      </c>
      <c r="J73">
        <v>349211</v>
      </c>
      <c r="K73">
        <v>7.8958000000000004</v>
      </c>
      <c r="M73" t="s">
        <v>15</v>
      </c>
    </row>
    <row r="74" spans="1:13" x14ac:dyDescent="0.25">
      <c r="A74">
        <v>964</v>
      </c>
      <c r="B74">
        <v>1</v>
      </c>
      <c r="C74">
        <v>3</v>
      </c>
      <c r="D74" t="s">
        <v>275</v>
      </c>
      <c r="E74" t="s">
        <v>14</v>
      </c>
      <c r="F74" s="6">
        <v>29</v>
      </c>
      <c r="G74" t="str" cm="1">
        <f t="array" ref="G74">_xlfn.IFS(F74&lt;=19,"Teenager",F74&lt;=39,"Youth",F74&lt;=59,"Adults",F74&gt;=60,"Elder")</f>
        <v>Youth</v>
      </c>
      <c r="H74">
        <v>0</v>
      </c>
      <c r="I74">
        <v>0</v>
      </c>
      <c r="J74">
        <v>3101297</v>
      </c>
      <c r="K74">
        <v>7.9249999999999998</v>
      </c>
      <c r="M74" t="s">
        <v>15</v>
      </c>
    </row>
    <row r="75" spans="1:13" x14ac:dyDescent="0.25">
      <c r="A75">
        <v>965</v>
      </c>
      <c r="B75">
        <v>0</v>
      </c>
      <c r="C75">
        <v>1</v>
      </c>
      <c r="D75" t="s">
        <v>276</v>
      </c>
      <c r="E75" t="s">
        <v>12</v>
      </c>
      <c r="F75" s="6">
        <v>28.5</v>
      </c>
      <c r="G75" t="str" cm="1">
        <f t="array" ref="G75">_xlfn.IFS(F75&lt;=19,"Teenager",F75&lt;=39,"Youth",F75&lt;=59,"Adults",F75&gt;=60,"Elder")</f>
        <v>Youth</v>
      </c>
      <c r="H75">
        <v>0</v>
      </c>
      <c r="I75">
        <v>0</v>
      </c>
      <c r="J75" t="s">
        <v>53</v>
      </c>
      <c r="K75">
        <v>27.720800000000001</v>
      </c>
      <c r="L75" t="s">
        <v>54</v>
      </c>
      <c r="M75" t="s">
        <v>16</v>
      </c>
    </row>
    <row r="76" spans="1:13" x14ac:dyDescent="0.25">
      <c r="A76">
        <v>966</v>
      </c>
      <c r="B76">
        <v>1</v>
      </c>
      <c r="C76">
        <v>1</v>
      </c>
      <c r="D76" t="s">
        <v>277</v>
      </c>
      <c r="E76" t="s">
        <v>14</v>
      </c>
      <c r="F76" s="6">
        <v>35</v>
      </c>
      <c r="G76" t="str" cm="1">
        <f t="array" ref="G76">_xlfn.IFS(F76&lt;=19,"Teenager",F76&lt;=39,"Youth",F76&lt;=59,"Adults",F76&gt;=60,"Elder")</f>
        <v>Youth</v>
      </c>
      <c r="H76">
        <v>0</v>
      </c>
      <c r="I76">
        <v>0</v>
      </c>
      <c r="J76">
        <v>113503</v>
      </c>
      <c r="K76">
        <v>211.5</v>
      </c>
      <c r="L76" t="s">
        <v>55</v>
      </c>
      <c r="M76" t="s">
        <v>16</v>
      </c>
    </row>
    <row r="77" spans="1:13" x14ac:dyDescent="0.25">
      <c r="A77">
        <v>967</v>
      </c>
      <c r="B77">
        <v>0</v>
      </c>
      <c r="C77">
        <v>1</v>
      </c>
      <c r="D77" t="s">
        <v>278</v>
      </c>
      <c r="E77" t="s">
        <v>12</v>
      </c>
      <c r="F77" s="6">
        <v>32.5</v>
      </c>
      <c r="G77" t="str" cm="1">
        <f t="array" ref="G77">_xlfn.IFS(F77&lt;=19,"Teenager",F77&lt;=39,"Youth",F77&lt;=59,"Adults",F77&gt;=60,"Elder")</f>
        <v>Youth</v>
      </c>
      <c r="H77">
        <v>0</v>
      </c>
      <c r="I77">
        <v>0</v>
      </c>
      <c r="J77">
        <v>113503</v>
      </c>
      <c r="K77">
        <v>211.5</v>
      </c>
      <c r="L77" t="s">
        <v>56</v>
      </c>
      <c r="M77" t="s">
        <v>16</v>
      </c>
    </row>
    <row r="78" spans="1:13" x14ac:dyDescent="0.25">
      <c r="A78">
        <v>968</v>
      </c>
      <c r="B78">
        <v>0</v>
      </c>
      <c r="C78">
        <v>3</v>
      </c>
      <c r="D78" t="s">
        <v>279</v>
      </c>
      <c r="E78" t="s">
        <v>12</v>
      </c>
      <c r="F78" s="6">
        <v>25</v>
      </c>
      <c r="G78" t="str" cm="1">
        <f t="array" ref="G78">_xlfn.IFS(F78&lt;=19,"Teenager",F78&lt;=39,"Youth",F78&lt;=59,"Adults",F78&gt;=60,"Elder")</f>
        <v>Youth</v>
      </c>
      <c r="H78">
        <v>0</v>
      </c>
      <c r="I78">
        <v>0</v>
      </c>
      <c r="J78">
        <v>359306</v>
      </c>
      <c r="K78">
        <v>8.0500000000000007</v>
      </c>
      <c r="M78" t="s">
        <v>15</v>
      </c>
    </row>
    <row r="79" spans="1:13" x14ac:dyDescent="0.25">
      <c r="A79">
        <v>969</v>
      </c>
      <c r="B79">
        <v>1</v>
      </c>
      <c r="C79">
        <v>1</v>
      </c>
      <c r="D79" t="s">
        <v>280</v>
      </c>
      <c r="E79" t="s">
        <v>14</v>
      </c>
      <c r="F79" s="6">
        <v>55</v>
      </c>
      <c r="G79" t="str" cm="1">
        <f t="array" ref="G79">_xlfn.IFS(F79&lt;=19,"Teenager",F79&lt;=39,"Youth",F79&lt;=59,"Adults",F79&gt;=60,"Elder")</f>
        <v>Adults</v>
      </c>
      <c r="H79">
        <v>2</v>
      </c>
      <c r="I79">
        <v>0</v>
      </c>
      <c r="J79">
        <v>11770</v>
      </c>
      <c r="K79">
        <v>25.7</v>
      </c>
      <c r="L79" t="s">
        <v>57</v>
      </c>
      <c r="M79" t="s">
        <v>15</v>
      </c>
    </row>
    <row r="80" spans="1:13" x14ac:dyDescent="0.25">
      <c r="A80">
        <v>970</v>
      </c>
      <c r="B80">
        <v>0</v>
      </c>
      <c r="C80">
        <v>2</v>
      </c>
      <c r="D80" t="s">
        <v>281</v>
      </c>
      <c r="E80" t="s">
        <v>12</v>
      </c>
      <c r="F80" s="6">
        <v>30</v>
      </c>
      <c r="G80" t="str" cm="1">
        <f t="array" ref="G80">_xlfn.IFS(F80&lt;=19,"Teenager",F80&lt;=39,"Youth",F80&lt;=59,"Adults",F80&gt;=60,"Elder")</f>
        <v>Youth</v>
      </c>
      <c r="H80">
        <v>0</v>
      </c>
      <c r="I80">
        <v>0</v>
      </c>
      <c r="J80">
        <v>248744</v>
      </c>
      <c r="K80">
        <v>13</v>
      </c>
      <c r="M80" t="s">
        <v>15</v>
      </c>
    </row>
    <row r="81" spans="1:13" x14ac:dyDescent="0.25">
      <c r="A81">
        <v>971</v>
      </c>
      <c r="B81">
        <v>1</v>
      </c>
      <c r="C81">
        <v>3</v>
      </c>
      <c r="D81" t="s">
        <v>282</v>
      </c>
      <c r="E81" t="s">
        <v>14</v>
      </c>
      <c r="F81" s="6">
        <v>24</v>
      </c>
      <c r="G81" t="str" cm="1">
        <f t="array" ref="G81">_xlfn.IFS(F81&lt;=19,"Teenager",F81&lt;=39,"Youth",F81&lt;=59,"Adults",F81&gt;=60,"Elder")</f>
        <v>Youth</v>
      </c>
      <c r="H81">
        <v>0</v>
      </c>
      <c r="I81">
        <v>0</v>
      </c>
      <c r="J81">
        <v>368702</v>
      </c>
      <c r="K81">
        <v>7.75</v>
      </c>
      <c r="M81" t="s">
        <v>13</v>
      </c>
    </row>
    <row r="82" spans="1:13" x14ac:dyDescent="0.25">
      <c r="A82">
        <v>972</v>
      </c>
      <c r="B82">
        <v>0</v>
      </c>
      <c r="C82">
        <v>3</v>
      </c>
      <c r="D82" t="s">
        <v>283</v>
      </c>
      <c r="E82" t="s">
        <v>12</v>
      </c>
      <c r="F82" s="6">
        <v>6</v>
      </c>
      <c r="G82" t="str" cm="1">
        <f t="array" ref="G82">_xlfn.IFS(F82&lt;=19,"Teenager",F82&lt;=39,"Youth",F82&lt;=59,"Adults",F82&gt;=60,"Elder")</f>
        <v>Teenager</v>
      </c>
      <c r="H82">
        <v>1</v>
      </c>
      <c r="I82">
        <v>1</v>
      </c>
      <c r="J82">
        <v>2678</v>
      </c>
      <c r="K82">
        <v>15.245799999999999</v>
      </c>
      <c r="M82" t="s">
        <v>16</v>
      </c>
    </row>
    <row r="83" spans="1:13" x14ac:dyDescent="0.25">
      <c r="A83">
        <v>973</v>
      </c>
      <c r="B83">
        <v>0</v>
      </c>
      <c r="C83">
        <v>1</v>
      </c>
      <c r="D83" t="s">
        <v>284</v>
      </c>
      <c r="E83" t="s">
        <v>12</v>
      </c>
      <c r="F83" s="6">
        <v>67</v>
      </c>
      <c r="G83" t="str" cm="1">
        <f t="array" ref="G83">_xlfn.IFS(F83&lt;=19,"Teenager",F83&lt;=39,"Youth",F83&lt;=59,"Adults",F83&gt;=60,"Elder")</f>
        <v>Elder</v>
      </c>
      <c r="H83">
        <v>1</v>
      </c>
      <c r="I83">
        <v>0</v>
      </c>
      <c r="J83" t="s">
        <v>58</v>
      </c>
      <c r="K83">
        <v>221.7792</v>
      </c>
      <c r="L83" t="s">
        <v>59</v>
      </c>
      <c r="M83" t="s">
        <v>15</v>
      </c>
    </row>
    <row r="84" spans="1:13" x14ac:dyDescent="0.25">
      <c r="A84">
        <v>974</v>
      </c>
      <c r="B84">
        <v>0</v>
      </c>
      <c r="C84">
        <v>1</v>
      </c>
      <c r="D84" t="s">
        <v>285</v>
      </c>
      <c r="E84" t="s">
        <v>12</v>
      </c>
      <c r="F84" s="6">
        <v>49</v>
      </c>
      <c r="G84" t="str" cm="1">
        <f t="array" ref="G84">_xlfn.IFS(F84&lt;=19,"Teenager",F84&lt;=39,"Youth",F84&lt;=59,"Adults",F84&gt;=60,"Elder")</f>
        <v>Adults</v>
      </c>
      <c r="H84">
        <v>0</v>
      </c>
      <c r="I84">
        <v>0</v>
      </c>
      <c r="J84">
        <v>19924</v>
      </c>
      <c r="K84">
        <v>26</v>
      </c>
      <c r="M84" t="s">
        <v>15</v>
      </c>
    </row>
    <row r="85" spans="1:13" x14ac:dyDescent="0.25">
      <c r="A85">
        <v>975</v>
      </c>
      <c r="B85">
        <v>0</v>
      </c>
      <c r="C85">
        <v>3</v>
      </c>
      <c r="D85" t="s">
        <v>286</v>
      </c>
      <c r="E85" t="s">
        <v>12</v>
      </c>
      <c r="F85" s="6">
        <v>25</v>
      </c>
      <c r="G85" t="str" cm="1">
        <f t="array" ref="G85">_xlfn.IFS(F85&lt;=19,"Teenager",F85&lt;=39,"Youth",F85&lt;=59,"Adults",F85&gt;=60,"Elder")</f>
        <v>Youth</v>
      </c>
      <c r="H85">
        <v>0</v>
      </c>
      <c r="I85">
        <v>0</v>
      </c>
      <c r="J85">
        <v>349238</v>
      </c>
      <c r="K85">
        <v>7.8958000000000004</v>
      </c>
      <c r="M85" t="s">
        <v>15</v>
      </c>
    </row>
    <row r="86" spans="1:13" x14ac:dyDescent="0.25">
      <c r="A86">
        <v>976</v>
      </c>
      <c r="B86">
        <v>0</v>
      </c>
      <c r="C86">
        <v>2</v>
      </c>
      <c r="D86" t="s">
        <v>287</v>
      </c>
      <c r="E86" t="s">
        <v>12</v>
      </c>
      <c r="F86" s="6">
        <v>31</v>
      </c>
      <c r="G86" t="str" cm="1">
        <f t="array" ref="G86">_xlfn.IFS(F86&lt;=19,"Teenager",F86&lt;=39,"Youth",F86&lt;=59,"Adults",F86&gt;=60,"Elder")</f>
        <v>Youth</v>
      </c>
      <c r="H86">
        <v>0</v>
      </c>
      <c r="I86">
        <v>0</v>
      </c>
      <c r="J86">
        <v>240261</v>
      </c>
      <c r="K86">
        <v>10.708299999999999</v>
      </c>
      <c r="M86" t="s">
        <v>13</v>
      </c>
    </row>
    <row r="87" spans="1:13" x14ac:dyDescent="0.25">
      <c r="A87">
        <v>977</v>
      </c>
      <c r="B87">
        <v>0</v>
      </c>
      <c r="C87">
        <v>3</v>
      </c>
      <c r="D87" t="s">
        <v>288</v>
      </c>
      <c r="E87" t="s">
        <v>12</v>
      </c>
      <c r="F87" s="6">
        <v>25</v>
      </c>
      <c r="G87" t="str" cm="1">
        <f t="array" ref="G87">_xlfn.IFS(F87&lt;=19,"Teenager",F87&lt;=39,"Youth",F87&lt;=59,"Adults",F87&gt;=60,"Elder")</f>
        <v>Youth</v>
      </c>
      <c r="H87">
        <v>1</v>
      </c>
      <c r="I87">
        <v>0</v>
      </c>
      <c r="J87">
        <v>2660</v>
      </c>
      <c r="K87">
        <v>14.4542</v>
      </c>
      <c r="M87" t="s">
        <v>16</v>
      </c>
    </row>
    <row r="88" spans="1:13" x14ac:dyDescent="0.25">
      <c r="A88">
        <v>978</v>
      </c>
      <c r="B88">
        <v>1</v>
      </c>
      <c r="C88">
        <v>3</v>
      </c>
      <c r="D88" t="s">
        <v>289</v>
      </c>
      <c r="E88" t="s">
        <v>14</v>
      </c>
      <c r="F88" s="6">
        <v>27</v>
      </c>
      <c r="G88" t="str" cm="1">
        <f t="array" ref="G88">_xlfn.IFS(F88&lt;=19,"Teenager",F88&lt;=39,"Youth",F88&lt;=59,"Adults",F88&gt;=60,"Elder")</f>
        <v>Youth</v>
      </c>
      <c r="H88">
        <v>0</v>
      </c>
      <c r="I88">
        <v>0</v>
      </c>
      <c r="J88">
        <v>330844</v>
      </c>
      <c r="K88">
        <v>7.8792</v>
      </c>
      <c r="M88" t="s">
        <v>13</v>
      </c>
    </row>
    <row r="89" spans="1:13" x14ac:dyDescent="0.25">
      <c r="A89">
        <v>979</v>
      </c>
      <c r="B89">
        <v>1</v>
      </c>
      <c r="C89">
        <v>3</v>
      </c>
      <c r="D89" t="s">
        <v>290</v>
      </c>
      <c r="E89" t="s">
        <v>14</v>
      </c>
      <c r="F89" s="6">
        <v>18</v>
      </c>
      <c r="G89" t="str" cm="1">
        <f t="array" ref="G89">_xlfn.IFS(F89&lt;=19,"Teenager",F89&lt;=39,"Youth",F89&lt;=59,"Adults",F89&gt;=60,"Elder")</f>
        <v>Teenager</v>
      </c>
      <c r="H89">
        <v>0</v>
      </c>
      <c r="I89">
        <v>0</v>
      </c>
      <c r="J89" t="s">
        <v>60</v>
      </c>
      <c r="K89">
        <v>8.0500000000000007</v>
      </c>
      <c r="M89" t="s">
        <v>15</v>
      </c>
    </row>
    <row r="90" spans="1:13" x14ac:dyDescent="0.25">
      <c r="A90">
        <v>980</v>
      </c>
      <c r="B90">
        <v>1</v>
      </c>
      <c r="C90">
        <v>3</v>
      </c>
      <c r="D90" t="s">
        <v>291</v>
      </c>
      <c r="E90" t="s">
        <v>14</v>
      </c>
      <c r="F90" s="6">
        <v>23</v>
      </c>
      <c r="G90" t="str" cm="1">
        <f t="array" ref="G90">_xlfn.IFS(F90&lt;=19,"Teenager",F90&lt;=39,"Youth",F90&lt;=59,"Adults",F90&gt;=60,"Elder")</f>
        <v>Youth</v>
      </c>
      <c r="H90">
        <v>0</v>
      </c>
      <c r="I90">
        <v>0</v>
      </c>
      <c r="J90">
        <v>364856</v>
      </c>
      <c r="K90">
        <v>7.75</v>
      </c>
      <c r="M90" t="s">
        <v>13</v>
      </c>
    </row>
    <row r="91" spans="1:13" x14ac:dyDescent="0.25">
      <c r="A91">
        <v>981</v>
      </c>
      <c r="B91">
        <v>0</v>
      </c>
      <c r="C91">
        <v>2</v>
      </c>
      <c r="D91" t="s">
        <v>292</v>
      </c>
      <c r="E91" t="s">
        <v>12</v>
      </c>
      <c r="F91" s="6">
        <v>2</v>
      </c>
      <c r="G91" t="str" cm="1">
        <f t="array" ref="G91">_xlfn.IFS(F91&lt;=19,"Teenager",F91&lt;=39,"Youth",F91&lt;=59,"Adults",F91&gt;=60,"Elder")</f>
        <v>Teenager</v>
      </c>
      <c r="H91">
        <v>1</v>
      </c>
      <c r="I91">
        <v>1</v>
      </c>
      <c r="J91">
        <v>29103</v>
      </c>
      <c r="K91">
        <v>23</v>
      </c>
      <c r="M91" t="s">
        <v>15</v>
      </c>
    </row>
    <row r="92" spans="1:13" x14ac:dyDescent="0.25">
      <c r="A92">
        <v>982</v>
      </c>
      <c r="B92">
        <v>1</v>
      </c>
      <c r="C92">
        <v>3</v>
      </c>
      <c r="D92" t="s">
        <v>293</v>
      </c>
      <c r="E92" t="s">
        <v>14</v>
      </c>
      <c r="F92" s="6">
        <v>22</v>
      </c>
      <c r="G92" t="str" cm="1">
        <f t="array" ref="G92">_xlfn.IFS(F92&lt;=19,"Teenager",F92&lt;=39,"Youth",F92&lt;=59,"Adults",F92&gt;=60,"Elder")</f>
        <v>Youth</v>
      </c>
      <c r="H92">
        <v>1</v>
      </c>
      <c r="I92">
        <v>0</v>
      </c>
      <c r="J92">
        <v>347072</v>
      </c>
      <c r="K92">
        <v>13.9</v>
      </c>
      <c r="M92" t="s">
        <v>15</v>
      </c>
    </row>
    <row r="93" spans="1:13" x14ac:dyDescent="0.25">
      <c r="A93">
        <v>983</v>
      </c>
      <c r="B93">
        <v>0</v>
      </c>
      <c r="C93">
        <v>3</v>
      </c>
      <c r="D93" t="s">
        <v>294</v>
      </c>
      <c r="E93" t="s">
        <v>12</v>
      </c>
      <c r="F93" s="6">
        <v>25</v>
      </c>
      <c r="G93" t="str" cm="1">
        <f t="array" ref="G93">_xlfn.IFS(F93&lt;=19,"Teenager",F93&lt;=39,"Youth",F93&lt;=59,"Adults",F93&gt;=60,"Elder")</f>
        <v>Youth</v>
      </c>
      <c r="H93">
        <v>0</v>
      </c>
      <c r="I93">
        <v>0</v>
      </c>
      <c r="J93">
        <v>345498</v>
      </c>
      <c r="K93">
        <v>7.7750000000000004</v>
      </c>
      <c r="M93" t="s">
        <v>15</v>
      </c>
    </row>
    <row r="94" spans="1:13" x14ac:dyDescent="0.25">
      <c r="A94">
        <v>984</v>
      </c>
      <c r="B94">
        <v>1</v>
      </c>
      <c r="C94">
        <v>1</v>
      </c>
      <c r="D94" t="s">
        <v>295</v>
      </c>
      <c r="E94" t="s">
        <v>14</v>
      </c>
      <c r="F94" s="6">
        <v>27</v>
      </c>
      <c r="G94" t="str" cm="1">
        <f t="array" ref="G94">_xlfn.IFS(F94&lt;=19,"Teenager",F94&lt;=39,"Youth",F94&lt;=59,"Adults",F94&gt;=60,"Elder")</f>
        <v>Youth</v>
      </c>
      <c r="H94">
        <v>1</v>
      </c>
      <c r="I94">
        <v>2</v>
      </c>
      <c r="J94" t="s">
        <v>61</v>
      </c>
      <c r="K94">
        <v>52</v>
      </c>
      <c r="L94" t="s">
        <v>62</v>
      </c>
      <c r="M94" t="s">
        <v>15</v>
      </c>
    </row>
    <row r="95" spans="1:13" x14ac:dyDescent="0.25">
      <c r="A95">
        <v>985</v>
      </c>
      <c r="B95">
        <v>0</v>
      </c>
      <c r="C95">
        <v>3</v>
      </c>
      <c r="D95" t="s">
        <v>296</v>
      </c>
      <c r="E95" t="s">
        <v>12</v>
      </c>
      <c r="F95" s="6">
        <v>25</v>
      </c>
      <c r="G95" t="str" cm="1">
        <f t="array" ref="G95">_xlfn.IFS(F95&lt;=19,"Teenager",F95&lt;=39,"Youth",F95&lt;=59,"Adults",F95&gt;=60,"Elder")</f>
        <v>Youth</v>
      </c>
      <c r="H95">
        <v>0</v>
      </c>
      <c r="I95">
        <v>0</v>
      </c>
      <c r="J95">
        <v>376563</v>
      </c>
      <c r="K95">
        <v>8.0500000000000007</v>
      </c>
      <c r="M95" t="s">
        <v>15</v>
      </c>
    </row>
    <row r="96" spans="1:13" x14ac:dyDescent="0.25">
      <c r="A96">
        <v>986</v>
      </c>
      <c r="B96">
        <v>0</v>
      </c>
      <c r="C96">
        <v>1</v>
      </c>
      <c r="D96" t="s">
        <v>297</v>
      </c>
      <c r="E96" t="s">
        <v>12</v>
      </c>
      <c r="F96" s="6">
        <v>25</v>
      </c>
      <c r="G96" t="str" cm="1">
        <f t="array" ref="G96">_xlfn.IFS(F96&lt;=19,"Teenager",F96&lt;=39,"Youth",F96&lt;=59,"Adults",F96&gt;=60,"Elder")</f>
        <v>Youth</v>
      </c>
      <c r="H96">
        <v>0</v>
      </c>
      <c r="I96">
        <v>0</v>
      </c>
      <c r="J96">
        <v>13905</v>
      </c>
      <c r="K96">
        <v>26</v>
      </c>
      <c r="M96" t="s">
        <v>16</v>
      </c>
    </row>
    <row r="97" spans="1:13" x14ac:dyDescent="0.25">
      <c r="A97">
        <v>987</v>
      </c>
      <c r="B97">
        <v>0</v>
      </c>
      <c r="C97">
        <v>3</v>
      </c>
      <c r="D97" t="s">
        <v>298</v>
      </c>
      <c r="E97" t="s">
        <v>12</v>
      </c>
      <c r="F97" s="6">
        <v>25</v>
      </c>
      <c r="G97" t="str" cm="1">
        <f t="array" ref="G97">_xlfn.IFS(F97&lt;=19,"Teenager",F97&lt;=39,"Youth",F97&lt;=59,"Adults",F97&gt;=60,"Elder")</f>
        <v>Youth</v>
      </c>
      <c r="H97">
        <v>0</v>
      </c>
      <c r="I97">
        <v>0</v>
      </c>
      <c r="J97">
        <v>350033</v>
      </c>
      <c r="K97">
        <v>7.7957999999999998</v>
      </c>
      <c r="M97" t="s">
        <v>15</v>
      </c>
    </row>
    <row r="98" spans="1:13" x14ac:dyDescent="0.25">
      <c r="A98">
        <v>988</v>
      </c>
      <c r="B98">
        <v>1</v>
      </c>
      <c r="C98">
        <v>1</v>
      </c>
      <c r="D98" t="s">
        <v>299</v>
      </c>
      <c r="E98" t="s">
        <v>14</v>
      </c>
      <c r="F98" s="6">
        <v>76</v>
      </c>
      <c r="G98" t="str" cm="1">
        <f t="array" ref="G98">_xlfn.IFS(F98&lt;=19,"Teenager",F98&lt;=39,"Youth",F98&lt;=59,"Adults",F98&gt;=60,"Elder")</f>
        <v>Elder</v>
      </c>
      <c r="H98">
        <v>1</v>
      </c>
      <c r="I98">
        <v>0</v>
      </c>
      <c r="J98">
        <v>19877</v>
      </c>
      <c r="K98">
        <v>78.849999999999994</v>
      </c>
      <c r="L98" t="s">
        <v>63</v>
      </c>
      <c r="M98" t="s">
        <v>15</v>
      </c>
    </row>
    <row r="99" spans="1:13" x14ac:dyDescent="0.25">
      <c r="A99">
        <v>989</v>
      </c>
      <c r="B99">
        <v>0</v>
      </c>
      <c r="C99">
        <v>3</v>
      </c>
      <c r="D99" t="s">
        <v>300</v>
      </c>
      <c r="E99" t="s">
        <v>12</v>
      </c>
      <c r="F99" s="6">
        <v>29</v>
      </c>
      <c r="G99" t="str" cm="1">
        <f t="array" ref="G99">_xlfn.IFS(F99&lt;=19,"Teenager",F99&lt;=39,"Youth",F99&lt;=59,"Adults",F99&gt;=60,"Elder")</f>
        <v>Youth</v>
      </c>
      <c r="H99">
        <v>0</v>
      </c>
      <c r="I99">
        <v>0</v>
      </c>
      <c r="J99" t="s">
        <v>64</v>
      </c>
      <c r="K99">
        <v>7.9249999999999998</v>
      </c>
      <c r="M99" t="s">
        <v>15</v>
      </c>
    </row>
    <row r="100" spans="1:13" x14ac:dyDescent="0.25">
      <c r="A100">
        <v>990</v>
      </c>
      <c r="B100">
        <v>1</v>
      </c>
      <c r="C100">
        <v>3</v>
      </c>
      <c r="D100" t="s">
        <v>301</v>
      </c>
      <c r="E100" t="s">
        <v>14</v>
      </c>
      <c r="F100" s="6">
        <v>20</v>
      </c>
      <c r="G100" t="str" cm="1">
        <f t="array" ref="G100">_xlfn.IFS(F100&lt;=19,"Teenager",F100&lt;=39,"Youth",F100&lt;=59,"Adults",F100&gt;=60,"Elder")</f>
        <v>Youth</v>
      </c>
      <c r="H100">
        <v>0</v>
      </c>
      <c r="I100">
        <v>0</v>
      </c>
      <c r="J100">
        <v>347471</v>
      </c>
      <c r="K100">
        <v>7.8541999999999996</v>
      </c>
      <c r="M100" t="s">
        <v>15</v>
      </c>
    </row>
    <row r="101" spans="1:13" x14ac:dyDescent="0.25">
      <c r="A101">
        <v>991</v>
      </c>
      <c r="B101">
        <v>0</v>
      </c>
      <c r="C101">
        <v>3</v>
      </c>
      <c r="D101" t="s">
        <v>302</v>
      </c>
      <c r="E101" t="s">
        <v>12</v>
      </c>
      <c r="F101" s="6">
        <v>33</v>
      </c>
      <c r="G101" t="str" cm="1">
        <f t="array" ref="G101">_xlfn.IFS(F101&lt;=19,"Teenager",F101&lt;=39,"Youth",F101&lt;=59,"Adults",F101&gt;=60,"Elder")</f>
        <v>Youth</v>
      </c>
      <c r="H101">
        <v>0</v>
      </c>
      <c r="I101">
        <v>0</v>
      </c>
      <c r="J101" t="s">
        <v>65</v>
      </c>
      <c r="K101">
        <v>8.0500000000000007</v>
      </c>
      <c r="M101" t="s">
        <v>15</v>
      </c>
    </row>
    <row r="102" spans="1:13" x14ac:dyDescent="0.25">
      <c r="A102">
        <v>992</v>
      </c>
      <c r="B102">
        <v>1</v>
      </c>
      <c r="C102">
        <v>1</v>
      </c>
      <c r="D102" t="s">
        <v>303</v>
      </c>
      <c r="E102" t="s">
        <v>14</v>
      </c>
      <c r="F102" s="6">
        <v>43</v>
      </c>
      <c r="G102" t="str" cm="1">
        <f t="array" ref="G102">_xlfn.IFS(F102&lt;=19,"Teenager",F102&lt;=39,"Youth",F102&lt;=59,"Adults",F102&gt;=60,"Elder")</f>
        <v>Adults</v>
      </c>
      <c r="H102">
        <v>1</v>
      </c>
      <c r="I102">
        <v>0</v>
      </c>
      <c r="J102">
        <v>11778</v>
      </c>
      <c r="K102">
        <v>55.441699999999997</v>
      </c>
      <c r="L102" t="s">
        <v>66</v>
      </c>
      <c r="M102" t="s">
        <v>16</v>
      </c>
    </row>
    <row r="103" spans="1:13" x14ac:dyDescent="0.25">
      <c r="A103">
        <v>993</v>
      </c>
      <c r="B103">
        <v>0</v>
      </c>
      <c r="C103">
        <v>2</v>
      </c>
      <c r="D103" t="s">
        <v>304</v>
      </c>
      <c r="E103" t="s">
        <v>12</v>
      </c>
      <c r="F103" s="6">
        <v>27</v>
      </c>
      <c r="G103" t="str" cm="1">
        <f t="array" ref="G103">_xlfn.IFS(F103&lt;=19,"Teenager",F103&lt;=39,"Youth",F103&lt;=59,"Adults",F103&gt;=60,"Elder")</f>
        <v>Youth</v>
      </c>
      <c r="H103">
        <v>1</v>
      </c>
      <c r="I103">
        <v>0</v>
      </c>
      <c r="J103">
        <v>228414</v>
      </c>
      <c r="K103">
        <v>26</v>
      </c>
      <c r="M103" t="s">
        <v>15</v>
      </c>
    </row>
    <row r="104" spans="1:13" x14ac:dyDescent="0.25">
      <c r="A104">
        <v>994</v>
      </c>
      <c r="B104">
        <v>0</v>
      </c>
      <c r="C104">
        <v>3</v>
      </c>
      <c r="D104" t="s">
        <v>305</v>
      </c>
      <c r="E104" t="s">
        <v>12</v>
      </c>
      <c r="F104" s="6">
        <v>25</v>
      </c>
      <c r="G104" t="str" cm="1">
        <f t="array" ref="G104">_xlfn.IFS(F104&lt;=19,"Teenager",F104&lt;=39,"Youth",F104&lt;=59,"Adults",F104&gt;=60,"Elder")</f>
        <v>Youth</v>
      </c>
      <c r="H104">
        <v>0</v>
      </c>
      <c r="I104">
        <v>0</v>
      </c>
      <c r="J104">
        <v>365235</v>
      </c>
      <c r="K104">
        <v>7.75</v>
      </c>
      <c r="M104" t="s">
        <v>13</v>
      </c>
    </row>
    <row r="105" spans="1:13" x14ac:dyDescent="0.25">
      <c r="A105">
        <v>995</v>
      </c>
      <c r="B105">
        <v>0</v>
      </c>
      <c r="C105">
        <v>3</v>
      </c>
      <c r="D105" t="s">
        <v>306</v>
      </c>
      <c r="E105" t="s">
        <v>12</v>
      </c>
      <c r="F105" s="6">
        <v>26</v>
      </c>
      <c r="G105" t="str" cm="1">
        <f t="array" ref="G105">_xlfn.IFS(F105&lt;=19,"Teenager",F105&lt;=39,"Youth",F105&lt;=59,"Adults",F105&gt;=60,"Elder")</f>
        <v>Youth</v>
      </c>
      <c r="H105">
        <v>0</v>
      </c>
      <c r="I105">
        <v>0</v>
      </c>
      <c r="J105">
        <v>347070</v>
      </c>
      <c r="K105">
        <v>7.7750000000000004</v>
      </c>
      <c r="M105" t="s">
        <v>15</v>
      </c>
    </row>
    <row r="106" spans="1:13" x14ac:dyDescent="0.25">
      <c r="A106">
        <v>996</v>
      </c>
      <c r="B106">
        <v>1</v>
      </c>
      <c r="C106">
        <v>3</v>
      </c>
      <c r="D106" t="s">
        <v>307</v>
      </c>
      <c r="E106" t="s">
        <v>14</v>
      </c>
      <c r="F106" s="6">
        <v>16</v>
      </c>
      <c r="G106" t="str" cm="1">
        <f t="array" ref="G106">_xlfn.IFS(F106&lt;=19,"Teenager",F106&lt;=39,"Youth",F106&lt;=59,"Adults",F106&gt;=60,"Elder")</f>
        <v>Teenager</v>
      </c>
      <c r="H106">
        <v>1</v>
      </c>
      <c r="I106">
        <v>1</v>
      </c>
      <c r="J106">
        <v>2625</v>
      </c>
      <c r="K106">
        <v>8.5167000000000002</v>
      </c>
      <c r="M106" t="s">
        <v>16</v>
      </c>
    </row>
    <row r="107" spans="1:13" x14ac:dyDescent="0.25">
      <c r="A107">
        <v>997</v>
      </c>
      <c r="B107">
        <v>0</v>
      </c>
      <c r="C107">
        <v>3</v>
      </c>
      <c r="D107" t="s">
        <v>308</v>
      </c>
      <c r="E107" t="s">
        <v>12</v>
      </c>
      <c r="F107" s="6">
        <v>28</v>
      </c>
      <c r="G107" t="str" cm="1">
        <f t="array" ref="G107">_xlfn.IFS(F107&lt;=19,"Teenager",F107&lt;=39,"Youth",F107&lt;=59,"Adults",F107&gt;=60,"Elder")</f>
        <v>Youth</v>
      </c>
      <c r="H107">
        <v>0</v>
      </c>
      <c r="I107">
        <v>0</v>
      </c>
      <c r="J107" t="s">
        <v>67</v>
      </c>
      <c r="K107">
        <v>22.524999999999999</v>
      </c>
      <c r="M107" t="s">
        <v>15</v>
      </c>
    </row>
    <row r="108" spans="1:13" x14ac:dyDescent="0.25">
      <c r="A108">
        <v>998</v>
      </c>
      <c r="B108">
        <v>0</v>
      </c>
      <c r="C108">
        <v>3</v>
      </c>
      <c r="D108" t="s">
        <v>309</v>
      </c>
      <c r="E108" t="s">
        <v>12</v>
      </c>
      <c r="F108" s="6">
        <v>21</v>
      </c>
      <c r="G108" t="str" cm="1">
        <f t="array" ref="G108">_xlfn.IFS(F108&lt;=19,"Teenager",F108&lt;=39,"Youth",F108&lt;=59,"Adults",F108&gt;=60,"Elder")</f>
        <v>Youth</v>
      </c>
      <c r="H108">
        <v>0</v>
      </c>
      <c r="I108">
        <v>0</v>
      </c>
      <c r="J108">
        <v>330920</v>
      </c>
      <c r="K108">
        <v>7.8208000000000002</v>
      </c>
      <c r="M108" t="s">
        <v>13</v>
      </c>
    </row>
    <row r="109" spans="1:13" x14ac:dyDescent="0.25">
      <c r="A109">
        <v>999</v>
      </c>
      <c r="B109">
        <v>0</v>
      </c>
      <c r="C109">
        <v>3</v>
      </c>
      <c r="D109" t="s">
        <v>310</v>
      </c>
      <c r="E109" t="s">
        <v>12</v>
      </c>
      <c r="F109" s="6">
        <v>25</v>
      </c>
      <c r="G109" t="str" cm="1">
        <f t="array" ref="G109">_xlfn.IFS(F109&lt;=19,"Teenager",F109&lt;=39,"Youth",F109&lt;=59,"Adults",F109&gt;=60,"Elder")</f>
        <v>Youth</v>
      </c>
      <c r="H109">
        <v>0</v>
      </c>
      <c r="I109">
        <v>0</v>
      </c>
      <c r="J109">
        <v>383162</v>
      </c>
      <c r="K109">
        <v>7.75</v>
      </c>
      <c r="M109" t="s">
        <v>13</v>
      </c>
    </row>
    <row r="110" spans="1:13" x14ac:dyDescent="0.25">
      <c r="A110">
        <v>1000</v>
      </c>
      <c r="B110">
        <v>0</v>
      </c>
      <c r="C110">
        <v>3</v>
      </c>
      <c r="D110" t="s">
        <v>311</v>
      </c>
      <c r="E110" t="s">
        <v>12</v>
      </c>
      <c r="F110" s="6">
        <v>25</v>
      </c>
      <c r="G110" t="str" cm="1">
        <f t="array" ref="G110">_xlfn.IFS(F110&lt;=19,"Teenager",F110&lt;=39,"Youth",F110&lt;=59,"Adults",F110&gt;=60,"Elder")</f>
        <v>Youth</v>
      </c>
      <c r="H110">
        <v>0</v>
      </c>
      <c r="I110">
        <v>0</v>
      </c>
      <c r="J110">
        <v>3410</v>
      </c>
      <c r="K110">
        <v>8.7125000000000004</v>
      </c>
      <c r="M110" t="s">
        <v>15</v>
      </c>
    </row>
    <row r="111" spans="1:13" x14ac:dyDescent="0.25">
      <c r="A111">
        <v>1001</v>
      </c>
      <c r="B111">
        <v>0</v>
      </c>
      <c r="C111">
        <v>2</v>
      </c>
      <c r="D111" t="s">
        <v>312</v>
      </c>
      <c r="E111" t="s">
        <v>12</v>
      </c>
      <c r="F111" s="6">
        <v>18.5</v>
      </c>
      <c r="G111" t="str" cm="1">
        <f t="array" ref="G111">_xlfn.IFS(F111&lt;=19,"Teenager",F111&lt;=39,"Youth",F111&lt;=59,"Adults",F111&gt;=60,"Elder")</f>
        <v>Teenager</v>
      </c>
      <c r="H111">
        <v>0</v>
      </c>
      <c r="I111">
        <v>0</v>
      </c>
      <c r="J111">
        <v>248734</v>
      </c>
      <c r="K111">
        <v>13</v>
      </c>
      <c r="L111" t="s">
        <v>68</v>
      </c>
      <c r="M111" t="s">
        <v>15</v>
      </c>
    </row>
    <row r="112" spans="1:13" x14ac:dyDescent="0.25">
      <c r="A112">
        <v>1002</v>
      </c>
      <c r="B112">
        <v>0</v>
      </c>
      <c r="C112">
        <v>2</v>
      </c>
      <c r="D112" t="s">
        <v>313</v>
      </c>
      <c r="E112" t="s">
        <v>12</v>
      </c>
      <c r="F112" s="6">
        <v>41</v>
      </c>
      <c r="G112" t="str" cm="1">
        <f t="array" ref="G112">_xlfn.IFS(F112&lt;=19,"Teenager",F112&lt;=39,"Youth",F112&lt;=59,"Adults",F112&gt;=60,"Elder")</f>
        <v>Adults</v>
      </c>
      <c r="H112">
        <v>0</v>
      </c>
      <c r="I112">
        <v>0</v>
      </c>
      <c r="J112">
        <v>237734</v>
      </c>
      <c r="K112">
        <v>15.0458</v>
      </c>
      <c r="M112" t="s">
        <v>16</v>
      </c>
    </row>
    <row r="113" spans="1:13" x14ac:dyDescent="0.25">
      <c r="A113">
        <v>1003</v>
      </c>
      <c r="B113">
        <v>1</v>
      </c>
      <c r="C113">
        <v>3</v>
      </c>
      <c r="D113" t="s">
        <v>314</v>
      </c>
      <c r="E113" t="s">
        <v>14</v>
      </c>
      <c r="F113" s="6">
        <v>23</v>
      </c>
      <c r="G113" t="str" cm="1">
        <f t="array" ref="G113">_xlfn.IFS(F113&lt;=19,"Teenager",F113&lt;=39,"Youth",F113&lt;=59,"Adults",F113&gt;=60,"Elder")</f>
        <v>Youth</v>
      </c>
      <c r="H113">
        <v>0</v>
      </c>
      <c r="I113">
        <v>0</v>
      </c>
      <c r="J113">
        <v>330968</v>
      </c>
      <c r="K113">
        <v>7.7792000000000003</v>
      </c>
      <c r="M113" t="s">
        <v>13</v>
      </c>
    </row>
    <row r="114" spans="1:13" x14ac:dyDescent="0.25">
      <c r="A114">
        <v>1004</v>
      </c>
      <c r="B114">
        <v>1</v>
      </c>
      <c r="C114">
        <v>1</v>
      </c>
      <c r="D114" t="s">
        <v>315</v>
      </c>
      <c r="E114" t="s">
        <v>14</v>
      </c>
      <c r="F114" s="6">
        <v>36</v>
      </c>
      <c r="G114" t="str" cm="1">
        <f t="array" ref="G114">_xlfn.IFS(F114&lt;=19,"Teenager",F114&lt;=39,"Youth",F114&lt;=59,"Adults",F114&gt;=60,"Elder")</f>
        <v>Youth</v>
      </c>
      <c r="H114">
        <v>0</v>
      </c>
      <c r="I114">
        <v>0</v>
      </c>
      <c r="J114" t="s">
        <v>69</v>
      </c>
      <c r="K114">
        <v>31.679200000000002</v>
      </c>
      <c r="L114" t="s">
        <v>70</v>
      </c>
      <c r="M114" t="s">
        <v>16</v>
      </c>
    </row>
    <row r="115" spans="1:13" x14ac:dyDescent="0.25">
      <c r="A115">
        <v>1005</v>
      </c>
      <c r="B115">
        <v>1</v>
      </c>
      <c r="C115">
        <v>3</v>
      </c>
      <c r="D115" t="s">
        <v>316</v>
      </c>
      <c r="E115" t="s">
        <v>14</v>
      </c>
      <c r="F115" s="6">
        <v>18.5</v>
      </c>
      <c r="G115" t="str" cm="1">
        <f t="array" ref="G115">_xlfn.IFS(F115&lt;=19,"Teenager",F115&lt;=39,"Youth",F115&lt;=59,"Adults",F115&gt;=60,"Elder")</f>
        <v>Teenager</v>
      </c>
      <c r="H115">
        <v>0</v>
      </c>
      <c r="I115">
        <v>0</v>
      </c>
      <c r="J115">
        <v>329944</v>
      </c>
      <c r="K115">
        <v>7.2832999999999997</v>
      </c>
      <c r="M115" t="s">
        <v>13</v>
      </c>
    </row>
    <row r="116" spans="1:13" x14ac:dyDescent="0.25">
      <c r="A116">
        <v>1006</v>
      </c>
      <c r="B116">
        <v>1</v>
      </c>
      <c r="C116">
        <v>1</v>
      </c>
      <c r="D116" t="s">
        <v>317</v>
      </c>
      <c r="E116" t="s">
        <v>14</v>
      </c>
      <c r="F116" s="6">
        <v>63</v>
      </c>
      <c r="G116" t="str" cm="1">
        <f t="array" ref="G116">_xlfn.IFS(F116&lt;=19,"Teenager",F116&lt;=39,"Youth",F116&lt;=59,"Adults",F116&gt;=60,"Elder")</f>
        <v>Elder</v>
      </c>
      <c r="H116">
        <v>1</v>
      </c>
      <c r="I116">
        <v>0</v>
      </c>
      <c r="J116" t="s">
        <v>58</v>
      </c>
      <c r="K116">
        <v>221.7792</v>
      </c>
      <c r="L116" t="s">
        <v>59</v>
      </c>
      <c r="M116" t="s">
        <v>15</v>
      </c>
    </row>
    <row r="117" spans="1:13" x14ac:dyDescent="0.25">
      <c r="A117">
        <v>1007</v>
      </c>
      <c r="B117">
        <v>0</v>
      </c>
      <c r="C117">
        <v>3</v>
      </c>
      <c r="D117" t="s">
        <v>318</v>
      </c>
      <c r="E117" t="s">
        <v>12</v>
      </c>
      <c r="F117" s="6">
        <v>18</v>
      </c>
      <c r="G117" t="str" cm="1">
        <f t="array" ref="G117">_xlfn.IFS(F117&lt;=19,"Teenager",F117&lt;=39,"Youth",F117&lt;=59,"Adults",F117&gt;=60,"Elder")</f>
        <v>Teenager</v>
      </c>
      <c r="H117">
        <v>1</v>
      </c>
      <c r="I117">
        <v>0</v>
      </c>
      <c r="J117">
        <v>2680</v>
      </c>
      <c r="K117">
        <v>14.4542</v>
      </c>
      <c r="M117" t="s">
        <v>16</v>
      </c>
    </row>
    <row r="118" spans="1:13" x14ac:dyDescent="0.25">
      <c r="A118">
        <v>1008</v>
      </c>
      <c r="B118">
        <v>0</v>
      </c>
      <c r="C118">
        <v>3</v>
      </c>
      <c r="D118" t="s">
        <v>319</v>
      </c>
      <c r="E118" t="s">
        <v>12</v>
      </c>
      <c r="F118" s="6">
        <v>25</v>
      </c>
      <c r="G118" t="str" cm="1">
        <f t="array" ref="G118">_xlfn.IFS(F118&lt;=19,"Teenager",F118&lt;=39,"Youth",F118&lt;=59,"Adults",F118&gt;=60,"Elder")</f>
        <v>Youth</v>
      </c>
      <c r="H118">
        <v>0</v>
      </c>
      <c r="I118">
        <v>0</v>
      </c>
      <c r="J118">
        <v>2681</v>
      </c>
      <c r="K118">
        <v>6.4375</v>
      </c>
      <c r="M118" t="s">
        <v>16</v>
      </c>
    </row>
    <row r="119" spans="1:13" x14ac:dyDescent="0.25">
      <c r="A119">
        <v>1009</v>
      </c>
      <c r="B119">
        <v>1</v>
      </c>
      <c r="C119">
        <v>3</v>
      </c>
      <c r="D119" t="s">
        <v>320</v>
      </c>
      <c r="E119" t="s">
        <v>14</v>
      </c>
      <c r="F119" s="6">
        <v>1</v>
      </c>
      <c r="G119" t="str" cm="1">
        <f t="array" ref="G119">_xlfn.IFS(F119&lt;=19,"Teenager",F119&lt;=39,"Youth",F119&lt;=59,"Adults",F119&gt;=60,"Elder")</f>
        <v>Teenager</v>
      </c>
      <c r="H119">
        <v>1</v>
      </c>
      <c r="I119">
        <v>1</v>
      </c>
      <c r="J119" t="s">
        <v>71</v>
      </c>
      <c r="K119">
        <v>16.7</v>
      </c>
      <c r="L119" t="s">
        <v>72</v>
      </c>
      <c r="M119" t="s">
        <v>15</v>
      </c>
    </row>
    <row r="120" spans="1:13" x14ac:dyDescent="0.25">
      <c r="A120">
        <v>1010</v>
      </c>
      <c r="B120">
        <v>0</v>
      </c>
      <c r="C120">
        <v>1</v>
      </c>
      <c r="D120" t="s">
        <v>321</v>
      </c>
      <c r="E120" t="s">
        <v>12</v>
      </c>
      <c r="F120" s="6">
        <v>36</v>
      </c>
      <c r="G120" t="str" cm="1">
        <f t="array" ref="G120">_xlfn.IFS(F120&lt;=19,"Teenager",F120&lt;=39,"Youth",F120&lt;=59,"Adults",F120&gt;=60,"Elder")</f>
        <v>Youth</v>
      </c>
      <c r="H120">
        <v>0</v>
      </c>
      <c r="I120">
        <v>0</v>
      </c>
      <c r="J120">
        <v>13050</v>
      </c>
      <c r="K120">
        <v>75.241699999999994</v>
      </c>
      <c r="L120" t="s">
        <v>73</v>
      </c>
      <c r="M120" t="s">
        <v>16</v>
      </c>
    </row>
    <row r="121" spans="1:13" x14ac:dyDescent="0.25">
      <c r="A121">
        <v>1011</v>
      </c>
      <c r="B121">
        <v>1</v>
      </c>
      <c r="C121">
        <v>2</v>
      </c>
      <c r="D121" t="s">
        <v>322</v>
      </c>
      <c r="E121" t="s">
        <v>14</v>
      </c>
      <c r="F121" s="6">
        <v>29</v>
      </c>
      <c r="G121" t="str" cm="1">
        <f t="array" ref="G121">_xlfn.IFS(F121&lt;=19,"Teenager",F121&lt;=39,"Youth",F121&lt;=59,"Adults",F121&gt;=60,"Elder")</f>
        <v>Youth</v>
      </c>
      <c r="H121">
        <v>1</v>
      </c>
      <c r="I121">
        <v>0</v>
      </c>
      <c r="J121" t="s">
        <v>74</v>
      </c>
      <c r="K121">
        <v>26</v>
      </c>
      <c r="M121" t="s">
        <v>15</v>
      </c>
    </row>
    <row r="122" spans="1:13" x14ac:dyDescent="0.25">
      <c r="A122">
        <v>1012</v>
      </c>
      <c r="B122">
        <v>1</v>
      </c>
      <c r="C122">
        <v>2</v>
      </c>
      <c r="D122" t="s">
        <v>323</v>
      </c>
      <c r="E122" t="s">
        <v>14</v>
      </c>
      <c r="F122" s="6">
        <v>12</v>
      </c>
      <c r="G122" t="str" cm="1">
        <f t="array" ref="G122">_xlfn.IFS(F122&lt;=19,"Teenager",F122&lt;=39,"Youth",F122&lt;=59,"Adults",F122&gt;=60,"Elder")</f>
        <v>Teenager</v>
      </c>
      <c r="H122">
        <v>0</v>
      </c>
      <c r="I122">
        <v>0</v>
      </c>
      <c r="J122" t="s">
        <v>75</v>
      </c>
      <c r="K122">
        <v>15.75</v>
      </c>
      <c r="M122" t="s">
        <v>15</v>
      </c>
    </row>
    <row r="123" spans="1:13" x14ac:dyDescent="0.25">
      <c r="A123">
        <v>1013</v>
      </c>
      <c r="B123">
        <v>0</v>
      </c>
      <c r="C123">
        <v>3</v>
      </c>
      <c r="D123" t="s">
        <v>324</v>
      </c>
      <c r="E123" t="s">
        <v>12</v>
      </c>
      <c r="F123" s="6">
        <v>25</v>
      </c>
      <c r="G123" t="str" cm="1">
        <f t="array" ref="G123">_xlfn.IFS(F123&lt;=19,"Teenager",F123&lt;=39,"Youth",F123&lt;=59,"Adults",F123&gt;=60,"Elder")</f>
        <v>Youth</v>
      </c>
      <c r="H123">
        <v>1</v>
      </c>
      <c r="I123">
        <v>0</v>
      </c>
      <c r="J123">
        <v>367227</v>
      </c>
      <c r="K123">
        <v>7.75</v>
      </c>
      <c r="M123" t="s">
        <v>13</v>
      </c>
    </row>
    <row r="124" spans="1:13" x14ac:dyDescent="0.25">
      <c r="A124">
        <v>1014</v>
      </c>
      <c r="B124">
        <v>1</v>
      </c>
      <c r="C124">
        <v>1</v>
      </c>
      <c r="D124" t="s">
        <v>325</v>
      </c>
      <c r="E124" t="s">
        <v>14</v>
      </c>
      <c r="F124" s="6">
        <v>35</v>
      </c>
      <c r="G124" t="str" cm="1">
        <f t="array" ref="G124">_xlfn.IFS(F124&lt;=19,"Teenager",F124&lt;=39,"Youth",F124&lt;=59,"Adults",F124&gt;=60,"Elder")</f>
        <v>Youth</v>
      </c>
      <c r="H124">
        <v>1</v>
      </c>
      <c r="I124">
        <v>0</v>
      </c>
      <c r="J124">
        <v>13236</v>
      </c>
      <c r="K124">
        <v>57.75</v>
      </c>
      <c r="L124" t="s">
        <v>76</v>
      </c>
      <c r="M124" t="s">
        <v>16</v>
      </c>
    </row>
    <row r="125" spans="1:13" x14ac:dyDescent="0.25">
      <c r="A125">
        <v>1015</v>
      </c>
      <c r="B125">
        <v>0</v>
      </c>
      <c r="C125">
        <v>3</v>
      </c>
      <c r="D125" t="s">
        <v>326</v>
      </c>
      <c r="E125" t="s">
        <v>12</v>
      </c>
      <c r="F125" s="6">
        <v>28</v>
      </c>
      <c r="G125" t="str" cm="1">
        <f t="array" ref="G125">_xlfn.IFS(F125&lt;=19,"Teenager",F125&lt;=39,"Youth",F125&lt;=59,"Adults",F125&gt;=60,"Elder")</f>
        <v>Youth</v>
      </c>
      <c r="H125">
        <v>0</v>
      </c>
      <c r="I125">
        <v>0</v>
      </c>
      <c r="J125">
        <v>392095</v>
      </c>
      <c r="K125">
        <v>7.25</v>
      </c>
      <c r="M125" t="s">
        <v>15</v>
      </c>
    </row>
    <row r="126" spans="1:13" x14ac:dyDescent="0.25">
      <c r="A126">
        <v>1016</v>
      </c>
      <c r="B126">
        <v>0</v>
      </c>
      <c r="C126">
        <v>3</v>
      </c>
      <c r="D126" t="s">
        <v>327</v>
      </c>
      <c r="E126" t="s">
        <v>12</v>
      </c>
      <c r="F126" s="6">
        <v>25</v>
      </c>
      <c r="G126" t="str" cm="1">
        <f t="array" ref="G126">_xlfn.IFS(F126&lt;=19,"Teenager",F126&lt;=39,"Youth",F126&lt;=59,"Adults",F126&gt;=60,"Elder")</f>
        <v>Youth</v>
      </c>
      <c r="H126">
        <v>0</v>
      </c>
      <c r="I126">
        <v>0</v>
      </c>
      <c r="J126">
        <v>368783</v>
      </c>
      <c r="K126">
        <v>7.75</v>
      </c>
      <c r="M126" t="s">
        <v>13</v>
      </c>
    </row>
    <row r="127" spans="1:13" x14ac:dyDescent="0.25">
      <c r="A127">
        <v>1017</v>
      </c>
      <c r="B127">
        <v>1</v>
      </c>
      <c r="C127">
        <v>3</v>
      </c>
      <c r="D127" t="s">
        <v>328</v>
      </c>
      <c r="E127" t="s">
        <v>14</v>
      </c>
      <c r="F127" s="6">
        <v>17</v>
      </c>
      <c r="G127" t="str" cm="1">
        <f t="array" ref="G127">_xlfn.IFS(F127&lt;=19,"Teenager",F127&lt;=39,"Youth",F127&lt;=59,"Adults",F127&gt;=60,"Elder")</f>
        <v>Teenager</v>
      </c>
      <c r="H127">
        <v>0</v>
      </c>
      <c r="I127">
        <v>1</v>
      </c>
      <c r="J127">
        <v>371362</v>
      </c>
      <c r="K127">
        <v>16.100000000000001</v>
      </c>
      <c r="M127" t="s">
        <v>15</v>
      </c>
    </row>
    <row r="128" spans="1:13" x14ac:dyDescent="0.25">
      <c r="A128">
        <v>1018</v>
      </c>
      <c r="B128">
        <v>0</v>
      </c>
      <c r="C128">
        <v>3</v>
      </c>
      <c r="D128" t="s">
        <v>329</v>
      </c>
      <c r="E128" t="s">
        <v>12</v>
      </c>
      <c r="F128" s="6">
        <v>22</v>
      </c>
      <c r="G128" t="str" cm="1">
        <f t="array" ref="G128">_xlfn.IFS(F128&lt;=19,"Teenager",F128&lt;=39,"Youth",F128&lt;=59,"Adults",F128&gt;=60,"Elder")</f>
        <v>Youth</v>
      </c>
      <c r="H128">
        <v>0</v>
      </c>
      <c r="I128">
        <v>0</v>
      </c>
      <c r="J128">
        <v>350045</v>
      </c>
      <c r="K128">
        <v>7.7957999999999998</v>
      </c>
      <c r="M128" t="s">
        <v>15</v>
      </c>
    </row>
    <row r="129" spans="1:13" x14ac:dyDescent="0.25">
      <c r="A129">
        <v>1019</v>
      </c>
      <c r="B129">
        <v>1</v>
      </c>
      <c r="C129">
        <v>3</v>
      </c>
      <c r="D129" t="s">
        <v>330</v>
      </c>
      <c r="E129" t="s">
        <v>14</v>
      </c>
      <c r="F129" s="6">
        <v>23</v>
      </c>
      <c r="G129" t="str" cm="1">
        <f t="array" ref="G129">_xlfn.IFS(F129&lt;=19,"Teenager",F129&lt;=39,"Youth",F129&lt;=59,"Adults",F129&gt;=60,"Elder")</f>
        <v>Youth</v>
      </c>
      <c r="H129">
        <v>2</v>
      </c>
      <c r="I129">
        <v>0</v>
      </c>
      <c r="J129">
        <v>367226</v>
      </c>
      <c r="K129">
        <v>23.25</v>
      </c>
      <c r="M129" t="s">
        <v>13</v>
      </c>
    </row>
    <row r="130" spans="1:13" x14ac:dyDescent="0.25">
      <c r="A130">
        <v>1020</v>
      </c>
      <c r="B130">
        <v>0</v>
      </c>
      <c r="C130">
        <v>2</v>
      </c>
      <c r="D130" t="s">
        <v>331</v>
      </c>
      <c r="E130" t="s">
        <v>12</v>
      </c>
      <c r="F130" s="6">
        <v>42</v>
      </c>
      <c r="G130" t="str" cm="1">
        <f t="array" ref="G130">_xlfn.IFS(F130&lt;=19,"Teenager",F130&lt;=39,"Youth",F130&lt;=59,"Adults",F130&gt;=60,"Elder")</f>
        <v>Adults</v>
      </c>
      <c r="H130">
        <v>0</v>
      </c>
      <c r="I130">
        <v>0</v>
      </c>
      <c r="J130">
        <v>211535</v>
      </c>
      <c r="K130">
        <v>13</v>
      </c>
      <c r="M130" t="s">
        <v>15</v>
      </c>
    </row>
    <row r="131" spans="1:13" x14ac:dyDescent="0.25">
      <c r="A131">
        <v>1021</v>
      </c>
      <c r="B131">
        <v>0</v>
      </c>
      <c r="C131">
        <v>3</v>
      </c>
      <c r="D131" t="s">
        <v>332</v>
      </c>
      <c r="E131" t="s">
        <v>12</v>
      </c>
      <c r="F131" s="6">
        <v>24</v>
      </c>
      <c r="G131" t="str" cm="1">
        <f t="array" ref="G131">_xlfn.IFS(F131&lt;=19,"Teenager",F131&lt;=39,"Youth",F131&lt;=59,"Adults",F131&gt;=60,"Elder")</f>
        <v>Youth</v>
      </c>
      <c r="H131">
        <v>0</v>
      </c>
      <c r="I131">
        <v>0</v>
      </c>
      <c r="J131">
        <v>342441</v>
      </c>
      <c r="K131">
        <v>8.0500000000000007</v>
      </c>
      <c r="M131" t="s">
        <v>15</v>
      </c>
    </row>
    <row r="132" spans="1:13" x14ac:dyDescent="0.25">
      <c r="A132">
        <v>1022</v>
      </c>
      <c r="B132">
        <v>0</v>
      </c>
      <c r="C132">
        <v>3</v>
      </c>
      <c r="D132" t="s">
        <v>333</v>
      </c>
      <c r="E132" t="s">
        <v>12</v>
      </c>
      <c r="F132" s="6">
        <v>32</v>
      </c>
      <c r="G132" t="str" cm="1">
        <f t="array" ref="G132">_xlfn.IFS(F132&lt;=19,"Teenager",F132&lt;=39,"Youth",F132&lt;=59,"Adults",F132&gt;=60,"Elder")</f>
        <v>Youth</v>
      </c>
      <c r="H132">
        <v>0</v>
      </c>
      <c r="I132">
        <v>0</v>
      </c>
      <c r="J132" t="s">
        <v>77</v>
      </c>
      <c r="K132">
        <v>8.0500000000000007</v>
      </c>
      <c r="M132" t="s">
        <v>15</v>
      </c>
    </row>
    <row r="133" spans="1:13" x14ac:dyDescent="0.25">
      <c r="A133">
        <v>1023</v>
      </c>
      <c r="B133">
        <v>0</v>
      </c>
      <c r="C133">
        <v>1</v>
      </c>
      <c r="D133" t="s">
        <v>334</v>
      </c>
      <c r="E133" t="s">
        <v>12</v>
      </c>
      <c r="F133" s="6">
        <v>53</v>
      </c>
      <c r="G133" t="str" cm="1">
        <f t="array" ref="G133">_xlfn.IFS(F133&lt;=19,"Teenager",F133&lt;=39,"Youth",F133&lt;=59,"Adults",F133&gt;=60,"Elder")</f>
        <v>Adults</v>
      </c>
      <c r="H133">
        <v>0</v>
      </c>
      <c r="I133">
        <v>0</v>
      </c>
      <c r="J133">
        <v>113780</v>
      </c>
      <c r="K133">
        <v>28.5</v>
      </c>
      <c r="L133" t="s">
        <v>78</v>
      </c>
      <c r="M133" t="s">
        <v>16</v>
      </c>
    </row>
    <row r="134" spans="1:13" x14ac:dyDescent="0.25">
      <c r="A134">
        <v>1024</v>
      </c>
      <c r="B134">
        <v>1</v>
      </c>
      <c r="C134">
        <v>3</v>
      </c>
      <c r="D134" t="s">
        <v>335</v>
      </c>
      <c r="E134" t="s">
        <v>14</v>
      </c>
      <c r="F134" s="6">
        <v>23</v>
      </c>
      <c r="G134" t="str" cm="1">
        <f t="array" ref="G134">_xlfn.IFS(F134&lt;=19,"Teenager",F134&lt;=39,"Youth",F134&lt;=59,"Adults",F134&gt;=60,"Elder")</f>
        <v>Youth</v>
      </c>
      <c r="H134">
        <v>0</v>
      </c>
      <c r="I134">
        <v>4</v>
      </c>
      <c r="J134">
        <v>4133</v>
      </c>
      <c r="K134">
        <v>25.466699999999999</v>
      </c>
      <c r="M134" t="s">
        <v>15</v>
      </c>
    </row>
    <row r="135" spans="1:13" x14ac:dyDescent="0.25">
      <c r="A135">
        <v>1025</v>
      </c>
      <c r="B135">
        <v>0</v>
      </c>
      <c r="C135">
        <v>3</v>
      </c>
      <c r="D135" t="s">
        <v>336</v>
      </c>
      <c r="E135" t="s">
        <v>12</v>
      </c>
      <c r="F135" s="6">
        <v>25</v>
      </c>
      <c r="G135" t="str" cm="1">
        <f t="array" ref="G135">_xlfn.IFS(F135&lt;=19,"Teenager",F135&lt;=39,"Youth",F135&lt;=59,"Adults",F135&gt;=60,"Elder")</f>
        <v>Youth</v>
      </c>
      <c r="H135">
        <v>1</v>
      </c>
      <c r="I135">
        <v>0</v>
      </c>
      <c r="J135">
        <v>2621</v>
      </c>
      <c r="K135">
        <v>6.4375</v>
      </c>
      <c r="M135" t="s">
        <v>16</v>
      </c>
    </row>
    <row r="136" spans="1:13" x14ac:dyDescent="0.25">
      <c r="A136">
        <v>1026</v>
      </c>
      <c r="B136">
        <v>0</v>
      </c>
      <c r="C136">
        <v>3</v>
      </c>
      <c r="D136" t="s">
        <v>337</v>
      </c>
      <c r="E136" t="s">
        <v>12</v>
      </c>
      <c r="F136" s="6">
        <v>43</v>
      </c>
      <c r="G136" t="str" cm="1">
        <f t="array" ref="G136">_xlfn.IFS(F136&lt;=19,"Teenager",F136&lt;=39,"Youth",F136&lt;=59,"Adults",F136&gt;=60,"Elder")</f>
        <v>Adults</v>
      </c>
      <c r="H136">
        <v>0</v>
      </c>
      <c r="I136">
        <v>0</v>
      </c>
      <c r="J136">
        <v>349226</v>
      </c>
      <c r="K136">
        <v>7.8958000000000004</v>
      </c>
      <c r="M136" t="s">
        <v>15</v>
      </c>
    </row>
    <row r="137" spans="1:13" x14ac:dyDescent="0.25">
      <c r="A137">
        <v>1027</v>
      </c>
      <c r="B137">
        <v>0</v>
      </c>
      <c r="C137">
        <v>3</v>
      </c>
      <c r="D137" t="s">
        <v>338</v>
      </c>
      <c r="E137" t="s">
        <v>12</v>
      </c>
      <c r="F137" s="6">
        <v>24</v>
      </c>
      <c r="G137" t="str" cm="1">
        <f t="array" ref="G137">_xlfn.IFS(F137&lt;=19,"Teenager",F137&lt;=39,"Youth",F137&lt;=59,"Adults",F137&gt;=60,"Elder")</f>
        <v>Youth</v>
      </c>
      <c r="H137">
        <v>0</v>
      </c>
      <c r="I137">
        <v>0</v>
      </c>
      <c r="J137">
        <v>350409</v>
      </c>
      <c r="K137">
        <v>7.8541999999999996</v>
      </c>
      <c r="M137" t="s">
        <v>15</v>
      </c>
    </row>
    <row r="138" spans="1:13" x14ac:dyDescent="0.25">
      <c r="A138">
        <v>1028</v>
      </c>
      <c r="B138">
        <v>0</v>
      </c>
      <c r="C138">
        <v>3</v>
      </c>
      <c r="D138" t="s">
        <v>339</v>
      </c>
      <c r="E138" t="s">
        <v>12</v>
      </c>
      <c r="F138" s="6">
        <v>26.5</v>
      </c>
      <c r="G138" t="str" cm="1">
        <f t="array" ref="G138">_xlfn.IFS(F138&lt;=19,"Teenager",F138&lt;=39,"Youth",F138&lt;=59,"Adults",F138&gt;=60,"Elder")</f>
        <v>Youth</v>
      </c>
      <c r="H138">
        <v>0</v>
      </c>
      <c r="I138">
        <v>0</v>
      </c>
      <c r="J138">
        <v>2656</v>
      </c>
      <c r="K138">
        <v>7.2249999999999996</v>
      </c>
      <c r="M138" t="s">
        <v>16</v>
      </c>
    </row>
    <row r="139" spans="1:13" x14ac:dyDescent="0.25">
      <c r="A139">
        <v>1029</v>
      </c>
      <c r="B139">
        <v>0</v>
      </c>
      <c r="C139">
        <v>2</v>
      </c>
      <c r="D139" t="s">
        <v>340</v>
      </c>
      <c r="E139" t="s">
        <v>12</v>
      </c>
      <c r="F139" s="6">
        <v>26</v>
      </c>
      <c r="G139" t="str" cm="1">
        <f t="array" ref="G139">_xlfn.IFS(F139&lt;=19,"Teenager",F139&lt;=39,"Youth",F139&lt;=59,"Adults",F139&gt;=60,"Elder")</f>
        <v>Youth</v>
      </c>
      <c r="H139">
        <v>0</v>
      </c>
      <c r="I139">
        <v>0</v>
      </c>
      <c r="J139">
        <v>248659</v>
      </c>
      <c r="K139">
        <v>13</v>
      </c>
      <c r="M139" t="s">
        <v>15</v>
      </c>
    </row>
    <row r="140" spans="1:13" x14ac:dyDescent="0.25">
      <c r="A140">
        <v>1030</v>
      </c>
      <c r="B140">
        <v>1</v>
      </c>
      <c r="C140">
        <v>3</v>
      </c>
      <c r="D140" t="s">
        <v>341</v>
      </c>
      <c r="E140" t="s">
        <v>14</v>
      </c>
      <c r="F140" s="6">
        <v>23</v>
      </c>
      <c r="G140" t="str" cm="1">
        <f t="array" ref="G140">_xlfn.IFS(F140&lt;=19,"Teenager",F140&lt;=39,"Youth",F140&lt;=59,"Adults",F140&gt;=60,"Elder")</f>
        <v>Youth</v>
      </c>
      <c r="H140">
        <v>0</v>
      </c>
      <c r="I140">
        <v>0</v>
      </c>
      <c r="J140" t="s">
        <v>79</v>
      </c>
      <c r="K140">
        <v>8.0500000000000007</v>
      </c>
      <c r="M140" t="s">
        <v>15</v>
      </c>
    </row>
    <row r="141" spans="1:13" x14ac:dyDescent="0.25">
      <c r="A141">
        <v>1031</v>
      </c>
      <c r="B141">
        <v>0</v>
      </c>
      <c r="C141">
        <v>3</v>
      </c>
      <c r="D141" t="s">
        <v>342</v>
      </c>
      <c r="E141" t="s">
        <v>12</v>
      </c>
      <c r="F141" s="6">
        <v>40</v>
      </c>
      <c r="G141" t="str" cm="1">
        <f t="array" ref="G141">_xlfn.IFS(F141&lt;=19,"Teenager",F141&lt;=39,"Youth",F141&lt;=59,"Adults",F141&gt;=60,"Elder")</f>
        <v>Adults</v>
      </c>
      <c r="H141">
        <v>1</v>
      </c>
      <c r="I141">
        <v>6</v>
      </c>
      <c r="J141" t="s">
        <v>80</v>
      </c>
      <c r="K141">
        <v>46.9</v>
      </c>
      <c r="M141" t="s">
        <v>15</v>
      </c>
    </row>
    <row r="142" spans="1:13" x14ac:dyDescent="0.25">
      <c r="A142">
        <v>1032</v>
      </c>
      <c r="B142">
        <v>1</v>
      </c>
      <c r="C142">
        <v>3</v>
      </c>
      <c r="D142" t="s">
        <v>343</v>
      </c>
      <c r="E142" t="s">
        <v>14</v>
      </c>
      <c r="F142" s="6">
        <v>10</v>
      </c>
      <c r="G142" t="str" cm="1">
        <f t="array" ref="G142">_xlfn.IFS(F142&lt;=19,"Teenager",F142&lt;=39,"Youth",F142&lt;=59,"Adults",F142&gt;=60,"Elder")</f>
        <v>Teenager</v>
      </c>
      <c r="H142">
        <v>5</v>
      </c>
      <c r="I142">
        <v>2</v>
      </c>
      <c r="J142" t="s">
        <v>80</v>
      </c>
      <c r="K142">
        <v>46.9</v>
      </c>
      <c r="M142" t="s">
        <v>15</v>
      </c>
    </row>
    <row r="143" spans="1:13" x14ac:dyDescent="0.25">
      <c r="A143">
        <v>1033</v>
      </c>
      <c r="B143">
        <v>1</v>
      </c>
      <c r="C143">
        <v>1</v>
      </c>
      <c r="D143" t="s">
        <v>344</v>
      </c>
      <c r="E143" t="s">
        <v>14</v>
      </c>
      <c r="F143" s="6">
        <v>33</v>
      </c>
      <c r="G143" t="str" cm="1">
        <f t="array" ref="G143">_xlfn.IFS(F143&lt;=19,"Teenager",F143&lt;=39,"Youth",F143&lt;=59,"Adults",F143&gt;=60,"Elder")</f>
        <v>Youth</v>
      </c>
      <c r="H143">
        <v>0</v>
      </c>
      <c r="I143">
        <v>0</v>
      </c>
      <c r="J143">
        <v>113781</v>
      </c>
      <c r="K143">
        <v>151.55000000000001</v>
      </c>
      <c r="M143" t="s">
        <v>15</v>
      </c>
    </row>
    <row r="144" spans="1:13" x14ac:dyDescent="0.25">
      <c r="A144">
        <v>1034</v>
      </c>
      <c r="B144">
        <v>0</v>
      </c>
      <c r="C144">
        <v>1</v>
      </c>
      <c r="D144" t="s">
        <v>345</v>
      </c>
      <c r="E144" t="s">
        <v>12</v>
      </c>
      <c r="F144" s="6">
        <v>61</v>
      </c>
      <c r="G144" t="str" cm="1">
        <f t="array" ref="G144">_xlfn.IFS(F144&lt;=19,"Teenager",F144&lt;=39,"Youth",F144&lt;=59,"Adults",F144&gt;=60,"Elder")</f>
        <v>Elder</v>
      </c>
      <c r="H144">
        <v>1</v>
      </c>
      <c r="I144">
        <v>3</v>
      </c>
      <c r="J144" t="s">
        <v>27</v>
      </c>
      <c r="K144">
        <v>262.375</v>
      </c>
      <c r="L144" t="s">
        <v>28</v>
      </c>
      <c r="M144" t="s">
        <v>16</v>
      </c>
    </row>
    <row r="145" spans="1:13" x14ac:dyDescent="0.25">
      <c r="A145">
        <v>1035</v>
      </c>
      <c r="B145">
        <v>0</v>
      </c>
      <c r="C145">
        <v>2</v>
      </c>
      <c r="D145" t="s">
        <v>346</v>
      </c>
      <c r="E145" t="s">
        <v>12</v>
      </c>
      <c r="F145" s="6">
        <v>28</v>
      </c>
      <c r="G145" t="str" cm="1">
        <f t="array" ref="G145">_xlfn.IFS(F145&lt;=19,"Teenager",F145&lt;=39,"Youth",F145&lt;=59,"Adults",F145&gt;=60,"Elder")</f>
        <v>Youth</v>
      </c>
      <c r="H145">
        <v>0</v>
      </c>
      <c r="I145">
        <v>0</v>
      </c>
      <c r="J145">
        <v>244358</v>
      </c>
      <c r="K145">
        <v>26</v>
      </c>
      <c r="M145" t="s">
        <v>15</v>
      </c>
    </row>
    <row r="146" spans="1:13" x14ac:dyDescent="0.25">
      <c r="A146">
        <v>1036</v>
      </c>
      <c r="B146">
        <v>0</v>
      </c>
      <c r="C146">
        <v>1</v>
      </c>
      <c r="D146" t="s">
        <v>347</v>
      </c>
      <c r="E146" t="s">
        <v>12</v>
      </c>
      <c r="F146" s="6">
        <v>42</v>
      </c>
      <c r="G146" t="str" cm="1">
        <f t="array" ref="G146">_xlfn.IFS(F146&lt;=19,"Teenager",F146&lt;=39,"Youth",F146&lt;=59,"Adults",F146&gt;=60,"Elder")</f>
        <v>Adults</v>
      </c>
      <c r="H146">
        <v>0</v>
      </c>
      <c r="I146">
        <v>0</v>
      </c>
      <c r="J146">
        <v>17475</v>
      </c>
      <c r="K146">
        <v>26.55</v>
      </c>
      <c r="M146" t="s">
        <v>15</v>
      </c>
    </row>
    <row r="147" spans="1:13" x14ac:dyDescent="0.25">
      <c r="A147">
        <v>1037</v>
      </c>
      <c r="B147">
        <v>0</v>
      </c>
      <c r="C147">
        <v>3</v>
      </c>
      <c r="D147" t="s">
        <v>348</v>
      </c>
      <c r="E147" t="s">
        <v>12</v>
      </c>
      <c r="F147" s="6">
        <v>31</v>
      </c>
      <c r="G147" t="str" cm="1">
        <f t="array" ref="G147">_xlfn.IFS(F147&lt;=19,"Teenager",F147&lt;=39,"Youth",F147&lt;=59,"Adults",F147&gt;=60,"Elder")</f>
        <v>Youth</v>
      </c>
      <c r="H147">
        <v>3</v>
      </c>
      <c r="I147">
        <v>0</v>
      </c>
      <c r="J147">
        <v>345763</v>
      </c>
      <c r="K147">
        <v>18</v>
      </c>
      <c r="M147" t="s">
        <v>15</v>
      </c>
    </row>
    <row r="148" spans="1:13" x14ac:dyDescent="0.25">
      <c r="A148">
        <v>1038</v>
      </c>
      <c r="B148">
        <v>0</v>
      </c>
      <c r="C148">
        <v>1</v>
      </c>
      <c r="D148" t="s">
        <v>349</v>
      </c>
      <c r="E148" t="s">
        <v>12</v>
      </c>
      <c r="F148" s="6">
        <v>41</v>
      </c>
      <c r="G148" t="str" cm="1">
        <f t="array" ref="G148">_xlfn.IFS(F148&lt;=19,"Teenager",F148&lt;=39,"Youth",F148&lt;=59,"Adults",F148&gt;=60,"Elder")</f>
        <v>Adults</v>
      </c>
      <c r="H148">
        <v>0</v>
      </c>
      <c r="I148">
        <v>0</v>
      </c>
      <c r="J148">
        <v>17463</v>
      </c>
      <c r="K148">
        <v>51.862499999999997</v>
      </c>
      <c r="L148" t="s">
        <v>81</v>
      </c>
      <c r="M148" t="s">
        <v>15</v>
      </c>
    </row>
    <row r="149" spans="1:13" x14ac:dyDescent="0.25">
      <c r="A149">
        <v>1039</v>
      </c>
      <c r="B149">
        <v>0</v>
      </c>
      <c r="C149">
        <v>3</v>
      </c>
      <c r="D149" t="s">
        <v>350</v>
      </c>
      <c r="E149" t="s">
        <v>12</v>
      </c>
      <c r="F149" s="6">
        <v>22</v>
      </c>
      <c r="G149" t="str" cm="1">
        <f t="array" ref="G149">_xlfn.IFS(F149&lt;=19,"Teenager",F149&lt;=39,"Youth",F149&lt;=59,"Adults",F149&gt;=60,"Elder")</f>
        <v>Youth</v>
      </c>
      <c r="H149">
        <v>0</v>
      </c>
      <c r="I149">
        <v>0</v>
      </c>
      <c r="J149" t="s">
        <v>82</v>
      </c>
      <c r="K149">
        <v>8.0500000000000007</v>
      </c>
      <c r="M149" t="s">
        <v>15</v>
      </c>
    </row>
    <row r="150" spans="1:13" x14ac:dyDescent="0.25">
      <c r="A150">
        <v>1040</v>
      </c>
      <c r="B150">
        <v>0</v>
      </c>
      <c r="C150">
        <v>1</v>
      </c>
      <c r="D150" t="s">
        <v>351</v>
      </c>
      <c r="E150" t="s">
        <v>12</v>
      </c>
      <c r="F150" s="6">
        <v>41</v>
      </c>
      <c r="G150" t="str" cm="1">
        <f t="array" ref="G150">_xlfn.IFS(F150&lt;=19,"Teenager",F150&lt;=39,"Youth",F150&lt;=59,"Adults",F150&gt;=60,"Elder")</f>
        <v>Adults</v>
      </c>
      <c r="H150">
        <v>0</v>
      </c>
      <c r="I150">
        <v>0</v>
      </c>
      <c r="J150">
        <v>113791</v>
      </c>
      <c r="K150">
        <v>26.55</v>
      </c>
      <c r="M150" t="s">
        <v>15</v>
      </c>
    </row>
    <row r="151" spans="1:13" x14ac:dyDescent="0.25">
      <c r="A151">
        <v>1041</v>
      </c>
      <c r="B151">
        <v>0</v>
      </c>
      <c r="C151">
        <v>2</v>
      </c>
      <c r="D151" t="s">
        <v>352</v>
      </c>
      <c r="E151" t="s">
        <v>12</v>
      </c>
      <c r="F151" s="6">
        <v>30</v>
      </c>
      <c r="G151" t="str" cm="1">
        <f t="array" ref="G151">_xlfn.IFS(F151&lt;=19,"Teenager",F151&lt;=39,"Youth",F151&lt;=59,"Adults",F151&gt;=60,"Elder")</f>
        <v>Youth</v>
      </c>
      <c r="H151">
        <v>1</v>
      </c>
      <c r="I151">
        <v>1</v>
      </c>
      <c r="J151">
        <v>250651</v>
      </c>
      <c r="K151">
        <v>26</v>
      </c>
      <c r="M151" t="s">
        <v>15</v>
      </c>
    </row>
    <row r="152" spans="1:13" x14ac:dyDescent="0.25">
      <c r="A152">
        <v>1042</v>
      </c>
      <c r="B152">
        <v>1</v>
      </c>
      <c r="C152">
        <v>1</v>
      </c>
      <c r="D152" t="s">
        <v>353</v>
      </c>
      <c r="E152" t="s">
        <v>14</v>
      </c>
      <c r="F152" s="6">
        <v>23</v>
      </c>
      <c r="G152" t="str" cm="1">
        <f t="array" ref="G152">_xlfn.IFS(F152&lt;=19,"Teenager",F152&lt;=39,"Youth",F152&lt;=59,"Adults",F152&gt;=60,"Elder")</f>
        <v>Youth</v>
      </c>
      <c r="H152">
        <v>0</v>
      </c>
      <c r="I152">
        <v>1</v>
      </c>
      <c r="J152">
        <v>11767</v>
      </c>
      <c r="K152">
        <v>83.158299999999997</v>
      </c>
      <c r="L152" t="s">
        <v>83</v>
      </c>
      <c r="M152" t="s">
        <v>16</v>
      </c>
    </row>
    <row r="153" spans="1:13" x14ac:dyDescent="0.25">
      <c r="A153">
        <v>1043</v>
      </c>
      <c r="B153">
        <v>0</v>
      </c>
      <c r="C153">
        <v>3</v>
      </c>
      <c r="D153" t="s">
        <v>354</v>
      </c>
      <c r="E153" t="s">
        <v>12</v>
      </c>
      <c r="F153" s="6">
        <v>25</v>
      </c>
      <c r="G153" t="str" cm="1">
        <f t="array" ref="G153">_xlfn.IFS(F153&lt;=19,"Teenager",F153&lt;=39,"Youth",F153&lt;=59,"Adults",F153&gt;=60,"Elder")</f>
        <v>Youth</v>
      </c>
      <c r="H153">
        <v>0</v>
      </c>
      <c r="I153">
        <v>0</v>
      </c>
      <c r="J153">
        <v>349255</v>
      </c>
      <c r="K153">
        <v>7.8958000000000004</v>
      </c>
      <c r="M153" t="s">
        <v>16</v>
      </c>
    </row>
    <row r="154" spans="1:13" x14ac:dyDescent="0.25">
      <c r="A154">
        <v>1044</v>
      </c>
      <c r="B154">
        <v>0</v>
      </c>
      <c r="C154">
        <v>3</v>
      </c>
      <c r="D154" t="s">
        <v>355</v>
      </c>
      <c r="E154" t="s">
        <v>12</v>
      </c>
      <c r="F154" s="6">
        <v>60.5</v>
      </c>
      <c r="G154" t="str" cm="1">
        <f t="array" ref="G154">_xlfn.IFS(F154&lt;=19,"Teenager",F154&lt;=39,"Youth",F154&lt;=59,"Adults",F154&gt;=60,"Elder")</f>
        <v>Elder</v>
      </c>
      <c r="H154">
        <v>0</v>
      </c>
      <c r="I154">
        <v>0</v>
      </c>
      <c r="J154">
        <v>3701</v>
      </c>
      <c r="M154" t="s">
        <v>15</v>
      </c>
    </row>
    <row r="155" spans="1:13" x14ac:dyDescent="0.25">
      <c r="A155">
        <v>1045</v>
      </c>
      <c r="B155">
        <v>1</v>
      </c>
      <c r="C155">
        <v>3</v>
      </c>
      <c r="D155" t="s">
        <v>356</v>
      </c>
      <c r="E155" t="s">
        <v>14</v>
      </c>
      <c r="F155" s="6">
        <v>36</v>
      </c>
      <c r="G155" t="str" cm="1">
        <f t="array" ref="G155">_xlfn.IFS(F155&lt;=19,"Teenager",F155&lt;=39,"Youth",F155&lt;=59,"Adults",F155&gt;=60,"Elder")</f>
        <v>Youth</v>
      </c>
      <c r="H155">
        <v>0</v>
      </c>
      <c r="I155">
        <v>2</v>
      </c>
      <c r="J155">
        <v>350405</v>
      </c>
      <c r="K155">
        <v>12.183299999999999</v>
      </c>
      <c r="M155" t="s">
        <v>15</v>
      </c>
    </row>
    <row r="156" spans="1:13" x14ac:dyDescent="0.25">
      <c r="A156">
        <v>1046</v>
      </c>
      <c r="B156">
        <v>0</v>
      </c>
      <c r="C156">
        <v>3</v>
      </c>
      <c r="D156" t="s">
        <v>357</v>
      </c>
      <c r="E156" t="s">
        <v>12</v>
      </c>
      <c r="F156" s="6">
        <v>13</v>
      </c>
      <c r="G156" t="str" cm="1">
        <f t="array" ref="G156">_xlfn.IFS(F156&lt;=19,"Teenager",F156&lt;=39,"Youth",F156&lt;=59,"Adults",F156&gt;=60,"Elder")</f>
        <v>Teenager</v>
      </c>
      <c r="H156">
        <v>4</v>
      </c>
      <c r="I156">
        <v>2</v>
      </c>
      <c r="J156">
        <v>347077</v>
      </c>
      <c r="K156">
        <v>31.387499999999999</v>
      </c>
      <c r="M156" t="s">
        <v>15</v>
      </c>
    </row>
    <row r="157" spans="1:13" x14ac:dyDescent="0.25">
      <c r="A157">
        <v>1047</v>
      </c>
      <c r="B157">
        <v>0</v>
      </c>
      <c r="C157">
        <v>3</v>
      </c>
      <c r="D157" t="s">
        <v>358</v>
      </c>
      <c r="E157" t="s">
        <v>12</v>
      </c>
      <c r="F157" s="6">
        <v>24</v>
      </c>
      <c r="G157" t="str" cm="1">
        <f t="array" ref="G157">_xlfn.IFS(F157&lt;=19,"Teenager",F157&lt;=39,"Youth",F157&lt;=59,"Adults",F157&gt;=60,"Elder")</f>
        <v>Youth</v>
      </c>
      <c r="H157">
        <v>0</v>
      </c>
      <c r="I157">
        <v>0</v>
      </c>
      <c r="J157" t="s">
        <v>84</v>
      </c>
      <c r="K157">
        <v>7.55</v>
      </c>
      <c r="M157" t="s">
        <v>15</v>
      </c>
    </row>
    <row r="158" spans="1:13" x14ac:dyDescent="0.25">
      <c r="A158">
        <v>1048</v>
      </c>
      <c r="B158">
        <v>1</v>
      </c>
      <c r="C158">
        <v>1</v>
      </c>
      <c r="D158" t="s">
        <v>359</v>
      </c>
      <c r="E158" t="s">
        <v>14</v>
      </c>
      <c r="F158" s="6">
        <v>29</v>
      </c>
      <c r="G158" t="str" cm="1">
        <f t="array" ref="G158">_xlfn.IFS(F158&lt;=19,"Teenager",F158&lt;=39,"Youth",F158&lt;=59,"Adults",F158&gt;=60,"Elder")</f>
        <v>Youth</v>
      </c>
      <c r="H158">
        <v>0</v>
      </c>
      <c r="I158">
        <v>0</v>
      </c>
      <c r="J158" t="s">
        <v>58</v>
      </c>
      <c r="K158">
        <v>221.7792</v>
      </c>
      <c r="L158" t="s">
        <v>85</v>
      </c>
      <c r="M158" t="s">
        <v>15</v>
      </c>
    </row>
    <row r="159" spans="1:13" x14ac:dyDescent="0.25">
      <c r="A159">
        <v>1049</v>
      </c>
      <c r="B159">
        <v>1</v>
      </c>
      <c r="C159">
        <v>3</v>
      </c>
      <c r="D159" t="s">
        <v>360</v>
      </c>
      <c r="E159" t="s">
        <v>14</v>
      </c>
      <c r="F159" s="6">
        <v>23</v>
      </c>
      <c r="G159" t="str" cm="1">
        <f t="array" ref="G159">_xlfn.IFS(F159&lt;=19,"Teenager",F159&lt;=39,"Youth",F159&lt;=59,"Adults",F159&gt;=60,"Elder")</f>
        <v>Youth</v>
      </c>
      <c r="H159">
        <v>0</v>
      </c>
      <c r="I159">
        <v>0</v>
      </c>
      <c r="J159">
        <v>347469</v>
      </c>
      <c r="K159">
        <v>7.8541999999999996</v>
      </c>
      <c r="M159" t="s">
        <v>15</v>
      </c>
    </row>
    <row r="160" spans="1:13" x14ac:dyDescent="0.25">
      <c r="A160">
        <v>1050</v>
      </c>
      <c r="B160">
        <v>0</v>
      </c>
      <c r="C160">
        <v>1</v>
      </c>
      <c r="D160" t="s">
        <v>361</v>
      </c>
      <c r="E160" t="s">
        <v>12</v>
      </c>
      <c r="F160" s="6">
        <v>42</v>
      </c>
      <c r="G160" t="str" cm="1">
        <f t="array" ref="G160">_xlfn.IFS(F160&lt;=19,"Teenager",F160&lt;=39,"Youth",F160&lt;=59,"Adults",F160&gt;=60,"Elder")</f>
        <v>Adults</v>
      </c>
      <c r="H160">
        <v>0</v>
      </c>
      <c r="I160">
        <v>0</v>
      </c>
      <c r="J160">
        <v>110489</v>
      </c>
      <c r="K160">
        <v>26.55</v>
      </c>
      <c r="L160" t="s">
        <v>86</v>
      </c>
      <c r="M160" t="s">
        <v>15</v>
      </c>
    </row>
    <row r="161" spans="1:13" x14ac:dyDescent="0.25">
      <c r="A161">
        <v>1051</v>
      </c>
      <c r="B161">
        <v>1</v>
      </c>
      <c r="C161">
        <v>3</v>
      </c>
      <c r="D161" t="s">
        <v>362</v>
      </c>
      <c r="E161" t="s">
        <v>14</v>
      </c>
      <c r="F161" s="6">
        <v>26</v>
      </c>
      <c r="G161" t="str" cm="1">
        <f t="array" ref="G161">_xlfn.IFS(F161&lt;=19,"Teenager",F161&lt;=39,"Youth",F161&lt;=59,"Adults",F161&gt;=60,"Elder")</f>
        <v>Youth</v>
      </c>
      <c r="H161">
        <v>0</v>
      </c>
      <c r="I161">
        <v>2</v>
      </c>
      <c r="J161" t="s">
        <v>87</v>
      </c>
      <c r="K161">
        <v>13.775</v>
      </c>
      <c r="M161" t="s">
        <v>15</v>
      </c>
    </row>
    <row r="162" spans="1:13" x14ac:dyDescent="0.25">
      <c r="A162">
        <v>1052</v>
      </c>
      <c r="B162">
        <v>1</v>
      </c>
      <c r="C162">
        <v>3</v>
      </c>
      <c r="D162" t="s">
        <v>363</v>
      </c>
      <c r="E162" t="s">
        <v>14</v>
      </c>
      <c r="F162" s="6">
        <v>23</v>
      </c>
      <c r="G162" t="str" cm="1">
        <f t="array" ref="G162">_xlfn.IFS(F162&lt;=19,"Teenager",F162&lt;=39,"Youth",F162&lt;=59,"Adults",F162&gt;=60,"Elder")</f>
        <v>Youth</v>
      </c>
      <c r="H162">
        <v>0</v>
      </c>
      <c r="I162">
        <v>0</v>
      </c>
      <c r="J162">
        <v>335432</v>
      </c>
      <c r="K162">
        <v>7.7332999999999998</v>
      </c>
      <c r="M162" t="s">
        <v>13</v>
      </c>
    </row>
    <row r="163" spans="1:13" x14ac:dyDescent="0.25">
      <c r="A163">
        <v>1053</v>
      </c>
      <c r="B163">
        <v>0</v>
      </c>
      <c r="C163">
        <v>3</v>
      </c>
      <c r="D163" t="s">
        <v>364</v>
      </c>
      <c r="E163" t="s">
        <v>12</v>
      </c>
      <c r="F163" s="6">
        <v>7</v>
      </c>
      <c r="G163" t="str" cm="1">
        <f t="array" ref="G163">_xlfn.IFS(F163&lt;=19,"Teenager",F163&lt;=39,"Youth",F163&lt;=59,"Adults",F163&gt;=60,"Elder")</f>
        <v>Teenager</v>
      </c>
      <c r="H163">
        <v>1</v>
      </c>
      <c r="I163">
        <v>1</v>
      </c>
      <c r="J163">
        <v>2650</v>
      </c>
      <c r="K163">
        <v>15.245799999999999</v>
      </c>
      <c r="M163" t="s">
        <v>16</v>
      </c>
    </row>
    <row r="164" spans="1:13" x14ac:dyDescent="0.25">
      <c r="A164">
        <v>1054</v>
      </c>
      <c r="B164">
        <v>1</v>
      </c>
      <c r="C164">
        <v>2</v>
      </c>
      <c r="D164" t="s">
        <v>365</v>
      </c>
      <c r="E164" t="s">
        <v>14</v>
      </c>
      <c r="F164" s="6">
        <v>26</v>
      </c>
      <c r="G164" t="str" cm="1">
        <f t="array" ref="G164">_xlfn.IFS(F164&lt;=19,"Teenager",F164&lt;=39,"Youth",F164&lt;=59,"Adults",F164&gt;=60,"Elder")</f>
        <v>Youth</v>
      </c>
      <c r="H164">
        <v>0</v>
      </c>
      <c r="I164">
        <v>0</v>
      </c>
      <c r="J164">
        <v>220844</v>
      </c>
      <c r="K164">
        <v>13.5</v>
      </c>
      <c r="M164" t="s">
        <v>15</v>
      </c>
    </row>
    <row r="165" spans="1:13" x14ac:dyDescent="0.25">
      <c r="A165">
        <v>1055</v>
      </c>
      <c r="B165">
        <v>0</v>
      </c>
      <c r="C165">
        <v>3</v>
      </c>
      <c r="D165" t="s">
        <v>366</v>
      </c>
      <c r="E165" t="s">
        <v>12</v>
      </c>
      <c r="F165" s="6">
        <v>25</v>
      </c>
      <c r="G165" t="str" cm="1">
        <f t="array" ref="G165">_xlfn.IFS(F165&lt;=19,"Teenager",F165&lt;=39,"Youth",F165&lt;=59,"Adults",F165&gt;=60,"Elder")</f>
        <v>Youth</v>
      </c>
      <c r="H165">
        <v>0</v>
      </c>
      <c r="I165">
        <v>0</v>
      </c>
      <c r="J165">
        <v>343271</v>
      </c>
      <c r="K165">
        <v>7</v>
      </c>
      <c r="M165" t="s">
        <v>15</v>
      </c>
    </row>
    <row r="166" spans="1:13" x14ac:dyDescent="0.25">
      <c r="A166">
        <v>1056</v>
      </c>
      <c r="B166">
        <v>0</v>
      </c>
      <c r="C166">
        <v>2</v>
      </c>
      <c r="D166" t="s">
        <v>367</v>
      </c>
      <c r="E166" t="s">
        <v>12</v>
      </c>
      <c r="F166" s="6">
        <v>41</v>
      </c>
      <c r="G166" t="str" cm="1">
        <f t="array" ref="G166">_xlfn.IFS(F166&lt;=19,"Teenager",F166&lt;=39,"Youth",F166&lt;=59,"Adults",F166&gt;=60,"Elder")</f>
        <v>Adults</v>
      </c>
      <c r="H166">
        <v>0</v>
      </c>
      <c r="I166">
        <v>0</v>
      </c>
      <c r="J166">
        <v>237393</v>
      </c>
      <c r="K166">
        <v>13</v>
      </c>
      <c r="M166" t="s">
        <v>15</v>
      </c>
    </row>
    <row r="167" spans="1:13" x14ac:dyDescent="0.25">
      <c r="A167">
        <v>1057</v>
      </c>
      <c r="B167">
        <v>1</v>
      </c>
      <c r="C167">
        <v>3</v>
      </c>
      <c r="D167" t="s">
        <v>368</v>
      </c>
      <c r="E167" t="s">
        <v>14</v>
      </c>
      <c r="F167" s="6">
        <v>26</v>
      </c>
      <c r="G167" t="str" cm="1">
        <f t="array" ref="G167">_xlfn.IFS(F167&lt;=19,"Teenager",F167&lt;=39,"Youth",F167&lt;=59,"Adults",F167&gt;=60,"Elder")</f>
        <v>Youth</v>
      </c>
      <c r="H167">
        <v>1</v>
      </c>
      <c r="I167">
        <v>1</v>
      </c>
      <c r="J167">
        <v>315153</v>
      </c>
      <c r="K167">
        <v>22.024999999999999</v>
      </c>
      <c r="M167" t="s">
        <v>15</v>
      </c>
    </row>
    <row r="168" spans="1:13" x14ac:dyDescent="0.25">
      <c r="A168">
        <v>1058</v>
      </c>
      <c r="B168">
        <v>0</v>
      </c>
      <c r="C168">
        <v>1</v>
      </c>
      <c r="D168" t="s">
        <v>369</v>
      </c>
      <c r="E168" t="s">
        <v>12</v>
      </c>
      <c r="F168" s="6">
        <v>48</v>
      </c>
      <c r="G168" t="str" cm="1">
        <f t="array" ref="G168">_xlfn.IFS(F168&lt;=19,"Teenager",F168&lt;=39,"Youth",F168&lt;=59,"Adults",F168&gt;=60,"Elder")</f>
        <v>Adults</v>
      </c>
      <c r="H168">
        <v>0</v>
      </c>
      <c r="I168">
        <v>0</v>
      </c>
      <c r="J168" t="s">
        <v>88</v>
      </c>
      <c r="K168">
        <v>50.495800000000003</v>
      </c>
      <c r="L168" t="s">
        <v>89</v>
      </c>
      <c r="M168" t="s">
        <v>16</v>
      </c>
    </row>
    <row r="169" spans="1:13" x14ac:dyDescent="0.25">
      <c r="A169">
        <v>1059</v>
      </c>
      <c r="B169">
        <v>0</v>
      </c>
      <c r="C169">
        <v>3</v>
      </c>
      <c r="D169" t="s">
        <v>370</v>
      </c>
      <c r="E169" t="s">
        <v>12</v>
      </c>
      <c r="F169" s="6">
        <v>18</v>
      </c>
      <c r="G169" t="str" cm="1">
        <f t="array" ref="G169">_xlfn.IFS(F169&lt;=19,"Teenager",F169&lt;=39,"Youth",F169&lt;=59,"Adults",F169&gt;=60,"Elder")</f>
        <v>Teenager</v>
      </c>
      <c r="H169">
        <v>2</v>
      </c>
      <c r="I169">
        <v>2</v>
      </c>
      <c r="J169" t="s">
        <v>90</v>
      </c>
      <c r="K169">
        <v>34.375</v>
      </c>
      <c r="M169" t="s">
        <v>15</v>
      </c>
    </row>
    <row r="170" spans="1:13" x14ac:dyDescent="0.25">
      <c r="A170">
        <v>1060</v>
      </c>
      <c r="B170">
        <v>1</v>
      </c>
      <c r="C170">
        <v>1</v>
      </c>
      <c r="D170" t="s">
        <v>371</v>
      </c>
      <c r="E170" t="s">
        <v>14</v>
      </c>
      <c r="F170" s="6">
        <v>41</v>
      </c>
      <c r="G170" t="str" cm="1">
        <f t="array" ref="G170">_xlfn.IFS(F170&lt;=19,"Teenager",F170&lt;=39,"Youth",F170&lt;=59,"Adults",F170&gt;=60,"Elder")</f>
        <v>Adults</v>
      </c>
      <c r="H170">
        <v>0</v>
      </c>
      <c r="I170">
        <v>0</v>
      </c>
      <c r="J170">
        <v>17770</v>
      </c>
      <c r="K170">
        <v>27.720800000000001</v>
      </c>
      <c r="M170" t="s">
        <v>16</v>
      </c>
    </row>
    <row r="171" spans="1:13" x14ac:dyDescent="0.25">
      <c r="A171">
        <v>1061</v>
      </c>
      <c r="B171">
        <v>1</v>
      </c>
      <c r="C171">
        <v>3</v>
      </c>
      <c r="D171" t="s">
        <v>372</v>
      </c>
      <c r="E171" t="s">
        <v>14</v>
      </c>
      <c r="F171" s="6">
        <v>22</v>
      </c>
      <c r="G171" t="str" cm="1">
        <f t="array" ref="G171">_xlfn.IFS(F171&lt;=19,"Teenager",F171&lt;=39,"Youth",F171&lt;=59,"Adults",F171&gt;=60,"Elder")</f>
        <v>Youth</v>
      </c>
      <c r="H171">
        <v>0</v>
      </c>
      <c r="I171">
        <v>0</v>
      </c>
      <c r="J171">
        <v>7548</v>
      </c>
      <c r="K171">
        <v>8.9625000000000004</v>
      </c>
      <c r="M171" t="s">
        <v>15</v>
      </c>
    </row>
    <row r="172" spans="1:13" x14ac:dyDescent="0.25">
      <c r="A172">
        <v>1062</v>
      </c>
      <c r="B172">
        <v>0</v>
      </c>
      <c r="C172">
        <v>3</v>
      </c>
      <c r="D172" t="s">
        <v>373</v>
      </c>
      <c r="E172" t="s">
        <v>12</v>
      </c>
      <c r="F172" s="6">
        <v>25</v>
      </c>
      <c r="G172" t="str" cm="1">
        <f t="array" ref="G172">_xlfn.IFS(F172&lt;=19,"Teenager",F172&lt;=39,"Youth",F172&lt;=59,"Adults",F172&gt;=60,"Elder")</f>
        <v>Youth</v>
      </c>
      <c r="H172">
        <v>0</v>
      </c>
      <c r="I172">
        <v>0</v>
      </c>
      <c r="J172" t="s">
        <v>91</v>
      </c>
      <c r="K172">
        <v>7.55</v>
      </c>
      <c r="M172" t="s">
        <v>15</v>
      </c>
    </row>
    <row r="173" spans="1:13" x14ac:dyDescent="0.25">
      <c r="A173">
        <v>1063</v>
      </c>
      <c r="B173">
        <v>0</v>
      </c>
      <c r="C173">
        <v>3</v>
      </c>
      <c r="D173" t="s">
        <v>374</v>
      </c>
      <c r="E173" t="s">
        <v>12</v>
      </c>
      <c r="F173" s="6">
        <v>27</v>
      </c>
      <c r="G173" t="str" cm="1">
        <f t="array" ref="G173">_xlfn.IFS(F173&lt;=19,"Teenager",F173&lt;=39,"Youth",F173&lt;=59,"Adults",F173&gt;=60,"Elder")</f>
        <v>Youth</v>
      </c>
      <c r="H173">
        <v>0</v>
      </c>
      <c r="I173">
        <v>0</v>
      </c>
      <c r="J173">
        <v>2670</v>
      </c>
      <c r="K173">
        <v>7.2249999999999996</v>
      </c>
      <c r="M173" t="s">
        <v>16</v>
      </c>
    </row>
    <row r="174" spans="1:13" x14ac:dyDescent="0.25">
      <c r="A174">
        <v>1064</v>
      </c>
      <c r="B174">
        <v>0</v>
      </c>
      <c r="C174">
        <v>3</v>
      </c>
      <c r="D174" t="s">
        <v>375</v>
      </c>
      <c r="E174" t="s">
        <v>12</v>
      </c>
      <c r="F174" s="6">
        <v>23</v>
      </c>
      <c r="G174" t="str" cm="1">
        <f t="array" ref="G174">_xlfn.IFS(F174&lt;=19,"Teenager",F174&lt;=39,"Youth",F174&lt;=59,"Adults",F174&gt;=60,"Elder")</f>
        <v>Youth</v>
      </c>
      <c r="H174">
        <v>1</v>
      </c>
      <c r="I174">
        <v>0</v>
      </c>
      <c r="J174">
        <v>347072</v>
      </c>
      <c r="K174">
        <v>13.9</v>
      </c>
      <c r="M174" t="s">
        <v>15</v>
      </c>
    </row>
    <row r="175" spans="1:13" x14ac:dyDescent="0.25">
      <c r="A175">
        <v>1065</v>
      </c>
      <c r="B175">
        <v>0</v>
      </c>
      <c r="C175">
        <v>3</v>
      </c>
      <c r="D175" t="s">
        <v>376</v>
      </c>
      <c r="E175" t="s">
        <v>12</v>
      </c>
      <c r="F175" s="6">
        <v>25</v>
      </c>
      <c r="G175" t="str" cm="1">
        <f t="array" ref="G175">_xlfn.IFS(F175&lt;=19,"Teenager",F175&lt;=39,"Youth",F175&lt;=59,"Adults",F175&gt;=60,"Elder")</f>
        <v>Youth</v>
      </c>
      <c r="H175">
        <v>0</v>
      </c>
      <c r="I175">
        <v>0</v>
      </c>
      <c r="J175">
        <v>2673</v>
      </c>
      <c r="K175">
        <v>7.2291999999999996</v>
      </c>
      <c r="M175" t="s">
        <v>16</v>
      </c>
    </row>
    <row r="176" spans="1:13" x14ac:dyDescent="0.25">
      <c r="A176">
        <v>1066</v>
      </c>
      <c r="B176">
        <v>0</v>
      </c>
      <c r="C176">
        <v>3</v>
      </c>
      <c r="D176" t="s">
        <v>377</v>
      </c>
      <c r="E176" t="s">
        <v>12</v>
      </c>
      <c r="F176" s="6">
        <v>40</v>
      </c>
      <c r="G176" t="str" cm="1">
        <f t="array" ref="G176">_xlfn.IFS(F176&lt;=19,"Teenager",F176&lt;=39,"Youth",F176&lt;=59,"Adults",F176&gt;=60,"Elder")</f>
        <v>Adults</v>
      </c>
      <c r="H176">
        <v>1</v>
      </c>
      <c r="I176">
        <v>5</v>
      </c>
      <c r="J176">
        <v>347077</v>
      </c>
      <c r="K176">
        <v>31.387499999999999</v>
      </c>
      <c r="M176" t="s">
        <v>15</v>
      </c>
    </row>
    <row r="177" spans="1:13" x14ac:dyDescent="0.25">
      <c r="A177">
        <v>1067</v>
      </c>
      <c r="B177">
        <v>1</v>
      </c>
      <c r="C177">
        <v>2</v>
      </c>
      <c r="D177" t="s">
        <v>378</v>
      </c>
      <c r="E177" t="s">
        <v>14</v>
      </c>
      <c r="F177" s="6">
        <v>15</v>
      </c>
      <c r="G177" t="str" cm="1">
        <f t="array" ref="G177">_xlfn.IFS(F177&lt;=19,"Teenager",F177&lt;=39,"Youth",F177&lt;=59,"Adults",F177&gt;=60,"Elder")</f>
        <v>Teenager</v>
      </c>
      <c r="H177">
        <v>0</v>
      </c>
      <c r="I177">
        <v>2</v>
      </c>
      <c r="J177">
        <v>29750</v>
      </c>
      <c r="K177">
        <v>39</v>
      </c>
      <c r="M177" t="s">
        <v>15</v>
      </c>
    </row>
    <row r="178" spans="1:13" x14ac:dyDescent="0.25">
      <c r="A178">
        <v>1068</v>
      </c>
      <c r="B178">
        <v>1</v>
      </c>
      <c r="C178">
        <v>2</v>
      </c>
      <c r="D178" t="s">
        <v>379</v>
      </c>
      <c r="E178" t="s">
        <v>14</v>
      </c>
      <c r="F178" s="6">
        <v>20</v>
      </c>
      <c r="G178" t="str" cm="1">
        <f t="array" ref="G178">_xlfn.IFS(F178&lt;=19,"Teenager",F178&lt;=39,"Youth",F178&lt;=59,"Adults",F178&gt;=60,"Elder")</f>
        <v>Youth</v>
      </c>
      <c r="H178">
        <v>0</v>
      </c>
      <c r="I178">
        <v>0</v>
      </c>
      <c r="J178" t="s">
        <v>92</v>
      </c>
      <c r="K178">
        <v>36.75</v>
      </c>
      <c r="M178" t="s">
        <v>15</v>
      </c>
    </row>
    <row r="179" spans="1:13" x14ac:dyDescent="0.25">
      <c r="A179">
        <v>1069</v>
      </c>
      <c r="B179">
        <v>0</v>
      </c>
      <c r="C179">
        <v>1</v>
      </c>
      <c r="D179" t="s">
        <v>380</v>
      </c>
      <c r="E179" t="s">
        <v>12</v>
      </c>
      <c r="F179" s="6">
        <v>54</v>
      </c>
      <c r="G179" t="str" cm="1">
        <f t="array" ref="G179">_xlfn.IFS(F179&lt;=19,"Teenager",F179&lt;=39,"Youth",F179&lt;=59,"Adults",F179&gt;=60,"Elder")</f>
        <v>Adults</v>
      </c>
      <c r="H179">
        <v>1</v>
      </c>
      <c r="I179">
        <v>0</v>
      </c>
      <c r="J179">
        <v>11778</v>
      </c>
      <c r="K179">
        <v>55.441699999999997</v>
      </c>
      <c r="L179" t="s">
        <v>66</v>
      </c>
      <c r="M179" t="s">
        <v>16</v>
      </c>
    </row>
    <row r="180" spans="1:13" x14ac:dyDescent="0.25">
      <c r="A180">
        <v>1070</v>
      </c>
      <c r="B180">
        <v>1</v>
      </c>
      <c r="C180">
        <v>2</v>
      </c>
      <c r="D180" t="s">
        <v>381</v>
      </c>
      <c r="E180" t="s">
        <v>14</v>
      </c>
      <c r="F180" s="6">
        <v>36</v>
      </c>
      <c r="G180" t="str" cm="1">
        <f t="array" ref="G180">_xlfn.IFS(F180&lt;=19,"Teenager",F180&lt;=39,"Youth",F180&lt;=59,"Adults",F180&gt;=60,"Elder")</f>
        <v>Youth</v>
      </c>
      <c r="H180">
        <v>0</v>
      </c>
      <c r="I180">
        <v>3</v>
      </c>
      <c r="J180">
        <v>230136</v>
      </c>
      <c r="K180">
        <v>39</v>
      </c>
      <c r="L180" t="s">
        <v>93</v>
      </c>
      <c r="M180" t="s">
        <v>15</v>
      </c>
    </row>
    <row r="181" spans="1:13" x14ac:dyDescent="0.25">
      <c r="A181">
        <v>1071</v>
      </c>
      <c r="B181">
        <v>1</v>
      </c>
      <c r="C181">
        <v>1</v>
      </c>
      <c r="D181" t="s">
        <v>382</v>
      </c>
      <c r="E181" t="s">
        <v>14</v>
      </c>
      <c r="F181" s="6">
        <v>64</v>
      </c>
      <c r="G181" t="str" cm="1">
        <f t="array" ref="G181">_xlfn.IFS(F181&lt;=19,"Teenager",F181&lt;=39,"Youth",F181&lt;=59,"Adults",F181&gt;=60,"Elder")</f>
        <v>Elder</v>
      </c>
      <c r="H181">
        <v>0</v>
      </c>
      <c r="I181">
        <v>2</v>
      </c>
      <c r="J181" t="s">
        <v>94</v>
      </c>
      <c r="K181">
        <v>83.158299999999997</v>
      </c>
      <c r="L181" t="s">
        <v>95</v>
      </c>
      <c r="M181" t="s">
        <v>16</v>
      </c>
    </row>
    <row r="182" spans="1:13" x14ac:dyDescent="0.25">
      <c r="A182">
        <v>1072</v>
      </c>
      <c r="B182">
        <v>0</v>
      </c>
      <c r="C182">
        <v>2</v>
      </c>
      <c r="D182" t="s">
        <v>383</v>
      </c>
      <c r="E182" t="s">
        <v>12</v>
      </c>
      <c r="F182" s="6">
        <v>30</v>
      </c>
      <c r="G182" t="str" cm="1">
        <f t="array" ref="G182">_xlfn.IFS(F182&lt;=19,"Teenager",F182&lt;=39,"Youth",F182&lt;=59,"Adults",F182&gt;=60,"Elder")</f>
        <v>Youth</v>
      </c>
      <c r="H182">
        <v>0</v>
      </c>
      <c r="I182">
        <v>0</v>
      </c>
      <c r="J182">
        <v>233478</v>
      </c>
      <c r="K182">
        <v>13</v>
      </c>
      <c r="M182" t="s">
        <v>15</v>
      </c>
    </row>
    <row r="183" spans="1:13" x14ac:dyDescent="0.25">
      <c r="A183">
        <v>1073</v>
      </c>
      <c r="B183">
        <v>0</v>
      </c>
      <c r="C183">
        <v>1</v>
      </c>
      <c r="D183" t="s">
        <v>384</v>
      </c>
      <c r="E183" t="s">
        <v>12</v>
      </c>
      <c r="F183" s="6">
        <v>37</v>
      </c>
      <c r="G183" t="str" cm="1">
        <f t="array" ref="G183">_xlfn.IFS(F183&lt;=19,"Teenager",F183&lt;=39,"Youth",F183&lt;=59,"Adults",F183&gt;=60,"Elder")</f>
        <v>Youth</v>
      </c>
      <c r="H183">
        <v>1</v>
      </c>
      <c r="I183">
        <v>1</v>
      </c>
      <c r="J183" t="s">
        <v>94</v>
      </c>
      <c r="K183">
        <v>83.158299999999997</v>
      </c>
      <c r="L183" t="s">
        <v>96</v>
      </c>
      <c r="M183" t="s">
        <v>16</v>
      </c>
    </row>
    <row r="184" spans="1:13" x14ac:dyDescent="0.25">
      <c r="A184">
        <v>1074</v>
      </c>
      <c r="B184">
        <v>1</v>
      </c>
      <c r="C184">
        <v>1</v>
      </c>
      <c r="D184" t="s">
        <v>385</v>
      </c>
      <c r="E184" t="s">
        <v>14</v>
      </c>
      <c r="F184" s="6">
        <v>18</v>
      </c>
      <c r="G184" t="str" cm="1">
        <f t="array" ref="G184">_xlfn.IFS(F184&lt;=19,"Teenager",F184&lt;=39,"Youth",F184&lt;=59,"Adults",F184&gt;=60,"Elder")</f>
        <v>Teenager</v>
      </c>
      <c r="H184">
        <v>1</v>
      </c>
      <c r="I184">
        <v>0</v>
      </c>
      <c r="J184">
        <v>113773</v>
      </c>
      <c r="K184">
        <v>53.1</v>
      </c>
      <c r="L184" t="s">
        <v>97</v>
      </c>
      <c r="M184" t="s">
        <v>15</v>
      </c>
    </row>
    <row r="185" spans="1:13" x14ac:dyDescent="0.25">
      <c r="A185">
        <v>1075</v>
      </c>
      <c r="B185">
        <v>0</v>
      </c>
      <c r="C185">
        <v>3</v>
      </c>
      <c r="D185" t="s">
        <v>386</v>
      </c>
      <c r="E185" t="s">
        <v>12</v>
      </c>
      <c r="F185" s="6">
        <v>25</v>
      </c>
      <c r="G185" t="str" cm="1">
        <f t="array" ref="G185">_xlfn.IFS(F185&lt;=19,"Teenager",F185&lt;=39,"Youth",F185&lt;=59,"Adults",F185&gt;=60,"Elder")</f>
        <v>Youth</v>
      </c>
      <c r="H185">
        <v>0</v>
      </c>
      <c r="I185">
        <v>0</v>
      </c>
      <c r="J185">
        <v>7935</v>
      </c>
      <c r="K185">
        <v>7.75</v>
      </c>
      <c r="M185" t="s">
        <v>13</v>
      </c>
    </row>
    <row r="186" spans="1:13" x14ac:dyDescent="0.25">
      <c r="A186">
        <v>1076</v>
      </c>
      <c r="B186">
        <v>1</v>
      </c>
      <c r="C186">
        <v>1</v>
      </c>
      <c r="D186" t="s">
        <v>387</v>
      </c>
      <c r="E186" t="s">
        <v>14</v>
      </c>
      <c r="F186" s="6">
        <v>27</v>
      </c>
      <c r="G186" t="str" cm="1">
        <f t="array" ref="G186">_xlfn.IFS(F186&lt;=19,"Teenager",F186&lt;=39,"Youth",F186&lt;=59,"Adults",F186&gt;=60,"Elder")</f>
        <v>Youth</v>
      </c>
      <c r="H186">
        <v>1</v>
      </c>
      <c r="I186">
        <v>1</v>
      </c>
      <c r="J186" t="s">
        <v>98</v>
      </c>
      <c r="K186">
        <v>247.52080000000001</v>
      </c>
      <c r="L186" t="s">
        <v>99</v>
      </c>
      <c r="M186" t="s">
        <v>16</v>
      </c>
    </row>
    <row r="187" spans="1:13" x14ac:dyDescent="0.25">
      <c r="A187">
        <v>1077</v>
      </c>
      <c r="B187">
        <v>0</v>
      </c>
      <c r="C187">
        <v>2</v>
      </c>
      <c r="D187" t="s">
        <v>388</v>
      </c>
      <c r="E187" t="s">
        <v>12</v>
      </c>
      <c r="F187" s="6">
        <v>40</v>
      </c>
      <c r="G187" t="str" cm="1">
        <f t="array" ref="G187">_xlfn.IFS(F187&lt;=19,"Teenager",F187&lt;=39,"Youth",F187&lt;=59,"Adults",F187&gt;=60,"Elder")</f>
        <v>Adults</v>
      </c>
      <c r="H187">
        <v>0</v>
      </c>
      <c r="I187">
        <v>0</v>
      </c>
      <c r="J187">
        <v>239059</v>
      </c>
      <c r="K187">
        <v>16</v>
      </c>
      <c r="M187" t="s">
        <v>15</v>
      </c>
    </row>
    <row r="188" spans="1:13" x14ac:dyDescent="0.25">
      <c r="A188">
        <v>1078</v>
      </c>
      <c r="B188">
        <v>1</v>
      </c>
      <c r="C188">
        <v>2</v>
      </c>
      <c r="D188" t="s">
        <v>389</v>
      </c>
      <c r="E188" t="s">
        <v>14</v>
      </c>
      <c r="F188" s="6">
        <v>21</v>
      </c>
      <c r="G188" t="str" cm="1">
        <f t="array" ref="G188">_xlfn.IFS(F188&lt;=19,"Teenager",F188&lt;=39,"Youth",F188&lt;=59,"Adults",F188&gt;=60,"Elder")</f>
        <v>Youth</v>
      </c>
      <c r="H188">
        <v>0</v>
      </c>
      <c r="I188">
        <v>1</v>
      </c>
      <c r="J188" t="s">
        <v>100</v>
      </c>
      <c r="K188">
        <v>21</v>
      </c>
      <c r="M188" t="s">
        <v>15</v>
      </c>
    </row>
    <row r="189" spans="1:13" x14ac:dyDescent="0.25">
      <c r="A189">
        <v>1079</v>
      </c>
      <c r="B189">
        <v>0</v>
      </c>
      <c r="C189">
        <v>3</v>
      </c>
      <c r="D189" t="s">
        <v>390</v>
      </c>
      <c r="E189" t="s">
        <v>12</v>
      </c>
      <c r="F189" s="6">
        <v>17</v>
      </c>
      <c r="G189" t="str" cm="1">
        <f t="array" ref="G189">_xlfn.IFS(F189&lt;=19,"Teenager",F189&lt;=39,"Youth",F189&lt;=59,"Adults",F189&gt;=60,"Elder")</f>
        <v>Teenager</v>
      </c>
      <c r="H189">
        <v>2</v>
      </c>
      <c r="I189">
        <v>0</v>
      </c>
      <c r="J189" t="s">
        <v>101</v>
      </c>
      <c r="K189">
        <v>8.0500000000000007</v>
      </c>
      <c r="M189" t="s">
        <v>15</v>
      </c>
    </row>
    <row r="190" spans="1:13" x14ac:dyDescent="0.25">
      <c r="A190">
        <v>1080</v>
      </c>
      <c r="B190">
        <v>1</v>
      </c>
      <c r="C190">
        <v>3</v>
      </c>
      <c r="D190" t="s">
        <v>391</v>
      </c>
      <c r="E190" t="s">
        <v>14</v>
      </c>
      <c r="F190" s="6">
        <v>23</v>
      </c>
      <c r="G190" t="str" cm="1">
        <f t="array" ref="G190">_xlfn.IFS(F190&lt;=19,"Teenager",F190&lt;=39,"Youth",F190&lt;=59,"Adults",F190&gt;=60,"Elder")</f>
        <v>Youth</v>
      </c>
      <c r="H190">
        <v>8</v>
      </c>
      <c r="I190">
        <v>2</v>
      </c>
      <c r="J190" t="s">
        <v>102</v>
      </c>
      <c r="K190">
        <v>69.55</v>
      </c>
      <c r="M190" t="s">
        <v>15</v>
      </c>
    </row>
    <row r="191" spans="1:13" x14ac:dyDescent="0.25">
      <c r="A191">
        <v>1081</v>
      </c>
      <c r="B191">
        <v>0</v>
      </c>
      <c r="C191">
        <v>2</v>
      </c>
      <c r="D191" t="s">
        <v>392</v>
      </c>
      <c r="E191" t="s">
        <v>12</v>
      </c>
      <c r="F191" s="6">
        <v>40</v>
      </c>
      <c r="G191" t="str" cm="1">
        <f t="array" ref="G191">_xlfn.IFS(F191&lt;=19,"Teenager",F191&lt;=39,"Youth",F191&lt;=59,"Adults",F191&gt;=60,"Elder")</f>
        <v>Adults</v>
      </c>
      <c r="H191">
        <v>0</v>
      </c>
      <c r="I191">
        <v>0</v>
      </c>
      <c r="J191">
        <v>28221</v>
      </c>
      <c r="K191">
        <v>13</v>
      </c>
      <c r="M191" t="s">
        <v>15</v>
      </c>
    </row>
    <row r="192" spans="1:13" x14ac:dyDescent="0.25">
      <c r="A192">
        <v>1082</v>
      </c>
      <c r="B192">
        <v>0</v>
      </c>
      <c r="C192">
        <v>2</v>
      </c>
      <c r="D192" t="s">
        <v>393</v>
      </c>
      <c r="E192" t="s">
        <v>12</v>
      </c>
      <c r="F192" s="6">
        <v>34</v>
      </c>
      <c r="G192" t="str" cm="1">
        <f t="array" ref="G192">_xlfn.IFS(F192&lt;=19,"Teenager",F192&lt;=39,"Youth",F192&lt;=59,"Adults",F192&gt;=60,"Elder")</f>
        <v>Youth</v>
      </c>
      <c r="H192">
        <v>1</v>
      </c>
      <c r="I192">
        <v>0</v>
      </c>
      <c r="J192">
        <v>226875</v>
      </c>
      <c r="K192">
        <v>26</v>
      </c>
      <c r="M192" t="s">
        <v>15</v>
      </c>
    </row>
    <row r="193" spans="1:13" x14ac:dyDescent="0.25">
      <c r="A193">
        <v>1083</v>
      </c>
      <c r="B193">
        <v>0</v>
      </c>
      <c r="C193">
        <v>1</v>
      </c>
      <c r="D193" t="s">
        <v>394</v>
      </c>
      <c r="E193" t="s">
        <v>12</v>
      </c>
      <c r="F193" s="6">
        <v>41</v>
      </c>
      <c r="G193" t="str" cm="1">
        <f t="array" ref="G193">_xlfn.IFS(F193&lt;=19,"Teenager",F193&lt;=39,"Youth",F193&lt;=59,"Adults",F193&gt;=60,"Elder")</f>
        <v>Adults</v>
      </c>
      <c r="H193">
        <v>0</v>
      </c>
      <c r="I193">
        <v>0</v>
      </c>
      <c r="J193">
        <v>111163</v>
      </c>
      <c r="K193">
        <v>26</v>
      </c>
      <c r="M193" t="s">
        <v>15</v>
      </c>
    </row>
    <row r="194" spans="1:13" x14ac:dyDescent="0.25">
      <c r="A194">
        <v>1084</v>
      </c>
      <c r="B194">
        <v>0</v>
      </c>
      <c r="C194">
        <v>3</v>
      </c>
      <c r="D194" t="s">
        <v>395</v>
      </c>
      <c r="E194" t="s">
        <v>12</v>
      </c>
      <c r="F194" s="6">
        <v>25</v>
      </c>
      <c r="G194" t="str" cm="1">
        <f t="array" ref="G194">_xlfn.IFS(F194&lt;=19,"Teenager",F194&lt;=39,"Youth",F194&lt;=59,"Adults",F194&gt;=60,"Elder")</f>
        <v>Youth</v>
      </c>
      <c r="H194">
        <v>1</v>
      </c>
      <c r="I194">
        <v>1</v>
      </c>
      <c r="J194" t="s">
        <v>103</v>
      </c>
      <c r="K194">
        <v>14.5</v>
      </c>
      <c r="M194" t="s">
        <v>15</v>
      </c>
    </row>
    <row r="195" spans="1:13" x14ac:dyDescent="0.25">
      <c r="A195">
        <v>1085</v>
      </c>
      <c r="B195">
        <v>0</v>
      </c>
      <c r="C195">
        <v>2</v>
      </c>
      <c r="D195" t="s">
        <v>396</v>
      </c>
      <c r="E195" t="s">
        <v>12</v>
      </c>
      <c r="F195" s="6">
        <v>61</v>
      </c>
      <c r="G195" t="str" cm="1">
        <f t="array" ref="G195">_xlfn.IFS(F195&lt;=19,"Teenager",F195&lt;=39,"Youth",F195&lt;=59,"Adults",F195&gt;=60,"Elder")</f>
        <v>Elder</v>
      </c>
      <c r="H195">
        <v>0</v>
      </c>
      <c r="I195">
        <v>0</v>
      </c>
      <c r="J195">
        <v>235509</v>
      </c>
      <c r="K195">
        <v>12.35</v>
      </c>
      <c r="M195" t="s">
        <v>13</v>
      </c>
    </row>
    <row r="196" spans="1:13" x14ac:dyDescent="0.25">
      <c r="A196">
        <v>1086</v>
      </c>
      <c r="B196">
        <v>0</v>
      </c>
      <c r="C196">
        <v>2</v>
      </c>
      <c r="D196" t="s">
        <v>397</v>
      </c>
      <c r="E196" t="s">
        <v>12</v>
      </c>
      <c r="F196" s="6">
        <v>8</v>
      </c>
      <c r="G196" t="str" cm="1">
        <f t="array" ref="G196">_xlfn.IFS(F196&lt;=19,"Teenager",F196&lt;=39,"Youth",F196&lt;=59,"Adults",F196&gt;=60,"Elder")</f>
        <v>Teenager</v>
      </c>
      <c r="H196">
        <v>0</v>
      </c>
      <c r="I196">
        <v>2</v>
      </c>
      <c r="J196">
        <v>28220</v>
      </c>
      <c r="K196">
        <v>32.5</v>
      </c>
      <c r="M196" t="s">
        <v>15</v>
      </c>
    </row>
    <row r="197" spans="1:13" x14ac:dyDescent="0.25">
      <c r="A197">
        <v>1087</v>
      </c>
      <c r="B197">
        <v>0</v>
      </c>
      <c r="C197">
        <v>3</v>
      </c>
      <c r="D197" t="s">
        <v>398</v>
      </c>
      <c r="E197" t="s">
        <v>12</v>
      </c>
      <c r="F197" s="6">
        <v>33</v>
      </c>
      <c r="G197" t="str" cm="1">
        <f t="array" ref="G197">_xlfn.IFS(F197&lt;=19,"Teenager",F197&lt;=39,"Youth",F197&lt;=59,"Adults",F197&gt;=60,"Elder")</f>
        <v>Youth</v>
      </c>
      <c r="H197">
        <v>0</v>
      </c>
      <c r="I197">
        <v>0</v>
      </c>
      <c r="J197">
        <v>347465</v>
      </c>
      <c r="K197">
        <v>7.8541999999999996</v>
      </c>
      <c r="M197" t="s">
        <v>15</v>
      </c>
    </row>
    <row r="198" spans="1:13" x14ac:dyDescent="0.25">
      <c r="A198">
        <v>1088</v>
      </c>
      <c r="B198">
        <v>0</v>
      </c>
      <c r="C198">
        <v>1</v>
      </c>
      <c r="D198" t="s">
        <v>399</v>
      </c>
      <c r="E198" t="s">
        <v>12</v>
      </c>
      <c r="F198" s="6">
        <v>6</v>
      </c>
      <c r="G198" t="str" cm="1">
        <f t="array" ref="G198">_xlfn.IFS(F198&lt;=19,"Teenager",F198&lt;=39,"Youth",F198&lt;=59,"Adults",F198&gt;=60,"Elder")</f>
        <v>Teenager</v>
      </c>
      <c r="H198">
        <v>0</v>
      </c>
      <c r="I198">
        <v>2</v>
      </c>
      <c r="J198">
        <v>16966</v>
      </c>
      <c r="K198">
        <v>134.5</v>
      </c>
      <c r="L198" t="s">
        <v>104</v>
      </c>
      <c r="M198" t="s">
        <v>16</v>
      </c>
    </row>
    <row r="199" spans="1:13" x14ac:dyDescent="0.25">
      <c r="A199">
        <v>1089</v>
      </c>
      <c r="B199">
        <v>1</v>
      </c>
      <c r="C199">
        <v>3</v>
      </c>
      <c r="D199" t="s">
        <v>400</v>
      </c>
      <c r="E199" t="s">
        <v>14</v>
      </c>
      <c r="F199" s="6">
        <v>18</v>
      </c>
      <c r="G199" t="str" cm="1">
        <f t="array" ref="G199">_xlfn.IFS(F199&lt;=19,"Teenager",F199&lt;=39,"Youth",F199&lt;=59,"Adults",F199&gt;=60,"Elder")</f>
        <v>Teenager</v>
      </c>
      <c r="H199">
        <v>0</v>
      </c>
      <c r="I199">
        <v>0</v>
      </c>
      <c r="J199">
        <v>347066</v>
      </c>
      <c r="K199">
        <v>7.7750000000000004</v>
      </c>
      <c r="M199" t="s">
        <v>15</v>
      </c>
    </row>
    <row r="200" spans="1:13" x14ac:dyDescent="0.25">
      <c r="A200">
        <v>1090</v>
      </c>
      <c r="B200">
        <v>0</v>
      </c>
      <c r="C200">
        <v>2</v>
      </c>
      <c r="D200" t="s">
        <v>401</v>
      </c>
      <c r="E200" t="s">
        <v>12</v>
      </c>
      <c r="F200" s="6">
        <v>23</v>
      </c>
      <c r="G200" t="str" cm="1">
        <f t="array" ref="G200">_xlfn.IFS(F200&lt;=19,"Teenager",F200&lt;=39,"Youth",F200&lt;=59,"Adults",F200&gt;=60,"Elder")</f>
        <v>Youth</v>
      </c>
      <c r="H200">
        <v>0</v>
      </c>
      <c r="I200">
        <v>0</v>
      </c>
      <c r="J200" t="s">
        <v>105</v>
      </c>
      <c r="K200">
        <v>10.5</v>
      </c>
      <c r="M200" t="s">
        <v>15</v>
      </c>
    </row>
    <row r="201" spans="1:13" x14ac:dyDescent="0.25">
      <c r="A201">
        <v>1091</v>
      </c>
      <c r="B201">
        <v>1</v>
      </c>
      <c r="C201">
        <v>3</v>
      </c>
      <c r="D201" t="s">
        <v>402</v>
      </c>
      <c r="E201" t="s">
        <v>14</v>
      </c>
      <c r="F201" s="6">
        <v>23</v>
      </c>
      <c r="G201" t="str" cm="1">
        <f t="array" ref="G201">_xlfn.IFS(F201&lt;=19,"Teenager",F201&lt;=39,"Youth",F201&lt;=59,"Adults",F201&gt;=60,"Elder")</f>
        <v>Youth</v>
      </c>
      <c r="H201">
        <v>0</v>
      </c>
      <c r="I201">
        <v>0</v>
      </c>
      <c r="J201">
        <v>65305</v>
      </c>
      <c r="K201">
        <v>8.1125000000000007</v>
      </c>
      <c r="M201" t="s">
        <v>15</v>
      </c>
    </row>
    <row r="202" spans="1:13" x14ac:dyDescent="0.25">
      <c r="A202">
        <v>1092</v>
      </c>
      <c r="B202">
        <v>1</v>
      </c>
      <c r="C202">
        <v>3</v>
      </c>
      <c r="D202" t="s">
        <v>403</v>
      </c>
      <c r="E202" t="s">
        <v>14</v>
      </c>
      <c r="F202" s="6">
        <v>23</v>
      </c>
      <c r="G202" t="str" cm="1">
        <f t="array" ref="G202">_xlfn.IFS(F202&lt;=19,"Teenager",F202&lt;=39,"Youth",F202&lt;=59,"Adults",F202&gt;=60,"Elder")</f>
        <v>Youth</v>
      </c>
      <c r="H202">
        <v>0</v>
      </c>
      <c r="I202">
        <v>0</v>
      </c>
      <c r="J202">
        <v>36568</v>
      </c>
      <c r="K202">
        <v>15.5</v>
      </c>
      <c r="M202" t="s">
        <v>13</v>
      </c>
    </row>
    <row r="203" spans="1:13" x14ac:dyDescent="0.25">
      <c r="A203">
        <v>1093</v>
      </c>
      <c r="B203">
        <v>0</v>
      </c>
      <c r="C203">
        <v>3</v>
      </c>
      <c r="D203" t="s">
        <v>404</v>
      </c>
      <c r="E203" t="s">
        <v>12</v>
      </c>
      <c r="F203" s="6">
        <v>0.33</v>
      </c>
      <c r="G203" t="str" cm="1">
        <f t="array" ref="G203">_xlfn.IFS(F203&lt;=19,"Teenager",F203&lt;=39,"Youth",F203&lt;=59,"Adults",F203&gt;=60,"Elder")</f>
        <v>Teenager</v>
      </c>
      <c r="H203">
        <v>0</v>
      </c>
      <c r="I203">
        <v>2</v>
      </c>
      <c r="J203">
        <v>347080</v>
      </c>
      <c r="K203">
        <v>14.4</v>
      </c>
      <c r="M203" t="s">
        <v>15</v>
      </c>
    </row>
    <row r="204" spans="1:13" x14ac:dyDescent="0.25">
      <c r="A204">
        <v>1094</v>
      </c>
      <c r="B204">
        <v>0</v>
      </c>
      <c r="C204">
        <v>1</v>
      </c>
      <c r="D204" t="s">
        <v>405</v>
      </c>
      <c r="E204" t="s">
        <v>12</v>
      </c>
      <c r="F204" s="6">
        <v>47</v>
      </c>
      <c r="G204" t="str" cm="1">
        <f t="array" ref="G204">_xlfn.IFS(F204&lt;=19,"Teenager",F204&lt;=39,"Youth",F204&lt;=59,"Adults",F204&gt;=60,"Elder")</f>
        <v>Adults</v>
      </c>
      <c r="H204">
        <v>1</v>
      </c>
      <c r="I204">
        <v>0</v>
      </c>
      <c r="J204" t="s">
        <v>106</v>
      </c>
      <c r="K204">
        <v>227.52500000000001</v>
      </c>
      <c r="L204" t="s">
        <v>107</v>
      </c>
      <c r="M204" t="s">
        <v>16</v>
      </c>
    </row>
    <row r="205" spans="1:13" x14ac:dyDescent="0.25">
      <c r="A205">
        <v>1095</v>
      </c>
      <c r="B205">
        <v>1</v>
      </c>
      <c r="C205">
        <v>2</v>
      </c>
      <c r="D205" t="s">
        <v>406</v>
      </c>
      <c r="E205" t="s">
        <v>14</v>
      </c>
      <c r="F205" s="6">
        <v>8</v>
      </c>
      <c r="G205" t="str" cm="1">
        <f t="array" ref="G205">_xlfn.IFS(F205&lt;=19,"Teenager",F205&lt;=39,"Youth",F205&lt;=59,"Adults",F205&gt;=60,"Elder")</f>
        <v>Teenager</v>
      </c>
      <c r="H205">
        <v>1</v>
      </c>
      <c r="I205">
        <v>1</v>
      </c>
      <c r="J205">
        <v>26360</v>
      </c>
      <c r="K205">
        <v>26</v>
      </c>
      <c r="M205" t="s">
        <v>15</v>
      </c>
    </row>
    <row r="206" spans="1:13" x14ac:dyDescent="0.25">
      <c r="A206">
        <v>1096</v>
      </c>
      <c r="B206">
        <v>0</v>
      </c>
      <c r="C206">
        <v>2</v>
      </c>
      <c r="D206" t="s">
        <v>407</v>
      </c>
      <c r="E206" t="s">
        <v>12</v>
      </c>
      <c r="F206" s="6">
        <v>25</v>
      </c>
      <c r="G206" t="str" cm="1">
        <f t="array" ref="G206">_xlfn.IFS(F206&lt;=19,"Teenager",F206&lt;=39,"Youth",F206&lt;=59,"Adults",F206&gt;=60,"Elder")</f>
        <v>Youth</v>
      </c>
      <c r="H206">
        <v>0</v>
      </c>
      <c r="I206">
        <v>0</v>
      </c>
      <c r="J206" t="s">
        <v>108</v>
      </c>
      <c r="K206">
        <v>10.5</v>
      </c>
      <c r="M206" t="s">
        <v>15</v>
      </c>
    </row>
    <row r="207" spans="1:13" x14ac:dyDescent="0.25">
      <c r="A207">
        <v>1097</v>
      </c>
      <c r="B207">
        <v>0</v>
      </c>
      <c r="C207">
        <v>1</v>
      </c>
      <c r="D207" t="s">
        <v>408</v>
      </c>
      <c r="E207" t="s">
        <v>12</v>
      </c>
      <c r="F207" s="6">
        <v>41</v>
      </c>
      <c r="G207" t="str" cm="1">
        <f t="array" ref="G207">_xlfn.IFS(F207&lt;=19,"Teenager",F207&lt;=39,"Youth",F207&lt;=59,"Adults",F207&gt;=60,"Elder")</f>
        <v>Adults</v>
      </c>
      <c r="H207">
        <v>0</v>
      </c>
      <c r="I207">
        <v>0</v>
      </c>
      <c r="J207" t="s">
        <v>109</v>
      </c>
      <c r="K207">
        <v>25.741700000000002</v>
      </c>
      <c r="M207" t="s">
        <v>16</v>
      </c>
    </row>
    <row r="208" spans="1:13" x14ac:dyDescent="0.25">
      <c r="A208">
        <v>1098</v>
      </c>
      <c r="B208">
        <v>1</v>
      </c>
      <c r="C208">
        <v>3</v>
      </c>
      <c r="D208" t="s">
        <v>409</v>
      </c>
      <c r="E208" t="s">
        <v>14</v>
      </c>
      <c r="F208" s="6">
        <v>35</v>
      </c>
      <c r="G208" t="str" cm="1">
        <f t="array" ref="G208">_xlfn.IFS(F208&lt;=19,"Teenager",F208&lt;=39,"Youth",F208&lt;=59,"Adults",F208&gt;=60,"Elder")</f>
        <v>Youth</v>
      </c>
      <c r="H208">
        <v>0</v>
      </c>
      <c r="I208">
        <v>0</v>
      </c>
      <c r="J208">
        <v>9232</v>
      </c>
      <c r="K208">
        <v>7.75</v>
      </c>
      <c r="M208" t="s">
        <v>13</v>
      </c>
    </row>
    <row r="209" spans="1:13" x14ac:dyDescent="0.25">
      <c r="A209">
        <v>1099</v>
      </c>
      <c r="B209">
        <v>0</v>
      </c>
      <c r="C209">
        <v>2</v>
      </c>
      <c r="D209" t="s">
        <v>410</v>
      </c>
      <c r="E209" t="s">
        <v>12</v>
      </c>
      <c r="F209" s="6">
        <v>24</v>
      </c>
      <c r="G209" t="str" cm="1">
        <f t="array" ref="G209">_xlfn.IFS(F209&lt;=19,"Teenager",F209&lt;=39,"Youth",F209&lt;=59,"Adults",F209&gt;=60,"Elder")</f>
        <v>Youth</v>
      </c>
      <c r="H209">
        <v>0</v>
      </c>
      <c r="I209">
        <v>0</v>
      </c>
      <c r="J209">
        <v>28034</v>
      </c>
      <c r="K209">
        <v>10.5</v>
      </c>
      <c r="M209" t="s">
        <v>15</v>
      </c>
    </row>
    <row r="210" spans="1:13" x14ac:dyDescent="0.25">
      <c r="A210">
        <v>1100</v>
      </c>
      <c r="B210">
        <v>1</v>
      </c>
      <c r="C210">
        <v>1</v>
      </c>
      <c r="D210" t="s">
        <v>411</v>
      </c>
      <c r="E210" t="s">
        <v>14</v>
      </c>
      <c r="F210" s="6">
        <v>33</v>
      </c>
      <c r="G210" t="str" cm="1">
        <f t="array" ref="G210">_xlfn.IFS(F210&lt;=19,"Teenager",F210&lt;=39,"Youth",F210&lt;=59,"Adults",F210&gt;=60,"Elder")</f>
        <v>Youth</v>
      </c>
      <c r="H210">
        <v>0</v>
      </c>
      <c r="I210">
        <v>0</v>
      </c>
      <c r="J210" t="s">
        <v>110</v>
      </c>
      <c r="K210">
        <v>27.720800000000001</v>
      </c>
      <c r="L210" t="s">
        <v>111</v>
      </c>
      <c r="M210" t="s">
        <v>16</v>
      </c>
    </row>
    <row r="211" spans="1:13" x14ac:dyDescent="0.25">
      <c r="A211">
        <v>1101</v>
      </c>
      <c r="B211">
        <v>0</v>
      </c>
      <c r="C211">
        <v>3</v>
      </c>
      <c r="D211" t="s">
        <v>412</v>
      </c>
      <c r="E211" t="s">
        <v>12</v>
      </c>
      <c r="F211" s="6">
        <v>25</v>
      </c>
      <c r="G211" t="str" cm="1">
        <f t="array" ref="G211">_xlfn.IFS(F211&lt;=19,"Teenager",F211&lt;=39,"Youth",F211&lt;=59,"Adults",F211&gt;=60,"Elder")</f>
        <v>Youth</v>
      </c>
      <c r="H211">
        <v>0</v>
      </c>
      <c r="I211">
        <v>0</v>
      </c>
      <c r="J211">
        <v>349250</v>
      </c>
      <c r="K211">
        <v>7.8958000000000004</v>
      </c>
      <c r="M211" t="s">
        <v>15</v>
      </c>
    </row>
    <row r="212" spans="1:13" x14ac:dyDescent="0.25">
      <c r="A212">
        <v>1102</v>
      </c>
      <c r="B212">
        <v>0</v>
      </c>
      <c r="C212">
        <v>3</v>
      </c>
      <c r="D212" t="s">
        <v>413</v>
      </c>
      <c r="E212" t="s">
        <v>12</v>
      </c>
      <c r="F212" s="6">
        <v>32</v>
      </c>
      <c r="G212" t="str" cm="1">
        <f t="array" ref="G212">_xlfn.IFS(F212&lt;=19,"Teenager",F212&lt;=39,"Youth",F212&lt;=59,"Adults",F212&gt;=60,"Elder")</f>
        <v>Youth</v>
      </c>
      <c r="H212">
        <v>0</v>
      </c>
      <c r="I212">
        <v>0</v>
      </c>
      <c r="J212" t="s">
        <v>67</v>
      </c>
      <c r="K212">
        <v>22.524999999999999</v>
      </c>
      <c r="M212" t="s">
        <v>15</v>
      </c>
    </row>
    <row r="213" spans="1:13" x14ac:dyDescent="0.25">
      <c r="A213">
        <v>1103</v>
      </c>
      <c r="B213">
        <v>0</v>
      </c>
      <c r="C213">
        <v>3</v>
      </c>
      <c r="D213" t="s">
        <v>414</v>
      </c>
      <c r="E213" t="s">
        <v>12</v>
      </c>
      <c r="F213" s="6">
        <v>25</v>
      </c>
      <c r="G213" t="str" cm="1">
        <f t="array" ref="G213">_xlfn.IFS(F213&lt;=19,"Teenager",F213&lt;=39,"Youth",F213&lt;=59,"Adults",F213&gt;=60,"Elder")</f>
        <v>Youth</v>
      </c>
      <c r="H213">
        <v>0</v>
      </c>
      <c r="I213">
        <v>0</v>
      </c>
      <c r="J213" t="s">
        <v>112</v>
      </c>
      <c r="K213">
        <v>7.05</v>
      </c>
      <c r="M213" t="s">
        <v>15</v>
      </c>
    </row>
    <row r="214" spans="1:13" x14ac:dyDescent="0.25">
      <c r="A214">
        <v>1104</v>
      </c>
      <c r="B214">
        <v>0</v>
      </c>
      <c r="C214">
        <v>2</v>
      </c>
      <c r="D214" t="s">
        <v>415</v>
      </c>
      <c r="E214" t="s">
        <v>12</v>
      </c>
      <c r="F214" s="6">
        <v>17</v>
      </c>
      <c r="G214" t="str" cm="1">
        <f t="array" ref="G214">_xlfn.IFS(F214&lt;=19,"Teenager",F214&lt;=39,"Youth",F214&lt;=59,"Adults",F214&gt;=60,"Elder")</f>
        <v>Teenager</v>
      </c>
      <c r="H214">
        <v>0</v>
      </c>
      <c r="I214">
        <v>0</v>
      </c>
      <c r="J214" t="s">
        <v>113</v>
      </c>
      <c r="K214">
        <v>73.5</v>
      </c>
      <c r="M214" t="s">
        <v>15</v>
      </c>
    </row>
    <row r="215" spans="1:13" x14ac:dyDescent="0.25">
      <c r="A215">
        <v>1105</v>
      </c>
      <c r="B215">
        <v>1</v>
      </c>
      <c r="C215">
        <v>2</v>
      </c>
      <c r="D215" t="s">
        <v>416</v>
      </c>
      <c r="E215" t="s">
        <v>14</v>
      </c>
      <c r="F215" s="6">
        <v>60</v>
      </c>
      <c r="G215" t="str" cm="1">
        <f t="array" ref="G215">_xlfn.IFS(F215&lt;=19,"Teenager",F215&lt;=39,"Youth",F215&lt;=59,"Adults",F215&gt;=60,"Elder")</f>
        <v>Elder</v>
      </c>
      <c r="H215">
        <v>1</v>
      </c>
      <c r="I215">
        <v>0</v>
      </c>
      <c r="J215">
        <v>24065</v>
      </c>
      <c r="K215">
        <v>26</v>
      </c>
      <c r="M215" t="s">
        <v>15</v>
      </c>
    </row>
    <row r="216" spans="1:13" x14ac:dyDescent="0.25">
      <c r="A216">
        <v>1106</v>
      </c>
      <c r="B216">
        <v>1</v>
      </c>
      <c r="C216">
        <v>3</v>
      </c>
      <c r="D216" t="s">
        <v>417</v>
      </c>
      <c r="E216" t="s">
        <v>14</v>
      </c>
      <c r="F216" s="6">
        <v>38</v>
      </c>
      <c r="G216" t="str" cm="1">
        <f t="array" ref="G216">_xlfn.IFS(F216&lt;=19,"Teenager",F216&lt;=39,"Youth",F216&lt;=59,"Adults",F216&gt;=60,"Elder")</f>
        <v>Youth</v>
      </c>
      <c r="H216">
        <v>4</v>
      </c>
      <c r="I216">
        <v>2</v>
      </c>
      <c r="J216">
        <v>347091</v>
      </c>
      <c r="K216">
        <v>7.7750000000000004</v>
      </c>
      <c r="M216" t="s">
        <v>15</v>
      </c>
    </row>
    <row r="217" spans="1:13" x14ac:dyDescent="0.25">
      <c r="A217">
        <v>1107</v>
      </c>
      <c r="B217">
        <v>0</v>
      </c>
      <c r="C217">
        <v>1</v>
      </c>
      <c r="D217" t="s">
        <v>418</v>
      </c>
      <c r="E217" t="s">
        <v>12</v>
      </c>
      <c r="F217" s="6">
        <v>42</v>
      </c>
      <c r="G217" t="str" cm="1">
        <f t="array" ref="G217">_xlfn.IFS(F217&lt;=19,"Teenager",F217&lt;=39,"Youth",F217&lt;=59,"Adults",F217&gt;=60,"Elder")</f>
        <v>Adults</v>
      </c>
      <c r="H217">
        <v>0</v>
      </c>
      <c r="I217">
        <v>0</v>
      </c>
      <c r="J217">
        <v>113038</v>
      </c>
      <c r="K217">
        <v>42.5</v>
      </c>
      <c r="L217" t="s">
        <v>114</v>
      </c>
      <c r="M217" t="s">
        <v>15</v>
      </c>
    </row>
    <row r="218" spans="1:13" x14ac:dyDescent="0.25">
      <c r="A218">
        <v>1108</v>
      </c>
      <c r="B218">
        <v>1</v>
      </c>
      <c r="C218">
        <v>3</v>
      </c>
      <c r="D218" t="s">
        <v>419</v>
      </c>
      <c r="E218" t="s">
        <v>14</v>
      </c>
      <c r="F218" s="6">
        <v>23</v>
      </c>
      <c r="G218" t="str" cm="1">
        <f t="array" ref="G218">_xlfn.IFS(F218&lt;=19,"Teenager",F218&lt;=39,"Youth",F218&lt;=59,"Adults",F218&gt;=60,"Elder")</f>
        <v>Youth</v>
      </c>
      <c r="H218">
        <v>0</v>
      </c>
      <c r="I218">
        <v>0</v>
      </c>
      <c r="J218">
        <v>330924</v>
      </c>
      <c r="K218">
        <v>7.8792</v>
      </c>
      <c r="M218" t="s">
        <v>13</v>
      </c>
    </row>
    <row r="219" spans="1:13" x14ac:dyDescent="0.25">
      <c r="A219">
        <v>1109</v>
      </c>
      <c r="B219">
        <v>0</v>
      </c>
      <c r="C219">
        <v>1</v>
      </c>
      <c r="D219" t="s">
        <v>420</v>
      </c>
      <c r="E219" t="s">
        <v>12</v>
      </c>
      <c r="F219" s="6">
        <v>57</v>
      </c>
      <c r="G219" t="str" cm="1">
        <f t="array" ref="G219">_xlfn.IFS(F219&lt;=19,"Teenager",F219&lt;=39,"Youth",F219&lt;=59,"Adults",F219&gt;=60,"Elder")</f>
        <v>Adults</v>
      </c>
      <c r="H219">
        <v>1</v>
      </c>
      <c r="I219">
        <v>1</v>
      </c>
      <c r="J219">
        <v>36928</v>
      </c>
      <c r="K219">
        <v>164.86670000000001</v>
      </c>
      <c r="M219" t="s">
        <v>15</v>
      </c>
    </row>
    <row r="220" spans="1:13" x14ac:dyDescent="0.25">
      <c r="A220">
        <v>1110</v>
      </c>
      <c r="B220">
        <v>1</v>
      </c>
      <c r="C220">
        <v>1</v>
      </c>
      <c r="D220" t="s">
        <v>421</v>
      </c>
      <c r="E220" t="s">
        <v>14</v>
      </c>
      <c r="F220" s="6">
        <v>50</v>
      </c>
      <c r="G220" t="str" cm="1">
        <f t="array" ref="G220">_xlfn.IFS(F220&lt;=19,"Teenager",F220&lt;=39,"Youth",F220&lt;=59,"Adults",F220&gt;=60,"Elder")</f>
        <v>Adults</v>
      </c>
      <c r="H220">
        <v>1</v>
      </c>
      <c r="I220">
        <v>1</v>
      </c>
      <c r="J220">
        <v>113503</v>
      </c>
      <c r="K220">
        <v>211.5</v>
      </c>
      <c r="L220" t="s">
        <v>115</v>
      </c>
      <c r="M220" t="s">
        <v>16</v>
      </c>
    </row>
    <row r="221" spans="1:13" x14ac:dyDescent="0.25">
      <c r="A221">
        <v>1111</v>
      </c>
      <c r="B221">
        <v>0</v>
      </c>
      <c r="C221">
        <v>3</v>
      </c>
      <c r="D221" t="s">
        <v>422</v>
      </c>
      <c r="E221" t="s">
        <v>12</v>
      </c>
      <c r="F221" s="6">
        <v>25</v>
      </c>
      <c r="G221" t="str" cm="1">
        <f t="array" ref="G221">_xlfn.IFS(F221&lt;=19,"Teenager",F221&lt;=39,"Youth",F221&lt;=59,"Adults",F221&gt;=60,"Elder")</f>
        <v>Youth</v>
      </c>
      <c r="H221">
        <v>0</v>
      </c>
      <c r="I221">
        <v>0</v>
      </c>
      <c r="J221">
        <v>32302</v>
      </c>
      <c r="K221">
        <v>8.0500000000000007</v>
      </c>
      <c r="M221" t="s">
        <v>15</v>
      </c>
    </row>
    <row r="222" spans="1:13" x14ac:dyDescent="0.25">
      <c r="A222">
        <v>1112</v>
      </c>
      <c r="B222">
        <v>1</v>
      </c>
      <c r="C222">
        <v>2</v>
      </c>
      <c r="D222" t="s">
        <v>423</v>
      </c>
      <c r="E222" t="s">
        <v>14</v>
      </c>
      <c r="F222" s="6">
        <v>30</v>
      </c>
      <c r="G222" t="str" cm="1">
        <f t="array" ref="G222">_xlfn.IFS(F222&lt;=19,"Teenager",F222&lt;=39,"Youth",F222&lt;=59,"Adults",F222&gt;=60,"Elder")</f>
        <v>Youth</v>
      </c>
      <c r="H222">
        <v>1</v>
      </c>
      <c r="I222">
        <v>0</v>
      </c>
      <c r="J222" t="s">
        <v>116</v>
      </c>
      <c r="K222">
        <v>13.8583</v>
      </c>
      <c r="M222" t="s">
        <v>16</v>
      </c>
    </row>
    <row r="223" spans="1:13" x14ac:dyDescent="0.25">
      <c r="A223">
        <v>1113</v>
      </c>
      <c r="B223">
        <v>0</v>
      </c>
      <c r="C223">
        <v>3</v>
      </c>
      <c r="D223" t="s">
        <v>424</v>
      </c>
      <c r="E223" t="s">
        <v>12</v>
      </c>
      <c r="F223" s="6">
        <v>21</v>
      </c>
      <c r="G223" t="str" cm="1">
        <f t="array" ref="G223">_xlfn.IFS(F223&lt;=19,"Teenager",F223&lt;=39,"Youth",F223&lt;=59,"Adults",F223&gt;=60,"Elder")</f>
        <v>Youth</v>
      </c>
      <c r="H223">
        <v>0</v>
      </c>
      <c r="I223">
        <v>0</v>
      </c>
      <c r="J223">
        <v>342684</v>
      </c>
      <c r="K223">
        <v>8.0500000000000007</v>
      </c>
      <c r="M223" t="s">
        <v>15</v>
      </c>
    </row>
    <row r="224" spans="1:13" x14ac:dyDescent="0.25">
      <c r="A224">
        <v>1114</v>
      </c>
      <c r="B224">
        <v>1</v>
      </c>
      <c r="C224">
        <v>2</v>
      </c>
      <c r="D224" t="s">
        <v>425</v>
      </c>
      <c r="E224" t="s">
        <v>14</v>
      </c>
      <c r="F224" s="6">
        <v>22</v>
      </c>
      <c r="G224" t="str" cm="1">
        <f t="array" ref="G224">_xlfn.IFS(F224&lt;=19,"Teenager",F224&lt;=39,"Youth",F224&lt;=59,"Adults",F224&gt;=60,"Elder")</f>
        <v>Youth</v>
      </c>
      <c r="H224">
        <v>0</v>
      </c>
      <c r="I224">
        <v>0</v>
      </c>
      <c r="J224" t="s">
        <v>117</v>
      </c>
      <c r="K224">
        <v>10.5</v>
      </c>
      <c r="L224" t="s">
        <v>118</v>
      </c>
      <c r="M224" t="s">
        <v>15</v>
      </c>
    </row>
    <row r="225" spans="1:13" x14ac:dyDescent="0.25">
      <c r="A225">
        <v>1115</v>
      </c>
      <c r="B225">
        <v>0</v>
      </c>
      <c r="C225">
        <v>3</v>
      </c>
      <c r="D225" t="s">
        <v>426</v>
      </c>
      <c r="E225" t="s">
        <v>12</v>
      </c>
      <c r="F225" s="6">
        <v>21</v>
      </c>
      <c r="G225" t="str" cm="1">
        <f t="array" ref="G225">_xlfn.IFS(F225&lt;=19,"Teenager",F225&lt;=39,"Youth",F225&lt;=59,"Adults",F225&gt;=60,"Elder")</f>
        <v>Youth</v>
      </c>
      <c r="H225">
        <v>0</v>
      </c>
      <c r="I225">
        <v>0</v>
      </c>
      <c r="J225">
        <v>350053</v>
      </c>
      <c r="K225">
        <v>7.7957999999999998</v>
      </c>
      <c r="M225" t="s">
        <v>15</v>
      </c>
    </row>
    <row r="226" spans="1:13" x14ac:dyDescent="0.25">
      <c r="A226">
        <v>1116</v>
      </c>
      <c r="B226">
        <v>1</v>
      </c>
      <c r="C226">
        <v>1</v>
      </c>
      <c r="D226" t="s">
        <v>427</v>
      </c>
      <c r="E226" t="s">
        <v>14</v>
      </c>
      <c r="F226" s="6">
        <v>53</v>
      </c>
      <c r="G226" t="str" cm="1">
        <f t="array" ref="G226">_xlfn.IFS(F226&lt;=19,"Teenager",F226&lt;=39,"Youth",F226&lt;=59,"Adults",F226&gt;=60,"Elder")</f>
        <v>Adults</v>
      </c>
      <c r="H226">
        <v>0</v>
      </c>
      <c r="I226">
        <v>0</v>
      </c>
      <c r="J226" t="s">
        <v>119</v>
      </c>
      <c r="K226">
        <v>27.445799999999998</v>
      </c>
      <c r="M226" t="s">
        <v>16</v>
      </c>
    </row>
    <row r="227" spans="1:13" x14ac:dyDescent="0.25">
      <c r="A227">
        <v>1117</v>
      </c>
      <c r="B227">
        <v>1</v>
      </c>
      <c r="C227">
        <v>3</v>
      </c>
      <c r="D227" t="s">
        <v>428</v>
      </c>
      <c r="E227" t="s">
        <v>14</v>
      </c>
      <c r="F227" s="6">
        <v>23</v>
      </c>
      <c r="G227" t="str" cm="1">
        <f t="array" ref="G227">_xlfn.IFS(F227&lt;=19,"Teenager",F227&lt;=39,"Youth",F227&lt;=59,"Adults",F227&gt;=60,"Elder")</f>
        <v>Youth</v>
      </c>
      <c r="H227">
        <v>0</v>
      </c>
      <c r="I227">
        <v>2</v>
      </c>
      <c r="J227">
        <v>2661</v>
      </c>
      <c r="K227">
        <v>15.245799999999999</v>
      </c>
      <c r="M227" t="s">
        <v>16</v>
      </c>
    </row>
    <row r="228" spans="1:13" x14ac:dyDescent="0.25">
      <c r="A228">
        <v>1118</v>
      </c>
      <c r="B228">
        <v>0</v>
      </c>
      <c r="C228">
        <v>3</v>
      </c>
      <c r="D228" t="s">
        <v>429</v>
      </c>
      <c r="E228" t="s">
        <v>12</v>
      </c>
      <c r="F228" s="6">
        <v>23</v>
      </c>
      <c r="G228" t="str" cm="1">
        <f t="array" ref="G228">_xlfn.IFS(F228&lt;=19,"Teenager",F228&lt;=39,"Youth",F228&lt;=59,"Adults",F228&gt;=60,"Elder")</f>
        <v>Youth</v>
      </c>
      <c r="H228">
        <v>0</v>
      </c>
      <c r="I228">
        <v>0</v>
      </c>
      <c r="J228">
        <v>350054</v>
      </c>
      <c r="K228">
        <v>7.7957999999999998</v>
      </c>
      <c r="M228" t="s">
        <v>15</v>
      </c>
    </row>
    <row r="229" spans="1:13" x14ac:dyDescent="0.25">
      <c r="A229">
        <v>1119</v>
      </c>
      <c r="B229">
        <v>1</v>
      </c>
      <c r="C229">
        <v>3</v>
      </c>
      <c r="D229" t="s">
        <v>430</v>
      </c>
      <c r="E229" t="s">
        <v>14</v>
      </c>
      <c r="F229" s="6">
        <v>23</v>
      </c>
      <c r="G229" t="str" cm="1">
        <f t="array" ref="G229">_xlfn.IFS(F229&lt;=19,"Teenager",F229&lt;=39,"Youth",F229&lt;=59,"Adults",F229&gt;=60,"Elder")</f>
        <v>Youth</v>
      </c>
      <c r="H229">
        <v>0</v>
      </c>
      <c r="I229">
        <v>0</v>
      </c>
      <c r="J229">
        <v>370368</v>
      </c>
      <c r="K229">
        <v>7.75</v>
      </c>
      <c r="M229" t="s">
        <v>13</v>
      </c>
    </row>
    <row r="230" spans="1:13" x14ac:dyDescent="0.25">
      <c r="A230">
        <v>1120</v>
      </c>
      <c r="B230">
        <v>0</v>
      </c>
      <c r="C230">
        <v>3</v>
      </c>
      <c r="D230" t="s">
        <v>431</v>
      </c>
      <c r="E230" t="s">
        <v>12</v>
      </c>
      <c r="F230" s="6">
        <v>40.5</v>
      </c>
      <c r="G230" t="str" cm="1">
        <f t="array" ref="G230">_xlfn.IFS(F230&lt;=19,"Teenager",F230&lt;=39,"Youth",F230&lt;=59,"Adults",F230&gt;=60,"Elder")</f>
        <v>Adults</v>
      </c>
      <c r="H230">
        <v>0</v>
      </c>
      <c r="I230">
        <v>0</v>
      </c>
      <c r="J230" t="s">
        <v>120</v>
      </c>
      <c r="K230">
        <v>15.1</v>
      </c>
      <c r="M230" t="s">
        <v>15</v>
      </c>
    </row>
    <row r="231" spans="1:13" x14ac:dyDescent="0.25">
      <c r="A231">
        <v>1121</v>
      </c>
      <c r="B231">
        <v>0</v>
      </c>
      <c r="C231">
        <v>2</v>
      </c>
      <c r="D231" t="s">
        <v>432</v>
      </c>
      <c r="E231" t="s">
        <v>12</v>
      </c>
      <c r="F231" s="6">
        <v>36</v>
      </c>
      <c r="G231" t="str" cm="1">
        <f t="array" ref="G231">_xlfn.IFS(F231&lt;=19,"Teenager",F231&lt;=39,"Youth",F231&lt;=59,"Adults",F231&gt;=60,"Elder")</f>
        <v>Youth</v>
      </c>
      <c r="H231">
        <v>0</v>
      </c>
      <c r="I231">
        <v>0</v>
      </c>
      <c r="J231">
        <v>242963</v>
      </c>
      <c r="K231">
        <v>13</v>
      </c>
      <c r="M231" t="s">
        <v>15</v>
      </c>
    </row>
    <row r="232" spans="1:13" x14ac:dyDescent="0.25">
      <c r="A232">
        <v>1122</v>
      </c>
      <c r="B232">
        <v>0</v>
      </c>
      <c r="C232">
        <v>2</v>
      </c>
      <c r="D232" t="s">
        <v>433</v>
      </c>
      <c r="E232" t="s">
        <v>12</v>
      </c>
      <c r="F232" s="6">
        <v>14</v>
      </c>
      <c r="G232" t="str" cm="1">
        <f t="array" ref="G232">_xlfn.IFS(F232&lt;=19,"Teenager",F232&lt;=39,"Youth",F232&lt;=59,"Adults",F232&gt;=60,"Elder")</f>
        <v>Teenager</v>
      </c>
      <c r="H232">
        <v>0</v>
      </c>
      <c r="I232">
        <v>0</v>
      </c>
      <c r="J232">
        <v>220845</v>
      </c>
      <c r="K232">
        <v>65</v>
      </c>
      <c r="M232" t="s">
        <v>15</v>
      </c>
    </row>
    <row r="233" spans="1:13" x14ac:dyDescent="0.25">
      <c r="A233">
        <v>1123</v>
      </c>
      <c r="B233">
        <v>1</v>
      </c>
      <c r="C233">
        <v>1</v>
      </c>
      <c r="D233" t="s">
        <v>434</v>
      </c>
      <c r="E233" t="s">
        <v>14</v>
      </c>
      <c r="F233" s="6">
        <v>21</v>
      </c>
      <c r="G233" t="str" cm="1">
        <f t="array" ref="G233">_xlfn.IFS(F233&lt;=19,"Teenager",F233&lt;=39,"Youth",F233&lt;=59,"Adults",F233&gt;=60,"Elder")</f>
        <v>Youth</v>
      </c>
      <c r="H233">
        <v>0</v>
      </c>
      <c r="I233">
        <v>0</v>
      </c>
      <c r="J233">
        <v>113795</v>
      </c>
      <c r="K233">
        <v>26.55</v>
      </c>
      <c r="M233" t="s">
        <v>15</v>
      </c>
    </row>
    <row r="234" spans="1:13" x14ac:dyDescent="0.25">
      <c r="A234">
        <v>1124</v>
      </c>
      <c r="B234">
        <v>0</v>
      </c>
      <c r="C234">
        <v>3</v>
      </c>
      <c r="D234" t="s">
        <v>435</v>
      </c>
      <c r="E234" t="s">
        <v>12</v>
      </c>
      <c r="F234" s="6">
        <v>21</v>
      </c>
      <c r="G234" t="str" cm="1">
        <f t="array" ref="G234">_xlfn.IFS(F234&lt;=19,"Teenager",F234&lt;=39,"Youth",F234&lt;=59,"Adults",F234&gt;=60,"Elder")</f>
        <v>Youth</v>
      </c>
      <c r="H234">
        <v>1</v>
      </c>
      <c r="I234">
        <v>0</v>
      </c>
      <c r="J234">
        <v>3101266</v>
      </c>
      <c r="K234">
        <v>6.4958</v>
      </c>
      <c r="M234" t="s">
        <v>15</v>
      </c>
    </row>
    <row r="235" spans="1:13" x14ac:dyDescent="0.25">
      <c r="A235">
        <v>1125</v>
      </c>
      <c r="B235">
        <v>0</v>
      </c>
      <c r="C235">
        <v>3</v>
      </c>
      <c r="D235" t="s">
        <v>436</v>
      </c>
      <c r="E235" t="s">
        <v>12</v>
      </c>
      <c r="F235" s="6">
        <v>25</v>
      </c>
      <c r="G235" t="str" cm="1">
        <f t="array" ref="G235">_xlfn.IFS(F235&lt;=19,"Teenager",F235&lt;=39,"Youth",F235&lt;=59,"Adults",F235&gt;=60,"Elder")</f>
        <v>Youth</v>
      </c>
      <c r="H235">
        <v>0</v>
      </c>
      <c r="I235">
        <v>0</v>
      </c>
      <c r="J235">
        <v>330971</v>
      </c>
      <c r="K235">
        <v>7.8792</v>
      </c>
      <c r="M235" t="s">
        <v>13</v>
      </c>
    </row>
    <row r="236" spans="1:13" x14ac:dyDescent="0.25">
      <c r="A236">
        <v>1126</v>
      </c>
      <c r="B236">
        <v>0</v>
      </c>
      <c r="C236">
        <v>1</v>
      </c>
      <c r="D236" t="s">
        <v>437</v>
      </c>
      <c r="E236" t="s">
        <v>12</v>
      </c>
      <c r="F236" s="6">
        <v>39</v>
      </c>
      <c r="G236" t="str" cm="1">
        <f t="array" ref="G236">_xlfn.IFS(F236&lt;=19,"Teenager",F236&lt;=39,"Youth",F236&lt;=59,"Adults",F236&gt;=60,"Elder")</f>
        <v>Youth</v>
      </c>
      <c r="H236">
        <v>1</v>
      </c>
      <c r="I236">
        <v>0</v>
      </c>
      <c r="J236" t="s">
        <v>121</v>
      </c>
      <c r="K236">
        <v>71.283299999999997</v>
      </c>
      <c r="L236" t="s">
        <v>122</v>
      </c>
      <c r="M236" t="s">
        <v>16</v>
      </c>
    </row>
    <row r="237" spans="1:13" x14ac:dyDescent="0.25">
      <c r="A237">
        <v>1127</v>
      </c>
      <c r="B237">
        <v>0</v>
      </c>
      <c r="C237">
        <v>3</v>
      </c>
      <c r="D237" t="s">
        <v>438</v>
      </c>
      <c r="E237" t="s">
        <v>12</v>
      </c>
      <c r="F237" s="6">
        <v>20</v>
      </c>
      <c r="G237" t="str" cm="1">
        <f t="array" ref="G237">_xlfn.IFS(F237&lt;=19,"Teenager",F237&lt;=39,"Youth",F237&lt;=59,"Adults",F237&gt;=60,"Elder")</f>
        <v>Youth</v>
      </c>
      <c r="H237">
        <v>0</v>
      </c>
      <c r="I237">
        <v>0</v>
      </c>
      <c r="J237">
        <v>350416</v>
      </c>
      <c r="K237">
        <v>7.8541999999999996</v>
      </c>
      <c r="M237" t="s">
        <v>15</v>
      </c>
    </row>
    <row r="238" spans="1:13" x14ac:dyDescent="0.25">
      <c r="A238">
        <v>1128</v>
      </c>
      <c r="B238">
        <v>0</v>
      </c>
      <c r="C238">
        <v>1</v>
      </c>
      <c r="D238" t="s">
        <v>439</v>
      </c>
      <c r="E238" t="s">
        <v>12</v>
      </c>
      <c r="F238" s="6">
        <v>64</v>
      </c>
      <c r="G238" t="str" cm="1">
        <f t="array" ref="G238">_xlfn.IFS(F238&lt;=19,"Teenager",F238&lt;=39,"Youth",F238&lt;=59,"Adults",F238&gt;=60,"Elder")</f>
        <v>Elder</v>
      </c>
      <c r="H238">
        <v>1</v>
      </c>
      <c r="I238">
        <v>0</v>
      </c>
      <c r="J238">
        <v>110813</v>
      </c>
      <c r="K238">
        <v>75.25</v>
      </c>
      <c r="L238" t="s">
        <v>123</v>
      </c>
      <c r="M238" t="s">
        <v>16</v>
      </c>
    </row>
    <row r="239" spans="1:13" x14ac:dyDescent="0.25">
      <c r="A239">
        <v>1129</v>
      </c>
      <c r="B239">
        <v>0</v>
      </c>
      <c r="C239">
        <v>3</v>
      </c>
      <c r="D239" t="s">
        <v>440</v>
      </c>
      <c r="E239" t="s">
        <v>12</v>
      </c>
      <c r="F239" s="6">
        <v>20</v>
      </c>
      <c r="G239" t="str" cm="1">
        <f t="array" ref="G239">_xlfn.IFS(F239&lt;=19,"Teenager",F239&lt;=39,"Youth",F239&lt;=59,"Adults",F239&gt;=60,"Elder")</f>
        <v>Youth</v>
      </c>
      <c r="H239">
        <v>0</v>
      </c>
      <c r="I239">
        <v>0</v>
      </c>
      <c r="J239">
        <v>2679</v>
      </c>
      <c r="K239">
        <v>7.2249999999999996</v>
      </c>
      <c r="M239" t="s">
        <v>16</v>
      </c>
    </row>
    <row r="240" spans="1:13" x14ac:dyDescent="0.25">
      <c r="A240">
        <v>1130</v>
      </c>
      <c r="B240">
        <v>1</v>
      </c>
      <c r="C240">
        <v>2</v>
      </c>
      <c r="D240" t="s">
        <v>441</v>
      </c>
      <c r="E240" t="s">
        <v>14</v>
      </c>
      <c r="F240" s="6">
        <v>18</v>
      </c>
      <c r="G240" t="str" cm="1">
        <f t="array" ref="G240">_xlfn.IFS(F240&lt;=19,"Teenager",F240&lt;=39,"Youth",F240&lt;=59,"Adults",F240&gt;=60,"Elder")</f>
        <v>Teenager</v>
      </c>
      <c r="H240">
        <v>1</v>
      </c>
      <c r="I240">
        <v>1</v>
      </c>
      <c r="J240">
        <v>250650</v>
      </c>
      <c r="K240">
        <v>13</v>
      </c>
      <c r="M240" t="s">
        <v>15</v>
      </c>
    </row>
    <row r="241" spans="1:13" x14ac:dyDescent="0.25">
      <c r="A241">
        <v>1131</v>
      </c>
      <c r="B241">
        <v>1</v>
      </c>
      <c r="C241">
        <v>1</v>
      </c>
      <c r="D241" t="s">
        <v>442</v>
      </c>
      <c r="E241" t="s">
        <v>14</v>
      </c>
      <c r="F241" s="6">
        <v>48</v>
      </c>
      <c r="G241" t="str" cm="1">
        <f t="array" ref="G241">_xlfn.IFS(F241&lt;=19,"Teenager",F241&lt;=39,"Youth",F241&lt;=59,"Adults",F241&gt;=60,"Elder")</f>
        <v>Adults</v>
      </c>
      <c r="H241">
        <v>1</v>
      </c>
      <c r="I241">
        <v>0</v>
      </c>
      <c r="J241" t="s">
        <v>124</v>
      </c>
      <c r="K241">
        <v>106.425</v>
      </c>
      <c r="L241" t="s">
        <v>125</v>
      </c>
      <c r="M241" t="s">
        <v>16</v>
      </c>
    </row>
    <row r="242" spans="1:13" x14ac:dyDescent="0.25">
      <c r="A242">
        <v>1132</v>
      </c>
      <c r="B242">
        <v>1</v>
      </c>
      <c r="C242">
        <v>1</v>
      </c>
      <c r="D242" t="s">
        <v>443</v>
      </c>
      <c r="E242" t="s">
        <v>14</v>
      </c>
      <c r="F242" s="6">
        <v>55</v>
      </c>
      <c r="G242" t="str" cm="1">
        <f t="array" ref="G242">_xlfn.IFS(F242&lt;=19,"Teenager",F242&lt;=39,"Youth",F242&lt;=59,"Adults",F242&gt;=60,"Elder")</f>
        <v>Adults</v>
      </c>
      <c r="H242">
        <v>0</v>
      </c>
      <c r="I242">
        <v>0</v>
      </c>
      <c r="J242">
        <v>112377</v>
      </c>
      <c r="K242">
        <v>27.720800000000001</v>
      </c>
      <c r="M242" t="s">
        <v>16</v>
      </c>
    </row>
    <row r="243" spans="1:13" x14ac:dyDescent="0.25">
      <c r="A243">
        <v>1133</v>
      </c>
      <c r="B243">
        <v>1</v>
      </c>
      <c r="C243">
        <v>2</v>
      </c>
      <c r="D243" t="s">
        <v>444</v>
      </c>
      <c r="E243" t="s">
        <v>14</v>
      </c>
      <c r="F243" s="6">
        <v>45</v>
      </c>
      <c r="G243" t="str" cm="1">
        <f t="array" ref="G243">_xlfn.IFS(F243&lt;=19,"Teenager",F243&lt;=39,"Youth",F243&lt;=59,"Adults",F243&gt;=60,"Elder")</f>
        <v>Adults</v>
      </c>
      <c r="H243">
        <v>0</v>
      </c>
      <c r="I243">
        <v>2</v>
      </c>
      <c r="J243">
        <v>237789</v>
      </c>
      <c r="K243">
        <v>30</v>
      </c>
      <c r="M243" t="s">
        <v>15</v>
      </c>
    </row>
    <row r="244" spans="1:13" x14ac:dyDescent="0.25">
      <c r="A244">
        <v>1134</v>
      </c>
      <c r="B244">
        <v>0</v>
      </c>
      <c r="C244">
        <v>1</v>
      </c>
      <c r="D244" t="s">
        <v>445</v>
      </c>
      <c r="E244" t="s">
        <v>12</v>
      </c>
      <c r="F244" s="6">
        <v>45</v>
      </c>
      <c r="G244" t="str" cm="1">
        <f t="array" ref="G244">_xlfn.IFS(F244&lt;=19,"Teenager",F244&lt;=39,"Youth",F244&lt;=59,"Adults",F244&gt;=60,"Elder")</f>
        <v>Adults</v>
      </c>
      <c r="H244">
        <v>1</v>
      </c>
      <c r="I244">
        <v>1</v>
      </c>
      <c r="J244">
        <v>16966</v>
      </c>
      <c r="K244">
        <v>134.5</v>
      </c>
      <c r="L244" t="s">
        <v>104</v>
      </c>
      <c r="M244" t="s">
        <v>16</v>
      </c>
    </row>
    <row r="245" spans="1:13" x14ac:dyDescent="0.25">
      <c r="A245">
        <v>1135</v>
      </c>
      <c r="B245">
        <v>0</v>
      </c>
      <c r="C245">
        <v>3</v>
      </c>
      <c r="D245" t="s">
        <v>446</v>
      </c>
      <c r="E245" t="s">
        <v>12</v>
      </c>
      <c r="F245" s="6">
        <v>25</v>
      </c>
      <c r="G245" t="str" cm="1">
        <f t="array" ref="G245">_xlfn.IFS(F245&lt;=19,"Teenager",F245&lt;=39,"Youth",F245&lt;=59,"Adults",F245&gt;=60,"Elder")</f>
        <v>Youth</v>
      </c>
      <c r="H245">
        <v>0</v>
      </c>
      <c r="I245">
        <v>0</v>
      </c>
      <c r="J245">
        <v>3470</v>
      </c>
      <c r="K245">
        <v>7.8875000000000002</v>
      </c>
      <c r="M245" t="s">
        <v>15</v>
      </c>
    </row>
    <row r="246" spans="1:13" x14ac:dyDescent="0.25">
      <c r="A246">
        <v>1136</v>
      </c>
      <c r="B246">
        <v>0</v>
      </c>
      <c r="C246">
        <v>3</v>
      </c>
      <c r="D246" t="s">
        <v>447</v>
      </c>
      <c r="E246" t="s">
        <v>12</v>
      </c>
      <c r="F246" s="6">
        <v>25</v>
      </c>
      <c r="G246" t="str" cm="1">
        <f t="array" ref="G246">_xlfn.IFS(F246&lt;=19,"Teenager",F246&lt;=39,"Youth",F246&lt;=59,"Adults",F246&gt;=60,"Elder")</f>
        <v>Youth</v>
      </c>
      <c r="H246">
        <v>1</v>
      </c>
      <c r="I246">
        <v>2</v>
      </c>
      <c r="J246" t="s">
        <v>35</v>
      </c>
      <c r="K246">
        <v>23.45</v>
      </c>
      <c r="M246" t="s">
        <v>15</v>
      </c>
    </row>
    <row r="247" spans="1:13" x14ac:dyDescent="0.25">
      <c r="A247">
        <v>1137</v>
      </c>
      <c r="B247">
        <v>0</v>
      </c>
      <c r="C247">
        <v>1</v>
      </c>
      <c r="D247" t="s">
        <v>448</v>
      </c>
      <c r="E247" t="s">
        <v>12</v>
      </c>
      <c r="F247" s="6">
        <v>41</v>
      </c>
      <c r="G247" t="str" cm="1">
        <f t="array" ref="G247">_xlfn.IFS(F247&lt;=19,"Teenager",F247&lt;=39,"Youth",F247&lt;=59,"Adults",F247&gt;=60,"Elder")</f>
        <v>Adults</v>
      </c>
      <c r="H247">
        <v>1</v>
      </c>
      <c r="I247">
        <v>0</v>
      </c>
      <c r="J247">
        <v>17464</v>
      </c>
      <c r="K247">
        <v>51.862499999999997</v>
      </c>
      <c r="L247" t="s">
        <v>126</v>
      </c>
      <c r="M247" t="s">
        <v>15</v>
      </c>
    </row>
    <row r="248" spans="1:13" x14ac:dyDescent="0.25">
      <c r="A248">
        <v>1138</v>
      </c>
      <c r="B248">
        <v>1</v>
      </c>
      <c r="C248">
        <v>2</v>
      </c>
      <c r="D248" t="s">
        <v>449</v>
      </c>
      <c r="E248" t="s">
        <v>14</v>
      </c>
      <c r="F248" s="6">
        <v>22</v>
      </c>
      <c r="G248" t="str" cm="1">
        <f t="array" ref="G248">_xlfn.IFS(F248&lt;=19,"Teenager",F248&lt;=39,"Youth",F248&lt;=59,"Adults",F248&gt;=60,"Elder")</f>
        <v>Youth</v>
      </c>
      <c r="H248">
        <v>0</v>
      </c>
      <c r="I248">
        <v>0</v>
      </c>
      <c r="J248" t="s">
        <v>51</v>
      </c>
      <c r="K248">
        <v>21</v>
      </c>
      <c r="M248" t="s">
        <v>15</v>
      </c>
    </row>
    <row r="249" spans="1:13" x14ac:dyDescent="0.25">
      <c r="A249">
        <v>1139</v>
      </c>
      <c r="B249">
        <v>0</v>
      </c>
      <c r="C249">
        <v>2</v>
      </c>
      <c r="D249" t="s">
        <v>450</v>
      </c>
      <c r="E249" t="s">
        <v>12</v>
      </c>
      <c r="F249" s="6">
        <v>42</v>
      </c>
      <c r="G249" t="str" cm="1">
        <f t="array" ref="G249">_xlfn.IFS(F249&lt;=19,"Teenager",F249&lt;=39,"Youth",F249&lt;=59,"Adults",F249&gt;=60,"Elder")</f>
        <v>Adults</v>
      </c>
      <c r="H249">
        <v>1</v>
      </c>
      <c r="I249">
        <v>1</v>
      </c>
      <c r="J249">
        <v>28220</v>
      </c>
      <c r="K249">
        <v>32.5</v>
      </c>
      <c r="M249" t="s">
        <v>15</v>
      </c>
    </row>
    <row r="250" spans="1:13" x14ac:dyDescent="0.25">
      <c r="A250">
        <v>1140</v>
      </c>
      <c r="B250">
        <v>1</v>
      </c>
      <c r="C250">
        <v>2</v>
      </c>
      <c r="D250" t="s">
        <v>451</v>
      </c>
      <c r="E250" t="s">
        <v>14</v>
      </c>
      <c r="F250" s="6">
        <v>29</v>
      </c>
      <c r="G250" t="str" cm="1">
        <f t="array" ref="G250">_xlfn.IFS(F250&lt;=19,"Teenager",F250&lt;=39,"Youth",F250&lt;=59,"Adults",F250&gt;=60,"Elder")</f>
        <v>Youth</v>
      </c>
      <c r="H250">
        <v>1</v>
      </c>
      <c r="I250">
        <v>0</v>
      </c>
      <c r="J250">
        <v>26707</v>
      </c>
      <c r="K250">
        <v>26</v>
      </c>
      <c r="M250" t="s">
        <v>15</v>
      </c>
    </row>
    <row r="251" spans="1:13" x14ac:dyDescent="0.25">
      <c r="A251">
        <v>1141</v>
      </c>
      <c r="B251">
        <v>1</v>
      </c>
      <c r="C251">
        <v>3</v>
      </c>
      <c r="D251" t="s">
        <v>452</v>
      </c>
      <c r="E251" t="s">
        <v>14</v>
      </c>
      <c r="F251" s="6">
        <v>23</v>
      </c>
      <c r="G251" t="str" cm="1">
        <f t="array" ref="G251">_xlfn.IFS(F251&lt;=19,"Teenager",F251&lt;=39,"Youth",F251&lt;=59,"Adults",F251&gt;=60,"Elder")</f>
        <v>Youth</v>
      </c>
      <c r="H251">
        <v>1</v>
      </c>
      <c r="I251">
        <v>0</v>
      </c>
      <c r="J251">
        <v>2660</v>
      </c>
      <c r="K251">
        <v>14.4542</v>
      </c>
      <c r="M251" t="s">
        <v>16</v>
      </c>
    </row>
    <row r="252" spans="1:13" x14ac:dyDescent="0.25">
      <c r="A252">
        <v>1142</v>
      </c>
      <c r="B252">
        <v>1</v>
      </c>
      <c r="C252">
        <v>2</v>
      </c>
      <c r="D252" t="s">
        <v>453</v>
      </c>
      <c r="E252" t="s">
        <v>14</v>
      </c>
      <c r="F252" s="6">
        <v>0.92</v>
      </c>
      <c r="G252" t="str" cm="1">
        <f t="array" ref="G252">_xlfn.IFS(F252&lt;=19,"Teenager",F252&lt;=39,"Youth",F252&lt;=59,"Adults",F252&gt;=60,"Elder")</f>
        <v>Teenager</v>
      </c>
      <c r="H252">
        <v>1</v>
      </c>
      <c r="I252">
        <v>2</v>
      </c>
      <c r="J252" t="s">
        <v>127</v>
      </c>
      <c r="K252">
        <v>27.75</v>
      </c>
      <c r="M252" t="s">
        <v>15</v>
      </c>
    </row>
    <row r="253" spans="1:13" x14ac:dyDescent="0.25">
      <c r="A253">
        <v>1143</v>
      </c>
      <c r="B253">
        <v>0</v>
      </c>
      <c r="C253">
        <v>3</v>
      </c>
      <c r="D253" t="s">
        <v>454</v>
      </c>
      <c r="E253" t="s">
        <v>12</v>
      </c>
      <c r="F253" s="6">
        <v>20</v>
      </c>
      <c r="G253" t="str" cm="1">
        <f t="array" ref="G253">_xlfn.IFS(F253&lt;=19,"Teenager",F253&lt;=39,"Youth",F253&lt;=59,"Adults",F253&gt;=60,"Elder")</f>
        <v>Youth</v>
      </c>
      <c r="H253">
        <v>0</v>
      </c>
      <c r="I253">
        <v>0</v>
      </c>
      <c r="J253" t="s">
        <v>128</v>
      </c>
      <c r="K253">
        <v>7.9249999999999998</v>
      </c>
      <c r="M253" t="s">
        <v>15</v>
      </c>
    </row>
    <row r="254" spans="1:13" x14ac:dyDescent="0.25">
      <c r="A254">
        <v>1144</v>
      </c>
      <c r="B254">
        <v>0</v>
      </c>
      <c r="C254">
        <v>1</v>
      </c>
      <c r="D254" t="s">
        <v>455</v>
      </c>
      <c r="E254" t="s">
        <v>12</v>
      </c>
      <c r="F254" s="6">
        <v>27</v>
      </c>
      <c r="G254" t="str" cm="1">
        <f t="array" ref="G254">_xlfn.IFS(F254&lt;=19,"Teenager",F254&lt;=39,"Youth",F254&lt;=59,"Adults",F254&gt;=60,"Elder")</f>
        <v>Youth</v>
      </c>
      <c r="H254">
        <v>1</v>
      </c>
      <c r="I254">
        <v>0</v>
      </c>
      <c r="J254">
        <v>13508</v>
      </c>
      <c r="K254">
        <v>136.7792</v>
      </c>
      <c r="L254" t="s">
        <v>129</v>
      </c>
      <c r="M254" t="s">
        <v>16</v>
      </c>
    </row>
    <row r="255" spans="1:13" x14ac:dyDescent="0.25">
      <c r="A255">
        <v>1145</v>
      </c>
      <c r="B255">
        <v>0</v>
      </c>
      <c r="C255">
        <v>3</v>
      </c>
      <c r="D255" t="s">
        <v>456</v>
      </c>
      <c r="E255" t="s">
        <v>12</v>
      </c>
      <c r="F255" s="6">
        <v>24</v>
      </c>
      <c r="G255" t="str" cm="1">
        <f t="array" ref="G255">_xlfn.IFS(F255&lt;=19,"Teenager",F255&lt;=39,"Youth",F255&lt;=59,"Adults",F255&gt;=60,"Elder")</f>
        <v>Youth</v>
      </c>
      <c r="H255">
        <v>0</v>
      </c>
      <c r="I255">
        <v>0</v>
      </c>
      <c r="J255">
        <v>7266</v>
      </c>
      <c r="K255">
        <v>9.3249999999999993</v>
      </c>
      <c r="M255" t="s">
        <v>15</v>
      </c>
    </row>
    <row r="256" spans="1:13" x14ac:dyDescent="0.25">
      <c r="A256">
        <v>1146</v>
      </c>
      <c r="B256">
        <v>0</v>
      </c>
      <c r="C256">
        <v>3</v>
      </c>
      <c r="D256" t="s">
        <v>457</v>
      </c>
      <c r="E256" t="s">
        <v>12</v>
      </c>
      <c r="F256" s="6">
        <v>32.5</v>
      </c>
      <c r="G256" t="str" cm="1">
        <f t="array" ref="G256">_xlfn.IFS(F256&lt;=19,"Teenager",F256&lt;=39,"Youth",F256&lt;=59,"Adults",F256&gt;=60,"Elder")</f>
        <v>Youth</v>
      </c>
      <c r="H256">
        <v>0</v>
      </c>
      <c r="I256">
        <v>0</v>
      </c>
      <c r="J256">
        <v>345775</v>
      </c>
      <c r="K256">
        <v>9.5</v>
      </c>
      <c r="M256" t="s">
        <v>15</v>
      </c>
    </row>
    <row r="257" spans="1:13" x14ac:dyDescent="0.25">
      <c r="A257">
        <v>1147</v>
      </c>
      <c r="B257">
        <v>0</v>
      </c>
      <c r="C257">
        <v>3</v>
      </c>
      <c r="D257" t="s">
        <v>458</v>
      </c>
      <c r="E257" t="s">
        <v>12</v>
      </c>
      <c r="F257" s="6">
        <v>25</v>
      </c>
      <c r="G257" t="str" cm="1">
        <f t="array" ref="G257">_xlfn.IFS(F257&lt;=19,"Teenager",F257&lt;=39,"Youth",F257&lt;=59,"Adults",F257&gt;=60,"Elder")</f>
        <v>Youth</v>
      </c>
      <c r="H257">
        <v>0</v>
      </c>
      <c r="I257">
        <v>0</v>
      </c>
      <c r="J257" t="s">
        <v>130</v>
      </c>
      <c r="K257">
        <v>7.55</v>
      </c>
      <c r="M257" t="s">
        <v>15</v>
      </c>
    </row>
    <row r="258" spans="1:13" x14ac:dyDescent="0.25">
      <c r="A258">
        <v>1148</v>
      </c>
      <c r="B258">
        <v>0</v>
      </c>
      <c r="C258">
        <v>3</v>
      </c>
      <c r="D258" t="s">
        <v>459</v>
      </c>
      <c r="E258" t="s">
        <v>12</v>
      </c>
      <c r="F258" s="6">
        <v>25</v>
      </c>
      <c r="G258" t="str" cm="1">
        <f t="array" ref="G258">_xlfn.IFS(F258&lt;=19,"Teenager",F258&lt;=39,"Youth",F258&lt;=59,"Adults",F258&gt;=60,"Elder")</f>
        <v>Youth</v>
      </c>
      <c r="H258">
        <v>0</v>
      </c>
      <c r="I258">
        <v>0</v>
      </c>
      <c r="J258" t="s">
        <v>131</v>
      </c>
      <c r="K258">
        <v>7.75</v>
      </c>
      <c r="M258" t="s">
        <v>13</v>
      </c>
    </row>
    <row r="259" spans="1:13" x14ac:dyDescent="0.25">
      <c r="A259">
        <v>1149</v>
      </c>
      <c r="B259">
        <v>0</v>
      </c>
      <c r="C259">
        <v>3</v>
      </c>
      <c r="D259" t="s">
        <v>460</v>
      </c>
      <c r="E259" t="s">
        <v>12</v>
      </c>
      <c r="F259" s="6">
        <v>28</v>
      </c>
      <c r="G259" t="str" cm="1">
        <f t="array" ref="G259">_xlfn.IFS(F259&lt;=19,"Teenager",F259&lt;=39,"Youth",F259&lt;=59,"Adults",F259&gt;=60,"Elder")</f>
        <v>Youth</v>
      </c>
      <c r="H259">
        <v>0</v>
      </c>
      <c r="I259">
        <v>0</v>
      </c>
      <c r="J259">
        <v>363611</v>
      </c>
      <c r="K259">
        <v>8.0500000000000007</v>
      </c>
      <c r="M259" t="s">
        <v>15</v>
      </c>
    </row>
    <row r="260" spans="1:13" x14ac:dyDescent="0.25">
      <c r="A260">
        <v>1150</v>
      </c>
      <c r="B260">
        <v>1</v>
      </c>
      <c r="C260">
        <v>2</v>
      </c>
      <c r="D260" t="s">
        <v>461</v>
      </c>
      <c r="E260" t="s">
        <v>14</v>
      </c>
      <c r="F260" s="6">
        <v>19</v>
      </c>
      <c r="G260" t="str" cm="1">
        <f t="array" ref="G260">_xlfn.IFS(F260&lt;=19,"Teenager",F260&lt;=39,"Youth",F260&lt;=59,"Adults",F260&gt;=60,"Elder")</f>
        <v>Teenager</v>
      </c>
      <c r="H260">
        <v>0</v>
      </c>
      <c r="I260">
        <v>0</v>
      </c>
      <c r="J260">
        <v>28404</v>
      </c>
      <c r="K260">
        <v>13</v>
      </c>
      <c r="M260" t="s">
        <v>15</v>
      </c>
    </row>
    <row r="261" spans="1:13" x14ac:dyDescent="0.25">
      <c r="A261">
        <v>1151</v>
      </c>
      <c r="B261">
        <v>0</v>
      </c>
      <c r="C261">
        <v>3</v>
      </c>
      <c r="D261" t="s">
        <v>462</v>
      </c>
      <c r="E261" t="s">
        <v>12</v>
      </c>
      <c r="F261" s="6">
        <v>21</v>
      </c>
      <c r="G261" t="str" cm="1">
        <f t="array" ref="G261">_xlfn.IFS(F261&lt;=19,"Teenager",F261&lt;=39,"Youth",F261&lt;=59,"Adults",F261&gt;=60,"Elder")</f>
        <v>Youth</v>
      </c>
      <c r="H261">
        <v>0</v>
      </c>
      <c r="I261">
        <v>0</v>
      </c>
      <c r="J261">
        <v>345501</v>
      </c>
      <c r="K261">
        <v>7.7750000000000004</v>
      </c>
      <c r="M261" t="s">
        <v>15</v>
      </c>
    </row>
    <row r="262" spans="1:13" x14ac:dyDescent="0.25">
      <c r="A262">
        <v>1152</v>
      </c>
      <c r="B262">
        <v>0</v>
      </c>
      <c r="C262">
        <v>3</v>
      </c>
      <c r="D262" t="s">
        <v>463</v>
      </c>
      <c r="E262" t="s">
        <v>12</v>
      </c>
      <c r="F262" s="6">
        <v>36.5</v>
      </c>
      <c r="G262" t="str" cm="1">
        <f t="array" ref="G262">_xlfn.IFS(F262&lt;=19,"Teenager",F262&lt;=39,"Youth",F262&lt;=59,"Adults",F262&gt;=60,"Elder")</f>
        <v>Youth</v>
      </c>
      <c r="H262">
        <v>1</v>
      </c>
      <c r="I262">
        <v>0</v>
      </c>
      <c r="J262">
        <v>345572</v>
      </c>
      <c r="K262">
        <v>17.399999999999999</v>
      </c>
      <c r="M262" t="s">
        <v>15</v>
      </c>
    </row>
    <row r="263" spans="1:13" x14ac:dyDescent="0.25">
      <c r="A263">
        <v>1153</v>
      </c>
      <c r="B263">
        <v>0</v>
      </c>
      <c r="C263">
        <v>3</v>
      </c>
      <c r="D263" t="s">
        <v>464</v>
      </c>
      <c r="E263" t="s">
        <v>12</v>
      </c>
      <c r="F263" s="6">
        <v>21</v>
      </c>
      <c r="G263" t="str" cm="1">
        <f t="array" ref="G263">_xlfn.IFS(F263&lt;=19,"Teenager",F263&lt;=39,"Youth",F263&lt;=59,"Adults",F263&gt;=60,"Elder")</f>
        <v>Youth</v>
      </c>
      <c r="H263">
        <v>0</v>
      </c>
      <c r="I263">
        <v>0</v>
      </c>
      <c r="J263">
        <v>350410</v>
      </c>
      <c r="K263">
        <v>7.8541999999999996</v>
      </c>
      <c r="M263" t="s">
        <v>15</v>
      </c>
    </row>
    <row r="264" spans="1:13" x14ac:dyDescent="0.25">
      <c r="A264">
        <v>1154</v>
      </c>
      <c r="B264">
        <v>1</v>
      </c>
      <c r="C264">
        <v>2</v>
      </c>
      <c r="D264" t="s">
        <v>465</v>
      </c>
      <c r="E264" t="s">
        <v>14</v>
      </c>
      <c r="F264" s="6">
        <v>29</v>
      </c>
      <c r="G264" t="str" cm="1">
        <f t="array" ref="G264">_xlfn.IFS(F264&lt;=19,"Teenager",F264&lt;=39,"Youth",F264&lt;=59,"Adults",F264&gt;=60,"Elder")</f>
        <v>Youth</v>
      </c>
      <c r="H264">
        <v>0</v>
      </c>
      <c r="I264">
        <v>2</v>
      </c>
      <c r="J264">
        <v>29103</v>
      </c>
      <c r="K264">
        <v>23</v>
      </c>
      <c r="M264" t="s">
        <v>15</v>
      </c>
    </row>
    <row r="265" spans="1:13" x14ac:dyDescent="0.25">
      <c r="A265">
        <v>1155</v>
      </c>
      <c r="B265">
        <v>1</v>
      </c>
      <c r="C265">
        <v>3</v>
      </c>
      <c r="D265" t="s">
        <v>466</v>
      </c>
      <c r="E265" t="s">
        <v>14</v>
      </c>
      <c r="F265" s="6">
        <v>1</v>
      </c>
      <c r="G265" t="str" cm="1">
        <f t="array" ref="G265">_xlfn.IFS(F265&lt;=19,"Teenager",F265&lt;=39,"Youth",F265&lt;=59,"Adults",F265&gt;=60,"Elder")</f>
        <v>Teenager</v>
      </c>
      <c r="H265">
        <v>1</v>
      </c>
      <c r="I265">
        <v>1</v>
      </c>
      <c r="J265">
        <v>350405</v>
      </c>
      <c r="K265">
        <v>12.183299999999999</v>
      </c>
      <c r="M265" t="s">
        <v>15</v>
      </c>
    </row>
    <row r="266" spans="1:13" x14ac:dyDescent="0.25">
      <c r="A266">
        <v>1156</v>
      </c>
      <c r="B266">
        <v>0</v>
      </c>
      <c r="C266">
        <v>2</v>
      </c>
      <c r="D266" t="s">
        <v>467</v>
      </c>
      <c r="E266" t="s">
        <v>12</v>
      </c>
      <c r="F266" s="6">
        <v>30</v>
      </c>
      <c r="G266" t="str" cm="1">
        <f t="array" ref="G266">_xlfn.IFS(F266&lt;=19,"Teenager",F266&lt;=39,"Youth",F266&lt;=59,"Adults",F266&gt;=60,"Elder")</f>
        <v>Youth</v>
      </c>
      <c r="H266">
        <v>0</v>
      </c>
      <c r="I266">
        <v>0</v>
      </c>
      <c r="J266" t="s">
        <v>132</v>
      </c>
      <c r="K266">
        <v>12.737500000000001</v>
      </c>
      <c r="M266" t="s">
        <v>16</v>
      </c>
    </row>
    <row r="267" spans="1:13" x14ac:dyDescent="0.25">
      <c r="A267">
        <v>1157</v>
      </c>
      <c r="B267">
        <v>0</v>
      </c>
      <c r="C267">
        <v>3</v>
      </c>
      <c r="D267" t="s">
        <v>468</v>
      </c>
      <c r="E267" t="s">
        <v>12</v>
      </c>
      <c r="F267" s="6">
        <v>25</v>
      </c>
      <c r="G267" t="str" cm="1">
        <f t="array" ref="G267">_xlfn.IFS(F267&lt;=19,"Teenager",F267&lt;=39,"Youth",F267&lt;=59,"Adults",F267&gt;=60,"Elder")</f>
        <v>Youth</v>
      </c>
      <c r="H267">
        <v>0</v>
      </c>
      <c r="I267">
        <v>0</v>
      </c>
      <c r="J267">
        <v>349235</v>
      </c>
      <c r="K267">
        <v>7.8958000000000004</v>
      </c>
      <c r="M267" t="s">
        <v>15</v>
      </c>
    </row>
    <row r="268" spans="1:13" x14ac:dyDescent="0.25">
      <c r="A268">
        <v>1158</v>
      </c>
      <c r="B268">
        <v>0</v>
      </c>
      <c r="C268">
        <v>1</v>
      </c>
      <c r="D268" t="s">
        <v>469</v>
      </c>
      <c r="E268" t="s">
        <v>12</v>
      </c>
      <c r="F268" s="6">
        <v>41</v>
      </c>
      <c r="G268" t="str" cm="1">
        <f t="array" ref="G268">_xlfn.IFS(F268&lt;=19,"Teenager",F268&lt;=39,"Youth",F268&lt;=59,"Adults",F268&gt;=60,"Elder")</f>
        <v>Adults</v>
      </c>
      <c r="H268">
        <v>0</v>
      </c>
      <c r="I268">
        <v>0</v>
      </c>
      <c r="J268">
        <v>112051</v>
      </c>
      <c r="K268">
        <v>0</v>
      </c>
      <c r="M268" t="s">
        <v>15</v>
      </c>
    </row>
    <row r="269" spans="1:13" x14ac:dyDescent="0.25">
      <c r="A269">
        <v>1159</v>
      </c>
      <c r="B269">
        <v>0</v>
      </c>
      <c r="C269">
        <v>3</v>
      </c>
      <c r="D269" t="s">
        <v>470</v>
      </c>
      <c r="E269" t="s">
        <v>12</v>
      </c>
      <c r="F269" s="6">
        <v>25</v>
      </c>
      <c r="G269" t="str" cm="1">
        <f t="array" ref="G269">_xlfn.IFS(F269&lt;=19,"Teenager",F269&lt;=39,"Youth",F269&lt;=59,"Adults",F269&gt;=60,"Elder")</f>
        <v>Youth</v>
      </c>
      <c r="H269">
        <v>0</v>
      </c>
      <c r="I269">
        <v>0</v>
      </c>
      <c r="J269" t="s">
        <v>133</v>
      </c>
      <c r="K269">
        <v>7.55</v>
      </c>
      <c r="M269" t="s">
        <v>15</v>
      </c>
    </row>
    <row r="270" spans="1:13" x14ac:dyDescent="0.25">
      <c r="A270">
        <v>1160</v>
      </c>
      <c r="B270">
        <v>1</v>
      </c>
      <c r="C270">
        <v>3</v>
      </c>
      <c r="D270" t="s">
        <v>471</v>
      </c>
      <c r="E270" t="s">
        <v>14</v>
      </c>
      <c r="F270" s="6">
        <v>23</v>
      </c>
      <c r="G270" t="str" cm="1">
        <f t="array" ref="G270">_xlfn.IFS(F270&lt;=19,"Teenager",F270&lt;=39,"Youth",F270&lt;=59,"Adults",F270&gt;=60,"Elder")</f>
        <v>Youth</v>
      </c>
      <c r="H270">
        <v>0</v>
      </c>
      <c r="I270">
        <v>0</v>
      </c>
      <c r="J270" t="s">
        <v>134</v>
      </c>
      <c r="K270">
        <v>8.0500000000000007</v>
      </c>
      <c r="M270" t="s">
        <v>15</v>
      </c>
    </row>
    <row r="271" spans="1:13" x14ac:dyDescent="0.25">
      <c r="A271">
        <v>1161</v>
      </c>
      <c r="B271">
        <v>0</v>
      </c>
      <c r="C271">
        <v>3</v>
      </c>
      <c r="D271" t="s">
        <v>472</v>
      </c>
      <c r="E271" t="s">
        <v>12</v>
      </c>
      <c r="F271" s="6">
        <v>17</v>
      </c>
      <c r="G271" t="str" cm="1">
        <f t="array" ref="G271">_xlfn.IFS(F271&lt;=19,"Teenager",F271&lt;=39,"Youth",F271&lt;=59,"Adults",F271&gt;=60,"Elder")</f>
        <v>Teenager</v>
      </c>
      <c r="H271">
        <v>0</v>
      </c>
      <c r="I271">
        <v>0</v>
      </c>
      <c r="J271">
        <v>315095</v>
      </c>
      <c r="K271">
        <v>8.6624999999999996</v>
      </c>
      <c r="M271" t="s">
        <v>15</v>
      </c>
    </row>
    <row r="272" spans="1:13" x14ac:dyDescent="0.25">
      <c r="A272">
        <v>1162</v>
      </c>
      <c r="B272">
        <v>0</v>
      </c>
      <c r="C272">
        <v>1</v>
      </c>
      <c r="D272" t="s">
        <v>473</v>
      </c>
      <c r="E272" t="s">
        <v>12</v>
      </c>
      <c r="F272" s="6">
        <v>46</v>
      </c>
      <c r="G272" t="str" cm="1">
        <f t="array" ref="G272">_xlfn.IFS(F272&lt;=19,"Teenager",F272&lt;=39,"Youth",F272&lt;=59,"Adults",F272&gt;=60,"Elder")</f>
        <v>Adults</v>
      </c>
      <c r="H272">
        <v>0</v>
      </c>
      <c r="I272">
        <v>0</v>
      </c>
      <c r="J272">
        <v>13050</v>
      </c>
      <c r="K272">
        <v>75.241699999999994</v>
      </c>
      <c r="L272" t="s">
        <v>73</v>
      </c>
      <c r="M272" t="s">
        <v>16</v>
      </c>
    </row>
    <row r="273" spans="1:13" x14ac:dyDescent="0.25">
      <c r="A273">
        <v>1163</v>
      </c>
      <c r="B273">
        <v>0</v>
      </c>
      <c r="C273">
        <v>3</v>
      </c>
      <c r="D273" t="s">
        <v>474</v>
      </c>
      <c r="E273" t="s">
        <v>12</v>
      </c>
      <c r="F273" s="6">
        <v>25</v>
      </c>
      <c r="G273" t="str" cm="1">
        <f t="array" ref="G273">_xlfn.IFS(F273&lt;=19,"Teenager",F273&lt;=39,"Youth",F273&lt;=59,"Adults",F273&gt;=60,"Elder")</f>
        <v>Youth</v>
      </c>
      <c r="H273">
        <v>0</v>
      </c>
      <c r="I273">
        <v>0</v>
      </c>
      <c r="J273">
        <v>368573</v>
      </c>
      <c r="K273">
        <v>7.75</v>
      </c>
      <c r="M273" t="s">
        <v>13</v>
      </c>
    </row>
    <row r="274" spans="1:13" x14ac:dyDescent="0.25">
      <c r="A274">
        <v>1164</v>
      </c>
      <c r="B274">
        <v>1</v>
      </c>
      <c r="C274">
        <v>1</v>
      </c>
      <c r="D274" t="s">
        <v>475</v>
      </c>
      <c r="E274" t="s">
        <v>14</v>
      </c>
      <c r="F274" s="6">
        <v>26</v>
      </c>
      <c r="G274" t="str" cm="1">
        <f t="array" ref="G274">_xlfn.IFS(F274&lt;=19,"Teenager",F274&lt;=39,"Youth",F274&lt;=59,"Adults",F274&gt;=60,"Elder")</f>
        <v>Youth</v>
      </c>
      <c r="H274">
        <v>1</v>
      </c>
      <c r="I274">
        <v>0</v>
      </c>
      <c r="J274">
        <v>13508</v>
      </c>
      <c r="K274">
        <v>136.7792</v>
      </c>
      <c r="L274" t="s">
        <v>129</v>
      </c>
      <c r="M274" t="s">
        <v>16</v>
      </c>
    </row>
    <row r="275" spans="1:13" x14ac:dyDescent="0.25">
      <c r="A275">
        <v>1165</v>
      </c>
      <c r="B275">
        <v>1</v>
      </c>
      <c r="C275">
        <v>3</v>
      </c>
      <c r="D275" t="s">
        <v>476</v>
      </c>
      <c r="E275" t="s">
        <v>14</v>
      </c>
      <c r="F275" s="6">
        <v>23</v>
      </c>
      <c r="G275" t="str" cm="1">
        <f t="array" ref="G275">_xlfn.IFS(F275&lt;=19,"Teenager",F275&lt;=39,"Youth",F275&lt;=59,"Adults",F275&gt;=60,"Elder")</f>
        <v>Youth</v>
      </c>
      <c r="H275">
        <v>1</v>
      </c>
      <c r="I275">
        <v>0</v>
      </c>
      <c r="J275">
        <v>370371</v>
      </c>
      <c r="K275">
        <v>15.5</v>
      </c>
      <c r="M275" t="s">
        <v>13</v>
      </c>
    </row>
    <row r="276" spans="1:13" x14ac:dyDescent="0.25">
      <c r="A276">
        <v>1166</v>
      </c>
      <c r="B276">
        <v>0</v>
      </c>
      <c r="C276">
        <v>3</v>
      </c>
      <c r="D276" t="s">
        <v>477</v>
      </c>
      <c r="E276" t="s">
        <v>12</v>
      </c>
      <c r="F276" s="6">
        <v>25</v>
      </c>
      <c r="G276" t="str" cm="1">
        <f t="array" ref="G276">_xlfn.IFS(F276&lt;=19,"Teenager",F276&lt;=39,"Youth",F276&lt;=59,"Adults",F276&gt;=60,"Elder")</f>
        <v>Youth</v>
      </c>
      <c r="H276">
        <v>0</v>
      </c>
      <c r="I276">
        <v>0</v>
      </c>
      <c r="J276">
        <v>2676</v>
      </c>
      <c r="K276">
        <v>7.2249999999999996</v>
      </c>
      <c r="M276" t="s">
        <v>16</v>
      </c>
    </row>
    <row r="277" spans="1:13" x14ac:dyDescent="0.25">
      <c r="A277">
        <v>1167</v>
      </c>
      <c r="B277">
        <v>1</v>
      </c>
      <c r="C277">
        <v>2</v>
      </c>
      <c r="D277" t="s">
        <v>478</v>
      </c>
      <c r="E277" t="s">
        <v>14</v>
      </c>
      <c r="F277" s="6">
        <v>20</v>
      </c>
      <c r="G277" t="str" cm="1">
        <f t="array" ref="G277">_xlfn.IFS(F277&lt;=19,"Teenager",F277&lt;=39,"Youth",F277&lt;=59,"Adults",F277&gt;=60,"Elder")</f>
        <v>Youth</v>
      </c>
      <c r="H277">
        <v>1</v>
      </c>
      <c r="I277">
        <v>0</v>
      </c>
      <c r="J277">
        <v>236853</v>
      </c>
      <c r="K277">
        <v>26</v>
      </c>
      <c r="M277" t="s">
        <v>15</v>
      </c>
    </row>
    <row r="278" spans="1:13" x14ac:dyDescent="0.25">
      <c r="A278">
        <v>1168</v>
      </c>
      <c r="B278">
        <v>0</v>
      </c>
      <c r="C278">
        <v>2</v>
      </c>
      <c r="D278" t="s">
        <v>479</v>
      </c>
      <c r="E278" t="s">
        <v>12</v>
      </c>
      <c r="F278" s="6">
        <v>28</v>
      </c>
      <c r="G278" t="str" cm="1">
        <f t="array" ref="G278">_xlfn.IFS(F278&lt;=19,"Teenager",F278&lt;=39,"Youth",F278&lt;=59,"Adults",F278&gt;=60,"Elder")</f>
        <v>Youth</v>
      </c>
      <c r="H278">
        <v>0</v>
      </c>
      <c r="I278">
        <v>0</v>
      </c>
      <c r="J278" t="s">
        <v>135</v>
      </c>
      <c r="K278">
        <v>10.5</v>
      </c>
      <c r="M278" t="s">
        <v>15</v>
      </c>
    </row>
    <row r="279" spans="1:13" x14ac:dyDescent="0.25">
      <c r="A279">
        <v>1169</v>
      </c>
      <c r="B279">
        <v>0</v>
      </c>
      <c r="C279">
        <v>2</v>
      </c>
      <c r="D279" t="s">
        <v>480</v>
      </c>
      <c r="E279" t="s">
        <v>12</v>
      </c>
      <c r="F279" s="6">
        <v>40</v>
      </c>
      <c r="G279" t="str" cm="1">
        <f t="array" ref="G279">_xlfn.IFS(F279&lt;=19,"Teenager",F279&lt;=39,"Youth",F279&lt;=59,"Adults",F279&gt;=60,"Elder")</f>
        <v>Adults</v>
      </c>
      <c r="H279">
        <v>1</v>
      </c>
      <c r="I279">
        <v>0</v>
      </c>
      <c r="J279">
        <v>2926</v>
      </c>
      <c r="K279">
        <v>26</v>
      </c>
      <c r="M279" t="s">
        <v>15</v>
      </c>
    </row>
    <row r="280" spans="1:13" x14ac:dyDescent="0.25">
      <c r="A280">
        <v>1170</v>
      </c>
      <c r="B280">
        <v>0</v>
      </c>
      <c r="C280">
        <v>2</v>
      </c>
      <c r="D280" t="s">
        <v>481</v>
      </c>
      <c r="E280" t="s">
        <v>12</v>
      </c>
      <c r="F280" s="6">
        <v>30</v>
      </c>
      <c r="G280" t="str" cm="1">
        <f t="array" ref="G280">_xlfn.IFS(F280&lt;=19,"Teenager",F280&lt;=39,"Youth",F280&lt;=59,"Adults",F280&gt;=60,"Elder")</f>
        <v>Youth</v>
      </c>
      <c r="H280">
        <v>1</v>
      </c>
      <c r="I280">
        <v>0</v>
      </c>
      <c r="J280" t="s">
        <v>136</v>
      </c>
      <c r="K280">
        <v>21</v>
      </c>
      <c r="M280" t="s">
        <v>15</v>
      </c>
    </row>
    <row r="281" spans="1:13" x14ac:dyDescent="0.25">
      <c r="A281">
        <v>1171</v>
      </c>
      <c r="B281">
        <v>0</v>
      </c>
      <c r="C281">
        <v>2</v>
      </c>
      <c r="D281" t="s">
        <v>482</v>
      </c>
      <c r="E281" t="s">
        <v>12</v>
      </c>
      <c r="F281" s="6">
        <v>22</v>
      </c>
      <c r="G281" t="str" cm="1">
        <f t="array" ref="G281">_xlfn.IFS(F281&lt;=19,"Teenager",F281&lt;=39,"Youth",F281&lt;=59,"Adults",F281&gt;=60,"Elder")</f>
        <v>Youth</v>
      </c>
      <c r="H281">
        <v>0</v>
      </c>
      <c r="I281">
        <v>0</v>
      </c>
      <c r="J281" t="s">
        <v>137</v>
      </c>
      <c r="K281">
        <v>10.5</v>
      </c>
      <c r="M281" t="s">
        <v>15</v>
      </c>
    </row>
    <row r="282" spans="1:13" x14ac:dyDescent="0.25">
      <c r="A282">
        <v>1172</v>
      </c>
      <c r="B282">
        <v>1</v>
      </c>
      <c r="C282">
        <v>3</v>
      </c>
      <c r="D282" t="s">
        <v>483</v>
      </c>
      <c r="E282" t="s">
        <v>14</v>
      </c>
      <c r="F282" s="6">
        <v>23</v>
      </c>
      <c r="G282" t="str" cm="1">
        <f t="array" ref="G282">_xlfn.IFS(F282&lt;=19,"Teenager",F282&lt;=39,"Youth",F282&lt;=59,"Adults",F282&gt;=60,"Elder")</f>
        <v>Youth</v>
      </c>
      <c r="H282">
        <v>0</v>
      </c>
      <c r="I282">
        <v>0</v>
      </c>
      <c r="J282">
        <v>315085</v>
      </c>
      <c r="K282">
        <v>8.6624999999999996</v>
      </c>
      <c r="M282" t="s">
        <v>15</v>
      </c>
    </row>
    <row r="283" spans="1:13" x14ac:dyDescent="0.25">
      <c r="A283">
        <v>1173</v>
      </c>
      <c r="B283">
        <v>0</v>
      </c>
      <c r="C283">
        <v>3</v>
      </c>
      <c r="D283" t="s">
        <v>484</v>
      </c>
      <c r="E283" t="s">
        <v>12</v>
      </c>
      <c r="F283" s="6">
        <v>0.75</v>
      </c>
      <c r="G283" t="str" cm="1">
        <f t="array" ref="G283">_xlfn.IFS(F283&lt;=19,"Teenager",F283&lt;=39,"Youth",F283&lt;=59,"Adults",F283&gt;=60,"Elder")</f>
        <v>Teenager</v>
      </c>
      <c r="H283">
        <v>1</v>
      </c>
      <c r="I283">
        <v>1</v>
      </c>
      <c r="J283" t="s">
        <v>87</v>
      </c>
      <c r="K283">
        <v>13.775</v>
      </c>
      <c r="M283" t="s">
        <v>15</v>
      </c>
    </row>
    <row r="284" spans="1:13" x14ac:dyDescent="0.25">
      <c r="A284">
        <v>1174</v>
      </c>
      <c r="B284">
        <v>1</v>
      </c>
      <c r="C284">
        <v>3</v>
      </c>
      <c r="D284" t="s">
        <v>485</v>
      </c>
      <c r="E284" t="s">
        <v>14</v>
      </c>
      <c r="F284" s="6">
        <v>23</v>
      </c>
      <c r="G284" t="str" cm="1">
        <f t="array" ref="G284">_xlfn.IFS(F284&lt;=19,"Teenager",F284&lt;=39,"Youth",F284&lt;=59,"Adults",F284&gt;=60,"Elder")</f>
        <v>Youth</v>
      </c>
      <c r="H284">
        <v>0</v>
      </c>
      <c r="I284">
        <v>0</v>
      </c>
      <c r="J284">
        <v>364859</v>
      </c>
      <c r="K284">
        <v>7.75</v>
      </c>
      <c r="M284" t="s">
        <v>13</v>
      </c>
    </row>
    <row r="285" spans="1:13" x14ac:dyDescent="0.25">
      <c r="A285">
        <v>1175</v>
      </c>
      <c r="B285">
        <v>1</v>
      </c>
      <c r="C285">
        <v>3</v>
      </c>
      <c r="D285" t="s">
        <v>486</v>
      </c>
      <c r="E285" t="s">
        <v>14</v>
      </c>
      <c r="F285" s="6">
        <v>9</v>
      </c>
      <c r="G285" t="str" cm="1">
        <f t="array" ref="G285">_xlfn.IFS(F285&lt;=19,"Teenager",F285&lt;=39,"Youth",F285&lt;=59,"Adults",F285&gt;=60,"Elder")</f>
        <v>Teenager</v>
      </c>
      <c r="H285">
        <v>1</v>
      </c>
      <c r="I285">
        <v>1</v>
      </c>
      <c r="J285">
        <v>2650</v>
      </c>
      <c r="K285">
        <v>15.245799999999999</v>
      </c>
      <c r="M285" t="s">
        <v>16</v>
      </c>
    </row>
    <row r="286" spans="1:13" x14ac:dyDescent="0.25">
      <c r="A286">
        <v>1176</v>
      </c>
      <c r="B286">
        <v>1</v>
      </c>
      <c r="C286">
        <v>3</v>
      </c>
      <c r="D286" t="s">
        <v>487</v>
      </c>
      <c r="E286" t="s">
        <v>14</v>
      </c>
      <c r="F286" s="6">
        <v>2</v>
      </c>
      <c r="G286" t="str" cm="1">
        <f t="array" ref="G286">_xlfn.IFS(F286&lt;=19,"Teenager",F286&lt;=39,"Youth",F286&lt;=59,"Adults",F286&gt;=60,"Elder")</f>
        <v>Teenager</v>
      </c>
      <c r="H286">
        <v>1</v>
      </c>
      <c r="I286">
        <v>1</v>
      </c>
      <c r="J286">
        <v>370129</v>
      </c>
      <c r="K286">
        <v>20.212499999999999</v>
      </c>
      <c r="M286" t="s">
        <v>15</v>
      </c>
    </row>
    <row r="287" spans="1:13" x14ac:dyDescent="0.25">
      <c r="A287">
        <v>1177</v>
      </c>
      <c r="B287">
        <v>0</v>
      </c>
      <c r="C287">
        <v>3</v>
      </c>
      <c r="D287" t="s">
        <v>488</v>
      </c>
      <c r="E287" t="s">
        <v>12</v>
      </c>
      <c r="F287" s="6">
        <v>36</v>
      </c>
      <c r="G287" t="str" cm="1">
        <f t="array" ref="G287">_xlfn.IFS(F287&lt;=19,"Teenager",F287&lt;=39,"Youth",F287&lt;=59,"Adults",F287&gt;=60,"Elder")</f>
        <v>Youth</v>
      </c>
      <c r="H287">
        <v>0</v>
      </c>
      <c r="I287">
        <v>0</v>
      </c>
      <c r="J287" t="s">
        <v>138</v>
      </c>
      <c r="K287">
        <v>7.25</v>
      </c>
      <c r="M287" t="s">
        <v>15</v>
      </c>
    </row>
    <row r="288" spans="1:13" x14ac:dyDescent="0.25">
      <c r="A288">
        <v>1178</v>
      </c>
      <c r="B288">
        <v>0</v>
      </c>
      <c r="C288">
        <v>3</v>
      </c>
      <c r="D288" t="s">
        <v>489</v>
      </c>
      <c r="E288" t="s">
        <v>12</v>
      </c>
      <c r="F288" s="6">
        <v>25</v>
      </c>
      <c r="G288" t="str" cm="1">
        <f t="array" ref="G288">_xlfn.IFS(F288&lt;=19,"Teenager",F288&lt;=39,"Youth",F288&lt;=59,"Adults",F288&gt;=60,"Elder")</f>
        <v>Youth</v>
      </c>
      <c r="H288">
        <v>0</v>
      </c>
      <c r="I288">
        <v>0</v>
      </c>
      <c r="J288" t="s">
        <v>139</v>
      </c>
      <c r="K288">
        <v>7.25</v>
      </c>
      <c r="M288" t="s">
        <v>15</v>
      </c>
    </row>
    <row r="289" spans="1:13" x14ac:dyDescent="0.25">
      <c r="A289">
        <v>1179</v>
      </c>
      <c r="B289">
        <v>0</v>
      </c>
      <c r="C289">
        <v>1</v>
      </c>
      <c r="D289" t="s">
        <v>490</v>
      </c>
      <c r="E289" t="s">
        <v>12</v>
      </c>
      <c r="F289" s="6">
        <v>24</v>
      </c>
      <c r="G289" t="str" cm="1">
        <f t="array" ref="G289">_xlfn.IFS(F289&lt;=19,"Teenager",F289&lt;=39,"Youth",F289&lt;=59,"Adults",F289&gt;=60,"Elder")</f>
        <v>Youth</v>
      </c>
      <c r="H289">
        <v>1</v>
      </c>
      <c r="I289">
        <v>0</v>
      </c>
      <c r="J289">
        <v>21228</v>
      </c>
      <c r="K289">
        <v>82.2667</v>
      </c>
      <c r="L289" t="s">
        <v>18</v>
      </c>
      <c r="M289" t="s">
        <v>15</v>
      </c>
    </row>
    <row r="290" spans="1:13" x14ac:dyDescent="0.25">
      <c r="A290">
        <v>1180</v>
      </c>
      <c r="B290">
        <v>0</v>
      </c>
      <c r="C290">
        <v>3</v>
      </c>
      <c r="D290" t="s">
        <v>491</v>
      </c>
      <c r="E290" t="s">
        <v>12</v>
      </c>
      <c r="F290" s="6">
        <v>25</v>
      </c>
      <c r="G290" t="str" cm="1">
        <f t="array" ref="G290">_xlfn.IFS(F290&lt;=19,"Teenager",F290&lt;=39,"Youth",F290&lt;=59,"Adults",F290&gt;=60,"Elder")</f>
        <v>Youth</v>
      </c>
      <c r="H290">
        <v>0</v>
      </c>
      <c r="I290">
        <v>0</v>
      </c>
      <c r="J290">
        <v>2655</v>
      </c>
      <c r="K290">
        <v>7.2291999999999996</v>
      </c>
      <c r="L290" t="s">
        <v>140</v>
      </c>
      <c r="M290" t="s">
        <v>16</v>
      </c>
    </row>
    <row r="291" spans="1:13" x14ac:dyDescent="0.25">
      <c r="A291">
        <v>1181</v>
      </c>
      <c r="B291">
        <v>0</v>
      </c>
      <c r="C291">
        <v>3</v>
      </c>
      <c r="D291" t="s">
        <v>492</v>
      </c>
      <c r="E291" t="s">
        <v>12</v>
      </c>
      <c r="F291" s="6">
        <v>25</v>
      </c>
      <c r="G291" t="str" cm="1">
        <f t="array" ref="G291">_xlfn.IFS(F291&lt;=19,"Teenager",F291&lt;=39,"Youth",F291&lt;=59,"Adults",F291&gt;=60,"Elder")</f>
        <v>Youth</v>
      </c>
      <c r="H291">
        <v>0</v>
      </c>
      <c r="I291">
        <v>0</v>
      </c>
      <c r="J291" t="s">
        <v>141</v>
      </c>
      <c r="K291">
        <v>8.0500000000000007</v>
      </c>
      <c r="M291" t="s">
        <v>15</v>
      </c>
    </row>
    <row r="292" spans="1:13" x14ac:dyDescent="0.25">
      <c r="A292">
        <v>1182</v>
      </c>
      <c r="B292">
        <v>0</v>
      </c>
      <c r="C292">
        <v>1</v>
      </c>
      <c r="D292" t="s">
        <v>493</v>
      </c>
      <c r="E292" t="s">
        <v>12</v>
      </c>
      <c r="F292" s="6">
        <v>41</v>
      </c>
      <c r="G292" t="str" cm="1">
        <f t="array" ref="G292">_xlfn.IFS(F292&lt;=19,"Teenager",F292&lt;=39,"Youth",F292&lt;=59,"Adults",F292&gt;=60,"Elder")</f>
        <v>Adults</v>
      </c>
      <c r="H292">
        <v>0</v>
      </c>
      <c r="I292">
        <v>0</v>
      </c>
      <c r="J292" t="s">
        <v>142</v>
      </c>
      <c r="K292">
        <v>39.6</v>
      </c>
      <c r="M292" t="s">
        <v>15</v>
      </c>
    </row>
    <row r="293" spans="1:13" x14ac:dyDescent="0.25">
      <c r="A293">
        <v>1183</v>
      </c>
      <c r="B293">
        <v>1</v>
      </c>
      <c r="C293">
        <v>3</v>
      </c>
      <c r="D293" t="s">
        <v>494</v>
      </c>
      <c r="E293" t="s">
        <v>14</v>
      </c>
      <c r="F293" s="6">
        <v>30</v>
      </c>
      <c r="G293" t="str" cm="1">
        <f t="array" ref="G293">_xlfn.IFS(F293&lt;=19,"Teenager",F293&lt;=39,"Youth",F293&lt;=59,"Adults",F293&gt;=60,"Elder")</f>
        <v>Youth</v>
      </c>
      <c r="H293">
        <v>0</v>
      </c>
      <c r="I293">
        <v>0</v>
      </c>
      <c r="J293">
        <v>382650</v>
      </c>
      <c r="K293">
        <v>6.95</v>
      </c>
      <c r="M293" t="s">
        <v>13</v>
      </c>
    </row>
    <row r="294" spans="1:13" x14ac:dyDescent="0.25">
      <c r="A294">
        <v>1184</v>
      </c>
      <c r="B294">
        <v>0</v>
      </c>
      <c r="C294">
        <v>3</v>
      </c>
      <c r="D294" t="s">
        <v>495</v>
      </c>
      <c r="E294" t="s">
        <v>12</v>
      </c>
      <c r="F294" s="6">
        <v>25</v>
      </c>
      <c r="G294" t="str" cm="1">
        <f t="array" ref="G294">_xlfn.IFS(F294&lt;=19,"Teenager",F294&lt;=39,"Youth",F294&lt;=59,"Adults",F294&gt;=60,"Elder")</f>
        <v>Youth</v>
      </c>
      <c r="H294">
        <v>0</v>
      </c>
      <c r="I294">
        <v>0</v>
      </c>
      <c r="J294">
        <v>2652</v>
      </c>
      <c r="K294">
        <v>7.2291999999999996</v>
      </c>
      <c r="M294" t="s">
        <v>16</v>
      </c>
    </row>
    <row r="295" spans="1:13" x14ac:dyDescent="0.25">
      <c r="A295">
        <v>1185</v>
      </c>
      <c r="B295">
        <v>0</v>
      </c>
      <c r="C295">
        <v>1</v>
      </c>
      <c r="D295" t="s">
        <v>496</v>
      </c>
      <c r="E295" t="s">
        <v>12</v>
      </c>
      <c r="F295" s="6">
        <v>53</v>
      </c>
      <c r="G295" t="str" cm="1">
        <f t="array" ref="G295">_xlfn.IFS(F295&lt;=19,"Teenager",F295&lt;=39,"Youth",F295&lt;=59,"Adults",F295&gt;=60,"Elder")</f>
        <v>Adults</v>
      </c>
      <c r="H295">
        <v>1</v>
      </c>
      <c r="I295">
        <v>1</v>
      </c>
      <c r="J295">
        <v>33638</v>
      </c>
      <c r="K295">
        <v>81.8583</v>
      </c>
      <c r="L295" t="s">
        <v>143</v>
      </c>
      <c r="M295" t="s">
        <v>15</v>
      </c>
    </row>
    <row r="296" spans="1:13" x14ac:dyDescent="0.25">
      <c r="A296">
        <v>1186</v>
      </c>
      <c r="B296">
        <v>0</v>
      </c>
      <c r="C296">
        <v>3</v>
      </c>
      <c r="D296" t="s">
        <v>497</v>
      </c>
      <c r="E296" t="s">
        <v>12</v>
      </c>
      <c r="F296" s="6">
        <v>36</v>
      </c>
      <c r="G296" t="str" cm="1">
        <f t="array" ref="G296">_xlfn.IFS(F296&lt;=19,"Teenager",F296&lt;=39,"Youth",F296&lt;=59,"Adults",F296&gt;=60,"Elder")</f>
        <v>Youth</v>
      </c>
      <c r="H296">
        <v>0</v>
      </c>
      <c r="I296">
        <v>0</v>
      </c>
      <c r="J296">
        <v>345771</v>
      </c>
      <c r="K296">
        <v>9.5</v>
      </c>
      <c r="M296" t="s">
        <v>15</v>
      </c>
    </row>
    <row r="297" spans="1:13" x14ac:dyDescent="0.25">
      <c r="A297">
        <v>1187</v>
      </c>
      <c r="B297">
        <v>0</v>
      </c>
      <c r="C297">
        <v>3</v>
      </c>
      <c r="D297" t="s">
        <v>498</v>
      </c>
      <c r="E297" t="s">
        <v>12</v>
      </c>
      <c r="F297" s="6">
        <v>26</v>
      </c>
      <c r="G297" t="str" cm="1">
        <f t="array" ref="G297">_xlfn.IFS(F297&lt;=19,"Teenager",F297&lt;=39,"Youth",F297&lt;=59,"Adults",F297&gt;=60,"Elder")</f>
        <v>Youth</v>
      </c>
      <c r="H297">
        <v>0</v>
      </c>
      <c r="I297">
        <v>0</v>
      </c>
      <c r="J297">
        <v>349202</v>
      </c>
      <c r="K297">
        <v>7.8958000000000004</v>
      </c>
      <c r="M297" t="s">
        <v>15</v>
      </c>
    </row>
    <row r="298" spans="1:13" x14ac:dyDescent="0.25">
      <c r="A298">
        <v>1188</v>
      </c>
      <c r="B298">
        <v>1</v>
      </c>
      <c r="C298">
        <v>2</v>
      </c>
      <c r="D298" t="s">
        <v>499</v>
      </c>
      <c r="E298" t="s">
        <v>14</v>
      </c>
      <c r="F298" s="6">
        <v>1</v>
      </c>
      <c r="G298" t="str" cm="1">
        <f t="array" ref="G298">_xlfn.IFS(F298&lt;=19,"Teenager",F298&lt;=39,"Youth",F298&lt;=59,"Adults",F298&gt;=60,"Elder")</f>
        <v>Teenager</v>
      </c>
      <c r="H298">
        <v>1</v>
      </c>
      <c r="I298">
        <v>2</v>
      </c>
      <c r="J298" t="s">
        <v>144</v>
      </c>
      <c r="K298">
        <v>41.5792</v>
      </c>
      <c r="M298" t="s">
        <v>16</v>
      </c>
    </row>
    <row r="299" spans="1:13" x14ac:dyDescent="0.25">
      <c r="A299">
        <v>1189</v>
      </c>
      <c r="B299">
        <v>0</v>
      </c>
      <c r="C299">
        <v>3</v>
      </c>
      <c r="D299" t="s">
        <v>500</v>
      </c>
      <c r="E299" t="s">
        <v>12</v>
      </c>
      <c r="F299" s="6">
        <v>25</v>
      </c>
      <c r="G299" t="str" cm="1">
        <f t="array" ref="G299">_xlfn.IFS(F299&lt;=19,"Teenager",F299&lt;=39,"Youth",F299&lt;=59,"Adults",F299&gt;=60,"Elder")</f>
        <v>Youth</v>
      </c>
      <c r="H299">
        <v>2</v>
      </c>
      <c r="I299">
        <v>0</v>
      </c>
      <c r="J299">
        <v>2662</v>
      </c>
      <c r="K299">
        <v>21.679200000000002</v>
      </c>
      <c r="M299" t="s">
        <v>16</v>
      </c>
    </row>
    <row r="300" spans="1:13" x14ac:dyDescent="0.25">
      <c r="A300">
        <v>1190</v>
      </c>
      <c r="B300">
        <v>0</v>
      </c>
      <c r="C300">
        <v>1</v>
      </c>
      <c r="D300" t="s">
        <v>501</v>
      </c>
      <c r="E300" t="s">
        <v>12</v>
      </c>
      <c r="F300" s="6">
        <v>30</v>
      </c>
      <c r="G300" t="str" cm="1">
        <f t="array" ref="G300">_xlfn.IFS(F300&lt;=19,"Teenager",F300&lt;=39,"Youth",F300&lt;=59,"Adults",F300&gt;=60,"Elder")</f>
        <v>Youth</v>
      </c>
      <c r="H300">
        <v>0</v>
      </c>
      <c r="I300">
        <v>0</v>
      </c>
      <c r="J300">
        <v>113801</v>
      </c>
      <c r="K300">
        <v>45.5</v>
      </c>
      <c r="M300" t="s">
        <v>15</v>
      </c>
    </row>
    <row r="301" spans="1:13" x14ac:dyDescent="0.25">
      <c r="A301">
        <v>1191</v>
      </c>
      <c r="B301">
        <v>0</v>
      </c>
      <c r="C301">
        <v>3</v>
      </c>
      <c r="D301" t="s">
        <v>502</v>
      </c>
      <c r="E301" t="s">
        <v>12</v>
      </c>
      <c r="F301" s="6">
        <v>29</v>
      </c>
      <c r="G301" t="str" cm="1">
        <f t="array" ref="G301">_xlfn.IFS(F301&lt;=19,"Teenager",F301&lt;=39,"Youth",F301&lt;=59,"Adults",F301&gt;=60,"Elder")</f>
        <v>Youth</v>
      </c>
      <c r="H301">
        <v>0</v>
      </c>
      <c r="I301">
        <v>0</v>
      </c>
      <c r="J301">
        <v>347467</v>
      </c>
      <c r="K301">
        <v>7.8541999999999996</v>
      </c>
      <c r="M301" t="s">
        <v>15</v>
      </c>
    </row>
    <row r="302" spans="1:13" x14ac:dyDescent="0.25">
      <c r="A302">
        <v>1192</v>
      </c>
      <c r="B302">
        <v>0</v>
      </c>
      <c r="C302">
        <v>3</v>
      </c>
      <c r="D302" t="s">
        <v>503</v>
      </c>
      <c r="E302" t="s">
        <v>12</v>
      </c>
      <c r="F302" s="6">
        <v>32</v>
      </c>
      <c r="G302" t="str" cm="1">
        <f t="array" ref="G302">_xlfn.IFS(F302&lt;=19,"Teenager",F302&lt;=39,"Youth",F302&lt;=59,"Adults",F302&gt;=60,"Elder")</f>
        <v>Youth</v>
      </c>
      <c r="H302">
        <v>0</v>
      </c>
      <c r="I302">
        <v>0</v>
      </c>
      <c r="J302">
        <v>347079</v>
      </c>
      <c r="K302">
        <v>7.7750000000000004</v>
      </c>
      <c r="M302" t="s">
        <v>15</v>
      </c>
    </row>
    <row r="303" spans="1:13" x14ac:dyDescent="0.25">
      <c r="A303">
        <v>1193</v>
      </c>
      <c r="B303">
        <v>0</v>
      </c>
      <c r="C303">
        <v>2</v>
      </c>
      <c r="D303" t="s">
        <v>504</v>
      </c>
      <c r="E303" t="s">
        <v>12</v>
      </c>
      <c r="F303" s="6">
        <v>31</v>
      </c>
      <c r="G303" t="str" cm="1">
        <f t="array" ref="G303">_xlfn.IFS(F303&lt;=19,"Teenager",F303&lt;=39,"Youth",F303&lt;=59,"Adults",F303&gt;=60,"Elder")</f>
        <v>Youth</v>
      </c>
      <c r="H303">
        <v>0</v>
      </c>
      <c r="I303">
        <v>0</v>
      </c>
      <c r="J303">
        <v>237735</v>
      </c>
      <c r="K303">
        <v>15.0458</v>
      </c>
      <c r="L303" t="s">
        <v>145</v>
      </c>
      <c r="M303" t="s">
        <v>16</v>
      </c>
    </row>
    <row r="304" spans="1:13" x14ac:dyDescent="0.25">
      <c r="A304">
        <v>1194</v>
      </c>
      <c r="B304">
        <v>0</v>
      </c>
      <c r="C304">
        <v>2</v>
      </c>
      <c r="D304" t="s">
        <v>505</v>
      </c>
      <c r="E304" t="s">
        <v>12</v>
      </c>
      <c r="F304" s="6">
        <v>43</v>
      </c>
      <c r="G304" t="str" cm="1">
        <f t="array" ref="G304">_xlfn.IFS(F304&lt;=19,"Teenager",F304&lt;=39,"Youth",F304&lt;=59,"Adults",F304&gt;=60,"Elder")</f>
        <v>Adults</v>
      </c>
      <c r="H304">
        <v>0</v>
      </c>
      <c r="I304">
        <v>1</v>
      </c>
      <c r="J304" t="s">
        <v>100</v>
      </c>
      <c r="K304">
        <v>21</v>
      </c>
      <c r="M304" t="s">
        <v>15</v>
      </c>
    </row>
    <row r="305" spans="1:13" x14ac:dyDescent="0.25">
      <c r="A305">
        <v>1195</v>
      </c>
      <c r="B305">
        <v>0</v>
      </c>
      <c r="C305">
        <v>3</v>
      </c>
      <c r="D305" t="s">
        <v>506</v>
      </c>
      <c r="E305" t="s">
        <v>12</v>
      </c>
      <c r="F305" s="6">
        <v>24</v>
      </c>
      <c r="G305" t="str" cm="1">
        <f t="array" ref="G305">_xlfn.IFS(F305&lt;=19,"Teenager",F305&lt;=39,"Youth",F305&lt;=59,"Adults",F305&gt;=60,"Elder")</f>
        <v>Youth</v>
      </c>
      <c r="H305">
        <v>0</v>
      </c>
      <c r="I305">
        <v>0</v>
      </c>
      <c r="J305">
        <v>315092</v>
      </c>
      <c r="K305">
        <v>8.6624999999999996</v>
      </c>
      <c r="M305" t="s">
        <v>15</v>
      </c>
    </row>
    <row r="306" spans="1:13" x14ac:dyDescent="0.25">
      <c r="A306">
        <v>1196</v>
      </c>
      <c r="B306">
        <v>1</v>
      </c>
      <c r="C306">
        <v>3</v>
      </c>
      <c r="D306" t="s">
        <v>507</v>
      </c>
      <c r="E306" t="s">
        <v>14</v>
      </c>
      <c r="F306" s="6">
        <v>23</v>
      </c>
      <c r="G306" t="str" cm="1">
        <f t="array" ref="G306">_xlfn.IFS(F306&lt;=19,"Teenager",F306&lt;=39,"Youth",F306&lt;=59,"Adults",F306&gt;=60,"Elder")</f>
        <v>Youth</v>
      </c>
      <c r="H306">
        <v>0</v>
      </c>
      <c r="I306">
        <v>0</v>
      </c>
      <c r="J306">
        <v>383123</v>
      </c>
      <c r="K306">
        <v>7.75</v>
      </c>
      <c r="M306" t="s">
        <v>13</v>
      </c>
    </row>
    <row r="307" spans="1:13" x14ac:dyDescent="0.25">
      <c r="A307">
        <v>1197</v>
      </c>
      <c r="B307">
        <v>1</v>
      </c>
      <c r="C307">
        <v>1</v>
      </c>
      <c r="D307" t="s">
        <v>508</v>
      </c>
      <c r="E307" t="s">
        <v>14</v>
      </c>
      <c r="F307" s="6">
        <v>64</v>
      </c>
      <c r="G307" t="str" cm="1">
        <f t="array" ref="G307">_xlfn.IFS(F307&lt;=19,"Teenager",F307&lt;=39,"Youth",F307&lt;=59,"Adults",F307&gt;=60,"Elder")</f>
        <v>Elder</v>
      </c>
      <c r="H307">
        <v>1</v>
      </c>
      <c r="I307">
        <v>1</v>
      </c>
      <c r="J307">
        <v>112901</v>
      </c>
      <c r="K307">
        <v>26.55</v>
      </c>
      <c r="L307" t="s">
        <v>146</v>
      </c>
      <c r="M307" t="s">
        <v>15</v>
      </c>
    </row>
    <row r="308" spans="1:13" x14ac:dyDescent="0.25">
      <c r="A308">
        <v>1198</v>
      </c>
      <c r="B308">
        <v>0</v>
      </c>
      <c r="C308">
        <v>1</v>
      </c>
      <c r="D308" t="s">
        <v>509</v>
      </c>
      <c r="E308" t="s">
        <v>12</v>
      </c>
      <c r="F308" s="6">
        <v>30</v>
      </c>
      <c r="G308" t="str" cm="1">
        <f t="array" ref="G308">_xlfn.IFS(F308&lt;=19,"Teenager",F308&lt;=39,"Youth",F308&lt;=59,"Adults",F308&gt;=60,"Elder")</f>
        <v>Youth</v>
      </c>
      <c r="H308">
        <v>1</v>
      </c>
      <c r="I308">
        <v>2</v>
      </c>
      <c r="J308">
        <v>113781</v>
      </c>
      <c r="K308">
        <v>151.55000000000001</v>
      </c>
      <c r="L308" t="s">
        <v>147</v>
      </c>
      <c r="M308" t="s">
        <v>15</v>
      </c>
    </row>
    <row r="309" spans="1:13" x14ac:dyDescent="0.25">
      <c r="A309">
        <v>1199</v>
      </c>
      <c r="B309">
        <v>0</v>
      </c>
      <c r="C309">
        <v>3</v>
      </c>
      <c r="D309" t="s">
        <v>510</v>
      </c>
      <c r="E309" t="s">
        <v>12</v>
      </c>
      <c r="F309" s="6">
        <v>0.83</v>
      </c>
      <c r="G309" t="str" cm="1">
        <f t="array" ref="G309">_xlfn.IFS(F309&lt;=19,"Teenager",F309&lt;=39,"Youth",F309&lt;=59,"Adults",F309&gt;=60,"Elder")</f>
        <v>Teenager</v>
      </c>
      <c r="H309">
        <v>0</v>
      </c>
      <c r="I309">
        <v>1</v>
      </c>
      <c r="J309">
        <v>392091</v>
      </c>
      <c r="K309">
        <v>9.35</v>
      </c>
      <c r="M309" t="s">
        <v>15</v>
      </c>
    </row>
    <row r="310" spans="1:13" x14ac:dyDescent="0.25">
      <c r="A310">
        <v>1200</v>
      </c>
      <c r="B310">
        <v>0</v>
      </c>
      <c r="C310">
        <v>1</v>
      </c>
      <c r="D310" t="s">
        <v>511</v>
      </c>
      <c r="E310" t="s">
        <v>12</v>
      </c>
      <c r="F310" s="6">
        <v>55</v>
      </c>
      <c r="G310" t="str" cm="1">
        <f t="array" ref="G310">_xlfn.IFS(F310&lt;=19,"Teenager",F310&lt;=39,"Youth",F310&lt;=59,"Adults",F310&gt;=60,"Elder")</f>
        <v>Adults</v>
      </c>
      <c r="H310">
        <v>1</v>
      </c>
      <c r="I310">
        <v>1</v>
      </c>
      <c r="J310">
        <v>12749</v>
      </c>
      <c r="K310">
        <v>93.5</v>
      </c>
      <c r="L310" t="s">
        <v>148</v>
      </c>
      <c r="M310" t="s">
        <v>15</v>
      </c>
    </row>
    <row r="311" spans="1:13" x14ac:dyDescent="0.25">
      <c r="A311">
        <v>1201</v>
      </c>
      <c r="B311">
        <v>1</v>
      </c>
      <c r="C311">
        <v>3</v>
      </c>
      <c r="D311" t="s">
        <v>512</v>
      </c>
      <c r="E311" t="s">
        <v>14</v>
      </c>
      <c r="F311" s="6">
        <v>45</v>
      </c>
      <c r="G311" t="str" cm="1">
        <f t="array" ref="G311">_xlfn.IFS(F311&lt;=19,"Teenager",F311&lt;=39,"Youth",F311&lt;=59,"Adults",F311&gt;=60,"Elder")</f>
        <v>Adults</v>
      </c>
      <c r="H311">
        <v>1</v>
      </c>
      <c r="I311">
        <v>0</v>
      </c>
      <c r="J311">
        <v>350026</v>
      </c>
      <c r="K311">
        <v>14.1083</v>
      </c>
      <c r="M311" t="s">
        <v>15</v>
      </c>
    </row>
    <row r="312" spans="1:13" x14ac:dyDescent="0.25">
      <c r="A312">
        <v>1202</v>
      </c>
      <c r="B312">
        <v>0</v>
      </c>
      <c r="C312">
        <v>3</v>
      </c>
      <c r="D312" t="s">
        <v>513</v>
      </c>
      <c r="E312" t="s">
        <v>12</v>
      </c>
      <c r="F312" s="6">
        <v>18</v>
      </c>
      <c r="G312" t="str" cm="1">
        <f t="array" ref="G312">_xlfn.IFS(F312&lt;=19,"Teenager",F312&lt;=39,"Youth",F312&lt;=59,"Adults",F312&gt;=60,"Elder")</f>
        <v>Teenager</v>
      </c>
      <c r="H312">
        <v>0</v>
      </c>
      <c r="I312">
        <v>0</v>
      </c>
      <c r="J312">
        <v>315091</v>
      </c>
      <c r="K312">
        <v>8.6624999999999996</v>
      </c>
      <c r="M312" t="s">
        <v>15</v>
      </c>
    </row>
    <row r="313" spans="1:13" x14ac:dyDescent="0.25">
      <c r="A313">
        <v>1203</v>
      </c>
      <c r="B313">
        <v>0</v>
      </c>
      <c r="C313">
        <v>3</v>
      </c>
      <c r="D313" t="s">
        <v>514</v>
      </c>
      <c r="E313" t="s">
        <v>12</v>
      </c>
      <c r="F313" s="6">
        <v>22</v>
      </c>
      <c r="G313" t="str" cm="1">
        <f t="array" ref="G313">_xlfn.IFS(F313&lt;=19,"Teenager",F313&lt;=39,"Youth",F313&lt;=59,"Adults",F313&gt;=60,"Elder")</f>
        <v>Youth</v>
      </c>
      <c r="H313">
        <v>0</v>
      </c>
      <c r="I313">
        <v>0</v>
      </c>
      <c r="J313">
        <v>2658</v>
      </c>
      <c r="K313">
        <v>7.2249999999999996</v>
      </c>
      <c r="M313" t="s">
        <v>16</v>
      </c>
    </row>
    <row r="314" spans="1:13" x14ac:dyDescent="0.25">
      <c r="A314">
        <v>1204</v>
      </c>
      <c r="B314">
        <v>0</v>
      </c>
      <c r="C314">
        <v>3</v>
      </c>
      <c r="D314" t="s">
        <v>515</v>
      </c>
      <c r="E314" t="s">
        <v>12</v>
      </c>
      <c r="F314" s="6">
        <v>25</v>
      </c>
      <c r="G314" t="str" cm="1">
        <f t="array" ref="G314">_xlfn.IFS(F314&lt;=19,"Teenager",F314&lt;=39,"Youth",F314&lt;=59,"Adults",F314&gt;=60,"Elder")</f>
        <v>Youth</v>
      </c>
      <c r="H314">
        <v>0</v>
      </c>
      <c r="I314">
        <v>0</v>
      </c>
      <c r="J314" t="s">
        <v>149</v>
      </c>
      <c r="K314">
        <v>7.5750000000000002</v>
      </c>
      <c r="M314" t="s">
        <v>15</v>
      </c>
    </row>
    <row r="315" spans="1:13" x14ac:dyDescent="0.25">
      <c r="A315">
        <v>1205</v>
      </c>
      <c r="B315">
        <v>1</v>
      </c>
      <c r="C315">
        <v>3</v>
      </c>
      <c r="D315" t="s">
        <v>516</v>
      </c>
      <c r="E315" t="s">
        <v>14</v>
      </c>
      <c r="F315" s="6">
        <v>37</v>
      </c>
      <c r="G315" t="str" cm="1">
        <f t="array" ref="G315">_xlfn.IFS(F315&lt;=19,"Teenager",F315&lt;=39,"Youth",F315&lt;=59,"Adults",F315&gt;=60,"Elder")</f>
        <v>Youth</v>
      </c>
      <c r="H315">
        <v>0</v>
      </c>
      <c r="I315">
        <v>0</v>
      </c>
      <c r="J315">
        <v>368364</v>
      </c>
      <c r="K315">
        <v>7.75</v>
      </c>
      <c r="M315" t="s">
        <v>13</v>
      </c>
    </row>
    <row r="316" spans="1:13" x14ac:dyDescent="0.25">
      <c r="A316">
        <v>1206</v>
      </c>
      <c r="B316">
        <v>1</v>
      </c>
      <c r="C316">
        <v>1</v>
      </c>
      <c r="D316" t="s">
        <v>517</v>
      </c>
      <c r="E316" t="s">
        <v>14</v>
      </c>
      <c r="F316" s="6">
        <v>55</v>
      </c>
      <c r="G316" t="str" cm="1">
        <f t="array" ref="G316">_xlfn.IFS(F316&lt;=19,"Teenager",F316&lt;=39,"Youth",F316&lt;=59,"Adults",F316&gt;=60,"Elder")</f>
        <v>Adults</v>
      </c>
      <c r="H316">
        <v>0</v>
      </c>
      <c r="I316">
        <v>0</v>
      </c>
      <c r="J316" t="s">
        <v>150</v>
      </c>
      <c r="K316">
        <v>135.63329999999999</v>
      </c>
      <c r="L316" t="s">
        <v>151</v>
      </c>
      <c r="M316" t="s">
        <v>16</v>
      </c>
    </row>
    <row r="317" spans="1:13" x14ac:dyDescent="0.25">
      <c r="A317">
        <v>1207</v>
      </c>
      <c r="B317">
        <v>1</v>
      </c>
      <c r="C317">
        <v>3</v>
      </c>
      <c r="D317" t="s">
        <v>518</v>
      </c>
      <c r="E317" t="s">
        <v>14</v>
      </c>
      <c r="F317" s="6">
        <v>17</v>
      </c>
      <c r="G317" t="str" cm="1">
        <f t="array" ref="G317">_xlfn.IFS(F317&lt;=19,"Teenager",F317&lt;=39,"Youth",F317&lt;=59,"Adults",F317&gt;=60,"Elder")</f>
        <v>Teenager</v>
      </c>
      <c r="H317">
        <v>0</v>
      </c>
      <c r="I317">
        <v>0</v>
      </c>
      <c r="J317" t="s">
        <v>152</v>
      </c>
      <c r="K317">
        <v>7.7332999999999998</v>
      </c>
      <c r="M317" t="s">
        <v>13</v>
      </c>
    </row>
    <row r="318" spans="1:13" x14ac:dyDescent="0.25">
      <c r="A318">
        <v>1208</v>
      </c>
      <c r="B318">
        <v>0</v>
      </c>
      <c r="C318">
        <v>1</v>
      </c>
      <c r="D318" t="s">
        <v>519</v>
      </c>
      <c r="E318" t="s">
        <v>12</v>
      </c>
      <c r="F318" s="6">
        <v>57</v>
      </c>
      <c r="G318" t="str" cm="1">
        <f t="array" ref="G318">_xlfn.IFS(F318&lt;=19,"Teenager",F318&lt;=39,"Youth",F318&lt;=59,"Adults",F318&gt;=60,"Elder")</f>
        <v>Adults</v>
      </c>
      <c r="H318">
        <v>1</v>
      </c>
      <c r="I318">
        <v>0</v>
      </c>
      <c r="J318" t="s">
        <v>153</v>
      </c>
      <c r="K318">
        <v>146.52080000000001</v>
      </c>
      <c r="L318" t="s">
        <v>154</v>
      </c>
      <c r="M318" t="s">
        <v>16</v>
      </c>
    </row>
    <row r="319" spans="1:13" x14ac:dyDescent="0.25">
      <c r="A319">
        <v>1209</v>
      </c>
      <c r="B319">
        <v>0</v>
      </c>
      <c r="C319">
        <v>2</v>
      </c>
      <c r="D319" t="s">
        <v>520</v>
      </c>
      <c r="E319" t="s">
        <v>12</v>
      </c>
      <c r="F319" s="6">
        <v>19</v>
      </c>
      <c r="G319" t="str" cm="1">
        <f t="array" ref="G319">_xlfn.IFS(F319&lt;=19,"Teenager",F319&lt;=39,"Youth",F319&lt;=59,"Adults",F319&gt;=60,"Elder")</f>
        <v>Teenager</v>
      </c>
      <c r="H319">
        <v>0</v>
      </c>
      <c r="I319">
        <v>0</v>
      </c>
      <c r="J319">
        <v>28004</v>
      </c>
      <c r="K319">
        <v>10.5</v>
      </c>
      <c r="M319" t="s">
        <v>15</v>
      </c>
    </row>
    <row r="320" spans="1:13" x14ac:dyDescent="0.25">
      <c r="A320">
        <v>1210</v>
      </c>
      <c r="B320">
        <v>0</v>
      </c>
      <c r="C320">
        <v>3</v>
      </c>
      <c r="D320" t="s">
        <v>521</v>
      </c>
      <c r="E320" t="s">
        <v>12</v>
      </c>
      <c r="F320" s="6">
        <v>27</v>
      </c>
      <c r="G320" t="str" cm="1">
        <f t="array" ref="G320">_xlfn.IFS(F320&lt;=19,"Teenager",F320&lt;=39,"Youth",F320&lt;=59,"Adults",F320&gt;=60,"Elder")</f>
        <v>Youth</v>
      </c>
      <c r="H320">
        <v>0</v>
      </c>
      <c r="I320">
        <v>0</v>
      </c>
      <c r="J320">
        <v>350408</v>
      </c>
      <c r="K320">
        <v>7.8541999999999996</v>
      </c>
      <c r="M320" t="s">
        <v>15</v>
      </c>
    </row>
    <row r="321" spans="1:13" x14ac:dyDescent="0.25">
      <c r="A321">
        <v>1211</v>
      </c>
      <c r="B321">
        <v>0</v>
      </c>
      <c r="C321">
        <v>2</v>
      </c>
      <c r="D321" t="s">
        <v>522</v>
      </c>
      <c r="E321" t="s">
        <v>12</v>
      </c>
      <c r="F321" s="6">
        <v>22</v>
      </c>
      <c r="G321" t="str" cm="1">
        <f t="array" ref="G321">_xlfn.IFS(F321&lt;=19,"Teenager",F321&lt;=39,"Youth",F321&lt;=59,"Adults",F321&gt;=60,"Elder")</f>
        <v>Youth</v>
      </c>
      <c r="H321">
        <v>2</v>
      </c>
      <c r="I321">
        <v>0</v>
      </c>
      <c r="J321" t="s">
        <v>33</v>
      </c>
      <c r="K321">
        <v>31.5</v>
      </c>
      <c r="M321" t="s">
        <v>15</v>
      </c>
    </row>
    <row r="322" spans="1:13" x14ac:dyDescent="0.25">
      <c r="A322">
        <v>1212</v>
      </c>
      <c r="B322">
        <v>0</v>
      </c>
      <c r="C322">
        <v>3</v>
      </c>
      <c r="D322" t="s">
        <v>523</v>
      </c>
      <c r="E322" t="s">
        <v>12</v>
      </c>
      <c r="F322" s="6">
        <v>26</v>
      </c>
      <c r="G322" t="str" cm="1">
        <f t="array" ref="G322">_xlfn.IFS(F322&lt;=19,"Teenager",F322&lt;=39,"Youth",F322&lt;=59,"Adults",F322&gt;=60,"Elder")</f>
        <v>Youth</v>
      </c>
      <c r="H322">
        <v>0</v>
      </c>
      <c r="I322">
        <v>0</v>
      </c>
      <c r="J322">
        <v>347075</v>
      </c>
      <c r="K322">
        <v>7.7750000000000004</v>
      </c>
      <c r="M322" t="s">
        <v>15</v>
      </c>
    </row>
    <row r="323" spans="1:13" x14ac:dyDescent="0.25">
      <c r="A323">
        <v>1213</v>
      </c>
      <c r="B323">
        <v>0</v>
      </c>
      <c r="C323">
        <v>3</v>
      </c>
      <c r="D323" t="s">
        <v>524</v>
      </c>
      <c r="E323" t="s">
        <v>12</v>
      </c>
      <c r="F323" s="6">
        <v>25</v>
      </c>
      <c r="G323" t="str" cm="1">
        <f t="array" ref="G323">_xlfn.IFS(F323&lt;=19,"Teenager",F323&lt;=39,"Youth",F323&lt;=59,"Adults",F323&gt;=60,"Elder")</f>
        <v>Youth</v>
      </c>
      <c r="H323">
        <v>0</v>
      </c>
      <c r="I323">
        <v>0</v>
      </c>
      <c r="J323">
        <v>2654</v>
      </c>
      <c r="K323">
        <v>7.2291999999999996</v>
      </c>
      <c r="L323" t="s">
        <v>155</v>
      </c>
      <c r="M323" t="s">
        <v>16</v>
      </c>
    </row>
    <row r="324" spans="1:13" x14ac:dyDescent="0.25">
      <c r="A324">
        <v>1214</v>
      </c>
      <c r="B324">
        <v>0</v>
      </c>
      <c r="C324">
        <v>2</v>
      </c>
      <c r="D324" t="s">
        <v>525</v>
      </c>
      <c r="E324" t="s">
        <v>12</v>
      </c>
      <c r="F324" s="6">
        <v>26</v>
      </c>
      <c r="G324" t="str" cm="1">
        <f t="array" ref="G324">_xlfn.IFS(F324&lt;=19,"Teenager",F324&lt;=39,"Youth",F324&lt;=59,"Adults",F324&gt;=60,"Elder")</f>
        <v>Youth</v>
      </c>
      <c r="H324">
        <v>0</v>
      </c>
      <c r="I324">
        <v>0</v>
      </c>
      <c r="J324">
        <v>244368</v>
      </c>
      <c r="K324">
        <v>13</v>
      </c>
      <c r="L324" t="s">
        <v>156</v>
      </c>
      <c r="M324" t="s">
        <v>15</v>
      </c>
    </row>
    <row r="325" spans="1:13" x14ac:dyDescent="0.25">
      <c r="A325">
        <v>1215</v>
      </c>
      <c r="B325">
        <v>0</v>
      </c>
      <c r="C325">
        <v>1</v>
      </c>
      <c r="D325" t="s">
        <v>526</v>
      </c>
      <c r="E325" t="s">
        <v>12</v>
      </c>
      <c r="F325" s="6">
        <v>33</v>
      </c>
      <c r="G325" t="str" cm="1">
        <f t="array" ref="G325">_xlfn.IFS(F325&lt;=19,"Teenager",F325&lt;=39,"Youth",F325&lt;=59,"Adults",F325&gt;=60,"Elder")</f>
        <v>Youth</v>
      </c>
      <c r="H325">
        <v>0</v>
      </c>
      <c r="I325">
        <v>0</v>
      </c>
      <c r="J325">
        <v>113790</v>
      </c>
      <c r="K325">
        <v>26.55</v>
      </c>
      <c r="M325" t="s">
        <v>15</v>
      </c>
    </row>
    <row r="326" spans="1:13" x14ac:dyDescent="0.25">
      <c r="A326">
        <v>1216</v>
      </c>
      <c r="B326">
        <v>1</v>
      </c>
      <c r="C326">
        <v>1</v>
      </c>
      <c r="D326" t="s">
        <v>527</v>
      </c>
      <c r="E326" t="s">
        <v>14</v>
      </c>
      <c r="F326" s="6">
        <v>39</v>
      </c>
      <c r="G326" t="str" cm="1">
        <f t="array" ref="G326">_xlfn.IFS(F326&lt;=19,"Teenager",F326&lt;=39,"Youth",F326&lt;=59,"Adults",F326&gt;=60,"Elder")</f>
        <v>Youth</v>
      </c>
      <c r="H326">
        <v>0</v>
      </c>
      <c r="I326">
        <v>0</v>
      </c>
      <c r="J326">
        <v>24160</v>
      </c>
      <c r="K326">
        <v>211.33750000000001</v>
      </c>
      <c r="M326" t="s">
        <v>15</v>
      </c>
    </row>
    <row r="327" spans="1:13" x14ac:dyDescent="0.25">
      <c r="A327">
        <v>1217</v>
      </c>
      <c r="B327">
        <v>0</v>
      </c>
      <c r="C327">
        <v>3</v>
      </c>
      <c r="D327" t="s">
        <v>528</v>
      </c>
      <c r="E327" t="s">
        <v>12</v>
      </c>
      <c r="F327" s="6">
        <v>23</v>
      </c>
      <c r="G327" t="str" cm="1">
        <f t="array" ref="G327">_xlfn.IFS(F327&lt;=19,"Teenager",F327&lt;=39,"Youth",F327&lt;=59,"Adults",F327&gt;=60,"Elder")</f>
        <v>Youth</v>
      </c>
      <c r="H327">
        <v>0</v>
      </c>
      <c r="I327">
        <v>0</v>
      </c>
      <c r="J327" t="s">
        <v>157</v>
      </c>
      <c r="K327">
        <v>7.05</v>
      </c>
      <c r="M327" t="s">
        <v>15</v>
      </c>
    </row>
    <row r="328" spans="1:13" x14ac:dyDescent="0.25">
      <c r="A328">
        <v>1218</v>
      </c>
      <c r="B328">
        <v>1</v>
      </c>
      <c r="C328">
        <v>2</v>
      </c>
      <c r="D328" t="s">
        <v>529</v>
      </c>
      <c r="E328" t="s">
        <v>14</v>
      </c>
      <c r="F328" s="6">
        <v>12</v>
      </c>
      <c r="G328" t="str" cm="1">
        <f t="array" ref="G328">_xlfn.IFS(F328&lt;=19,"Teenager",F328&lt;=39,"Youth",F328&lt;=59,"Adults",F328&gt;=60,"Elder")</f>
        <v>Teenager</v>
      </c>
      <c r="H328">
        <v>2</v>
      </c>
      <c r="I328">
        <v>1</v>
      </c>
      <c r="J328">
        <v>230136</v>
      </c>
      <c r="K328">
        <v>39</v>
      </c>
      <c r="L328" t="s">
        <v>93</v>
      </c>
      <c r="M328" t="s">
        <v>15</v>
      </c>
    </row>
    <row r="329" spans="1:13" x14ac:dyDescent="0.25">
      <c r="A329">
        <v>1219</v>
      </c>
      <c r="B329">
        <v>0</v>
      </c>
      <c r="C329">
        <v>1</v>
      </c>
      <c r="D329" t="s">
        <v>530</v>
      </c>
      <c r="E329" t="s">
        <v>12</v>
      </c>
      <c r="F329" s="6">
        <v>46</v>
      </c>
      <c r="G329" t="str" cm="1">
        <f t="array" ref="G329">_xlfn.IFS(F329&lt;=19,"Teenager",F329&lt;=39,"Youth",F329&lt;=59,"Adults",F329&gt;=60,"Elder")</f>
        <v>Adults</v>
      </c>
      <c r="H329">
        <v>0</v>
      </c>
      <c r="I329">
        <v>0</v>
      </c>
      <c r="J329" t="s">
        <v>158</v>
      </c>
      <c r="K329">
        <v>79.2</v>
      </c>
      <c r="M329" t="s">
        <v>16</v>
      </c>
    </row>
    <row r="330" spans="1:13" x14ac:dyDescent="0.25">
      <c r="A330">
        <v>1220</v>
      </c>
      <c r="B330">
        <v>0</v>
      </c>
      <c r="C330">
        <v>2</v>
      </c>
      <c r="D330" t="s">
        <v>531</v>
      </c>
      <c r="E330" t="s">
        <v>12</v>
      </c>
      <c r="F330" s="6">
        <v>29</v>
      </c>
      <c r="G330" t="str" cm="1">
        <f t="array" ref="G330">_xlfn.IFS(F330&lt;=19,"Teenager",F330&lt;=39,"Youth",F330&lt;=59,"Adults",F330&gt;=60,"Elder")</f>
        <v>Youth</v>
      </c>
      <c r="H330">
        <v>1</v>
      </c>
      <c r="I330">
        <v>0</v>
      </c>
      <c r="J330">
        <v>2003</v>
      </c>
      <c r="K330">
        <v>26</v>
      </c>
      <c r="M330" t="s">
        <v>15</v>
      </c>
    </row>
    <row r="331" spans="1:13" x14ac:dyDescent="0.25">
      <c r="A331">
        <v>1221</v>
      </c>
      <c r="B331">
        <v>0</v>
      </c>
      <c r="C331">
        <v>2</v>
      </c>
      <c r="D331" t="s">
        <v>532</v>
      </c>
      <c r="E331" t="s">
        <v>12</v>
      </c>
      <c r="F331" s="6">
        <v>21</v>
      </c>
      <c r="G331" t="str" cm="1">
        <f t="array" ref="G331">_xlfn.IFS(F331&lt;=19,"Teenager",F331&lt;=39,"Youth",F331&lt;=59,"Adults",F331&gt;=60,"Elder")</f>
        <v>Youth</v>
      </c>
      <c r="H331">
        <v>0</v>
      </c>
      <c r="I331">
        <v>0</v>
      </c>
      <c r="J331">
        <v>236854</v>
      </c>
      <c r="K331">
        <v>13</v>
      </c>
      <c r="M331" t="s">
        <v>15</v>
      </c>
    </row>
    <row r="332" spans="1:13" x14ac:dyDescent="0.25">
      <c r="A332">
        <v>1222</v>
      </c>
      <c r="B332">
        <v>1</v>
      </c>
      <c r="C332">
        <v>2</v>
      </c>
      <c r="D332" t="s">
        <v>533</v>
      </c>
      <c r="E332" t="s">
        <v>14</v>
      </c>
      <c r="F332" s="6">
        <v>48</v>
      </c>
      <c r="G332" t="str" cm="1">
        <f t="array" ref="G332">_xlfn.IFS(F332&lt;=19,"Teenager",F332&lt;=39,"Youth",F332&lt;=59,"Adults",F332&gt;=60,"Elder")</f>
        <v>Adults</v>
      </c>
      <c r="H332">
        <v>0</v>
      </c>
      <c r="I332">
        <v>2</v>
      </c>
      <c r="J332" t="s">
        <v>92</v>
      </c>
      <c r="K332">
        <v>36.75</v>
      </c>
      <c r="M332" t="s">
        <v>15</v>
      </c>
    </row>
    <row r="333" spans="1:13" x14ac:dyDescent="0.25">
      <c r="A333">
        <v>1223</v>
      </c>
      <c r="B333">
        <v>0</v>
      </c>
      <c r="C333">
        <v>1</v>
      </c>
      <c r="D333" t="s">
        <v>534</v>
      </c>
      <c r="E333" t="s">
        <v>12</v>
      </c>
      <c r="F333" s="6">
        <v>39</v>
      </c>
      <c r="G333" t="str" cm="1">
        <f t="array" ref="G333">_xlfn.IFS(F333&lt;=19,"Teenager",F333&lt;=39,"Youth",F333&lt;=59,"Adults",F333&gt;=60,"Elder")</f>
        <v>Youth</v>
      </c>
      <c r="H333">
        <v>0</v>
      </c>
      <c r="I333">
        <v>0</v>
      </c>
      <c r="J333" t="s">
        <v>159</v>
      </c>
      <c r="K333">
        <v>29.7</v>
      </c>
      <c r="L333" t="s">
        <v>160</v>
      </c>
      <c r="M333" t="s">
        <v>16</v>
      </c>
    </row>
    <row r="334" spans="1:13" x14ac:dyDescent="0.25">
      <c r="A334">
        <v>1224</v>
      </c>
      <c r="B334">
        <v>0</v>
      </c>
      <c r="C334">
        <v>3</v>
      </c>
      <c r="D334" t="s">
        <v>535</v>
      </c>
      <c r="E334" t="s">
        <v>12</v>
      </c>
      <c r="F334" s="6">
        <v>25</v>
      </c>
      <c r="G334" t="str" cm="1">
        <f t="array" ref="G334">_xlfn.IFS(F334&lt;=19,"Teenager",F334&lt;=39,"Youth",F334&lt;=59,"Adults",F334&gt;=60,"Elder")</f>
        <v>Youth</v>
      </c>
      <c r="H334">
        <v>0</v>
      </c>
      <c r="I334">
        <v>0</v>
      </c>
      <c r="J334">
        <v>2684</v>
      </c>
      <c r="K334">
        <v>7.2249999999999996</v>
      </c>
      <c r="M334" t="s">
        <v>16</v>
      </c>
    </row>
    <row r="335" spans="1:13" x14ac:dyDescent="0.25">
      <c r="A335">
        <v>1225</v>
      </c>
      <c r="B335">
        <v>1</v>
      </c>
      <c r="C335">
        <v>3</v>
      </c>
      <c r="D335" t="s">
        <v>536</v>
      </c>
      <c r="E335" t="s">
        <v>14</v>
      </c>
      <c r="F335" s="6">
        <v>19</v>
      </c>
      <c r="G335" t="str" cm="1">
        <f t="array" ref="G335">_xlfn.IFS(F335&lt;=19,"Teenager",F335&lt;=39,"Youth",F335&lt;=59,"Adults",F335&gt;=60,"Elder")</f>
        <v>Teenager</v>
      </c>
      <c r="H335">
        <v>1</v>
      </c>
      <c r="I335">
        <v>1</v>
      </c>
      <c r="J335">
        <v>2653</v>
      </c>
      <c r="K335">
        <v>15.7417</v>
      </c>
      <c r="M335" t="s">
        <v>16</v>
      </c>
    </row>
    <row r="336" spans="1:13" x14ac:dyDescent="0.25">
      <c r="A336">
        <v>1226</v>
      </c>
      <c r="B336">
        <v>0</v>
      </c>
      <c r="C336">
        <v>3</v>
      </c>
      <c r="D336" t="s">
        <v>537</v>
      </c>
      <c r="E336" t="s">
        <v>12</v>
      </c>
      <c r="F336" s="6">
        <v>27</v>
      </c>
      <c r="G336" t="str" cm="1">
        <f t="array" ref="G336">_xlfn.IFS(F336&lt;=19,"Teenager",F336&lt;=39,"Youth",F336&lt;=59,"Adults",F336&gt;=60,"Elder")</f>
        <v>Youth</v>
      </c>
      <c r="H336">
        <v>0</v>
      </c>
      <c r="I336">
        <v>0</v>
      </c>
      <c r="J336">
        <v>349229</v>
      </c>
      <c r="K336">
        <v>7.8958000000000004</v>
      </c>
      <c r="M336" t="s">
        <v>15</v>
      </c>
    </row>
    <row r="337" spans="1:13" x14ac:dyDescent="0.25">
      <c r="A337">
        <v>1227</v>
      </c>
      <c r="B337">
        <v>0</v>
      </c>
      <c r="C337">
        <v>1</v>
      </c>
      <c r="D337" t="s">
        <v>538</v>
      </c>
      <c r="E337" t="s">
        <v>12</v>
      </c>
      <c r="F337" s="6">
        <v>30</v>
      </c>
      <c r="G337" t="str" cm="1">
        <f t="array" ref="G337">_xlfn.IFS(F337&lt;=19,"Teenager",F337&lt;=39,"Youth",F337&lt;=59,"Adults",F337&gt;=60,"Elder")</f>
        <v>Youth</v>
      </c>
      <c r="H337">
        <v>0</v>
      </c>
      <c r="I337">
        <v>0</v>
      </c>
      <c r="J337">
        <v>110469</v>
      </c>
      <c r="K337">
        <v>26</v>
      </c>
      <c r="L337" t="s">
        <v>161</v>
      </c>
      <c r="M337" t="s">
        <v>15</v>
      </c>
    </row>
    <row r="338" spans="1:13" x14ac:dyDescent="0.25">
      <c r="A338">
        <v>1228</v>
      </c>
      <c r="B338">
        <v>0</v>
      </c>
      <c r="C338">
        <v>2</v>
      </c>
      <c r="D338" t="s">
        <v>539</v>
      </c>
      <c r="E338" t="s">
        <v>12</v>
      </c>
      <c r="F338" s="6">
        <v>32</v>
      </c>
      <c r="G338" t="str" cm="1">
        <f t="array" ref="G338">_xlfn.IFS(F338&lt;=19,"Teenager",F338&lt;=39,"Youth",F338&lt;=59,"Adults",F338&gt;=60,"Elder")</f>
        <v>Youth</v>
      </c>
      <c r="H338">
        <v>0</v>
      </c>
      <c r="I338">
        <v>0</v>
      </c>
      <c r="J338">
        <v>244360</v>
      </c>
      <c r="K338">
        <v>13</v>
      </c>
      <c r="M338" t="s">
        <v>15</v>
      </c>
    </row>
    <row r="339" spans="1:13" x14ac:dyDescent="0.25">
      <c r="A339">
        <v>1229</v>
      </c>
      <c r="B339">
        <v>0</v>
      </c>
      <c r="C339">
        <v>3</v>
      </c>
      <c r="D339" t="s">
        <v>540</v>
      </c>
      <c r="E339" t="s">
        <v>12</v>
      </c>
      <c r="F339" s="6">
        <v>39</v>
      </c>
      <c r="G339" t="str" cm="1">
        <f t="array" ref="G339">_xlfn.IFS(F339&lt;=19,"Teenager",F339&lt;=39,"Youth",F339&lt;=59,"Adults",F339&gt;=60,"Elder")</f>
        <v>Youth</v>
      </c>
      <c r="H339">
        <v>0</v>
      </c>
      <c r="I339">
        <v>2</v>
      </c>
      <c r="J339">
        <v>2675</v>
      </c>
      <c r="K339">
        <v>7.2291999999999996</v>
      </c>
      <c r="M339" t="s">
        <v>16</v>
      </c>
    </row>
    <row r="340" spans="1:13" x14ac:dyDescent="0.25">
      <c r="A340">
        <v>1230</v>
      </c>
      <c r="B340">
        <v>0</v>
      </c>
      <c r="C340">
        <v>2</v>
      </c>
      <c r="D340" t="s">
        <v>541</v>
      </c>
      <c r="E340" t="s">
        <v>12</v>
      </c>
      <c r="F340" s="6">
        <v>25</v>
      </c>
      <c r="G340" t="str" cm="1">
        <f t="array" ref="G340">_xlfn.IFS(F340&lt;=19,"Teenager",F340&lt;=39,"Youth",F340&lt;=59,"Adults",F340&gt;=60,"Elder")</f>
        <v>Youth</v>
      </c>
      <c r="H340">
        <v>0</v>
      </c>
      <c r="I340">
        <v>0</v>
      </c>
      <c r="J340" t="s">
        <v>33</v>
      </c>
      <c r="K340">
        <v>31.5</v>
      </c>
      <c r="M340" t="s">
        <v>15</v>
      </c>
    </row>
    <row r="341" spans="1:13" x14ac:dyDescent="0.25">
      <c r="A341">
        <v>1231</v>
      </c>
      <c r="B341">
        <v>0</v>
      </c>
      <c r="C341">
        <v>3</v>
      </c>
      <c r="D341" t="s">
        <v>542</v>
      </c>
      <c r="E341" t="s">
        <v>12</v>
      </c>
      <c r="F341" s="6">
        <v>25</v>
      </c>
      <c r="G341" t="str" cm="1">
        <f t="array" ref="G341">_xlfn.IFS(F341&lt;=19,"Teenager",F341&lt;=39,"Youth",F341&lt;=59,"Adults",F341&gt;=60,"Elder")</f>
        <v>Youth</v>
      </c>
      <c r="H341">
        <v>0</v>
      </c>
      <c r="I341">
        <v>0</v>
      </c>
      <c r="J341">
        <v>2622</v>
      </c>
      <c r="K341">
        <v>7.2291999999999996</v>
      </c>
      <c r="M341" t="s">
        <v>16</v>
      </c>
    </row>
    <row r="342" spans="1:13" x14ac:dyDescent="0.25">
      <c r="A342">
        <v>1232</v>
      </c>
      <c r="B342">
        <v>0</v>
      </c>
      <c r="C342">
        <v>2</v>
      </c>
      <c r="D342" t="s">
        <v>543</v>
      </c>
      <c r="E342" t="s">
        <v>12</v>
      </c>
      <c r="F342" s="6">
        <v>18</v>
      </c>
      <c r="G342" t="str" cm="1">
        <f t="array" ref="G342">_xlfn.IFS(F342&lt;=19,"Teenager",F342&lt;=39,"Youth",F342&lt;=59,"Adults",F342&gt;=60,"Elder")</f>
        <v>Teenager</v>
      </c>
      <c r="H342">
        <v>0</v>
      </c>
      <c r="I342">
        <v>0</v>
      </c>
      <c r="J342" t="s">
        <v>162</v>
      </c>
      <c r="K342">
        <v>10.5</v>
      </c>
      <c r="M342" t="s">
        <v>15</v>
      </c>
    </row>
    <row r="343" spans="1:13" x14ac:dyDescent="0.25">
      <c r="A343">
        <v>1233</v>
      </c>
      <c r="B343">
        <v>0</v>
      </c>
      <c r="C343">
        <v>3</v>
      </c>
      <c r="D343" t="s">
        <v>544</v>
      </c>
      <c r="E343" t="s">
        <v>12</v>
      </c>
      <c r="F343" s="6">
        <v>32</v>
      </c>
      <c r="G343" t="str" cm="1">
        <f t="array" ref="G343">_xlfn.IFS(F343&lt;=19,"Teenager",F343&lt;=39,"Youth",F343&lt;=59,"Adults",F343&gt;=60,"Elder")</f>
        <v>Youth</v>
      </c>
      <c r="H343">
        <v>0</v>
      </c>
      <c r="I343">
        <v>0</v>
      </c>
      <c r="J343">
        <v>350403</v>
      </c>
      <c r="K343">
        <v>7.5792000000000002</v>
      </c>
      <c r="M343" t="s">
        <v>15</v>
      </c>
    </row>
    <row r="344" spans="1:13" x14ac:dyDescent="0.25">
      <c r="A344">
        <v>1234</v>
      </c>
      <c r="B344">
        <v>0</v>
      </c>
      <c r="C344">
        <v>3</v>
      </c>
      <c r="D344" t="s">
        <v>545</v>
      </c>
      <c r="E344" t="s">
        <v>12</v>
      </c>
      <c r="F344" s="6">
        <v>25</v>
      </c>
      <c r="G344" t="str" cm="1">
        <f t="array" ref="G344">_xlfn.IFS(F344&lt;=19,"Teenager",F344&lt;=39,"Youth",F344&lt;=59,"Adults",F344&gt;=60,"Elder")</f>
        <v>Youth</v>
      </c>
      <c r="H344">
        <v>1</v>
      </c>
      <c r="I344">
        <v>9</v>
      </c>
      <c r="J344" t="s">
        <v>102</v>
      </c>
      <c r="K344">
        <v>69.55</v>
      </c>
      <c r="M344" t="s">
        <v>15</v>
      </c>
    </row>
    <row r="345" spans="1:13" x14ac:dyDescent="0.25">
      <c r="A345">
        <v>1235</v>
      </c>
      <c r="B345">
        <v>1</v>
      </c>
      <c r="C345">
        <v>1</v>
      </c>
      <c r="D345" t="s">
        <v>546</v>
      </c>
      <c r="E345" t="s">
        <v>14</v>
      </c>
      <c r="F345" s="6">
        <v>58</v>
      </c>
      <c r="G345" t="str" cm="1">
        <f t="array" ref="G345">_xlfn.IFS(F345&lt;=19,"Teenager",F345&lt;=39,"Youth",F345&lt;=59,"Adults",F345&gt;=60,"Elder")</f>
        <v>Adults</v>
      </c>
      <c r="H345">
        <v>0</v>
      </c>
      <c r="I345">
        <v>1</v>
      </c>
      <c r="J345" t="s">
        <v>163</v>
      </c>
      <c r="K345">
        <v>512.32920000000001</v>
      </c>
      <c r="L345" t="s">
        <v>164</v>
      </c>
      <c r="M345" t="s">
        <v>16</v>
      </c>
    </row>
    <row r="346" spans="1:13" x14ac:dyDescent="0.25">
      <c r="A346">
        <v>1236</v>
      </c>
      <c r="B346">
        <v>0</v>
      </c>
      <c r="C346">
        <v>3</v>
      </c>
      <c r="D346" t="s">
        <v>547</v>
      </c>
      <c r="E346" t="s">
        <v>12</v>
      </c>
      <c r="F346" s="6">
        <v>25</v>
      </c>
      <c r="G346" t="str" cm="1">
        <f t="array" ref="G346">_xlfn.IFS(F346&lt;=19,"Teenager",F346&lt;=39,"Youth",F346&lt;=59,"Adults",F346&gt;=60,"Elder")</f>
        <v>Youth</v>
      </c>
      <c r="H346">
        <v>1</v>
      </c>
      <c r="I346">
        <v>1</v>
      </c>
      <c r="J346" t="s">
        <v>103</v>
      </c>
      <c r="K346">
        <v>14.5</v>
      </c>
      <c r="M346" t="s">
        <v>15</v>
      </c>
    </row>
    <row r="347" spans="1:13" x14ac:dyDescent="0.25">
      <c r="A347">
        <v>1237</v>
      </c>
      <c r="B347">
        <v>1</v>
      </c>
      <c r="C347">
        <v>3</v>
      </c>
      <c r="D347" t="s">
        <v>548</v>
      </c>
      <c r="E347" t="s">
        <v>14</v>
      </c>
      <c r="F347" s="6">
        <v>16</v>
      </c>
      <c r="G347" t="str" cm="1">
        <f t="array" ref="G347">_xlfn.IFS(F347&lt;=19,"Teenager",F347&lt;=39,"Youth",F347&lt;=59,"Adults",F347&gt;=60,"Elder")</f>
        <v>Teenager</v>
      </c>
      <c r="H347">
        <v>0</v>
      </c>
      <c r="I347">
        <v>0</v>
      </c>
      <c r="J347">
        <v>348125</v>
      </c>
      <c r="K347">
        <v>7.65</v>
      </c>
      <c r="M347" t="s">
        <v>15</v>
      </c>
    </row>
    <row r="348" spans="1:13" x14ac:dyDescent="0.25">
      <c r="A348">
        <v>1238</v>
      </c>
      <c r="B348">
        <v>0</v>
      </c>
      <c r="C348">
        <v>2</v>
      </c>
      <c r="D348" t="s">
        <v>549</v>
      </c>
      <c r="E348" t="s">
        <v>12</v>
      </c>
      <c r="F348" s="6">
        <v>26</v>
      </c>
      <c r="G348" t="str" cm="1">
        <f t="array" ref="G348">_xlfn.IFS(F348&lt;=19,"Teenager",F348&lt;=39,"Youth",F348&lt;=59,"Adults",F348&gt;=60,"Elder")</f>
        <v>Youth</v>
      </c>
      <c r="H348">
        <v>0</v>
      </c>
      <c r="I348">
        <v>0</v>
      </c>
      <c r="J348">
        <v>237670</v>
      </c>
      <c r="K348">
        <v>13</v>
      </c>
      <c r="M348" t="s">
        <v>15</v>
      </c>
    </row>
    <row r="349" spans="1:13" x14ac:dyDescent="0.25">
      <c r="A349">
        <v>1239</v>
      </c>
      <c r="B349">
        <v>1</v>
      </c>
      <c r="C349">
        <v>3</v>
      </c>
      <c r="D349" t="s">
        <v>550</v>
      </c>
      <c r="E349" t="s">
        <v>14</v>
      </c>
      <c r="F349" s="6">
        <v>38</v>
      </c>
      <c r="G349" t="str" cm="1">
        <f t="array" ref="G349">_xlfn.IFS(F349&lt;=19,"Teenager",F349&lt;=39,"Youth",F349&lt;=59,"Adults",F349&gt;=60,"Elder")</f>
        <v>Youth</v>
      </c>
      <c r="H349">
        <v>0</v>
      </c>
      <c r="I349">
        <v>0</v>
      </c>
      <c r="J349">
        <v>2688</v>
      </c>
      <c r="K349">
        <v>7.2291999999999996</v>
      </c>
      <c r="M349" t="s">
        <v>16</v>
      </c>
    </row>
    <row r="350" spans="1:13" x14ac:dyDescent="0.25">
      <c r="A350">
        <v>1240</v>
      </c>
      <c r="B350">
        <v>0</v>
      </c>
      <c r="C350">
        <v>2</v>
      </c>
      <c r="D350" t="s">
        <v>551</v>
      </c>
      <c r="E350" t="s">
        <v>12</v>
      </c>
      <c r="F350" s="6">
        <v>24</v>
      </c>
      <c r="G350" t="str" cm="1">
        <f t="array" ref="G350">_xlfn.IFS(F350&lt;=19,"Teenager",F350&lt;=39,"Youth",F350&lt;=59,"Adults",F350&gt;=60,"Elder")</f>
        <v>Youth</v>
      </c>
      <c r="H350">
        <v>0</v>
      </c>
      <c r="I350">
        <v>0</v>
      </c>
      <c r="J350">
        <v>248726</v>
      </c>
      <c r="K350">
        <v>13.5</v>
      </c>
      <c r="M350" t="s">
        <v>15</v>
      </c>
    </row>
    <row r="351" spans="1:13" x14ac:dyDescent="0.25">
      <c r="A351">
        <v>1241</v>
      </c>
      <c r="B351">
        <v>1</v>
      </c>
      <c r="C351">
        <v>2</v>
      </c>
      <c r="D351" t="s">
        <v>552</v>
      </c>
      <c r="E351" t="s">
        <v>14</v>
      </c>
      <c r="F351" s="6">
        <v>31</v>
      </c>
      <c r="G351" t="str" cm="1">
        <f t="array" ref="G351">_xlfn.IFS(F351&lt;=19,"Teenager",F351&lt;=39,"Youth",F351&lt;=59,"Adults",F351&gt;=60,"Elder")</f>
        <v>Youth</v>
      </c>
      <c r="H351">
        <v>0</v>
      </c>
      <c r="I351">
        <v>0</v>
      </c>
      <c r="J351" t="s">
        <v>165</v>
      </c>
      <c r="K351">
        <v>21</v>
      </c>
      <c r="M351" t="s">
        <v>15</v>
      </c>
    </row>
    <row r="352" spans="1:13" x14ac:dyDescent="0.25">
      <c r="A352">
        <v>1242</v>
      </c>
      <c r="B352">
        <v>1</v>
      </c>
      <c r="C352">
        <v>1</v>
      </c>
      <c r="D352" t="s">
        <v>553</v>
      </c>
      <c r="E352" t="s">
        <v>14</v>
      </c>
      <c r="F352" s="6">
        <v>45</v>
      </c>
      <c r="G352" t="str" cm="1">
        <f t="array" ref="G352">_xlfn.IFS(F352&lt;=19,"Teenager",F352&lt;=39,"Youth",F352&lt;=59,"Adults",F352&gt;=60,"Elder")</f>
        <v>Adults</v>
      </c>
      <c r="H352">
        <v>0</v>
      </c>
      <c r="I352">
        <v>1</v>
      </c>
      <c r="J352" t="s">
        <v>166</v>
      </c>
      <c r="K352">
        <v>63.3583</v>
      </c>
      <c r="L352" t="s">
        <v>167</v>
      </c>
      <c r="M352" t="s">
        <v>16</v>
      </c>
    </row>
    <row r="353" spans="1:13" x14ac:dyDescent="0.25">
      <c r="A353">
        <v>1243</v>
      </c>
      <c r="B353">
        <v>0</v>
      </c>
      <c r="C353">
        <v>2</v>
      </c>
      <c r="D353" t="s">
        <v>554</v>
      </c>
      <c r="E353" t="s">
        <v>12</v>
      </c>
      <c r="F353" s="6">
        <v>25</v>
      </c>
      <c r="G353" t="str" cm="1">
        <f t="array" ref="G353">_xlfn.IFS(F353&lt;=19,"Teenager",F353&lt;=39,"Youth",F353&lt;=59,"Adults",F353&gt;=60,"Elder")</f>
        <v>Youth</v>
      </c>
      <c r="H353">
        <v>0</v>
      </c>
      <c r="I353">
        <v>0</v>
      </c>
      <c r="J353" t="s">
        <v>168</v>
      </c>
      <c r="K353">
        <v>10.5</v>
      </c>
      <c r="M353" t="s">
        <v>15</v>
      </c>
    </row>
    <row r="354" spans="1:13" x14ac:dyDescent="0.25">
      <c r="A354">
        <v>1244</v>
      </c>
      <c r="B354">
        <v>0</v>
      </c>
      <c r="C354">
        <v>2</v>
      </c>
      <c r="D354" t="s">
        <v>555</v>
      </c>
      <c r="E354" t="s">
        <v>12</v>
      </c>
      <c r="F354" s="6">
        <v>18</v>
      </c>
      <c r="G354" t="str" cm="1">
        <f t="array" ref="G354">_xlfn.IFS(F354&lt;=19,"Teenager",F354&lt;=39,"Youth",F354&lt;=59,"Adults",F354&gt;=60,"Elder")</f>
        <v>Teenager</v>
      </c>
      <c r="H354">
        <v>0</v>
      </c>
      <c r="I354">
        <v>0</v>
      </c>
      <c r="J354" t="s">
        <v>113</v>
      </c>
      <c r="K354">
        <v>73.5</v>
      </c>
      <c r="M354" t="s">
        <v>15</v>
      </c>
    </row>
    <row r="355" spans="1:13" x14ac:dyDescent="0.25">
      <c r="A355">
        <v>1245</v>
      </c>
      <c r="B355">
        <v>0</v>
      </c>
      <c r="C355">
        <v>2</v>
      </c>
      <c r="D355" t="s">
        <v>556</v>
      </c>
      <c r="E355" t="s">
        <v>12</v>
      </c>
      <c r="F355" s="6">
        <v>49</v>
      </c>
      <c r="G355" t="str" cm="1">
        <f t="array" ref="G355">_xlfn.IFS(F355&lt;=19,"Teenager",F355&lt;=39,"Youth",F355&lt;=59,"Adults",F355&gt;=60,"Elder")</f>
        <v>Adults</v>
      </c>
      <c r="H355">
        <v>1</v>
      </c>
      <c r="I355">
        <v>2</v>
      </c>
      <c r="J355">
        <v>220845</v>
      </c>
      <c r="K355">
        <v>65</v>
      </c>
      <c r="M355" t="s">
        <v>15</v>
      </c>
    </row>
    <row r="356" spans="1:13" x14ac:dyDescent="0.25">
      <c r="A356">
        <v>1246</v>
      </c>
      <c r="B356">
        <v>1</v>
      </c>
      <c r="C356">
        <v>3</v>
      </c>
      <c r="D356" t="s">
        <v>557</v>
      </c>
      <c r="E356" t="s">
        <v>14</v>
      </c>
      <c r="F356" s="6">
        <v>0.17</v>
      </c>
      <c r="G356" t="str" cm="1">
        <f t="array" ref="G356">_xlfn.IFS(F356&lt;=19,"Teenager",F356&lt;=39,"Youth",F356&lt;=59,"Adults",F356&gt;=60,"Elder")</f>
        <v>Teenager</v>
      </c>
      <c r="H356">
        <v>1</v>
      </c>
      <c r="I356">
        <v>2</v>
      </c>
      <c r="J356" t="s">
        <v>34</v>
      </c>
      <c r="K356">
        <v>20.574999999999999</v>
      </c>
      <c r="M356" t="s">
        <v>15</v>
      </c>
    </row>
    <row r="357" spans="1:13" x14ac:dyDescent="0.25">
      <c r="A357">
        <v>1247</v>
      </c>
      <c r="B357">
        <v>0</v>
      </c>
      <c r="C357">
        <v>1</v>
      </c>
      <c r="D357" t="s">
        <v>558</v>
      </c>
      <c r="E357" t="s">
        <v>12</v>
      </c>
      <c r="F357" s="6">
        <v>50</v>
      </c>
      <c r="G357" t="str" cm="1">
        <f t="array" ref="G357">_xlfn.IFS(F357&lt;=19,"Teenager",F357&lt;=39,"Youth",F357&lt;=59,"Adults",F357&gt;=60,"Elder")</f>
        <v>Adults</v>
      </c>
      <c r="H357">
        <v>0</v>
      </c>
      <c r="I357">
        <v>0</v>
      </c>
      <c r="J357">
        <v>113044</v>
      </c>
      <c r="K357">
        <v>26</v>
      </c>
      <c r="L357" t="s">
        <v>169</v>
      </c>
      <c r="M357" t="s">
        <v>15</v>
      </c>
    </row>
    <row r="358" spans="1:13" x14ac:dyDescent="0.25">
      <c r="A358">
        <v>1248</v>
      </c>
      <c r="B358">
        <v>1</v>
      </c>
      <c r="C358">
        <v>1</v>
      </c>
      <c r="D358" t="s">
        <v>559</v>
      </c>
      <c r="E358" t="s">
        <v>14</v>
      </c>
      <c r="F358" s="6">
        <v>59</v>
      </c>
      <c r="G358" t="str" cm="1">
        <f t="array" ref="G358">_xlfn.IFS(F358&lt;=19,"Teenager",F358&lt;=39,"Youth",F358&lt;=59,"Adults",F358&gt;=60,"Elder")</f>
        <v>Adults</v>
      </c>
      <c r="H358">
        <v>2</v>
      </c>
      <c r="I358">
        <v>0</v>
      </c>
      <c r="J358">
        <v>11769</v>
      </c>
      <c r="K358">
        <v>51.479199999999999</v>
      </c>
      <c r="L358" t="s">
        <v>57</v>
      </c>
      <c r="M358" t="s">
        <v>15</v>
      </c>
    </row>
    <row r="359" spans="1:13" x14ac:dyDescent="0.25">
      <c r="A359">
        <v>1249</v>
      </c>
      <c r="B359">
        <v>0</v>
      </c>
      <c r="C359">
        <v>3</v>
      </c>
      <c r="D359" t="s">
        <v>560</v>
      </c>
      <c r="E359" t="s">
        <v>12</v>
      </c>
      <c r="F359" s="6">
        <v>25</v>
      </c>
      <c r="G359" t="str" cm="1">
        <f t="array" ref="G359">_xlfn.IFS(F359&lt;=19,"Teenager",F359&lt;=39,"Youth",F359&lt;=59,"Adults",F359&gt;=60,"Elder")</f>
        <v>Youth</v>
      </c>
      <c r="H359">
        <v>0</v>
      </c>
      <c r="I359">
        <v>0</v>
      </c>
      <c r="J359">
        <v>1222</v>
      </c>
      <c r="K359">
        <v>7.8792</v>
      </c>
      <c r="M359" t="s">
        <v>15</v>
      </c>
    </row>
    <row r="360" spans="1:13" x14ac:dyDescent="0.25">
      <c r="A360">
        <v>1250</v>
      </c>
      <c r="B360">
        <v>0</v>
      </c>
      <c r="C360">
        <v>3</v>
      </c>
      <c r="D360" t="s">
        <v>561</v>
      </c>
      <c r="E360" t="s">
        <v>12</v>
      </c>
      <c r="F360" s="6">
        <v>25</v>
      </c>
      <c r="G360" t="str" cm="1">
        <f t="array" ref="G360">_xlfn.IFS(F360&lt;=19,"Teenager",F360&lt;=39,"Youth",F360&lt;=59,"Adults",F360&gt;=60,"Elder")</f>
        <v>Youth</v>
      </c>
      <c r="H360">
        <v>0</v>
      </c>
      <c r="I360">
        <v>0</v>
      </c>
      <c r="J360">
        <v>368402</v>
      </c>
      <c r="K360">
        <v>7.75</v>
      </c>
      <c r="M360" t="s">
        <v>13</v>
      </c>
    </row>
    <row r="361" spans="1:13" x14ac:dyDescent="0.25">
      <c r="A361">
        <v>1251</v>
      </c>
      <c r="B361">
        <v>1</v>
      </c>
      <c r="C361">
        <v>3</v>
      </c>
      <c r="D361" t="s">
        <v>562</v>
      </c>
      <c r="E361" t="s">
        <v>14</v>
      </c>
      <c r="F361" s="6">
        <v>30</v>
      </c>
      <c r="G361" t="str" cm="1">
        <f t="array" ref="G361">_xlfn.IFS(F361&lt;=19,"Teenager",F361&lt;=39,"Youth",F361&lt;=59,"Adults",F361&gt;=60,"Elder")</f>
        <v>Youth</v>
      </c>
      <c r="H361">
        <v>1</v>
      </c>
      <c r="I361">
        <v>0</v>
      </c>
      <c r="J361">
        <v>349910</v>
      </c>
      <c r="K361">
        <v>15.55</v>
      </c>
      <c r="M361" t="s">
        <v>15</v>
      </c>
    </row>
    <row r="362" spans="1:13" x14ac:dyDescent="0.25">
      <c r="A362">
        <v>1252</v>
      </c>
      <c r="B362">
        <v>0</v>
      </c>
      <c r="C362">
        <v>3</v>
      </c>
      <c r="D362" t="s">
        <v>563</v>
      </c>
      <c r="E362" t="s">
        <v>12</v>
      </c>
      <c r="F362" s="6">
        <v>14.5</v>
      </c>
      <c r="G362" t="str" cm="1">
        <f t="array" ref="G362">_xlfn.IFS(F362&lt;=19,"Teenager",F362&lt;=39,"Youth",F362&lt;=59,"Adults",F362&gt;=60,"Elder")</f>
        <v>Teenager</v>
      </c>
      <c r="H362">
        <v>8</v>
      </c>
      <c r="I362">
        <v>2</v>
      </c>
      <c r="J362" t="s">
        <v>102</v>
      </c>
      <c r="K362">
        <v>69.55</v>
      </c>
      <c r="M362" t="s">
        <v>15</v>
      </c>
    </row>
    <row r="363" spans="1:13" x14ac:dyDescent="0.25">
      <c r="A363">
        <v>1253</v>
      </c>
      <c r="B363">
        <v>1</v>
      </c>
      <c r="C363">
        <v>2</v>
      </c>
      <c r="D363" t="s">
        <v>564</v>
      </c>
      <c r="E363" t="s">
        <v>14</v>
      </c>
      <c r="F363" s="6">
        <v>24</v>
      </c>
      <c r="G363" t="str" cm="1">
        <f t="array" ref="G363">_xlfn.IFS(F363&lt;=19,"Teenager",F363&lt;=39,"Youth",F363&lt;=59,"Adults",F363&gt;=60,"Elder")</f>
        <v>Youth</v>
      </c>
      <c r="H363">
        <v>1</v>
      </c>
      <c r="I363">
        <v>1</v>
      </c>
      <c r="J363" t="s">
        <v>170</v>
      </c>
      <c r="K363">
        <v>37.004199999999997</v>
      </c>
      <c r="M363" t="s">
        <v>16</v>
      </c>
    </row>
    <row r="364" spans="1:13" x14ac:dyDescent="0.25">
      <c r="A364">
        <v>1254</v>
      </c>
      <c r="B364">
        <v>1</v>
      </c>
      <c r="C364">
        <v>2</v>
      </c>
      <c r="D364" t="s">
        <v>565</v>
      </c>
      <c r="E364" t="s">
        <v>14</v>
      </c>
      <c r="F364" s="6">
        <v>31</v>
      </c>
      <c r="G364" t="str" cm="1">
        <f t="array" ref="G364">_xlfn.IFS(F364&lt;=19,"Teenager",F364&lt;=39,"Youth",F364&lt;=59,"Adults",F364&gt;=60,"Elder")</f>
        <v>Youth</v>
      </c>
      <c r="H364">
        <v>0</v>
      </c>
      <c r="I364">
        <v>0</v>
      </c>
      <c r="J364" t="s">
        <v>136</v>
      </c>
      <c r="K364">
        <v>21</v>
      </c>
      <c r="M364" t="s">
        <v>15</v>
      </c>
    </row>
    <row r="365" spans="1:13" x14ac:dyDescent="0.25">
      <c r="A365">
        <v>1255</v>
      </c>
      <c r="B365">
        <v>0</v>
      </c>
      <c r="C365">
        <v>3</v>
      </c>
      <c r="D365" t="s">
        <v>566</v>
      </c>
      <c r="E365" t="s">
        <v>12</v>
      </c>
      <c r="F365" s="6">
        <v>27</v>
      </c>
      <c r="G365" t="str" cm="1">
        <f t="array" ref="G365">_xlfn.IFS(F365&lt;=19,"Teenager",F365&lt;=39,"Youth",F365&lt;=59,"Adults",F365&gt;=60,"Elder")</f>
        <v>Youth</v>
      </c>
      <c r="H365">
        <v>0</v>
      </c>
      <c r="I365">
        <v>0</v>
      </c>
      <c r="J365">
        <v>315083</v>
      </c>
      <c r="K365">
        <v>8.6624999999999996</v>
      </c>
      <c r="M365" t="s">
        <v>15</v>
      </c>
    </row>
    <row r="366" spans="1:13" x14ac:dyDescent="0.25">
      <c r="A366">
        <v>1256</v>
      </c>
      <c r="B366">
        <v>1</v>
      </c>
      <c r="C366">
        <v>1</v>
      </c>
      <c r="D366" t="s">
        <v>567</v>
      </c>
      <c r="E366" t="s">
        <v>14</v>
      </c>
      <c r="F366" s="6">
        <v>25</v>
      </c>
      <c r="G366" t="str" cm="1">
        <f t="array" ref="G366">_xlfn.IFS(F366&lt;=19,"Teenager",F366&lt;=39,"Youth",F366&lt;=59,"Adults",F366&gt;=60,"Elder")</f>
        <v>Youth</v>
      </c>
      <c r="H366">
        <v>1</v>
      </c>
      <c r="I366">
        <v>0</v>
      </c>
      <c r="J366">
        <v>11765</v>
      </c>
      <c r="K366">
        <v>55.441699999999997</v>
      </c>
      <c r="L366" t="s">
        <v>171</v>
      </c>
      <c r="M366" t="s">
        <v>16</v>
      </c>
    </row>
    <row r="367" spans="1:13" x14ac:dyDescent="0.25">
      <c r="A367">
        <v>1257</v>
      </c>
      <c r="B367">
        <v>1</v>
      </c>
      <c r="C367">
        <v>3</v>
      </c>
      <c r="D367" t="s">
        <v>568</v>
      </c>
      <c r="E367" t="s">
        <v>14</v>
      </c>
      <c r="F367" s="6">
        <v>23</v>
      </c>
      <c r="G367" t="str" cm="1">
        <f t="array" ref="G367">_xlfn.IFS(F367&lt;=19,"Teenager",F367&lt;=39,"Youth",F367&lt;=59,"Adults",F367&gt;=60,"Elder")</f>
        <v>Youth</v>
      </c>
      <c r="H367">
        <v>1</v>
      </c>
      <c r="I367">
        <v>9</v>
      </c>
      <c r="J367" t="s">
        <v>102</v>
      </c>
      <c r="K367">
        <v>69.55</v>
      </c>
      <c r="M367" t="s">
        <v>15</v>
      </c>
    </row>
    <row r="368" spans="1:13" x14ac:dyDescent="0.25">
      <c r="A368">
        <v>1258</v>
      </c>
      <c r="B368">
        <v>0</v>
      </c>
      <c r="C368">
        <v>3</v>
      </c>
      <c r="D368" t="s">
        <v>569</v>
      </c>
      <c r="E368" t="s">
        <v>12</v>
      </c>
      <c r="F368" s="6">
        <v>25</v>
      </c>
      <c r="G368" t="str" cm="1">
        <f t="array" ref="G368">_xlfn.IFS(F368&lt;=19,"Teenager",F368&lt;=39,"Youth",F368&lt;=59,"Adults",F368&gt;=60,"Elder")</f>
        <v>Youth</v>
      </c>
      <c r="H368">
        <v>1</v>
      </c>
      <c r="I368">
        <v>0</v>
      </c>
      <c r="J368">
        <v>2689</v>
      </c>
      <c r="K368">
        <v>14.458299999999999</v>
      </c>
      <c r="M368" t="s">
        <v>16</v>
      </c>
    </row>
    <row r="369" spans="1:13" x14ac:dyDescent="0.25">
      <c r="A369">
        <v>1259</v>
      </c>
      <c r="B369">
        <v>1</v>
      </c>
      <c r="C369">
        <v>3</v>
      </c>
      <c r="D369" t="s">
        <v>570</v>
      </c>
      <c r="E369" t="s">
        <v>14</v>
      </c>
      <c r="F369" s="6">
        <v>22</v>
      </c>
      <c r="G369" t="str" cm="1">
        <f t="array" ref="G369">_xlfn.IFS(F369&lt;=19,"Teenager",F369&lt;=39,"Youth",F369&lt;=59,"Adults",F369&gt;=60,"Elder")</f>
        <v>Youth</v>
      </c>
      <c r="H369">
        <v>0</v>
      </c>
      <c r="I369">
        <v>0</v>
      </c>
      <c r="J369">
        <v>3101295</v>
      </c>
      <c r="K369">
        <v>39.6875</v>
      </c>
      <c r="M369" t="s">
        <v>15</v>
      </c>
    </row>
    <row r="370" spans="1:13" x14ac:dyDescent="0.25">
      <c r="A370">
        <v>1260</v>
      </c>
      <c r="B370">
        <v>1</v>
      </c>
      <c r="C370">
        <v>1</v>
      </c>
      <c r="D370" t="s">
        <v>571</v>
      </c>
      <c r="E370" t="s">
        <v>14</v>
      </c>
      <c r="F370" s="6">
        <v>45</v>
      </c>
      <c r="G370" t="str" cm="1">
        <f t="array" ref="G370">_xlfn.IFS(F370&lt;=19,"Teenager",F370&lt;=39,"Youth",F370&lt;=59,"Adults",F370&gt;=60,"Elder")</f>
        <v>Adults</v>
      </c>
      <c r="H370">
        <v>0</v>
      </c>
      <c r="I370">
        <v>1</v>
      </c>
      <c r="J370">
        <v>112378</v>
      </c>
      <c r="K370">
        <v>59.4</v>
      </c>
      <c r="M370" t="s">
        <v>16</v>
      </c>
    </row>
    <row r="371" spans="1:13" x14ac:dyDescent="0.25">
      <c r="A371">
        <v>1261</v>
      </c>
      <c r="B371">
        <v>0</v>
      </c>
      <c r="C371">
        <v>2</v>
      </c>
      <c r="D371" t="s">
        <v>572</v>
      </c>
      <c r="E371" t="s">
        <v>12</v>
      </c>
      <c r="F371" s="6">
        <v>29</v>
      </c>
      <c r="G371" t="str" cm="1">
        <f t="array" ref="G371">_xlfn.IFS(F371&lt;=19,"Teenager",F371&lt;=39,"Youth",F371&lt;=59,"Adults",F371&gt;=60,"Elder")</f>
        <v>Youth</v>
      </c>
      <c r="H371">
        <v>0</v>
      </c>
      <c r="I371">
        <v>0</v>
      </c>
      <c r="J371" t="s">
        <v>172</v>
      </c>
      <c r="K371">
        <v>13.8583</v>
      </c>
      <c r="M371" t="s">
        <v>16</v>
      </c>
    </row>
    <row r="372" spans="1:13" x14ac:dyDescent="0.25">
      <c r="A372">
        <v>1262</v>
      </c>
      <c r="B372">
        <v>0</v>
      </c>
      <c r="C372">
        <v>2</v>
      </c>
      <c r="D372" t="s">
        <v>573</v>
      </c>
      <c r="E372" t="s">
        <v>12</v>
      </c>
      <c r="F372" s="6">
        <v>21</v>
      </c>
      <c r="G372" t="str" cm="1">
        <f t="array" ref="G372">_xlfn.IFS(F372&lt;=19,"Teenager",F372&lt;=39,"Youth",F372&lt;=59,"Adults",F372&gt;=60,"Elder")</f>
        <v>Youth</v>
      </c>
      <c r="H372">
        <v>1</v>
      </c>
      <c r="I372">
        <v>0</v>
      </c>
      <c r="J372">
        <v>28133</v>
      </c>
      <c r="K372">
        <v>11.5</v>
      </c>
      <c r="M372" t="s">
        <v>15</v>
      </c>
    </row>
    <row r="373" spans="1:13" x14ac:dyDescent="0.25">
      <c r="A373">
        <v>1263</v>
      </c>
      <c r="B373">
        <v>1</v>
      </c>
      <c r="C373">
        <v>1</v>
      </c>
      <c r="D373" t="s">
        <v>574</v>
      </c>
      <c r="E373" t="s">
        <v>14</v>
      </c>
      <c r="F373" s="6">
        <v>31</v>
      </c>
      <c r="G373" t="str" cm="1">
        <f t="array" ref="G373">_xlfn.IFS(F373&lt;=19,"Teenager",F373&lt;=39,"Youth",F373&lt;=59,"Adults",F373&gt;=60,"Elder")</f>
        <v>Youth</v>
      </c>
      <c r="H373">
        <v>0</v>
      </c>
      <c r="I373">
        <v>0</v>
      </c>
      <c r="J373">
        <v>16966</v>
      </c>
      <c r="K373">
        <v>134.5</v>
      </c>
      <c r="L373" t="s">
        <v>173</v>
      </c>
      <c r="M373" t="s">
        <v>16</v>
      </c>
    </row>
    <row r="374" spans="1:13" x14ac:dyDescent="0.25">
      <c r="A374">
        <v>1264</v>
      </c>
      <c r="B374">
        <v>0</v>
      </c>
      <c r="C374">
        <v>1</v>
      </c>
      <c r="D374" t="s">
        <v>575</v>
      </c>
      <c r="E374" t="s">
        <v>12</v>
      </c>
      <c r="F374" s="6">
        <v>49</v>
      </c>
      <c r="G374" t="str" cm="1">
        <f t="array" ref="G374">_xlfn.IFS(F374&lt;=19,"Teenager",F374&lt;=39,"Youth",F374&lt;=59,"Adults",F374&gt;=60,"Elder")</f>
        <v>Adults</v>
      </c>
      <c r="H374">
        <v>0</v>
      </c>
      <c r="I374">
        <v>0</v>
      </c>
      <c r="J374">
        <v>112058</v>
      </c>
      <c r="K374">
        <v>0</v>
      </c>
      <c r="L374" t="s">
        <v>174</v>
      </c>
      <c r="M374" t="s">
        <v>15</v>
      </c>
    </row>
    <row r="375" spans="1:13" x14ac:dyDescent="0.25">
      <c r="A375">
        <v>1265</v>
      </c>
      <c r="B375">
        <v>0</v>
      </c>
      <c r="C375">
        <v>2</v>
      </c>
      <c r="D375" t="s">
        <v>576</v>
      </c>
      <c r="E375" t="s">
        <v>12</v>
      </c>
      <c r="F375" s="6">
        <v>44</v>
      </c>
      <c r="G375" t="str" cm="1">
        <f t="array" ref="G375">_xlfn.IFS(F375&lt;=19,"Teenager",F375&lt;=39,"Youth",F375&lt;=59,"Adults",F375&gt;=60,"Elder")</f>
        <v>Adults</v>
      </c>
      <c r="H375">
        <v>0</v>
      </c>
      <c r="I375">
        <v>0</v>
      </c>
      <c r="J375">
        <v>248746</v>
      </c>
      <c r="K375">
        <v>13</v>
      </c>
      <c r="M375" t="s">
        <v>15</v>
      </c>
    </row>
    <row r="376" spans="1:13" x14ac:dyDescent="0.25">
      <c r="A376">
        <v>1266</v>
      </c>
      <c r="B376">
        <v>1</v>
      </c>
      <c r="C376">
        <v>1</v>
      </c>
      <c r="D376" t="s">
        <v>577</v>
      </c>
      <c r="E376" t="s">
        <v>14</v>
      </c>
      <c r="F376" s="6">
        <v>54</v>
      </c>
      <c r="G376" t="str" cm="1">
        <f t="array" ref="G376">_xlfn.IFS(F376&lt;=19,"Teenager",F376&lt;=39,"Youth",F376&lt;=59,"Adults",F376&gt;=60,"Elder")</f>
        <v>Adults</v>
      </c>
      <c r="H376">
        <v>1</v>
      </c>
      <c r="I376">
        <v>1</v>
      </c>
      <c r="J376">
        <v>33638</v>
      </c>
      <c r="K376">
        <v>81.8583</v>
      </c>
      <c r="L376" t="s">
        <v>143</v>
      </c>
      <c r="M376" t="s">
        <v>15</v>
      </c>
    </row>
    <row r="377" spans="1:13" x14ac:dyDescent="0.25">
      <c r="A377">
        <v>1267</v>
      </c>
      <c r="B377">
        <v>1</v>
      </c>
      <c r="C377">
        <v>1</v>
      </c>
      <c r="D377" t="s">
        <v>578</v>
      </c>
      <c r="E377" t="s">
        <v>14</v>
      </c>
      <c r="F377" s="6">
        <v>45</v>
      </c>
      <c r="G377" t="str" cm="1">
        <f t="array" ref="G377">_xlfn.IFS(F377&lt;=19,"Teenager",F377&lt;=39,"Youth",F377&lt;=59,"Adults",F377&gt;=60,"Elder")</f>
        <v>Adults</v>
      </c>
      <c r="H377">
        <v>0</v>
      </c>
      <c r="I377">
        <v>0</v>
      </c>
      <c r="J377" t="s">
        <v>27</v>
      </c>
      <c r="K377">
        <v>262.375</v>
      </c>
      <c r="M377" t="s">
        <v>16</v>
      </c>
    </row>
    <row r="378" spans="1:13" x14ac:dyDescent="0.25">
      <c r="A378">
        <v>1268</v>
      </c>
      <c r="B378">
        <v>1</v>
      </c>
      <c r="C378">
        <v>3</v>
      </c>
      <c r="D378" t="s">
        <v>579</v>
      </c>
      <c r="E378" t="s">
        <v>14</v>
      </c>
      <c r="F378" s="6">
        <v>22</v>
      </c>
      <c r="G378" t="str" cm="1">
        <f t="array" ref="G378">_xlfn.IFS(F378&lt;=19,"Teenager",F378&lt;=39,"Youth",F378&lt;=59,"Adults",F378&gt;=60,"Elder")</f>
        <v>Youth</v>
      </c>
      <c r="H378">
        <v>2</v>
      </c>
      <c r="I378">
        <v>0</v>
      </c>
      <c r="J378">
        <v>315152</v>
      </c>
      <c r="K378">
        <v>8.6624999999999996</v>
      </c>
      <c r="M378" t="s">
        <v>15</v>
      </c>
    </row>
    <row r="379" spans="1:13" x14ac:dyDescent="0.25">
      <c r="A379">
        <v>1269</v>
      </c>
      <c r="B379">
        <v>0</v>
      </c>
      <c r="C379">
        <v>2</v>
      </c>
      <c r="D379" t="s">
        <v>580</v>
      </c>
      <c r="E379" t="s">
        <v>12</v>
      </c>
      <c r="F379" s="6">
        <v>21</v>
      </c>
      <c r="G379" t="str" cm="1">
        <f t="array" ref="G379">_xlfn.IFS(F379&lt;=19,"Teenager",F379&lt;=39,"Youth",F379&lt;=59,"Adults",F379&gt;=60,"Elder")</f>
        <v>Youth</v>
      </c>
      <c r="H379">
        <v>0</v>
      </c>
      <c r="I379">
        <v>0</v>
      </c>
      <c r="J379">
        <v>29107</v>
      </c>
      <c r="K379">
        <v>11.5</v>
      </c>
      <c r="M379" t="s">
        <v>15</v>
      </c>
    </row>
    <row r="380" spans="1:13" x14ac:dyDescent="0.25">
      <c r="A380">
        <v>1270</v>
      </c>
      <c r="B380">
        <v>0</v>
      </c>
      <c r="C380">
        <v>1</v>
      </c>
      <c r="D380" t="s">
        <v>581</v>
      </c>
      <c r="E380" t="s">
        <v>12</v>
      </c>
      <c r="F380" s="6">
        <v>55</v>
      </c>
      <c r="G380" t="str" cm="1">
        <f t="array" ref="G380">_xlfn.IFS(F380&lt;=19,"Teenager",F380&lt;=39,"Youth",F380&lt;=59,"Adults",F380&gt;=60,"Elder")</f>
        <v>Adults</v>
      </c>
      <c r="H380">
        <v>0</v>
      </c>
      <c r="I380">
        <v>0</v>
      </c>
      <c r="J380">
        <v>680</v>
      </c>
      <c r="K380">
        <v>50</v>
      </c>
      <c r="L380" t="s">
        <v>175</v>
      </c>
      <c r="M380" t="s">
        <v>15</v>
      </c>
    </row>
    <row r="381" spans="1:13" x14ac:dyDescent="0.25">
      <c r="A381">
        <v>1271</v>
      </c>
      <c r="B381">
        <v>0</v>
      </c>
      <c r="C381">
        <v>3</v>
      </c>
      <c r="D381" t="s">
        <v>582</v>
      </c>
      <c r="E381" t="s">
        <v>12</v>
      </c>
      <c r="F381" s="6">
        <v>5</v>
      </c>
      <c r="G381" t="str" cm="1">
        <f t="array" ref="G381">_xlfn.IFS(F381&lt;=19,"Teenager",F381&lt;=39,"Youth",F381&lt;=59,"Adults",F381&gt;=60,"Elder")</f>
        <v>Teenager</v>
      </c>
      <c r="H381">
        <v>4</v>
      </c>
      <c r="I381">
        <v>2</v>
      </c>
      <c r="J381">
        <v>347077</v>
      </c>
      <c r="K381">
        <v>31.387499999999999</v>
      </c>
      <c r="M381" t="s">
        <v>15</v>
      </c>
    </row>
    <row r="382" spans="1:13" x14ac:dyDescent="0.25">
      <c r="A382">
        <v>1272</v>
      </c>
      <c r="B382">
        <v>0</v>
      </c>
      <c r="C382">
        <v>3</v>
      </c>
      <c r="D382" t="s">
        <v>583</v>
      </c>
      <c r="E382" t="s">
        <v>12</v>
      </c>
      <c r="F382" s="6">
        <v>25</v>
      </c>
      <c r="G382" t="str" cm="1">
        <f t="array" ref="G382">_xlfn.IFS(F382&lt;=19,"Teenager",F382&lt;=39,"Youth",F382&lt;=59,"Adults",F382&gt;=60,"Elder")</f>
        <v>Youth</v>
      </c>
      <c r="H382">
        <v>0</v>
      </c>
      <c r="I382">
        <v>0</v>
      </c>
      <c r="J382">
        <v>366713</v>
      </c>
      <c r="K382">
        <v>7.75</v>
      </c>
      <c r="M382" t="s">
        <v>13</v>
      </c>
    </row>
    <row r="383" spans="1:13" x14ac:dyDescent="0.25">
      <c r="A383">
        <v>1273</v>
      </c>
      <c r="B383">
        <v>0</v>
      </c>
      <c r="C383">
        <v>3</v>
      </c>
      <c r="D383" t="s">
        <v>584</v>
      </c>
      <c r="E383" t="s">
        <v>12</v>
      </c>
      <c r="F383" s="6">
        <v>26</v>
      </c>
      <c r="G383" t="str" cm="1">
        <f t="array" ref="G383">_xlfn.IFS(F383&lt;=19,"Teenager",F383&lt;=39,"Youth",F383&lt;=59,"Adults",F383&gt;=60,"Elder")</f>
        <v>Youth</v>
      </c>
      <c r="H383">
        <v>0</v>
      </c>
      <c r="I383">
        <v>0</v>
      </c>
      <c r="J383">
        <v>330910</v>
      </c>
      <c r="K383">
        <v>7.8792</v>
      </c>
      <c r="M383" t="s">
        <v>13</v>
      </c>
    </row>
    <row r="384" spans="1:13" x14ac:dyDescent="0.25">
      <c r="A384">
        <v>1274</v>
      </c>
      <c r="B384">
        <v>1</v>
      </c>
      <c r="C384">
        <v>3</v>
      </c>
      <c r="D384" t="s">
        <v>585</v>
      </c>
      <c r="E384" t="s">
        <v>14</v>
      </c>
      <c r="F384" s="6">
        <v>23</v>
      </c>
      <c r="G384" t="str" cm="1">
        <f t="array" ref="G384">_xlfn.IFS(F384&lt;=19,"Teenager",F384&lt;=39,"Youth",F384&lt;=59,"Adults",F384&gt;=60,"Elder")</f>
        <v>Youth</v>
      </c>
      <c r="H384">
        <v>0</v>
      </c>
      <c r="I384">
        <v>0</v>
      </c>
      <c r="J384">
        <v>364498</v>
      </c>
      <c r="K384">
        <v>14.5</v>
      </c>
      <c r="M384" t="s">
        <v>15</v>
      </c>
    </row>
    <row r="385" spans="1:13" x14ac:dyDescent="0.25">
      <c r="A385">
        <v>1275</v>
      </c>
      <c r="B385">
        <v>1</v>
      </c>
      <c r="C385">
        <v>3</v>
      </c>
      <c r="D385" t="s">
        <v>586</v>
      </c>
      <c r="E385" t="s">
        <v>14</v>
      </c>
      <c r="F385" s="6">
        <v>19</v>
      </c>
      <c r="G385" t="str" cm="1">
        <f t="array" ref="G385">_xlfn.IFS(F385&lt;=19,"Teenager",F385&lt;=39,"Youth",F385&lt;=59,"Adults",F385&gt;=60,"Elder")</f>
        <v>Teenager</v>
      </c>
      <c r="H385">
        <v>1</v>
      </c>
      <c r="I385">
        <v>0</v>
      </c>
      <c r="J385">
        <v>376566</v>
      </c>
      <c r="K385">
        <v>16.100000000000001</v>
      </c>
      <c r="M385" t="s">
        <v>15</v>
      </c>
    </row>
    <row r="386" spans="1:13" x14ac:dyDescent="0.25">
      <c r="A386">
        <v>1276</v>
      </c>
      <c r="B386">
        <v>0</v>
      </c>
      <c r="C386">
        <v>2</v>
      </c>
      <c r="D386" t="s">
        <v>587</v>
      </c>
      <c r="E386" t="s">
        <v>12</v>
      </c>
      <c r="F386" s="6">
        <v>31</v>
      </c>
      <c r="G386" t="str" cm="1">
        <f t="array" ref="G386">_xlfn.IFS(F386&lt;=19,"Teenager",F386&lt;=39,"Youth",F386&lt;=59,"Adults",F386&gt;=60,"Elder")</f>
        <v>Youth</v>
      </c>
      <c r="H386">
        <v>0</v>
      </c>
      <c r="I386">
        <v>0</v>
      </c>
      <c r="J386" t="s">
        <v>176</v>
      </c>
      <c r="K386">
        <v>12.875</v>
      </c>
      <c r="M386" t="s">
        <v>15</v>
      </c>
    </row>
    <row r="387" spans="1:13" x14ac:dyDescent="0.25">
      <c r="A387">
        <v>1277</v>
      </c>
      <c r="B387">
        <v>1</v>
      </c>
      <c r="C387">
        <v>2</v>
      </c>
      <c r="D387" t="s">
        <v>588</v>
      </c>
      <c r="E387" t="s">
        <v>14</v>
      </c>
      <c r="F387" s="6">
        <v>24</v>
      </c>
      <c r="G387" t="str" cm="1">
        <f t="array" ref="G387">_xlfn.IFS(F387&lt;=19,"Teenager",F387&lt;=39,"Youth",F387&lt;=59,"Adults",F387&gt;=60,"Elder")</f>
        <v>Youth</v>
      </c>
      <c r="H387">
        <v>1</v>
      </c>
      <c r="I387">
        <v>2</v>
      </c>
      <c r="J387">
        <v>220845</v>
      </c>
      <c r="K387">
        <v>65</v>
      </c>
      <c r="M387" t="s">
        <v>15</v>
      </c>
    </row>
    <row r="388" spans="1:13" x14ac:dyDescent="0.25">
      <c r="A388">
        <v>1278</v>
      </c>
      <c r="B388">
        <v>0</v>
      </c>
      <c r="C388">
        <v>3</v>
      </c>
      <c r="D388" t="s">
        <v>589</v>
      </c>
      <c r="E388" t="s">
        <v>12</v>
      </c>
      <c r="F388" s="6">
        <v>24</v>
      </c>
      <c r="G388" t="str" cm="1">
        <f t="array" ref="G388">_xlfn.IFS(F388&lt;=19,"Teenager",F388&lt;=39,"Youth",F388&lt;=59,"Adults",F388&gt;=60,"Elder")</f>
        <v>Youth</v>
      </c>
      <c r="H388">
        <v>0</v>
      </c>
      <c r="I388">
        <v>0</v>
      </c>
      <c r="J388">
        <v>349911</v>
      </c>
      <c r="K388">
        <v>7.7750000000000004</v>
      </c>
      <c r="M388" t="s">
        <v>15</v>
      </c>
    </row>
    <row r="389" spans="1:13" x14ac:dyDescent="0.25">
      <c r="A389">
        <v>1279</v>
      </c>
      <c r="B389">
        <v>0</v>
      </c>
      <c r="C389">
        <v>2</v>
      </c>
      <c r="D389" t="s">
        <v>590</v>
      </c>
      <c r="E389" t="s">
        <v>12</v>
      </c>
      <c r="F389" s="6">
        <v>57</v>
      </c>
      <c r="G389" t="str" cm="1">
        <f t="array" ref="G389">_xlfn.IFS(F389&lt;=19,"Teenager",F389&lt;=39,"Youth",F389&lt;=59,"Adults",F389&gt;=60,"Elder")</f>
        <v>Adults</v>
      </c>
      <c r="H389">
        <v>0</v>
      </c>
      <c r="I389">
        <v>0</v>
      </c>
      <c r="J389">
        <v>244346</v>
      </c>
      <c r="K389">
        <v>13</v>
      </c>
      <c r="M389" t="s">
        <v>15</v>
      </c>
    </row>
    <row r="390" spans="1:13" x14ac:dyDescent="0.25">
      <c r="A390">
        <v>1280</v>
      </c>
      <c r="B390">
        <v>0</v>
      </c>
      <c r="C390">
        <v>3</v>
      </c>
      <c r="D390" t="s">
        <v>591</v>
      </c>
      <c r="E390" t="s">
        <v>12</v>
      </c>
      <c r="F390" s="6">
        <v>21</v>
      </c>
      <c r="G390" t="str" cm="1">
        <f t="array" ref="G390">_xlfn.IFS(F390&lt;=19,"Teenager",F390&lt;=39,"Youth",F390&lt;=59,"Adults",F390&gt;=60,"Elder")</f>
        <v>Youth</v>
      </c>
      <c r="H390">
        <v>0</v>
      </c>
      <c r="I390">
        <v>0</v>
      </c>
      <c r="J390">
        <v>364858</v>
      </c>
      <c r="K390">
        <v>7.75</v>
      </c>
      <c r="M390" t="s">
        <v>13</v>
      </c>
    </row>
    <row r="391" spans="1:13" x14ac:dyDescent="0.25">
      <c r="A391">
        <v>1281</v>
      </c>
      <c r="B391">
        <v>0</v>
      </c>
      <c r="C391">
        <v>3</v>
      </c>
      <c r="D391" t="s">
        <v>592</v>
      </c>
      <c r="E391" t="s">
        <v>12</v>
      </c>
      <c r="F391" s="6">
        <v>6</v>
      </c>
      <c r="G391" t="str" cm="1">
        <f t="array" ref="G391">_xlfn.IFS(F391&lt;=19,"Teenager",F391&lt;=39,"Youth",F391&lt;=59,"Adults",F391&gt;=60,"Elder")</f>
        <v>Teenager</v>
      </c>
      <c r="H391">
        <v>3</v>
      </c>
      <c r="I391">
        <v>1</v>
      </c>
      <c r="J391">
        <v>349909</v>
      </c>
      <c r="K391">
        <v>21.074999999999999</v>
      </c>
      <c r="M391" t="s">
        <v>15</v>
      </c>
    </row>
    <row r="392" spans="1:13" x14ac:dyDescent="0.25">
      <c r="A392">
        <v>1282</v>
      </c>
      <c r="B392">
        <v>0</v>
      </c>
      <c r="C392">
        <v>1</v>
      </c>
      <c r="D392" t="s">
        <v>593</v>
      </c>
      <c r="E392" t="s">
        <v>12</v>
      </c>
      <c r="F392" s="6">
        <v>23</v>
      </c>
      <c r="G392" t="str" cm="1">
        <f t="array" ref="G392">_xlfn.IFS(F392&lt;=19,"Teenager",F392&lt;=39,"Youth",F392&lt;=59,"Adults",F392&gt;=60,"Elder")</f>
        <v>Youth</v>
      </c>
      <c r="H392">
        <v>0</v>
      </c>
      <c r="I392">
        <v>0</v>
      </c>
      <c r="J392">
        <v>12749</v>
      </c>
      <c r="K392">
        <v>93.5</v>
      </c>
      <c r="L392" t="s">
        <v>177</v>
      </c>
      <c r="M392" t="s">
        <v>15</v>
      </c>
    </row>
    <row r="393" spans="1:13" x14ac:dyDescent="0.25">
      <c r="A393">
        <v>1283</v>
      </c>
      <c r="B393">
        <v>1</v>
      </c>
      <c r="C393">
        <v>1</v>
      </c>
      <c r="D393" t="s">
        <v>594</v>
      </c>
      <c r="E393" t="s">
        <v>14</v>
      </c>
      <c r="F393" s="6">
        <v>51</v>
      </c>
      <c r="G393" t="str" cm="1">
        <f t="array" ref="G393">_xlfn.IFS(F393&lt;=19,"Teenager",F393&lt;=39,"Youth",F393&lt;=59,"Adults",F393&gt;=60,"Elder")</f>
        <v>Adults</v>
      </c>
      <c r="H393">
        <v>0</v>
      </c>
      <c r="I393">
        <v>1</v>
      </c>
      <c r="J393" t="s">
        <v>178</v>
      </c>
      <c r="K393">
        <v>39.4</v>
      </c>
      <c r="L393" t="s">
        <v>179</v>
      </c>
      <c r="M393" t="s">
        <v>15</v>
      </c>
    </row>
    <row r="394" spans="1:13" x14ac:dyDescent="0.25">
      <c r="A394">
        <v>1284</v>
      </c>
      <c r="B394">
        <v>0</v>
      </c>
      <c r="C394">
        <v>3</v>
      </c>
      <c r="D394" t="s">
        <v>595</v>
      </c>
      <c r="E394" t="s">
        <v>12</v>
      </c>
      <c r="F394" s="6">
        <v>13</v>
      </c>
      <c r="G394" t="str" cm="1">
        <f t="array" ref="G394">_xlfn.IFS(F394&lt;=19,"Teenager",F394&lt;=39,"Youth",F394&lt;=59,"Adults",F394&gt;=60,"Elder")</f>
        <v>Teenager</v>
      </c>
      <c r="H394">
        <v>0</v>
      </c>
      <c r="I394">
        <v>2</v>
      </c>
      <c r="J394" t="s">
        <v>180</v>
      </c>
      <c r="K394">
        <v>20.25</v>
      </c>
      <c r="M394" t="s">
        <v>15</v>
      </c>
    </row>
    <row r="395" spans="1:13" x14ac:dyDescent="0.25">
      <c r="A395">
        <v>1285</v>
      </c>
      <c r="B395">
        <v>0</v>
      </c>
      <c r="C395">
        <v>2</v>
      </c>
      <c r="D395" t="s">
        <v>596</v>
      </c>
      <c r="E395" t="s">
        <v>12</v>
      </c>
      <c r="F395" s="6">
        <v>47</v>
      </c>
      <c r="G395" t="str" cm="1">
        <f t="array" ref="G395">_xlfn.IFS(F395&lt;=19,"Teenager",F395&lt;=39,"Youth",F395&lt;=59,"Adults",F395&gt;=60,"Elder")</f>
        <v>Adults</v>
      </c>
      <c r="H395">
        <v>0</v>
      </c>
      <c r="I395">
        <v>0</v>
      </c>
      <c r="J395" t="s">
        <v>181</v>
      </c>
      <c r="K395">
        <v>10.5</v>
      </c>
      <c r="M395" t="s">
        <v>15</v>
      </c>
    </row>
    <row r="396" spans="1:13" x14ac:dyDescent="0.25">
      <c r="A396">
        <v>1286</v>
      </c>
      <c r="B396">
        <v>0</v>
      </c>
      <c r="C396">
        <v>3</v>
      </c>
      <c r="D396" t="s">
        <v>597</v>
      </c>
      <c r="E396" t="s">
        <v>12</v>
      </c>
      <c r="F396" s="6">
        <v>29</v>
      </c>
      <c r="G396" t="str" cm="1">
        <f t="array" ref="G396">_xlfn.IFS(F396&lt;=19,"Teenager",F396&lt;=39,"Youth",F396&lt;=59,"Adults",F396&gt;=60,"Elder")</f>
        <v>Youth</v>
      </c>
      <c r="H396">
        <v>3</v>
      </c>
      <c r="I396">
        <v>1</v>
      </c>
      <c r="J396">
        <v>315153</v>
      </c>
      <c r="K396">
        <v>22.024999999999999</v>
      </c>
      <c r="M396" t="s">
        <v>15</v>
      </c>
    </row>
    <row r="397" spans="1:13" x14ac:dyDescent="0.25">
      <c r="A397">
        <v>1287</v>
      </c>
      <c r="B397">
        <v>1</v>
      </c>
      <c r="C397">
        <v>1</v>
      </c>
      <c r="D397" t="s">
        <v>598</v>
      </c>
      <c r="E397" t="s">
        <v>14</v>
      </c>
      <c r="F397" s="6">
        <v>18</v>
      </c>
      <c r="G397" t="str" cm="1">
        <f t="array" ref="G397">_xlfn.IFS(F397&lt;=19,"Teenager",F397&lt;=39,"Youth",F397&lt;=59,"Adults",F397&gt;=60,"Elder")</f>
        <v>Teenager</v>
      </c>
      <c r="H397">
        <v>1</v>
      </c>
      <c r="I397">
        <v>0</v>
      </c>
      <c r="J397">
        <v>13695</v>
      </c>
      <c r="K397">
        <v>60</v>
      </c>
      <c r="L397" t="s">
        <v>45</v>
      </c>
      <c r="M397" t="s">
        <v>15</v>
      </c>
    </row>
    <row r="398" spans="1:13" x14ac:dyDescent="0.25">
      <c r="A398">
        <v>1288</v>
      </c>
      <c r="B398">
        <v>0</v>
      </c>
      <c r="C398">
        <v>3</v>
      </c>
      <c r="D398" t="s">
        <v>599</v>
      </c>
      <c r="E398" t="s">
        <v>12</v>
      </c>
      <c r="F398" s="6">
        <v>24</v>
      </c>
      <c r="G398" t="str" cm="1">
        <f t="array" ref="G398">_xlfn.IFS(F398&lt;=19,"Teenager",F398&lt;=39,"Youth",F398&lt;=59,"Adults",F398&gt;=60,"Elder")</f>
        <v>Youth</v>
      </c>
      <c r="H398">
        <v>0</v>
      </c>
      <c r="I398">
        <v>0</v>
      </c>
      <c r="J398">
        <v>371109</v>
      </c>
      <c r="K398">
        <v>7.25</v>
      </c>
      <c r="M398" t="s">
        <v>13</v>
      </c>
    </row>
    <row r="399" spans="1:13" x14ac:dyDescent="0.25">
      <c r="A399">
        <v>1289</v>
      </c>
      <c r="B399">
        <v>1</v>
      </c>
      <c r="C399">
        <v>1</v>
      </c>
      <c r="D399" t="s">
        <v>600</v>
      </c>
      <c r="E399" t="s">
        <v>14</v>
      </c>
      <c r="F399" s="6">
        <v>48</v>
      </c>
      <c r="G399" t="str" cm="1">
        <f t="array" ref="G399">_xlfn.IFS(F399&lt;=19,"Teenager",F399&lt;=39,"Youth",F399&lt;=59,"Adults",F399&gt;=60,"Elder")</f>
        <v>Adults</v>
      </c>
      <c r="H399">
        <v>1</v>
      </c>
      <c r="I399">
        <v>1</v>
      </c>
      <c r="J399">
        <v>13567</v>
      </c>
      <c r="K399">
        <v>79.2</v>
      </c>
      <c r="L399" t="s">
        <v>182</v>
      </c>
      <c r="M399" t="s">
        <v>16</v>
      </c>
    </row>
    <row r="400" spans="1:13" x14ac:dyDescent="0.25">
      <c r="A400">
        <v>1290</v>
      </c>
      <c r="B400">
        <v>0</v>
      </c>
      <c r="C400">
        <v>3</v>
      </c>
      <c r="D400" t="s">
        <v>601</v>
      </c>
      <c r="E400" t="s">
        <v>12</v>
      </c>
      <c r="F400" s="6">
        <v>22</v>
      </c>
      <c r="G400" t="str" cm="1">
        <f t="array" ref="G400">_xlfn.IFS(F400&lt;=19,"Teenager",F400&lt;=39,"Youth",F400&lt;=59,"Adults",F400&gt;=60,"Elder")</f>
        <v>Youth</v>
      </c>
      <c r="H400">
        <v>0</v>
      </c>
      <c r="I400">
        <v>0</v>
      </c>
      <c r="J400">
        <v>347065</v>
      </c>
      <c r="K400">
        <v>7.7750000000000004</v>
      </c>
      <c r="M400" t="s">
        <v>15</v>
      </c>
    </row>
    <row r="401" spans="1:13" x14ac:dyDescent="0.25">
      <c r="A401">
        <v>1291</v>
      </c>
      <c r="B401">
        <v>0</v>
      </c>
      <c r="C401">
        <v>3</v>
      </c>
      <c r="D401" t="s">
        <v>602</v>
      </c>
      <c r="E401" t="s">
        <v>12</v>
      </c>
      <c r="F401" s="6">
        <v>31</v>
      </c>
      <c r="G401" t="str" cm="1">
        <f t="array" ref="G401">_xlfn.IFS(F401&lt;=19,"Teenager",F401&lt;=39,"Youth",F401&lt;=59,"Adults",F401&gt;=60,"Elder")</f>
        <v>Youth</v>
      </c>
      <c r="H401">
        <v>0</v>
      </c>
      <c r="I401">
        <v>0</v>
      </c>
      <c r="J401">
        <v>21332</v>
      </c>
      <c r="K401">
        <v>7.7332999999999998</v>
      </c>
      <c r="M401" t="s">
        <v>13</v>
      </c>
    </row>
    <row r="402" spans="1:13" x14ac:dyDescent="0.25">
      <c r="A402">
        <v>1292</v>
      </c>
      <c r="B402">
        <v>1</v>
      </c>
      <c r="C402">
        <v>1</v>
      </c>
      <c r="D402" t="s">
        <v>603</v>
      </c>
      <c r="E402" t="s">
        <v>14</v>
      </c>
      <c r="F402" s="6">
        <v>30</v>
      </c>
      <c r="G402" t="str" cm="1">
        <f t="array" ref="G402">_xlfn.IFS(F402&lt;=19,"Teenager",F402&lt;=39,"Youth",F402&lt;=59,"Adults",F402&gt;=60,"Elder")</f>
        <v>Youth</v>
      </c>
      <c r="H402">
        <v>0</v>
      </c>
      <c r="I402">
        <v>0</v>
      </c>
      <c r="J402">
        <v>36928</v>
      </c>
      <c r="K402">
        <v>164.86670000000001</v>
      </c>
      <c r="L402" t="s">
        <v>183</v>
      </c>
      <c r="M402" t="s">
        <v>15</v>
      </c>
    </row>
    <row r="403" spans="1:13" x14ac:dyDescent="0.25">
      <c r="A403">
        <v>1293</v>
      </c>
      <c r="B403">
        <v>0</v>
      </c>
      <c r="C403">
        <v>2</v>
      </c>
      <c r="D403" t="s">
        <v>604</v>
      </c>
      <c r="E403" t="s">
        <v>12</v>
      </c>
      <c r="F403" s="6">
        <v>38</v>
      </c>
      <c r="G403" t="str" cm="1">
        <f t="array" ref="G403">_xlfn.IFS(F403&lt;=19,"Teenager",F403&lt;=39,"Youth",F403&lt;=59,"Adults",F403&gt;=60,"Elder")</f>
        <v>Youth</v>
      </c>
      <c r="H403">
        <v>1</v>
      </c>
      <c r="I403">
        <v>0</v>
      </c>
      <c r="J403">
        <v>28664</v>
      </c>
      <c r="K403">
        <v>21</v>
      </c>
      <c r="M403" t="s">
        <v>15</v>
      </c>
    </row>
    <row r="404" spans="1:13" x14ac:dyDescent="0.25">
      <c r="A404">
        <v>1294</v>
      </c>
      <c r="B404">
        <v>1</v>
      </c>
      <c r="C404">
        <v>1</v>
      </c>
      <c r="D404" t="s">
        <v>605</v>
      </c>
      <c r="E404" t="s">
        <v>14</v>
      </c>
      <c r="F404" s="6">
        <v>22</v>
      </c>
      <c r="G404" t="str" cm="1">
        <f t="array" ref="G404">_xlfn.IFS(F404&lt;=19,"Teenager",F404&lt;=39,"Youth",F404&lt;=59,"Adults",F404&gt;=60,"Elder")</f>
        <v>Youth</v>
      </c>
      <c r="H404">
        <v>0</v>
      </c>
      <c r="I404">
        <v>1</v>
      </c>
      <c r="J404">
        <v>112378</v>
      </c>
      <c r="K404">
        <v>59.4</v>
      </c>
      <c r="M404" t="s">
        <v>16</v>
      </c>
    </row>
    <row r="405" spans="1:13" x14ac:dyDescent="0.25">
      <c r="A405">
        <v>1295</v>
      </c>
      <c r="B405">
        <v>0</v>
      </c>
      <c r="C405">
        <v>1</v>
      </c>
      <c r="D405" t="s">
        <v>606</v>
      </c>
      <c r="E405" t="s">
        <v>12</v>
      </c>
      <c r="F405" s="6">
        <v>17</v>
      </c>
      <c r="G405" t="str" cm="1">
        <f t="array" ref="G405">_xlfn.IFS(F405&lt;=19,"Teenager",F405&lt;=39,"Youth",F405&lt;=59,"Adults",F405&gt;=60,"Elder")</f>
        <v>Teenager</v>
      </c>
      <c r="H405">
        <v>0</v>
      </c>
      <c r="I405">
        <v>0</v>
      </c>
      <c r="J405">
        <v>113059</v>
      </c>
      <c r="K405">
        <v>47.1</v>
      </c>
      <c r="M405" t="s">
        <v>15</v>
      </c>
    </row>
    <row r="406" spans="1:13" x14ac:dyDescent="0.25">
      <c r="A406">
        <v>1296</v>
      </c>
      <c r="B406">
        <v>0</v>
      </c>
      <c r="C406">
        <v>1</v>
      </c>
      <c r="D406" t="s">
        <v>607</v>
      </c>
      <c r="E406" t="s">
        <v>12</v>
      </c>
      <c r="F406" s="6">
        <v>43</v>
      </c>
      <c r="G406" t="str" cm="1">
        <f t="array" ref="G406">_xlfn.IFS(F406&lt;=19,"Teenager",F406&lt;=39,"Youth",F406&lt;=59,"Adults",F406&gt;=60,"Elder")</f>
        <v>Adults</v>
      </c>
      <c r="H406">
        <v>1</v>
      </c>
      <c r="I406">
        <v>0</v>
      </c>
      <c r="J406">
        <v>17765</v>
      </c>
      <c r="K406">
        <v>27.720800000000001</v>
      </c>
      <c r="L406" t="s">
        <v>184</v>
      </c>
      <c r="M406" t="s">
        <v>16</v>
      </c>
    </row>
    <row r="407" spans="1:13" x14ac:dyDescent="0.25">
      <c r="A407">
        <v>1297</v>
      </c>
      <c r="B407">
        <v>0</v>
      </c>
      <c r="C407">
        <v>2</v>
      </c>
      <c r="D407" t="s">
        <v>608</v>
      </c>
      <c r="E407" t="s">
        <v>12</v>
      </c>
      <c r="F407" s="6">
        <v>20</v>
      </c>
      <c r="G407" t="str" cm="1">
        <f t="array" ref="G407">_xlfn.IFS(F407&lt;=19,"Teenager",F407&lt;=39,"Youth",F407&lt;=59,"Adults",F407&gt;=60,"Elder")</f>
        <v>Youth</v>
      </c>
      <c r="H407">
        <v>0</v>
      </c>
      <c r="I407">
        <v>0</v>
      </c>
      <c r="J407" t="s">
        <v>185</v>
      </c>
      <c r="K407">
        <v>13.862500000000001</v>
      </c>
      <c r="L407" t="s">
        <v>186</v>
      </c>
      <c r="M407" t="s">
        <v>16</v>
      </c>
    </row>
    <row r="408" spans="1:13" x14ac:dyDescent="0.25">
      <c r="A408">
        <v>1298</v>
      </c>
      <c r="B408">
        <v>0</v>
      </c>
      <c r="C408">
        <v>2</v>
      </c>
      <c r="D408" t="s">
        <v>609</v>
      </c>
      <c r="E408" t="s">
        <v>12</v>
      </c>
      <c r="F408" s="6">
        <v>23</v>
      </c>
      <c r="G408" t="str" cm="1">
        <f t="array" ref="G408">_xlfn.IFS(F408&lt;=19,"Teenager",F408&lt;=39,"Youth",F408&lt;=59,"Adults",F408&gt;=60,"Elder")</f>
        <v>Youth</v>
      </c>
      <c r="H408">
        <v>1</v>
      </c>
      <c r="I408">
        <v>0</v>
      </c>
      <c r="J408">
        <v>28666</v>
      </c>
      <c r="K408">
        <v>10.5</v>
      </c>
      <c r="M408" t="s">
        <v>15</v>
      </c>
    </row>
    <row r="409" spans="1:13" x14ac:dyDescent="0.25">
      <c r="A409">
        <v>1299</v>
      </c>
      <c r="B409">
        <v>0</v>
      </c>
      <c r="C409">
        <v>1</v>
      </c>
      <c r="D409" t="s">
        <v>610</v>
      </c>
      <c r="E409" t="s">
        <v>12</v>
      </c>
      <c r="F409" s="6">
        <v>50</v>
      </c>
      <c r="G409" t="str" cm="1">
        <f t="array" ref="G409">_xlfn.IFS(F409&lt;=19,"Teenager",F409&lt;=39,"Youth",F409&lt;=59,"Adults",F409&gt;=60,"Elder")</f>
        <v>Adults</v>
      </c>
      <c r="H409">
        <v>1</v>
      </c>
      <c r="I409">
        <v>1</v>
      </c>
      <c r="J409">
        <v>113503</v>
      </c>
      <c r="K409">
        <v>211.5</v>
      </c>
      <c r="L409" t="s">
        <v>115</v>
      </c>
      <c r="M409" t="s">
        <v>16</v>
      </c>
    </row>
    <row r="410" spans="1:13" x14ac:dyDescent="0.25">
      <c r="A410">
        <v>1300</v>
      </c>
      <c r="B410">
        <v>1</v>
      </c>
      <c r="C410">
        <v>3</v>
      </c>
      <c r="D410" t="s">
        <v>611</v>
      </c>
      <c r="E410" t="s">
        <v>14</v>
      </c>
      <c r="F410" s="6">
        <v>23</v>
      </c>
      <c r="G410" t="str" cm="1">
        <f t="array" ref="G410">_xlfn.IFS(F410&lt;=19,"Teenager",F410&lt;=39,"Youth",F410&lt;=59,"Adults",F410&gt;=60,"Elder")</f>
        <v>Youth</v>
      </c>
      <c r="H410">
        <v>0</v>
      </c>
      <c r="I410">
        <v>0</v>
      </c>
      <c r="J410">
        <v>334915</v>
      </c>
      <c r="K410">
        <v>7.7207999999999997</v>
      </c>
      <c r="M410" t="s">
        <v>13</v>
      </c>
    </row>
    <row r="411" spans="1:13" x14ac:dyDescent="0.25">
      <c r="A411">
        <v>1301</v>
      </c>
      <c r="B411">
        <v>1</v>
      </c>
      <c r="C411">
        <v>3</v>
      </c>
      <c r="D411" t="s">
        <v>612</v>
      </c>
      <c r="E411" t="s">
        <v>14</v>
      </c>
      <c r="F411" s="6">
        <v>3</v>
      </c>
      <c r="G411" t="str" cm="1">
        <f t="array" ref="G411">_xlfn.IFS(F411&lt;=19,"Teenager",F411&lt;=39,"Youth",F411&lt;=59,"Adults",F411&gt;=60,"Elder")</f>
        <v>Teenager</v>
      </c>
      <c r="H411">
        <v>1</v>
      </c>
      <c r="I411">
        <v>1</v>
      </c>
      <c r="J411" t="s">
        <v>87</v>
      </c>
      <c r="K411">
        <v>13.775</v>
      </c>
      <c r="M411" t="s">
        <v>15</v>
      </c>
    </row>
    <row r="412" spans="1:13" x14ac:dyDescent="0.25">
      <c r="A412">
        <v>1302</v>
      </c>
      <c r="B412">
        <v>1</v>
      </c>
      <c r="C412">
        <v>3</v>
      </c>
      <c r="D412" t="s">
        <v>613</v>
      </c>
      <c r="E412" t="s">
        <v>14</v>
      </c>
      <c r="F412" s="6">
        <v>23</v>
      </c>
      <c r="G412" t="str" cm="1">
        <f t="array" ref="G412">_xlfn.IFS(F412&lt;=19,"Teenager",F412&lt;=39,"Youth",F412&lt;=59,"Adults",F412&gt;=60,"Elder")</f>
        <v>Youth</v>
      </c>
      <c r="H412">
        <v>0</v>
      </c>
      <c r="I412">
        <v>0</v>
      </c>
      <c r="J412">
        <v>365237</v>
      </c>
      <c r="K412">
        <v>7.75</v>
      </c>
      <c r="M412" t="s">
        <v>13</v>
      </c>
    </row>
    <row r="413" spans="1:13" x14ac:dyDescent="0.25">
      <c r="A413">
        <v>1303</v>
      </c>
      <c r="B413">
        <v>1</v>
      </c>
      <c r="C413">
        <v>1</v>
      </c>
      <c r="D413" t="s">
        <v>614</v>
      </c>
      <c r="E413" t="s">
        <v>14</v>
      </c>
      <c r="F413" s="6">
        <v>37</v>
      </c>
      <c r="G413" t="str" cm="1">
        <f t="array" ref="G413">_xlfn.IFS(F413&lt;=19,"Teenager",F413&lt;=39,"Youth",F413&lt;=59,"Adults",F413&gt;=60,"Elder")</f>
        <v>Youth</v>
      </c>
      <c r="H413">
        <v>1</v>
      </c>
      <c r="I413">
        <v>0</v>
      </c>
      <c r="J413">
        <v>19928</v>
      </c>
      <c r="K413">
        <v>90</v>
      </c>
      <c r="L413" t="s">
        <v>36</v>
      </c>
      <c r="M413" t="s">
        <v>13</v>
      </c>
    </row>
    <row r="414" spans="1:13" x14ac:dyDescent="0.25">
      <c r="A414">
        <v>1304</v>
      </c>
      <c r="B414">
        <v>1</v>
      </c>
      <c r="C414">
        <v>3</v>
      </c>
      <c r="D414" t="s">
        <v>615</v>
      </c>
      <c r="E414" t="s">
        <v>14</v>
      </c>
      <c r="F414" s="6">
        <v>28</v>
      </c>
      <c r="G414" t="str" cm="1">
        <f t="array" ref="G414">_xlfn.IFS(F414&lt;=19,"Teenager",F414&lt;=39,"Youth",F414&lt;=59,"Adults",F414&gt;=60,"Elder")</f>
        <v>Youth</v>
      </c>
      <c r="H414">
        <v>0</v>
      </c>
      <c r="I414">
        <v>0</v>
      </c>
      <c r="J414">
        <v>347086</v>
      </c>
      <c r="K414">
        <v>7.7750000000000004</v>
      </c>
      <c r="M414" t="s">
        <v>15</v>
      </c>
    </row>
    <row r="415" spans="1:13" x14ac:dyDescent="0.25">
      <c r="A415">
        <v>1305</v>
      </c>
      <c r="B415">
        <v>0</v>
      </c>
      <c r="C415">
        <v>3</v>
      </c>
      <c r="D415" t="s">
        <v>616</v>
      </c>
      <c r="E415" t="s">
        <v>12</v>
      </c>
      <c r="F415" s="6">
        <v>25</v>
      </c>
      <c r="G415" t="str" cm="1">
        <f t="array" ref="G415">_xlfn.IFS(F415&lt;=19,"Teenager",F415&lt;=39,"Youth",F415&lt;=59,"Adults",F415&gt;=60,"Elder")</f>
        <v>Youth</v>
      </c>
      <c r="H415">
        <v>0</v>
      </c>
      <c r="I415">
        <v>0</v>
      </c>
      <c r="J415" t="s">
        <v>187</v>
      </c>
      <c r="K415">
        <v>8.0500000000000007</v>
      </c>
      <c r="M415" t="s">
        <v>15</v>
      </c>
    </row>
    <row r="416" spans="1:13" x14ac:dyDescent="0.25">
      <c r="A416">
        <v>1306</v>
      </c>
      <c r="B416">
        <v>1</v>
      </c>
      <c r="C416">
        <v>1</v>
      </c>
      <c r="D416" t="s">
        <v>617</v>
      </c>
      <c r="E416" t="s">
        <v>14</v>
      </c>
      <c r="F416" s="6">
        <v>39</v>
      </c>
      <c r="G416" t="str" cm="1">
        <f t="array" ref="G416">_xlfn.IFS(F416&lt;=19,"Teenager",F416&lt;=39,"Youth",F416&lt;=59,"Adults",F416&gt;=60,"Elder")</f>
        <v>Youth</v>
      </c>
      <c r="H416">
        <v>0</v>
      </c>
      <c r="I416">
        <v>0</v>
      </c>
      <c r="J416" t="s">
        <v>188</v>
      </c>
      <c r="K416">
        <v>108.9</v>
      </c>
      <c r="L416" t="s">
        <v>189</v>
      </c>
      <c r="M416" t="s">
        <v>16</v>
      </c>
    </row>
    <row r="417" spans="1:13" x14ac:dyDescent="0.25">
      <c r="A417">
        <v>1307</v>
      </c>
      <c r="B417">
        <v>0</v>
      </c>
      <c r="C417">
        <v>3</v>
      </c>
      <c r="D417" t="s">
        <v>618</v>
      </c>
      <c r="E417" t="s">
        <v>12</v>
      </c>
      <c r="F417" s="6">
        <v>38.5</v>
      </c>
      <c r="G417" t="str" cm="1">
        <f t="array" ref="G417">_xlfn.IFS(F417&lt;=19,"Teenager",F417&lt;=39,"Youth",F417&lt;=59,"Adults",F417&gt;=60,"Elder")</f>
        <v>Youth</v>
      </c>
      <c r="H417">
        <v>0</v>
      </c>
      <c r="I417">
        <v>0</v>
      </c>
      <c r="J417" t="s">
        <v>190</v>
      </c>
      <c r="K417">
        <v>7.25</v>
      </c>
      <c r="M417" t="s">
        <v>15</v>
      </c>
    </row>
    <row r="418" spans="1:13" x14ac:dyDescent="0.25">
      <c r="A418">
        <v>1308</v>
      </c>
      <c r="B418">
        <v>0</v>
      </c>
      <c r="C418">
        <v>3</v>
      </c>
      <c r="D418" t="s">
        <v>619</v>
      </c>
      <c r="E418" t="s">
        <v>12</v>
      </c>
      <c r="F418" s="6">
        <v>25</v>
      </c>
      <c r="G418" t="str" cm="1">
        <f t="array" ref="G418">_xlfn.IFS(F418&lt;=19,"Teenager",F418&lt;=39,"Youth",F418&lt;=59,"Adults",F418&gt;=60,"Elder")</f>
        <v>Youth</v>
      </c>
      <c r="H418">
        <v>0</v>
      </c>
      <c r="I418">
        <v>0</v>
      </c>
      <c r="J418">
        <v>359309</v>
      </c>
      <c r="K418">
        <v>8.0500000000000007</v>
      </c>
      <c r="M418" t="s">
        <v>15</v>
      </c>
    </row>
    <row r="419" spans="1:13" x14ac:dyDescent="0.25">
      <c r="A419">
        <v>1309</v>
      </c>
      <c r="B419">
        <v>0</v>
      </c>
      <c r="C419">
        <v>3</v>
      </c>
      <c r="D419" t="s">
        <v>620</v>
      </c>
      <c r="E419" t="s">
        <v>12</v>
      </c>
      <c r="F419" s="6">
        <v>24.525104166666665</v>
      </c>
      <c r="G419" t="str" cm="1">
        <f t="array" ref="G419">_xlfn.IFS(F419&lt;=19,"Teenager",F419&lt;=39,"Youth",F419&lt;=59,"Adults",F419&gt;=60,"Elder")</f>
        <v>Youth</v>
      </c>
      <c r="H419">
        <v>1</v>
      </c>
      <c r="I419">
        <v>1</v>
      </c>
      <c r="J419">
        <v>2668</v>
      </c>
      <c r="K419">
        <v>22.3583</v>
      </c>
      <c r="M419" t="s">
        <v>16</v>
      </c>
    </row>
  </sheetData>
  <autoFilter ref="A1:M41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420"/>
  <sheetViews>
    <sheetView topLeftCell="E22" workbookViewId="0">
      <selection activeCell="P12" sqref="P12"/>
    </sheetView>
  </sheetViews>
  <sheetFormatPr defaultRowHeight="15" x14ac:dyDescent="0.25"/>
  <cols>
    <col min="1" max="1" width="6" customWidth="1"/>
    <col min="2" max="2" width="13.85546875" customWidth="1"/>
    <col min="3" max="3" width="9.85546875" customWidth="1"/>
    <col min="4" max="4" width="11" customWidth="1"/>
    <col min="5" max="5" width="60.140625" bestFit="1" customWidth="1"/>
    <col min="6" max="6" width="7.28515625" bestFit="1" customWidth="1"/>
    <col min="7" max="7" width="6.7109375" bestFit="1" customWidth="1"/>
    <col min="8" max="8" width="12.28515625" bestFit="1" customWidth="1"/>
    <col min="9" max="9" width="11.5703125" bestFit="1" customWidth="1"/>
    <col min="10" max="10" width="12.28515625" bestFit="1" customWidth="1"/>
    <col min="11" max="11" width="19.85546875" style="1" bestFit="1" customWidth="1"/>
    <col min="12" max="12" width="7.140625" bestFit="1" customWidth="1"/>
    <col min="13" max="13" width="15" bestFit="1" customWidth="1"/>
    <col min="14" max="14" width="21" bestFit="1" customWidth="1"/>
  </cols>
  <sheetData>
    <row r="2" spans="2:14" x14ac:dyDescent="0.25">
      <c r="B2" t="s">
        <v>0</v>
      </c>
      <c r="C2" t="s">
        <v>1</v>
      </c>
      <c r="D2" t="s">
        <v>2</v>
      </c>
      <c r="E2" t="s">
        <v>3</v>
      </c>
      <c r="F2" t="s">
        <v>4</v>
      </c>
      <c r="G2" t="s">
        <v>5</v>
      </c>
      <c r="H2" t="s">
        <v>191</v>
      </c>
      <c r="I2" t="s">
        <v>654</v>
      </c>
      <c r="J2" t="s">
        <v>655</v>
      </c>
      <c r="K2" s="1" t="s">
        <v>8</v>
      </c>
      <c r="L2" t="s">
        <v>9</v>
      </c>
      <c r="M2" t="s">
        <v>10</v>
      </c>
      <c r="N2" t="s">
        <v>202</v>
      </c>
    </row>
    <row r="3" spans="2:14" x14ac:dyDescent="0.25">
      <c r="B3">
        <v>892</v>
      </c>
      <c r="C3">
        <v>0</v>
      </c>
      <c r="D3" t="s">
        <v>651</v>
      </c>
      <c r="E3" t="s">
        <v>203</v>
      </c>
      <c r="F3" t="s">
        <v>12</v>
      </c>
      <c r="G3" s="2">
        <v>34.5</v>
      </c>
      <c r="H3" s="2" t="s">
        <v>192</v>
      </c>
      <c r="I3">
        <v>0</v>
      </c>
      <c r="J3">
        <v>0</v>
      </c>
      <c r="K3" s="1">
        <v>330911</v>
      </c>
      <c r="L3" s="3">
        <v>7.8292000000000002</v>
      </c>
      <c r="N3" t="s">
        <v>645</v>
      </c>
    </row>
    <row r="4" spans="2:14" x14ac:dyDescent="0.25">
      <c r="B4">
        <v>893</v>
      </c>
      <c r="C4">
        <v>1</v>
      </c>
      <c r="D4" t="s">
        <v>651</v>
      </c>
      <c r="E4" t="s">
        <v>204</v>
      </c>
      <c r="F4" t="s">
        <v>14</v>
      </c>
      <c r="G4" s="2">
        <v>47</v>
      </c>
      <c r="H4" s="2" t="s">
        <v>193</v>
      </c>
      <c r="I4">
        <v>1</v>
      </c>
      <c r="J4">
        <v>0</v>
      </c>
      <c r="K4" s="1">
        <v>363272</v>
      </c>
      <c r="L4" s="3">
        <v>7</v>
      </c>
      <c r="N4" t="s">
        <v>646</v>
      </c>
    </row>
    <row r="5" spans="2:14" x14ac:dyDescent="0.25">
      <c r="B5">
        <v>894</v>
      </c>
      <c r="C5">
        <v>0</v>
      </c>
      <c r="D5" t="s">
        <v>650</v>
      </c>
      <c r="E5" t="s">
        <v>205</v>
      </c>
      <c r="F5" t="s">
        <v>12</v>
      </c>
      <c r="G5" s="2">
        <v>62</v>
      </c>
      <c r="H5" s="2" t="s">
        <v>652</v>
      </c>
      <c r="I5">
        <v>0</v>
      </c>
      <c r="J5">
        <v>0</v>
      </c>
      <c r="K5" s="1">
        <v>240276</v>
      </c>
      <c r="L5" s="3">
        <v>9.6875</v>
      </c>
      <c r="N5" t="s">
        <v>645</v>
      </c>
    </row>
    <row r="6" spans="2:14" x14ac:dyDescent="0.25">
      <c r="B6">
        <v>895</v>
      </c>
      <c r="C6">
        <v>0</v>
      </c>
      <c r="D6" t="s">
        <v>651</v>
      </c>
      <c r="E6" t="s">
        <v>206</v>
      </c>
      <c r="F6" t="s">
        <v>12</v>
      </c>
      <c r="G6" s="2">
        <v>27</v>
      </c>
      <c r="H6" s="2" t="s">
        <v>192</v>
      </c>
      <c r="I6">
        <v>0</v>
      </c>
      <c r="J6">
        <v>0</v>
      </c>
      <c r="K6" s="1">
        <v>315154</v>
      </c>
      <c r="L6" s="3">
        <v>8.6624999999999996</v>
      </c>
      <c r="N6" t="s">
        <v>646</v>
      </c>
    </row>
    <row r="7" spans="2:14" x14ac:dyDescent="0.25">
      <c r="B7">
        <v>896</v>
      </c>
      <c r="C7">
        <v>1</v>
      </c>
      <c r="D7" t="s">
        <v>651</v>
      </c>
      <c r="E7" t="s">
        <v>207</v>
      </c>
      <c r="F7" t="s">
        <v>14</v>
      </c>
      <c r="G7" s="2">
        <v>22</v>
      </c>
      <c r="H7" s="2" t="s">
        <v>192</v>
      </c>
      <c r="I7">
        <v>1</v>
      </c>
      <c r="J7">
        <v>1</v>
      </c>
      <c r="K7" s="1">
        <v>3101298</v>
      </c>
      <c r="L7" s="3">
        <v>12.2875</v>
      </c>
      <c r="N7" t="s">
        <v>646</v>
      </c>
    </row>
    <row r="8" spans="2:14" x14ac:dyDescent="0.25">
      <c r="B8">
        <v>897</v>
      </c>
      <c r="C8">
        <v>0</v>
      </c>
      <c r="D8" t="s">
        <v>651</v>
      </c>
      <c r="E8" t="s">
        <v>208</v>
      </c>
      <c r="F8" t="s">
        <v>12</v>
      </c>
      <c r="G8" s="2">
        <v>14</v>
      </c>
      <c r="H8" s="2" t="s">
        <v>653</v>
      </c>
      <c r="I8">
        <v>0</v>
      </c>
      <c r="J8">
        <v>0</v>
      </c>
      <c r="K8" s="1">
        <v>7538</v>
      </c>
      <c r="L8" s="3">
        <v>9.2249999999999996</v>
      </c>
      <c r="N8" t="s">
        <v>646</v>
      </c>
    </row>
    <row r="9" spans="2:14" x14ac:dyDescent="0.25">
      <c r="B9">
        <v>898</v>
      </c>
      <c r="C9">
        <v>1</v>
      </c>
      <c r="D9" t="s">
        <v>651</v>
      </c>
      <c r="E9" t="s">
        <v>209</v>
      </c>
      <c r="F9" t="s">
        <v>14</v>
      </c>
      <c r="G9" s="2">
        <v>30</v>
      </c>
      <c r="H9" s="2" t="s">
        <v>192</v>
      </c>
      <c r="I9">
        <v>0</v>
      </c>
      <c r="J9">
        <v>0</v>
      </c>
      <c r="K9" s="1">
        <v>330972</v>
      </c>
      <c r="L9" s="3">
        <v>7.6292</v>
      </c>
      <c r="N9" t="s">
        <v>645</v>
      </c>
    </row>
    <row r="10" spans="2:14" x14ac:dyDescent="0.25">
      <c r="B10">
        <v>899</v>
      </c>
      <c r="C10">
        <v>0</v>
      </c>
      <c r="D10" t="s">
        <v>650</v>
      </c>
      <c r="E10" t="s">
        <v>210</v>
      </c>
      <c r="F10" t="s">
        <v>12</v>
      </c>
      <c r="G10" s="2">
        <v>26</v>
      </c>
      <c r="H10" s="2" t="s">
        <v>192</v>
      </c>
      <c r="I10">
        <v>1</v>
      </c>
      <c r="J10">
        <v>1</v>
      </c>
      <c r="K10" s="1">
        <v>248738</v>
      </c>
      <c r="L10" s="3">
        <v>29</v>
      </c>
      <c r="N10" t="s">
        <v>646</v>
      </c>
    </row>
    <row r="11" spans="2:14" x14ac:dyDescent="0.25">
      <c r="B11">
        <v>900</v>
      </c>
      <c r="C11">
        <v>1</v>
      </c>
      <c r="D11" t="s">
        <v>651</v>
      </c>
      <c r="E11" t="s">
        <v>211</v>
      </c>
      <c r="F11" t="s">
        <v>14</v>
      </c>
      <c r="G11" s="2">
        <v>18</v>
      </c>
      <c r="H11" s="2" t="s">
        <v>653</v>
      </c>
      <c r="I11">
        <v>0</v>
      </c>
      <c r="J11">
        <v>0</v>
      </c>
      <c r="K11" s="1">
        <v>2657</v>
      </c>
      <c r="L11" s="3">
        <v>7.2291999999999996</v>
      </c>
      <c r="N11" t="s">
        <v>644</v>
      </c>
    </row>
    <row r="12" spans="2:14" x14ac:dyDescent="0.25">
      <c r="B12">
        <v>901</v>
      </c>
      <c r="C12">
        <v>0</v>
      </c>
      <c r="D12" t="s">
        <v>651</v>
      </c>
      <c r="E12" t="s">
        <v>212</v>
      </c>
      <c r="F12" t="s">
        <v>12</v>
      </c>
      <c r="G12" s="2">
        <v>21</v>
      </c>
      <c r="H12" s="2" t="s">
        <v>192</v>
      </c>
      <c r="I12">
        <v>2</v>
      </c>
      <c r="J12">
        <v>0</v>
      </c>
      <c r="K12" s="1" t="s">
        <v>17</v>
      </c>
      <c r="L12" s="3">
        <v>24.15</v>
      </c>
      <c r="N12" t="s">
        <v>646</v>
      </c>
    </row>
    <row r="13" spans="2:14" x14ac:dyDescent="0.25">
      <c r="B13">
        <v>902</v>
      </c>
      <c r="C13">
        <v>0</v>
      </c>
      <c r="D13" t="s">
        <v>651</v>
      </c>
      <c r="E13" t="s">
        <v>213</v>
      </c>
      <c r="F13" t="s">
        <v>12</v>
      </c>
      <c r="G13" s="2">
        <v>25</v>
      </c>
      <c r="H13" s="2" t="s">
        <v>192</v>
      </c>
      <c r="I13">
        <v>0</v>
      </c>
      <c r="J13">
        <v>0</v>
      </c>
      <c r="K13" s="1">
        <v>349220</v>
      </c>
      <c r="L13" s="3">
        <v>7.8958000000000004</v>
      </c>
      <c r="N13" t="s">
        <v>646</v>
      </c>
    </row>
    <row r="14" spans="2:14" x14ac:dyDescent="0.25">
      <c r="B14">
        <v>903</v>
      </c>
      <c r="C14">
        <v>0</v>
      </c>
      <c r="D14" t="s">
        <v>649</v>
      </c>
      <c r="E14" t="s">
        <v>214</v>
      </c>
      <c r="F14" t="s">
        <v>12</v>
      </c>
      <c r="G14" s="2">
        <v>46</v>
      </c>
      <c r="H14" s="2" t="s">
        <v>193</v>
      </c>
      <c r="I14">
        <v>0</v>
      </c>
      <c r="J14">
        <v>0</v>
      </c>
      <c r="K14" s="1">
        <v>694</v>
      </c>
      <c r="L14" s="3">
        <v>26</v>
      </c>
      <c r="N14" t="s">
        <v>646</v>
      </c>
    </row>
    <row r="15" spans="2:14" x14ac:dyDescent="0.25">
      <c r="B15">
        <v>904</v>
      </c>
      <c r="C15">
        <v>1</v>
      </c>
      <c r="D15" t="s">
        <v>649</v>
      </c>
      <c r="E15" t="s">
        <v>215</v>
      </c>
      <c r="F15" t="s">
        <v>14</v>
      </c>
      <c r="G15" s="2">
        <v>23</v>
      </c>
      <c r="H15" s="2" t="s">
        <v>192</v>
      </c>
      <c r="I15">
        <v>1</v>
      </c>
      <c r="J15">
        <v>0</v>
      </c>
      <c r="K15" s="1">
        <v>21228</v>
      </c>
      <c r="L15" s="3">
        <v>82.2667</v>
      </c>
      <c r="M15" t="s">
        <v>18</v>
      </c>
      <c r="N15" t="s">
        <v>646</v>
      </c>
    </row>
    <row r="16" spans="2:14" x14ac:dyDescent="0.25">
      <c r="B16">
        <v>905</v>
      </c>
      <c r="C16">
        <v>0</v>
      </c>
      <c r="D16" t="s">
        <v>650</v>
      </c>
      <c r="E16" t="s">
        <v>216</v>
      </c>
      <c r="F16" t="s">
        <v>12</v>
      </c>
      <c r="G16" s="2">
        <v>63</v>
      </c>
      <c r="H16" s="2" t="s">
        <v>652</v>
      </c>
      <c r="I16">
        <v>1</v>
      </c>
      <c r="J16">
        <v>0</v>
      </c>
      <c r="K16" s="1">
        <v>24065</v>
      </c>
      <c r="L16" s="3">
        <v>26</v>
      </c>
      <c r="N16" t="s">
        <v>646</v>
      </c>
    </row>
    <row r="17" spans="2:14" x14ac:dyDescent="0.25">
      <c r="B17">
        <v>906</v>
      </c>
      <c r="C17">
        <v>1</v>
      </c>
      <c r="D17" t="s">
        <v>649</v>
      </c>
      <c r="E17" t="s">
        <v>217</v>
      </c>
      <c r="F17" t="s">
        <v>14</v>
      </c>
      <c r="G17" s="2">
        <v>47</v>
      </c>
      <c r="H17" s="2" t="s">
        <v>193</v>
      </c>
      <c r="I17">
        <v>1</v>
      </c>
      <c r="J17">
        <v>0</v>
      </c>
      <c r="K17" s="1" t="s">
        <v>19</v>
      </c>
      <c r="L17" s="3">
        <v>61.174999999999997</v>
      </c>
      <c r="M17" t="s">
        <v>20</v>
      </c>
      <c r="N17" t="s">
        <v>646</v>
      </c>
    </row>
    <row r="18" spans="2:14" x14ac:dyDescent="0.25">
      <c r="B18">
        <v>907</v>
      </c>
      <c r="C18">
        <v>1</v>
      </c>
      <c r="D18" t="s">
        <v>650</v>
      </c>
      <c r="E18" t="s">
        <v>621</v>
      </c>
      <c r="F18" t="s">
        <v>14</v>
      </c>
      <c r="G18" s="2">
        <v>24</v>
      </c>
      <c r="H18" s="2" t="s">
        <v>192</v>
      </c>
      <c r="I18">
        <v>1</v>
      </c>
      <c r="J18">
        <v>0</v>
      </c>
      <c r="K18" s="1" t="s">
        <v>21</v>
      </c>
      <c r="L18" s="3">
        <v>27.720800000000001</v>
      </c>
      <c r="N18" t="s">
        <v>644</v>
      </c>
    </row>
    <row r="19" spans="2:14" x14ac:dyDescent="0.25">
      <c r="B19">
        <v>908</v>
      </c>
      <c r="C19">
        <v>0</v>
      </c>
      <c r="D19" t="s">
        <v>650</v>
      </c>
      <c r="E19" t="s">
        <v>219</v>
      </c>
      <c r="F19" t="s">
        <v>12</v>
      </c>
      <c r="G19" s="2">
        <v>35</v>
      </c>
      <c r="H19" s="2" t="s">
        <v>192</v>
      </c>
      <c r="I19">
        <v>0</v>
      </c>
      <c r="J19">
        <v>0</v>
      </c>
      <c r="K19" s="1">
        <v>233734</v>
      </c>
      <c r="L19" s="3">
        <v>12.35</v>
      </c>
      <c r="N19" t="s">
        <v>645</v>
      </c>
    </row>
    <row r="20" spans="2:14" x14ac:dyDescent="0.25">
      <c r="B20">
        <v>909</v>
      </c>
      <c r="C20">
        <v>0</v>
      </c>
      <c r="D20" t="s">
        <v>651</v>
      </c>
      <c r="E20" t="s">
        <v>220</v>
      </c>
      <c r="F20" t="s">
        <v>12</v>
      </c>
      <c r="G20" s="2">
        <v>21</v>
      </c>
      <c r="H20" s="2" t="s">
        <v>192</v>
      </c>
      <c r="I20">
        <v>0</v>
      </c>
      <c r="J20">
        <v>0</v>
      </c>
      <c r="K20" s="1">
        <v>2692</v>
      </c>
      <c r="L20" s="3">
        <v>7.2249999999999996</v>
      </c>
      <c r="N20" t="s">
        <v>644</v>
      </c>
    </row>
    <row r="21" spans="2:14" x14ac:dyDescent="0.25">
      <c r="B21">
        <v>910</v>
      </c>
      <c r="C21">
        <v>1</v>
      </c>
      <c r="D21" t="s">
        <v>651</v>
      </c>
      <c r="E21" t="s">
        <v>221</v>
      </c>
      <c r="F21" t="s">
        <v>14</v>
      </c>
      <c r="G21" s="2">
        <v>27</v>
      </c>
      <c r="H21" s="2" t="s">
        <v>192</v>
      </c>
      <c r="I21">
        <v>1</v>
      </c>
      <c r="J21">
        <v>0</v>
      </c>
      <c r="K21" s="1" t="s">
        <v>22</v>
      </c>
      <c r="L21" s="3">
        <v>7.9249999999999998</v>
      </c>
      <c r="N21" t="s">
        <v>646</v>
      </c>
    </row>
    <row r="22" spans="2:14" x14ac:dyDescent="0.25">
      <c r="B22">
        <v>911</v>
      </c>
      <c r="C22">
        <v>1</v>
      </c>
      <c r="D22" t="s">
        <v>651</v>
      </c>
      <c r="E22" t="s">
        <v>222</v>
      </c>
      <c r="F22" t="s">
        <v>14</v>
      </c>
      <c r="G22" s="2">
        <v>45</v>
      </c>
      <c r="H22" s="2" t="s">
        <v>193</v>
      </c>
      <c r="I22">
        <v>0</v>
      </c>
      <c r="J22">
        <v>0</v>
      </c>
      <c r="K22" s="1">
        <v>2696</v>
      </c>
      <c r="L22" s="3">
        <v>7.2249999999999996</v>
      </c>
      <c r="N22" t="s">
        <v>644</v>
      </c>
    </row>
    <row r="23" spans="2:14" x14ac:dyDescent="0.25">
      <c r="B23">
        <v>912</v>
      </c>
      <c r="C23">
        <v>0</v>
      </c>
      <c r="D23" t="s">
        <v>649</v>
      </c>
      <c r="E23" t="s">
        <v>223</v>
      </c>
      <c r="F23" t="s">
        <v>12</v>
      </c>
      <c r="G23" s="2">
        <v>55</v>
      </c>
      <c r="H23" s="2" t="s">
        <v>193</v>
      </c>
      <c r="I23">
        <v>1</v>
      </c>
      <c r="J23">
        <v>0</v>
      </c>
      <c r="K23" s="1" t="s">
        <v>23</v>
      </c>
      <c r="L23" s="3">
        <v>59.4</v>
      </c>
      <c r="N23" t="s">
        <v>644</v>
      </c>
    </row>
    <row r="24" spans="2:14" x14ac:dyDescent="0.25">
      <c r="B24">
        <v>913</v>
      </c>
      <c r="C24">
        <v>0</v>
      </c>
      <c r="D24" t="s">
        <v>651</v>
      </c>
      <c r="E24" t="s">
        <v>224</v>
      </c>
      <c r="F24" t="s">
        <v>12</v>
      </c>
      <c r="G24" s="2">
        <v>9</v>
      </c>
      <c r="H24" s="2" t="s">
        <v>653</v>
      </c>
      <c r="I24">
        <v>0</v>
      </c>
      <c r="J24">
        <v>1</v>
      </c>
      <c r="K24" s="1" t="s">
        <v>24</v>
      </c>
      <c r="L24" s="3">
        <v>3.1707999999999998</v>
      </c>
      <c r="N24" t="s">
        <v>646</v>
      </c>
    </row>
    <row r="25" spans="2:14" x14ac:dyDescent="0.25">
      <c r="B25">
        <v>914</v>
      </c>
      <c r="C25">
        <v>1</v>
      </c>
      <c r="D25" t="s">
        <v>649</v>
      </c>
      <c r="E25" t="s">
        <v>225</v>
      </c>
      <c r="F25" t="s">
        <v>14</v>
      </c>
      <c r="G25" s="2">
        <v>41</v>
      </c>
      <c r="H25" s="2" t="s">
        <v>193</v>
      </c>
      <c r="I25">
        <v>0</v>
      </c>
      <c r="J25">
        <v>0</v>
      </c>
      <c r="K25" s="1" t="s">
        <v>25</v>
      </c>
      <c r="L25" s="3">
        <v>31.683299999999999</v>
      </c>
      <c r="N25" t="s">
        <v>646</v>
      </c>
    </row>
    <row r="26" spans="2:14" x14ac:dyDescent="0.25">
      <c r="B26">
        <v>915</v>
      </c>
      <c r="C26">
        <v>0</v>
      </c>
      <c r="D26" t="s">
        <v>649</v>
      </c>
      <c r="E26" t="s">
        <v>622</v>
      </c>
      <c r="F26" t="s">
        <v>12</v>
      </c>
      <c r="G26" s="2">
        <v>21</v>
      </c>
      <c r="H26" s="2" t="s">
        <v>192</v>
      </c>
      <c r="I26">
        <v>0</v>
      </c>
      <c r="J26">
        <v>1</v>
      </c>
      <c r="K26" s="1" t="s">
        <v>26</v>
      </c>
      <c r="L26" s="3">
        <v>61.379199999999997</v>
      </c>
      <c r="N26" t="s">
        <v>644</v>
      </c>
    </row>
    <row r="27" spans="2:14" x14ac:dyDescent="0.25">
      <c r="B27">
        <v>916</v>
      </c>
      <c r="C27">
        <v>1</v>
      </c>
      <c r="D27" t="s">
        <v>649</v>
      </c>
      <c r="E27" t="s">
        <v>227</v>
      </c>
      <c r="F27" t="s">
        <v>14</v>
      </c>
      <c r="G27" s="2">
        <v>48</v>
      </c>
      <c r="H27" s="2" t="s">
        <v>193</v>
      </c>
      <c r="I27">
        <v>1</v>
      </c>
      <c r="J27">
        <v>3</v>
      </c>
      <c r="K27" s="1" t="s">
        <v>27</v>
      </c>
      <c r="L27" s="3">
        <v>262.375</v>
      </c>
      <c r="M27" t="s">
        <v>28</v>
      </c>
      <c r="N27" t="s">
        <v>644</v>
      </c>
    </row>
    <row r="28" spans="2:14" x14ac:dyDescent="0.25">
      <c r="B28">
        <v>917</v>
      </c>
      <c r="C28">
        <v>0</v>
      </c>
      <c r="D28" t="s">
        <v>651</v>
      </c>
      <c r="E28" t="s">
        <v>228</v>
      </c>
      <c r="F28" t="s">
        <v>12</v>
      </c>
      <c r="G28" s="2">
        <v>50</v>
      </c>
      <c r="H28" s="2" t="s">
        <v>193</v>
      </c>
      <c r="I28">
        <v>1</v>
      </c>
      <c r="J28">
        <v>0</v>
      </c>
      <c r="K28" s="1" t="s">
        <v>29</v>
      </c>
      <c r="L28" s="3">
        <v>14.5</v>
      </c>
      <c r="N28" t="s">
        <v>646</v>
      </c>
    </row>
    <row r="29" spans="2:14" x14ac:dyDescent="0.25">
      <c r="B29">
        <v>918</v>
      </c>
      <c r="C29">
        <v>1</v>
      </c>
      <c r="D29" t="s">
        <v>649</v>
      </c>
      <c r="E29" t="s">
        <v>229</v>
      </c>
      <c r="F29" t="s">
        <v>14</v>
      </c>
      <c r="G29" s="2">
        <v>22</v>
      </c>
      <c r="H29" s="2" t="s">
        <v>192</v>
      </c>
      <c r="I29">
        <v>0</v>
      </c>
      <c r="J29">
        <v>1</v>
      </c>
      <c r="K29" s="1">
        <v>113509</v>
      </c>
      <c r="L29" s="3">
        <v>61.979199999999999</v>
      </c>
      <c r="M29" t="s">
        <v>30</v>
      </c>
      <c r="N29" t="s">
        <v>644</v>
      </c>
    </row>
    <row r="30" spans="2:14" x14ac:dyDescent="0.25">
      <c r="B30">
        <v>919</v>
      </c>
      <c r="C30">
        <v>0</v>
      </c>
      <c r="D30" t="s">
        <v>651</v>
      </c>
      <c r="E30" t="s">
        <v>230</v>
      </c>
      <c r="F30" t="s">
        <v>12</v>
      </c>
      <c r="G30" s="2">
        <v>22.5</v>
      </c>
      <c r="H30" s="2" t="s">
        <v>192</v>
      </c>
      <c r="I30">
        <v>0</v>
      </c>
      <c r="J30">
        <v>0</v>
      </c>
      <c r="K30" s="1">
        <v>2698</v>
      </c>
      <c r="L30" s="3">
        <v>7.2249999999999996</v>
      </c>
      <c r="N30" t="s">
        <v>644</v>
      </c>
    </row>
    <row r="31" spans="2:14" x14ac:dyDescent="0.25">
      <c r="B31">
        <v>920</v>
      </c>
      <c r="C31">
        <v>0</v>
      </c>
      <c r="D31" t="s">
        <v>649</v>
      </c>
      <c r="E31" t="s">
        <v>231</v>
      </c>
      <c r="F31" t="s">
        <v>12</v>
      </c>
      <c r="G31" s="2">
        <v>41</v>
      </c>
      <c r="H31" s="2" t="s">
        <v>193</v>
      </c>
      <c r="I31">
        <v>0</v>
      </c>
      <c r="J31">
        <v>0</v>
      </c>
      <c r="K31" s="1">
        <v>113054</v>
      </c>
      <c r="L31" s="3">
        <v>30.5</v>
      </c>
      <c r="M31" t="s">
        <v>31</v>
      </c>
      <c r="N31" t="s">
        <v>646</v>
      </c>
    </row>
    <row r="32" spans="2:14" x14ac:dyDescent="0.25">
      <c r="B32">
        <v>921</v>
      </c>
      <c r="C32">
        <v>0</v>
      </c>
      <c r="D32" t="s">
        <v>651</v>
      </c>
      <c r="E32" t="s">
        <v>232</v>
      </c>
      <c r="F32" t="s">
        <v>12</v>
      </c>
      <c r="G32" s="2">
        <v>25</v>
      </c>
      <c r="H32" s="2" t="s">
        <v>192</v>
      </c>
      <c r="I32">
        <v>2</v>
      </c>
      <c r="J32">
        <v>0</v>
      </c>
      <c r="K32" s="1">
        <v>2662</v>
      </c>
      <c r="L32" s="3">
        <v>21.679200000000002</v>
      </c>
      <c r="N32" t="s">
        <v>644</v>
      </c>
    </row>
    <row r="33" spans="2:14" x14ac:dyDescent="0.25">
      <c r="B33">
        <v>922</v>
      </c>
      <c r="C33">
        <v>0</v>
      </c>
      <c r="D33" t="s">
        <v>650</v>
      </c>
      <c r="E33" t="s">
        <v>233</v>
      </c>
      <c r="F33" t="s">
        <v>12</v>
      </c>
      <c r="G33" s="2">
        <v>50</v>
      </c>
      <c r="H33" s="2" t="s">
        <v>193</v>
      </c>
      <c r="I33">
        <v>1</v>
      </c>
      <c r="J33">
        <v>0</v>
      </c>
      <c r="K33" s="1" t="s">
        <v>32</v>
      </c>
      <c r="L33" s="3">
        <v>26</v>
      </c>
      <c r="N33" t="s">
        <v>646</v>
      </c>
    </row>
    <row r="34" spans="2:14" x14ac:dyDescent="0.25">
      <c r="B34">
        <v>923</v>
      </c>
      <c r="C34">
        <v>0</v>
      </c>
      <c r="D34" t="s">
        <v>650</v>
      </c>
      <c r="E34" t="s">
        <v>234</v>
      </c>
      <c r="F34" t="s">
        <v>12</v>
      </c>
      <c r="G34" s="2">
        <v>24</v>
      </c>
      <c r="H34" s="2" t="s">
        <v>192</v>
      </c>
      <c r="I34">
        <v>2</v>
      </c>
      <c r="J34">
        <v>0</v>
      </c>
      <c r="K34" s="1" t="s">
        <v>33</v>
      </c>
      <c r="L34" s="3">
        <v>31.5</v>
      </c>
      <c r="N34" t="s">
        <v>646</v>
      </c>
    </row>
    <row r="35" spans="2:14" x14ac:dyDescent="0.25">
      <c r="B35">
        <v>924</v>
      </c>
      <c r="C35">
        <v>1</v>
      </c>
      <c r="D35" t="s">
        <v>651</v>
      </c>
      <c r="E35" t="s">
        <v>235</v>
      </c>
      <c r="F35" t="s">
        <v>14</v>
      </c>
      <c r="G35" s="2">
        <v>33</v>
      </c>
      <c r="H35" s="2" t="s">
        <v>192</v>
      </c>
      <c r="I35">
        <v>1</v>
      </c>
      <c r="J35">
        <v>2</v>
      </c>
      <c r="K35" s="1" t="s">
        <v>34</v>
      </c>
      <c r="L35" s="3">
        <v>20.574999999999999</v>
      </c>
      <c r="N35" t="s">
        <v>646</v>
      </c>
    </row>
    <row r="36" spans="2:14" x14ac:dyDescent="0.25">
      <c r="B36">
        <v>925</v>
      </c>
      <c r="C36">
        <v>1</v>
      </c>
      <c r="D36" t="s">
        <v>651</v>
      </c>
      <c r="E36" t="s">
        <v>236</v>
      </c>
      <c r="F36" t="s">
        <v>14</v>
      </c>
      <c r="G36" s="2">
        <v>23</v>
      </c>
      <c r="H36" s="2" t="s">
        <v>192</v>
      </c>
      <c r="I36">
        <v>1</v>
      </c>
      <c r="J36">
        <v>2</v>
      </c>
      <c r="K36" s="1" t="s">
        <v>35</v>
      </c>
      <c r="L36" s="3">
        <v>23.45</v>
      </c>
      <c r="N36" t="s">
        <v>646</v>
      </c>
    </row>
    <row r="37" spans="2:14" x14ac:dyDescent="0.25">
      <c r="B37">
        <v>926</v>
      </c>
      <c r="C37">
        <v>0</v>
      </c>
      <c r="D37" t="s">
        <v>649</v>
      </c>
      <c r="E37" t="s">
        <v>237</v>
      </c>
      <c r="F37" t="s">
        <v>12</v>
      </c>
      <c r="G37" s="2">
        <v>30</v>
      </c>
      <c r="H37" s="2" t="s">
        <v>192</v>
      </c>
      <c r="I37">
        <v>1</v>
      </c>
      <c r="J37">
        <v>0</v>
      </c>
      <c r="K37" s="1">
        <v>13236</v>
      </c>
      <c r="L37" s="3">
        <v>57.75</v>
      </c>
      <c r="M37" t="s">
        <v>36</v>
      </c>
      <c r="N37" t="s">
        <v>644</v>
      </c>
    </row>
    <row r="38" spans="2:14" x14ac:dyDescent="0.25">
      <c r="B38">
        <v>927</v>
      </c>
      <c r="C38">
        <v>0</v>
      </c>
      <c r="D38" t="s">
        <v>651</v>
      </c>
      <c r="E38" t="s">
        <v>238</v>
      </c>
      <c r="F38" t="s">
        <v>12</v>
      </c>
      <c r="G38" s="2">
        <v>18.5</v>
      </c>
      <c r="H38" s="2" t="s">
        <v>653</v>
      </c>
      <c r="I38">
        <v>0</v>
      </c>
      <c r="J38">
        <v>0</v>
      </c>
      <c r="K38" s="1">
        <v>2682</v>
      </c>
      <c r="L38" s="3">
        <v>7.2291999999999996</v>
      </c>
      <c r="N38" t="s">
        <v>644</v>
      </c>
    </row>
    <row r="39" spans="2:14" x14ac:dyDescent="0.25">
      <c r="B39">
        <v>928</v>
      </c>
      <c r="C39">
        <v>1</v>
      </c>
      <c r="D39" t="s">
        <v>651</v>
      </c>
      <c r="E39" t="s">
        <v>239</v>
      </c>
      <c r="F39" t="s">
        <v>14</v>
      </c>
      <c r="G39" s="2">
        <v>23</v>
      </c>
      <c r="H39" s="2" t="s">
        <v>192</v>
      </c>
      <c r="I39">
        <v>0</v>
      </c>
      <c r="J39">
        <v>0</v>
      </c>
      <c r="K39" s="1">
        <v>342712</v>
      </c>
      <c r="L39" s="3">
        <v>8.0500000000000007</v>
      </c>
      <c r="N39" t="s">
        <v>646</v>
      </c>
    </row>
    <row r="40" spans="2:14" x14ac:dyDescent="0.25">
      <c r="B40">
        <v>929</v>
      </c>
      <c r="C40">
        <v>1</v>
      </c>
      <c r="D40" t="s">
        <v>651</v>
      </c>
      <c r="E40" t="s">
        <v>240</v>
      </c>
      <c r="F40" t="s">
        <v>14</v>
      </c>
      <c r="G40" s="2">
        <v>21</v>
      </c>
      <c r="H40" s="2" t="s">
        <v>192</v>
      </c>
      <c r="I40">
        <v>0</v>
      </c>
      <c r="J40">
        <v>0</v>
      </c>
      <c r="K40" s="1">
        <v>315087</v>
      </c>
      <c r="L40" s="3">
        <v>8.6624999999999996</v>
      </c>
      <c r="N40" t="s">
        <v>646</v>
      </c>
    </row>
    <row r="41" spans="2:14" x14ac:dyDescent="0.25">
      <c r="B41">
        <v>930</v>
      </c>
      <c r="C41">
        <v>0</v>
      </c>
      <c r="D41" t="s">
        <v>651</v>
      </c>
      <c r="E41" t="s">
        <v>241</v>
      </c>
      <c r="F41" t="s">
        <v>12</v>
      </c>
      <c r="G41" s="2">
        <v>25</v>
      </c>
      <c r="H41" s="2" t="s">
        <v>192</v>
      </c>
      <c r="I41">
        <v>0</v>
      </c>
      <c r="J41">
        <v>0</v>
      </c>
      <c r="K41" s="1">
        <v>345768</v>
      </c>
      <c r="L41" s="3">
        <v>9.5</v>
      </c>
      <c r="N41" t="s">
        <v>646</v>
      </c>
    </row>
    <row r="42" spans="2:14" x14ac:dyDescent="0.25">
      <c r="B42">
        <v>931</v>
      </c>
      <c r="C42">
        <v>0</v>
      </c>
      <c r="D42" t="s">
        <v>651</v>
      </c>
      <c r="E42" t="s">
        <v>242</v>
      </c>
      <c r="F42" t="s">
        <v>12</v>
      </c>
      <c r="G42" s="2">
        <v>25</v>
      </c>
      <c r="H42" s="2" t="s">
        <v>192</v>
      </c>
      <c r="I42">
        <v>0</v>
      </c>
      <c r="J42">
        <v>0</v>
      </c>
      <c r="K42" s="1">
        <v>1601</v>
      </c>
      <c r="L42" s="3">
        <v>56.495800000000003</v>
      </c>
      <c r="N42" t="s">
        <v>646</v>
      </c>
    </row>
    <row r="43" spans="2:14" x14ac:dyDescent="0.25">
      <c r="B43">
        <v>932</v>
      </c>
      <c r="C43">
        <v>0</v>
      </c>
      <c r="D43" t="s">
        <v>651</v>
      </c>
      <c r="E43" t="s">
        <v>243</v>
      </c>
      <c r="F43" t="s">
        <v>12</v>
      </c>
      <c r="G43" s="2">
        <v>39</v>
      </c>
      <c r="H43" s="2" t="s">
        <v>192</v>
      </c>
      <c r="I43">
        <v>0</v>
      </c>
      <c r="J43">
        <v>1</v>
      </c>
      <c r="K43" s="1">
        <v>349256</v>
      </c>
      <c r="L43" s="3">
        <v>13.416700000000001</v>
      </c>
      <c r="N43" t="s">
        <v>644</v>
      </c>
    </row>
    <row r="44" spans="2:14" x14ac:dyDescent="0.25">
      <c r="B44">
        <v>933</v>
      </c>
      <c r="C44">
        <v>0</v>
      </c>
      <c r="D44" t="s">
        <v>649</v>
      </c>
      <c r="E44" t="s">
        <v>244</v>
      </c>
      <c r="F44" t="s">
        <v>12</v>
      </c>
      <c r="G44" s="2">
        <v>41</v>
      </c>
      <c r="H44" s="2" t="s">
        <v>193</v>
      </c>
      <c r="I44">
        <v>0</v>
      </c>
      <c r="J44">
        <v>0</v>
      </c>
      <c r="K44" s="1">
        <v>113778</v>
      </c>
      <c r="L44" s="3">
        <v>26.55</v>
      </c>
      <c r="M44" t="s">
        <v>37</v>
      </c>
      <c r="N44" t="s">
        <v>646</v>
      </c>
    </row>
    <row r="45" spans="2:14" x14ac:dyDescent="0.25">
      <c r="B45">
        <v>934</v>
      </c>
      <c r="C45">
        <v>0</v>
      </c>
      <c r="D45" t="s">
        <v>651</v>
      </c>
      <c r="E45" t="s">
        <v>245</v>
      </c>
      <c r="F45" t="s">
        <v>12</v>
      </c>
      <c r="G45" s="2">
        <v>41</v>
      </c>
      <c r="H45" s="2" t="s">
        <v>193</v>
      </c>
      <c r="I45">
        <v>0</v>
      </c>
      <c r="J45">
        <v>0</v>
      </c>
      <c r="K45" s="1" t="s">
        <v>38</v>
      </c>
      <c r="L45" s="3">
        <v>7.85</v>
      </c>
      <c r="N45" t="s">
        <v>646</v>
      </c>
    </row>
    <row r="46" spans="2:14" x14ac:dyDescent="0.25">
      <c r="B46">
        <v>935</v>
      </c>
      <c r="C46">
        <v>1</v>
      </c>
      <c r="D46" t="s">
        <v>650</v>
      </c>
      <c r="E46" t="s">
        <v>246</v>
      </c>
      <c r="F46" t="s">
        <v>14</v>
      </c>
      <c r="G46" s="2">
        <v>30</v>
      </c>
      <c r="H46" s="2" t="s">
        <v>192</v>
      </c>
      <c r="I46">
        <v>0</v>
      </c>
      <c r="J46">
        <v>0</v>
      </c>
      <c r="K46" s="1">
        <v>237249</v>
      </c>
      <c r="L46" s="3">
        <v>13</v>
      </c>
      <c r="N46" t="s">
        <v>646</v>
      </c>
    </row>
    <row r="47" spans="2:14" x14ac:dyDescent="0.25">
      <c r="B47">
        <v>936</v>
      </c>
      <c r="C47">
        <v>1</v>
      </c>
      <c r="D47" t="s">
        <v>649</v>
      </c>
      <c r="E47" t="s">
        <v>247</v>
      </c>
      <c r="F47" t="s">
        <v>14</v>
      </c>
      <c r="G47" s="2">
        <v>45</v>
      </c>
      <c r="H47" s="2" t="s">
        <v>193</v>
      </c>
      <c r="I47">
        <v>1</v>
      </c>
      <c r="J47">
        <v>0</v>
      </c>
      <c r="K47" s="1">
        <v>11753</v>
      </c>
      <c r="L47" s="3">
        <v>52.554200000000002</v>
      </c>
      <c r="M47" t="s">
        <v>39</v>
      </c>
      <c r="N47" t="s">
        <v>646</v>
      </c>
    </row>
    <row r="48" spans="2:14" x14ac:dyDescent="0.25">
      <c r="B48">
        <v>937</v>
      </c>
      <c r="C48">
        <v>0</v>
      </c>
      <c r="D48" t="s">
        <v>651</v>
      </c>
      <c r="E48" t="s">
        <v>248</v>
      </c>
      <c r="F48" t="s">
        <v>12</v>
      </c>
      <c r="G48" s="2">
        <v>25</v>
      </c>
      <c r="H48" s="2" t="s">
        <v>192</v>
      </c>
      <c r="I48">
        <v>0</v>
      </c>
      <c r="J48">
        <v>0</v>
      </c>
      <c r="K48" s="1" t="s">
        <v>40</v>
      </c>
      <c r="L48" s="3">
        <v>7.9249999999999998</v>
      </c>
      <c r="N48" t="s">
        <v>646</v>
      </c>
    </row>
    <row r="49" spans="2:14" x14ac:dyDescent="0.25">
      <c r="B49">
        <v>938</v>
      </c>
      <c r="C49">
        <v>0</v>
      </c>
      <c r="D49" t="s">
        <v>649</v>
      </c>
      <c r="E49" t="s">
        <v>249</v>
      </c>
      <c r="F49" t="s">
        <v>12</v>
      </c>
      <c r="G49" s="2">
        <v>45</v>
      </c>
      <c r="H49" s="2" t="s">
        <v>193</v>
      </c>
      <c r="I49">
        <v>0</v>
      </c>
      <c r="J49">
        <v>0</v>
      </c>
      <c r="K49" s="1" t="s">
        <v>41</v>
      </c>
      <c r="L49" s="3">
        <v>29.7</v>
      </c>
      <c r="M49" t="s">
        <v>42</v>
      </c>
      <c r="N49" t="s">
        <v>644</v>
      </c>
    </row>
    <row r="50" spans="2:14" x14ac:dyDescent="0.25">
      <c r="B50">
        <v>939</v>
      </c>
      <c r="C50">
        <v>0</v>
      </c>
      <c r="D50" t="s">
        <v>651</v>
      </c>
      <c r="E50" t="s">
        <v>250</v>
      </c>
      <c r="F50" t="s">
        <v>12</v>
      </c>
      <c r="G50" s="2">
        <v>25</v>
      </c>
      <c r="H50" s="2" t="s">
        <v>192</v>
      </c>
      <c r="I50">
        <v>0</v>
      </c>
      <c r="J50">
        <v>0</v>
      </c>
      <c r="K50" s="1">
        <v>370374</v>
      </c>
      <c r="L50" s="3">
        <v>7.75</v>
      </c>
      <c r="N50" t="s">
        <v>645</v>
      </c>
    </row>
    <row r="51" spans="2:14" x14ac:dyDescent="0.25">
      <c r="B51">
        <v>940</v>
      </c>
      <c r="C51">
        <v>1</v>
      </c>
      <c r="D51" t="s">
        <v>649</v>
      </c>
      <c r="E51" t="s">
        <v>251</v>
      </c>
      <c r="F51" t="s">
        <v>14</v>
      </c>
      <c r="G51" s="2">
        <v>60</v>
      </c>
      <c r="H51" s="2" t="s">
        <v>652</v>
      </c>
      <c r="I51">
        <v>0</v>
      </c>
      <c r="J51">
        <v>0</v>
      </c>
      <c r="K51" s="1">
        <v>11813</v>
      </c>
      <c r="L51" s="3">
        <v>76.291700000000006</v>
      </c>
      <c r="M51" t="s">
        <v>43</v>
      </c>
      <c r="N51" t="s">
        <v>644</v>
      </c>
    </row>
    <row r="52" spans="2:14" x14ac:dyDescent="0.25">
      <c r="B52">
        <v>941</v>
      </c>
      <c r="C52">
        <v>1</v>
      </c>
      <c r="D52" t="s">
        <v>651</v>
      </c>
      <c r="E52" t="s">
        <v>252</v>
      </c>
      <c r="F52" t="s">
        <v>14</v>
      </c>
      <c r="G52" s="2">
        <v>36</v>
      </c>
      <c r="H52" s="2" t="s">
        <v>192</v>
      </c>
      <c r="I52">
        <v>0</v>
      </c>
      <c r="J52">
        <v>2</v>
      </c>
      <c r="K52" s="1" t="s">
        <v>44</v>
      </c>
      <c r="L52" s="3">
        <v>15.9</v>
      </c>
      <c r="N52" t="s">
        <v>646</v>
      </c>
    </row>
    <row r="53" spans="2:14" x14ac:dyDescent="0.25">
      <c r="B53">
        <v>942</v>
      </c>
      <c r="C53">
        <v>0</v>
      </c>
      <c r="D53" t="s">
        <v>649</v>
      </c>
      <c r="E53" t="s">
        <v>253</v>
      </c>
      <c r="F53" t="s">
        <v>12</v>
      </c>
      <c r="G53" s="2">
        <v>24</v>
      </c>
      <c r="H53" s="2" t="s">
        <v>192</v>
      </c>
      <c r="I53">
        <v>1</v>
      </c>
      <c r="J53">
        <v>0</v>
      </c>
      <c r="K53" s="1">
        <v>13695</v>
      </c>
      <c r="L53" s="3">
        <v>60</v>
      </c>
      <c r="M53" t="s">
        <v>45</v>
      </c>
      <c r="N53" t="s">
        <v>646</v>
      </c>
    </row>
    <row r="54" spans="2:14" x14ac:dyDescent="0.25">
      <c r="B54">
        <v>943</v>
      </c>
      <c r="C54">
        <v>0</v>
      </c>
      <c r="D54" t="s">
        <v>650</v>
      </c>
      <c r="E54" t="s">
        <v>254</v>
      </c>
      <c r="F54" t="s">
        <v>12</v>
      </c>
      <c r="G54" s="2">
        <v>27</v>
      </c>
      <c r="H54" s="2" t="s">
        <v>192</v>
      </c>
      <c r="I54">
        <v>0</v>
      </c>
      <c r="J54">
        <v>0</v>
      </c>
      <c r="K54" s="1" t="s">
        <v>46</v>
      </c>
      <c r="L54" s="3">
        <v>15.033300000000001</v>
      </c>
      <c r="N54" t="s">
        <v>644</v>
      </c>
    </row>
    <row r="55" spans="2:14" x14ac:dyDescent="0.25">
      <c r="B55">
        <v>944</v>
      </c>
      <c r="C55">
        <v>1</v>
      </c>
      <c r="D55" t="s">
        <v>650</v>
      </c>
      <c r="E55" t="s">
        <v>255</v>
      </c>
      <c r="F55" t="s">
        <v>14</v>
      </c>
      <c r="G55" s="2">
        <v>20</v>
      </c>
      <c r="H55" s="2" t="s">
        <v>192</v>
      </c>
      <c r="I55">
        <v>2</v>
      </c>
      <c r="J55">
        <v>1</v>
      </c>
      <c r="K55" s="1">
        <v>29105</v>
      </c>
      <c r="L55" s="3">
        <v>23</v>
      </c>
      <c r="N55" t="s">
        <v>646</v>
      </c>
    </row>
    <row r="56" spans="2:14" x14ac:dyDescent="0.25">
      <c r="B56">
        <v>945</v>
      </c>
      <c r="C56">
        <v>1</v>
      </c>
      <c r="D56" t="s">
        <v>649</v>
      </c>
      <c r="E56" t="s">
        <v>256</v>
      </c>
      <c r="F56" t="s">
        <v>14</v>
      </c>
      <c r="G56" s="2">
        <v>28</v>
      </c>
      <c r="H56" s="2" t="s">
        <v>192</v>
      </c>
      <c r="I56">
        <v>3</v>
      </c>
      <c r="J56">
        <v>2</v>
      </c>
      <c r="K56" s="1">
        <v>19950</v>
      </c>
      <c r="L56" s="3">
        <v>263</v>
      </c>
      <c r="M56" t="s">
        <v>47</v>
      </c>
      <c r="N56" t="s">
        <v>646</v>
      </c>
    </row>
    <row r="57" spans="2:14" x14ac:dyDescent="0.25">
      <c r="B57">
        <v>946</v>
      </c>
      <c r="C57">
        <v>0</v>
      </c>
      <c r="D57" t="s">
        <v>650</v>
      </c>
      <c r="E57" t="s">
        <v>257</v>
      </c>
      <c r="F57" t="s">
        <v>12</v>
      </c>
      <c r="G57" s="2">
        <v>31</v>
      </c>
      <c r="H57" s="2" t="s">
        <v>192</v>
      </c>
      <c r="I57">
        <v>0</v>
      </c>
      <c r="J57">
        <v>0</v>
      </c>
      <c r="K57" s="1" t="s">
        <v>48</v>
      </c>
      <c r="L57" s="3">
        <v>15.5792</v>
      </c>
      <c r="N57" t="s">
        <v>644</v>
      </c>
    </row>
    <row r="58" spans="2:14" x14ac:dyDescent="0.25">
      <c r="B58">
        <v>947</v>
      </c>
      <c r="C58">
        <v>0</v>
      </c>
      <c r="D58" t="s">
        <v>651</v>
      </c>
      <c r="E58" t="s">
        <v>258</v>
      </c>
      <c r="F58" t="s">
        <v>12</v>
      </c>
      <c r="G58" s="2">
        <v>10</v>
      </c>
      <c r="H58" s="2" t="s">
        <v>653</v>
      </c>
      <c r="I58">
        <v>4</v>
      </c>
      <c r="J58">
        <v>1</v>
      </c>
      <c r="K58" s="1">
        <v>382652</v>
      </c>
      <c r="L58" s="3">
        <v>29.125</v>
      </c>
      <c r="N58" t="s">
        <v>645</v>
      </c>
    </row>
    <row r="59" spans="2:14" x14ac:dyDescent="0.25">
      <c r="B59">
        <v>948</v>
      </c>
      <c r="C59">
        <v>0</v>
      </c>
      <c r="D59" t="s">
        <v>651</v>
      </c>
      <c r="E59" t="s">
        <v>259</v>
      </c>
      <c r="F59" t="s">
        <v>12</v>
      </c>
      <c r="G59" s="2">
        <v>35</v>
      </c>
      <c r="H59" s="2" t="s">
        <v>192</v>
      </c>
      <c r="I59">
        <v>0</v>
      </c>
      <c r="J59">
        <v>0</v>
      </c>
      <c r="K59" s="1">
        <v>349230</v>
      </c>
      <c r="L59" s="3">
        <v>7.8958000000000004</v>
      </c>
      <c r="N59" t="s">
        <v>646</v>
      </c>
    </row>
    <row r="60" spans="2:14" x14ac:dyDescent="0.25">
      <c r="B60">
        <v>949</v>
      </c>
      <c r="C60">
        <v>0</v>
      </c>
      <c r="D60" t="s">
        <v>651</v>
      </c>
      <c r="E60" t="s">
        <v>260</v>
      </c>
      <c r="F60" t="s">
        <v>12</v>
      </c>
      <c r="G60" s="2">
        <v>25</v>
      </c>
      <c r="H60" s="2" t="s">
        <v>192</v>
      </c>
      <c r="I60">
        <v>0</v>
      </c>
      <c r="J60">
        <v>0</v>
      </c>
      <c r="K60" s="1">
        <v>348122</v>
      </c>
      <c r="L60" s="3">
        <v>7.65</v>
      </c>
      <c r="M60" t="s">
        <v>49</v>
      </c>
      <c r="N60" t="s">
        <v>646</v>
      </c>
    </row>
    <row r="61" spans="2:14" x14ac:dyDescent="0.25">
      <c r="B61">
        <v>950</v>
      </c>
      <c r="C61">
        <v>0</v>
      </c>
      <c r="D61" t="s">
        <v>651</v>
      </c>
      <c r="E61" t="s">
        <v>261</v>
      </c>
      <c r="F61" t="s">
        <v>12</v>
      </c>
      <c r="G61" s="2">
        <v>25</v>
      </c>
      <c r="H61" s="2" t="s">
        <v>192</v>
      </c>
      <c r="I61">
        <v>1</v>
      </c>
      <c r="J61">
        <v>0</v>
      </c>
      <c r="K61" s="1">
        <v>386525</v>
      </c>
      <c r="L61" s="3">
        <v>16.100000000000001</v>
      </c>
      <c r="N61" t="s">
        <v>646</v>
      </c>
    </row>
    <row r="62" spans="2:14" x14ac:dyDescent="0.25">
      <c r="B62">
        <v>951</v>
      </c>
      <c r="C62">
        <v>1</v>
      </c>
      <c r="D62" t="s">
        <v>649</v>
      </c>
      <c r="E62" t="s">
        <v>262</v>
      </c>
      <c r="F62" t="s">
        <v>14</v>
      </c>
      <c r="G62" s="2">
        <v>36</v>
      </c>
      <c r="H62" s="2" t="s">
        <v>192</v>
      </c>
      <c r="I62">
        <v>0</v>
      </c>
      <c r="J62">
        <v>0</v>
      </c>
      <c r="K62" s="1" t="s">
        <v>27</v>
      </c>
      <c r="L62" s="3">
        <v>262.375</v>
      </c>
      <c r="M62" t="s">
        <v>50</v>
      </c>
      <c r="N62" t="s">
        <v>644</v>
      </c>
    </row>
    <row r="63" spans="2:14" x14ac:dyDescent="0.25">
      <c r="B63">
        <v>952</v>
      </c>
      <c r="C63">
        <v>0</v>
      </c>
      <c r="D63" t="s">
        <v>651</v>
      </c>
      <c r="E63" t="s">
        <v>263</v>
      </c>
      <c r="F63" t="s">
        <v>12</v>
      </c>
      <c r="G63" s="2">
        <v>17</v>
      </c>
      <c r="H63" s="2" t="s">
        <v>653</v>
      </c>
      <c r="I63">
        <v>0</v>
      </c>
      <c r="J63">
        <v>0</v>
      </c>
      <c r="K63" s="1">
        <v>349232</v>
      </c>
      <c r="L63" s="3">
        <v>7.8958000000000004</v>
      </c>
      <c r="N63" t="s">
        <v>646</v>
      </c>
    </row>
    <row r="64" spans="2:14" x14ac:dyDescent="0.25">
      <c r="B64">
        <v>953</v>
      </c>
      <c r="C64">
        <v>0</v>
      </c>
      <c r="D64" t="s">
        <v>650</v>
      </c>
      <c r="E64" t="s">
        <v>623</v>
      </c>
      <c r="F64" t="s">
        <v>12</v>
      </c>
      <c r="G64" s="2">
        <v>32</v>
      </c>
      <c r="H64" s="2" t="s">
        <v>192</v>
      </c>
      <c r="I64">
        <v>0</v>
      </c>
      <c r="J64">
        <v>0</v>
      </c>
      <c r="K64" s="1">
        <v>237216</v>
      </c>
      <c r="L64" s="3">
        <v>13.5</v>
      </c>
      <c r="N64" t="s">
        <v>646</v>
      </c>
    </row>
    <row r="65" spans="2:14" x14ac:dyDescent="0.25">
      <c r="B65">
        <v>954</v>
      </c>
      <c r="C65">
        <v>0</v>
      </c>
      <c r="D65" t="s">
        <v>651</v>
      </c>
      <c r="E65" t="s">
        <v>265</v>
      </c>
      <c r="F65" t="s">
        <v>12</v>
      </c>
      <c r="G65" s="2">
        <v>18</v>
      </c>
      <c r="H65" s="2" t="s">
        <v>653</v>
      </c>
      <c r="I65">
        <v>0</v>
      </c>
      <c r="J65">
        <v>0</v>
      </c>
      <c r="K65" s="1">
        <v>347090</v>
      </c>
      <c r="L65" s="3">
        <v>7.75</v>
      </c>
      <c r="N65" t="s">
        <v>646</v>
      </c>
    </row>
    <row r="66" spans="2:14" x14ac:dyDescent="0.25">
      <c r="B66">
        <v>955</v>
      </c>
      <c r="C66">
        <v>1</v>
      </c>
      <c r="D66" t="s">
        <v>651</v>
      </c>
      <c r="E66" t="s">
        <v>266</v>
      </c>
      <c r="F66" t="s">
        <v>14</v>
      </c>
      <c r="G66" s="2">
        <v>22</v>
      </c>
      <c r="H66" s="2" t="s">
        <v>192</v>
      </c>
      <c r="I66">
        <v>0</v>
      </c>
      <c r="J66">
        <v>0</v>
      </c>
      <c r="K66" s="1">
        <v>334914</v>
      </c>
      <c r="L66" s="3">
        <v>7.7249999999999996</v>
      </c>
      <c r="N66" t="s">
        <v>645</v>
      </c>
    </row>
    <row r="67" spans="2:14" x14ac:dyDescent="0.25">
      <c r="B67">
        <v>956</v>
      </c>
      <c r="C67">
        <v>0</v>
      </c>
      <c r="D67" t="s">
        <v>649</v>
      </c>
      <c r="E67" t="s">
        <v>267</v>
      </c>
      <c r="F67" t="s">
        <v>12</v>
      </c>
      <c r="G67" s="2">
        <v>13</v>
      </c>
      <c r="H67" s="2" t="s">
        <v>653</v>
      </c>
      <c r="I67">
        <v>2</v>
      </c>
      <c r="J67">
        <v>2</v>
      </c>
      <c r="K67" s="1" t="s">
        <v>27</v>
      </c>
      <c r="L67" s="3">
        <v>262.375</v>
      </c>
      <c r="M67" t="s">
        <v>28</v>
      </c>
      <c r="N67" t="s">
        <v>644</v>
      </c>
    </row>
    <row r="68" spans="2:14" x14ac:dyDescent="0.25">
      <c r="B68">
        <v>957</v>
      </c>
      <c r="C68">
        <v>1</v>
      </c>
      <c r="D68" t="s">
        <v>650</v>
      </c>
      <c r="E68" t="s">
        <v>268</v>
      </c>
      <c r="F68" t="s">
        <v>14</v>
      </c>
      <c r="G68" s="2">
        <v>24</v>
      </c>
      <c r="H68" s="2" t="s">
        <v>192</v>
      </c>
      <c r="I68">
        <v>0</v>
      </c>
      <c r="J68">
        <v>0</v>
      </c>
      <c r="K68" s="1" t="s">
        <v>51</v>
      </c>
      <c r="L68" s="3">
        <v>21</v>
      </c>
      <c r="N68" t="s">
        <v>646</v>
      </c>
    </row>
    <row r="69" spans="2:14" x14ac:dyDescent="0.25">
      <c r="B69">
        <v>958</v>
      </c>
      <c r="C69">
        <v>1</v>
      </c>
      <c r="D69" t="s">
        <v>651</v>
      </c>
      <c r="E69" t="s">
        <v>269</v>
      </c>
      <c r="F69" t="s">
        <v>14</v>
      </c>
      <c r="G69" s="2">
        <v>18</v>
      </c>
      <c r="H69" s="2" t="s">
        <v>653</v>
      </c>
      <c r="I69">
        <v>0</v>
      </c>
      <c r="J69">
        <v>0</v>
      </c>
      <c r="K69" s="1">
        <v>330963</v>
      </c>
      <c r="L69" s="3">
        <v>7.8792</v>
      </c>
      <c r="N69" t="s">
        <v>645</v>
      </c>
    </row>
    <row r="70" spans="2:14" x14ac:dyDescent="0.25">
      <c r="B70">
        <v>959</v>
      </c>
      <c r="C70">
        <v>0</v>
      </c>
      <c r="D70" t="s">
        <v>649</v>
      </c>
      <c r="E70" t="s">
        <v>270</v>
      </c>
      <c r="F70" t="s">
        <v>12</v>
      </c>
      <c r="G70" s="2">
        <v>47</v>
      </c>
      <c r="H70" s="2" t="s">
        <v>193</v>
      </c>
      <c r="I70">
        <v>0</v>
      </c>
      <c r="J70">
        <v>0</v>
      </c>
      <c r="K70" s="1">
        <v>113796</v>
      </c>
      <c r="L70" s="3">
        <v>42.4</v>
      </c>
      <c r="N70" t="s">
        <v>646</v>
      </c>
    </row>
    <row r="71" spans="2:14" x14ac:dyDescent="0.25">
      <c r="B71">
        <v>960</v>
      </c>
      <c r="C71">
        <v>0</v>
      </c>
      <c r="D71" t="s">
        <v>649</v>
      </c>
      <c r="E71" t="s">
        <v>271</v>
      </c>
      <c r="F71" t="s">
        <v>12</v>
      </c>
      <c r="G71" s="2">
        <v>31</v>
      </c>
      <c r="H71" s="2" t="s">
        <v>192</v>
      </c>
      <c r="I71">
        <v>0</v>
      </c>
      <c r="J71">
        <v>0</v>
      </c>
      <c r="K71" s="1">
        <v>2543</v>
      </c>
      <c r="L71" s="3">
        <v>28.537500000000001</v>
      </c>
      <c r="M71" t="s">
        <v>52</v>
      </c>
      <c r="N71" t="s">
        <v>644</v>
      </c>
    </row>
    <row r="72" spans="2:14" x14ac:dyDescent="0.25">
      <c r="B72">
        <v>961</v>
      </c>
      <c r="C72">
        <v>1</v>
      </c>
      <c r="D72" t="s">
        <v>649</v>
      </c>
      <c r="E72" t="s">
        <v>624</v>
      </c>
      <c r="F72" t="s">
        <v>14</v>
      </c>
      <c r="G72" s="2">
        <v>60</v>
      </c>
      <c r="H72" s="2" t="s">
        <v>652</v>
      </c>
      <c r="I72">
        <v>1</v>
      </c>
      <c r="J72">
        <v>4</v>
      </c>
      <c r="K72" s="1">
        <v>19950</v>
      </c>
      <c r="L72" s="3">
        <v>263</v>
      </c>
      <c r="M72" t="s">
        <v>47</v>
      </c>
      <c r="N72" t="s">
        <v>646</v>
      </c>
    </row>
    <row r="73" spans="2:14" x14ac:dyDescent="0.25">
      <c r="B73">
        <v>962</v>
      </c>
      <c r="C73">
        <v>1</v>
      </c>
      <c r="D73" t="s">
        <v>651</v>
      </c>
      <c r="E73" t="s">
        <v>273</v>
      </c>
      <c r="F73" t="s">
        <v>14</v>
      </c>
      <c r="G73" s="2">
        <v>24</v>
      </c>
      <c r="H73" s="2" t="s">
        <v>192</v>
      </c>
      <c r="I73">
        <v>0</v>
      </c>
      <c r="J73">
        <v>0</v>
      </c>
      <c r="K73" s="1">
        <v>382653</v>
      </c>
      <c r="L73" s="3">
        <v>7.75</v>
      </c>
      <c r="N73" t="s">
        <v>645</v>
      </c>
    </row>
    <row r="74" spans="2:14" x14ac:dyDescent="0.25">
      <c r="B74">
        <v>963</v>
      </c>
      <c r="C74">
        <v>0</v>
      </c>
      <c r="D74" t="s">
        <v>651</v>
      </c>
      <c r="E74" t="s">
        <v>274</v>
      </c>
      <c r="F74" t="s">
        <v>12</v>
      </c>
      <c r="G74" s="2">
        <v>21</v>
      </c>
      <c r="H74" s="2" t="s">
        <v>192</v>
      </c>
      <c r="I74">
        <v>0</v>
      </c>
      <c r="J74">
        <v>0</v>
      </c>
      <c r="K74" s="1">
        <v>349211</v>
      </c>
      <c r="L74" s="3">
        <v>7.8958000000000004</v>
      </c>
      <c r="N74" t="s">
        <v>646</v>
      </c>
    </row>
    <row r="75" spans="2:14" x14ac:dyDescent="0.25">
      <c r="B75">
        <v>964</v>
      </c>
      <c r="C75">
        <v>1</v>
      </c>
      <c r="D75" t="s">
        <v>651</v>
      </c>
      <c r="E75" t="s">
        <v>275</v>
      </c>
      <c r="F75" t="s">
        <v>14</v>
      </c>
      <c r="G75" s="2">
        <v>29</v>
      </c>
      <c r="H75" s="2" t="s">
        <v>192</v>
      </c>
      <c r="I75">
        <v>0</v>
      </c>
      <c r="J75">
        <v>0</v>
      </c>
      <c r="K75" s="1">
        <v>3101297</v>
      </c>
      <c r="L75" s="3">
        <v>7.9249999999999998</v>
      </c>
      <c r="N75" t="s">
        <v>646</v>
      </c>
    </row>
    <row r="76" spans="2:14" x14ac:dyDescent="0.25">
      <c r="B76">
        <v>965</v>
      </c>
      <c r="C76">
        <v>0</v>
      </c>
      <c r="D76" t="s">
        <v>649</v>
      </c>
      <c r="E76" t="s">
        <v>625</v>
      </c>
      <c r="F76" t="s">
        <v>12</v>
      </c>
      <c r="G76" s="2">
        <v>28.5</v>
      </c>
      <c r="H76" s="2" t="s">
        <v>192</v>
      </c>
      <c r="I76">
        <v>0</v>
      </c>
      <c r="J76">
        <v>0</v>
      </c>
      <c r="K76" s="1" t="s">
        <v>53</v>
      </c>
      <c r="L76" s="3">
        <v>27.720800000000001</v>
      </c>
      <c r="M76" t="s">
        <v>54</v>
      </c>
      <c r="N76" t="s">
        <v>644</v>
      </c>
    </row>
    <row r="77" spans="2:14" x14ac:dyDescent="0.25">
      <c r="B77">
        <v>966</v>
      </c>
      <c r="C77">
        <v>1</v>
      </c>
      <c r="D77" t="s">
        <v>649</v>
      </c>
      <c r="E77" t="s">
        <v>277</v>
      </c>
      <c r="F77" t="s">
        <v>14</v>
      </c>
      <c r="G77" s="2">
        <v>35</v>
      </c>
      <c r="H77" s="2" t="s">
        <v>192</v>
      </c>
      <c r="I77">
        <v>0</v>
      </c>
      <c r="J77">
        <v>0</v>
      </c>
      <c r="K77" s="1">
        <v>113503</v>
      </c>
      <c r="L77" s="3">
        <v>211.5</v>
      </c>
      <c r="M77" t="s">
        <v>55</v>
      </c>
      <c r="N77" t="s">
        <v>644</v>
      </c>
    </row>
    <row r="78" spans="2:14" x14ac:dyDescent="0.25">
      <c r="B78">
        <v>967</v>
      </c>
      <c r="C78">
        <v>0</v>
      </c>
      <c r="D78" t="s">
        <v>649</v>
      </c>
      <c r="E78" t="s">
        <v>278</v>
      </c>
      <c r="F78" t="s">
        <v>12</v>
      </c>
      <c r="G78" s="2">
        <v>32.5</v>
      </c>
      <c r="H78" s="2" t="s">
        <v>192</v>
      </c>
      <c r="I78">
        <v>0</v>
      </c>
      <c r="J78">
        <v>0</v>
      </c>
      <c r="K78" s="1">
        <v>113503</v>
      </c>
      <c r="L78" s="3">
        <v>211.5</v>
      </c>
      <c r="M78" t="s">
        <v>56</v>
      </c>
      <c r="N78" t="s">
        <v>644</v>
      </c>
    </row>
    <row r="79" spans="2:14" x14ac:dyDescent="0.25">
      <c r="B79">
        <v>968</v>
      </c>
      <c r="C79">
        <v>0</v>
      </c>
      <c r="D79" t="s">
        <v>651</v>
      </c>
      <c r="E79" t="s">
        <v>279</v>
      </c>
      <c r="F79" t="s">
        <v>12</v>
      </c>
      <c r="G79" s="2">
        <v>25</v>
      </c>
      <c r="H79" s="2" t="s">
        <v>192</v>
      </c>
      <c r="I79">
        <v>0</v>
      </c>
      <c r="J79">
        <v>0</v>
      </c>
      <c r="K79" s="1">
        <v>359306</v>
      </c>
      <c r="L79" s="3">
        <v>8.0500000000000007</v>
      </c>
      <c r="N79" t="s">
        <v>646</v>
      </c>
    </row>
    <row r="80" spans="2:14" x14ac:dyDescent="0.25">
      <c r="B80">
        <v>969</v>
      </c>
      <c r="C80">
        <v>1</v>
      </c>
      <c r="D80" t="s">
        <v>649</v>
      </c>
      <c r="E80" t="s">
        <v>280</v>
      </c>
      <c r="F80" t="s">
        <v>14</v>
      </c>
      <c r="G80" s="2">
        <v>55</v>
      </c>
      <c r="H80" s="2" t="s">
        <v>193</v>
      </c>
      <c r="I80">
        <v>2</v>
      </c>
      <c r="J80">
        <v>0</v>
      </c>
      <c r="K80" s="1">
        <v>11770</v>
      </c>
      <c r="L80" s="3">
        <v>25.7</v>
      </c>
      <c r="M80" t="s">
        <v>57</v>
      </c>
      <c r="N80" t="s">
        <v>646</v>
      </c>
    </row>
    <row r="81" spans="2:14" x14ac:dyDescent="0.25">
      <c r="B81">
        <v>970</v>
      </c>
      <c r="C81">
        <v>0</v>
      </c>
      <c r="D81" t="s">
        <v>650</v>
      </c>
      <c r="E81" t="s">
        <v>281</v>
      </c>
      <c r="F81" t="s">
        <v>12</v>
      </c>
      <c r="G81" s="2">
        <v>30</v>
      </c>
      <c r="H81" s="2" t="s">
        <v>192</v>
      </c>
      <c r="I81">
        <v>0</v>
      </c>
      <c r="J81">
        <v>0</v>
      </c>
      <c r="K81" s="1">
        <v>248744</v>
      </c>
      <c r="L81" s="3">
        <v>13</v>
      </c>
      <c r="N81" t="s">
        <v>646</v>
      </c>
    </row>
    <row r="82" spans="2:14" x14ac:dyDescent="0.25">
      <c r="B82">
        <v>971</v>
      </c>
      <c r="C82">
        <v>1</v>
      </c>
      <c r="D82" t="s">
        <v>651</v>
      </c>
      <c r="E82" t="s">
        <v>282</v>
      </c>
      <c r="F82" t="s">
        <v>14</v>
      </c>
      <c r="G82" s="2">
        <v>24</v>
      </c>
      <c r="H82" s="2" t="s">
        <v>192</v>
      </c>
      <c r="I82">
        <v>0</v>
      </c>
      <c r="J82">
        <v>0</v>
      </c>
      <c r="K82" s="1">
        <v>368702</v>
      </c>
      <c r="L82" s="3">
        <v>7.75</v>
      </c>
      <c r="N82" t="s">
        <v>645</v>
      </c>
    </row>
    <row r="83" spans="2:14" x14ac:dyDescent="0.25">
      <c r="B83">
        <v>972</v>
      </c>
      <c r="C83">
        <v>0</v>
      </c>
      <c r="D83" t="s">
        <v>651</v>
      </c>
      <c r="E83" t="s">
        <v>283</v>
      </c>
      <c r="F83" t="s">
        <v>12</v>
      </c>
      <c r="G83" s="2">
        <v>6</v>
      </c>
      <c r="H83" s="2" t="s">
        <v>653</v>
      </c>
      <c r="I83">
        <v>1</v>
      </c>
      <c r="J83">
        <v>1</v>
      </c>
      <c r="K83" s="1">
        <v>2678</v>
      </c>
      <c r="L83" s="3">
        <v>15.245799999999999</v>
      </c>
      <c r="N83" t="s">
        <v>644</v>
      </c>
    </row>
    <row r="84" spans="2:14" x14ac:dyDescent="0.25">
      <c r="B84">
        <v>973</v>
      </c>
      <c r="C84">
        <v>0</v>
      </c>
      <c r="D84" t="s">
        <v>649</v>
      </c>
      <c r="E84" t="s">
        <v>284</v>
      </c>
      <c r="F84" t="s">
        <v>12</v>
      </c>
      <c r="G84" s="2">
        <v>67</v>
      </c>
      <c r="H84" s="2" t="s">
        <v>652</v>
      </c>
      <c r="I84">
        <v>1</v>
      </c>
      <c r="J84">
        <v>0</v>
      </c>
      <c r="K84" s="1" t="s">
        <v>58</v>
      </c>
      <c r="L84" s="3">
        <v>221.7792</v>
      </c>
      <c r="M84" t="s">
        <v>59</v>
      </c>
      <c r="N84" t="s">
        <v>646</v>
      </c>
    </row>
    <row r="85" spans="2:14" x14ac:dyDescent="0.25">
      <c r="B85">
        <v>974</v>
      </c>
      <c r="C85">
        <v>0</v>
      </c>
      <c r="D85" t="s">
        <v>649</v>
      </c>
      <c r="E85" t="s">
        <v>285</v>
      </c>
      <c r="F85" t="s">
        <v>12</v>
      </c>
      <c r="G85" s="2">
        <v>49</v>
      </c>
      <c r="H85" s="2" t="s">
        <v>193</v>
      </c>
      <c r="I85">
        <v>0</v>
      </c>
      <c r="J85">
        <v>0</v>
      </c>
      <c r="K85" s="1">
        <v>19924</v>
      </c>
      <c r="L85" s="3">
        <v>26</v>
      </c>
      <c r="N85" t="s">
        <v>646</v>
      </c>
    </row>
    <row r="86" spans="2:14" x14ac:dyDescent="0.25">
      <c r="B86">
        <v>975</v>
      </c>
      <c r="C86">
        <v>0</v>
      </c>
      <c r="D86" t="s">
        <v>651</v>
      </c>
      <c r="E86" t="s">
        <v>286</v>
      </c>
      <c r="F86" t="s">
        <v>12</v>
      </c>
      <c r="G86" s="2">
        <v>25</v>
      </c>
      <c r="H86" s="2" t="s">
        <v>192</v>
      </c>
      <c r="I86">
        <v>0</v>
      </c>
      <c r="J86">
        <v>0</v>
      </c>
      <c r="K86" s="1">
        <v>349238</v>
      </c>
      <c r="L86" s="3">
        <v>7.8958000000000004</v>
      </c>
      <c r="N86" t="s">
        <v>646</v>
      </c>
    </row>
    <row r="87" spans="2:14" x14ac:dyDescent="0.25">
      <c r="B87">
        <v>976</v>
      </c>
      <c r="C87">
        <v>0</v>
      </c>
      <c r="D87" t="s">
        <v>650</v>
      </c>
      <c r="E87" t="s">
        <v>287</v>
      </c>
      <c r="F87" t="s">
        <v>12</v>
      </c>
      <c r="G87" s="2">
        <v>31</v>
      </c>
      <c r="H87" s="2" t="s">
        <v>192</v>
      </c>
      <c r="I87">
        <v>0</v>
      </c>
      <c r="J87">
        <v>0</v>
      </c>
      <c r="K87" s="1">
        <v>240261</v>
      </c>
      <c r="L87" s="3">
        <v>10.708299999999999</v>
      </c>
      <c r="N87" t="s">
        <v>645</v>
      </c>
    </row>
    <row r="88" spans="2:14" x14ac:dyDescent="0.25">
      <c r="B88">
        <v>977</v>
      </c>
      <c r="C88">
        <v>0</v>
      </c>
      <c r="D88" t="s">
        <v>651</v>
      </c>
      <c r="E88" t="s">
        <v>288</v>
      </c>
      <c r="F88" t="s">
        <v>12</v>
      </c>
      <c r="G88" s="2">
        <v>25</v>
      </c>
      <c r="H88" s="2" t="s">
        <v>192</v>
      </c>
      <c r="I88">
        <v>1</v>
      </c>
      <c r="J88">
        <v>0</v>
      </c>
      <c r="K88" s="1">
        <v>2660</v>
      </c>
      <c r="L88" s="3">
        <v>14.4542</v>
      </c>
      <c r="N88" t="s">
        <v>644</v>
      </c>
    </row>
    <row r="89" spans="2:14" x14ac:dyDescent="0.25">
      <c r="B89">
        <v>978</v>
      </c>
      <c r="C89">
        <v>1</v>
      </c>
      <c r="D89" t="s">
        <v>651</v>
      </c>
      <c r="E89" t="s">
        <v>289</v>
      </c>
      <c r="F89" t="s">
        <v>14</v>
      </c>
      <c r="G89" s="2">
        <v>27</v>
      </c>
      <c r="H89" s="2" t="s">
        <v>192</v>
      </c>
      <c r="I89">
        <v>0</v>
      </c>
      <c r="J89">
        <v>0</v>
      </c>
      <c r="K89" s="1">
        <v>330844</v>
      </c>
      <c r="L89" s="3">
        <v>7.8792</v>
      </c>
      <c r="N89" t="s">
        <v>645</v>
      </c>
    </row>
    <row r="90" spans="2:14" x14ac:dyDescent="0.25">
      <c r="B90">
        <v>979</v>
      </c>
      <c r="C90">
        <v>1</v>
      </c>
      <c r="D90" t="s">
        <v>651</v>
      </c>
      <c r="E90" t="s">
        <v>290</v>
      </c>
      <c r="F90" t="s">
        <v>14</v>
      </c>
      <c r="G90" s="2">
        <v>18</v>
      </c>
      <c r="H90" s="2" t="s">
        <v>653</v>
      </c>
      <c r="I90">
        <v>0</v>
      </c>
      <c r="J90">
        <v>0</v>
      </c>
      <c r="K90" s="1" t="s">
        <v>60</v>
      </c>
      <c r="L90" s="3">
        <v>8.0500000000000007</v>
      </c>
      <c r="N90" t="s">
        <v>646</v>
      </c>
    </row>
    <row r="91" spans="2:14" x14ac:dyDescent="0.25">
      <c r="B91">
        <v>980</v>
      </c>
      <c r="C91">
        <v>1</v>
      </c>
      <c r="D91" t="s">
        <v>651</v>
      </c>
      <c r="E91" t="s">
        <v>291</v>
      </c>
      <c r="F91" t="s">
        <v>14</v>
      </c>
      <c r="G91" s="2">
        <v>23</v>
      </c>
      <c r="H91" s="2" t="s">
        <v>192</v>
      </c>
      <c r="I91">
        <v>0</v>
      </c>
      <c r="J91">
        <v>0</v>
      </c>
      <c r="K91" s="1">
        <v>364856</v>
      </c>
      <c r="L91" s="3">
        <v>7.75</v>
      </c>
      <c r="N91" t="s">
        <v>645</v>
      </c>
    </row>
    <row r="92" spans="2:14" x14ac:dyDescent="0.25">
      <c r="B92">
        <v>981</v>
      </c>
      <c r="C92">
        <v>0</v>
      </c>
      <c r="D92" t="s">
        <v>650</v>
      </c>
      <c r="E92" t="s">
        <v>292</v>
      </c>
      <c r="F92" t="s">
        <v>12</v>
      </c>
      <c r="G92" s="2">
        <v>2</v>
      </c>
      <c r="H92" s="2" t="s">
        <v>653</v>
      </c>
      <c r="I92">
        <v>1</v>
      </c>
      <c r="J92">
        <v>1</v>
      </c>
      <c r="K92" s="1">
        <v>29103</v>
      </c>
      <c r="L92" s="3">
        <v>23</v>
      </c>
      <c r="N92" t="s">
        <v>646</v>
      </c>
    </row>
    <row r="93" spans="2:14" x14ac:dyDescent="0.25">
      <c r="B93">
        <v>982</v>
      </c>
      <c r="C93">
        <v>1</v>
      </c>
      <c r="D93" t="s">
        <v>651</v>
      </c>
      <c r="E93" t="s">
        <v>293</v>
      </c>
      <c r="F93" t="s">
        <v>14</v>
      </c>
      <c r="G93" s="2">
        <v>22</v>
      </c>
      <c r="H93" s="2" t="s">
        <v>192</v>
      </c>
      <c r="I93">
        <v>1</v>
      </c>
      <c r="J93">
        <v>0</v>
      </c>
      <c r="K93" s="1">
        <v>347072</v>
      </c>
      <c r="L93" s="3">
        <v>13.9</v>
      </c>
      <c r="N93" t="s">
        <v>646</v>
      </c>
    </row>
    <row r="94" spans="2:14" x14ac:dyDescent="0.25">
      <c r="B94">
        <v>983</v>
      </c>
      <c r="C94">
        <v>0</v>
      </c>
      <c r="D94" t="s">
        <v>651</v>
      </c>
      <c r="E94" t="s">
        <v>294</v>
      </c>
      <c r="F94" t="s">
        <v>12</v>
      </c>
      <c r="G94" s="2">
        <v>25</v>
      </c>
      <c r="H94" s="2" t="s">
        <v>192</v>
      </c>
      <c r="I94">
        <v>0</v>
      </c>
      <c r="J94">
        <v>0</v>
      </c>
      <c r="K94" s="1">
        <v>345498</v>
      </c>
      <c r="L94" s="3">
        <v>7.7750000000000004</v>
      </c>
      <c r="N94" t="s">
        <v>646</v>
      </c>
    </row>
    <row r="95" spans="2:14" x14ac:dyDescent="0.25">
      <c r="B95">
        <v>984</v>
      </c>
      <c r="C95">
        <v>1</v>
      </c>
      <c r="D95" t="s">
        <v>649</v>
      </c>
      <c r="E95" t="s">
        <v>295</v>
      </c>
      <c r="F95" t="s">
        <v>14</v>
      </c>
      <c r="G95" s="2">
        <v>27</v>
      </c>
      <c r="H95" s="2" t="s">
        <v>192</v>
      </c>
      <c r="I95">
        <v>1</v>
      </c>
      <c r="J95">
        <v>2</v>
      </c>
      <c r="K95" s="1" t="s">
        <v>61</v>
      </c>
      <c r="L95" s="3">
        <v>52</v>
      </c>
      <c r="M95" t="s">
        <v>62</v>
      </c>
      <c r="N95" t="s">
        <v>646</v>
      </c>
    </row>
    <row r="96" spans="2:14" x14ac:dyDescent="0.25">
      <c r="B96">
        <v>985</v>
      </c>
      <c r="C96">
        <v>0</v>
      </c>
      <c r="D96" t="s">
        <v>651</v>
      </c>
      <c r="E96" t="s">
        <v>296</v>
      </c>
      <c r="F96" t="s">
        <v>12</v>
      </c>
      <c r="G96" s="2">
        <v>25</v>
      </c>
      <c r="H96" s="2" t="s">
        <v>192</v>
      </c>
      <c r="I96">
        <v>0</v>
      </c>
      <c r="J96">
        <v>0</v>
      </c>
      <c r="K96" s="1">
        <v>376563</v>
      </c>
      <c r="L96" s="3">
        <v>8.0500000000000007</v>
      </c>
      <c r="N96" t="s">
        <v>646</v>
      </c>
    </row>
    <row r="97" spans="2:14" x14ac:dyDescent="0.25">
      <c r="B97">
        <v>986</v>
      </c>
      <c r="C97">
        <v>0</v>
      </c>
      <c r="D97" t="s">
        <v>649</v>
      </c>
      <c r="E97" t="s">
        <v>297</v>
      </c>
      <c r="F97" t="s">
        <v>12</v>
      </c>
      <c r="G97" s="2">
        <v>25</v>
      </c>
      <c r="H97" s="2" t="s">
        <v>192</v>
      </c>
      <c r="I97">
        <v>0</v>
      </c>
      <c r="J97">
        <v>0</v>
      </c>
      <c r="K97" s="1">
        <v>13905</v>
      </c>
      <c r="L97" s="3">
        <v>26</v>
      </c>
      <c r="N97" t="s">
        <v>644</v>
      </c>
    </row>
    <row r="98" spans="2:14" x14ac:dyDescent="0.25">
      <c r="B98">
        <v>987</v>
      </c>
      <c r="C98">
        <v>0</v>
      </c>
      <c r="D98" t="s">
        <v>651</v>
      </c>
      <c r="E98" t="s">
        <v>298</v>
      </c>
      <c r="F98" t="s">
        <v>12</v>
      </c>
      <c r="G98" s="2">
        <v>25</v>
      </c>
      <c r="H98" s="2" t="s">
        <v>192</v>
      </c>
      <c r="I98">
        <v>0</v>
      </c>
      <c r="J98">
        <v>0</v>
      </c>
      <c r="K98" s="1">
        <v>350033</v>
      </c>
      <c r="L98" s="3">
        <v>7.7957999999999998</v>
      </c>
      <c r="N98" t="s">
        <v>646</v>
      </c>
    </row>
    <row r="99" spans="2:14" x14ac:dyDescent="0.25">
      <c r="B99">
        <v>988</v>
      </c>
      <c r="C99">
        <v>1</v>
      </c>
      <c r="D99" t="s">
        <v>649</v>
      </c>
      <c r="E99" t="s">
        <v>299</v>
      </c>
      <c r="F99" t="s">
        <v>14</v>
      </c>
      <c r="G99" s="2">
        <v>76</v>
      </c>
      <c r="H99" s="2" t="s">
        <v>652</v>
      </c>
      <c r="I99">
        <v>1</v>
      </c>
      <c r="J99">
        <v>0</v>
      </c>
      <c r="K99" s="1">
        <v>19877</v>
      </c>
      <c r="L99" s="3">
        <v>78.849999999999994</v>
      </c>
      <c r="M99" t="s">
        <v>63</v>
      </c>
      <c r="N99" t="s">
        <v>646</v>
      </c>
    </row>
    <row r="100" spans="2:14" x14ac:dyDescent="0.25">
      <c r="B100">
        <v>989</v>
      </c>
      <c r="C100">
        <v>0</v>
      </c>
      <c r="D100" t="s">
        <v>651</v>
      </c>
      <c r="E100" t="s">
        <v>300</v>
      </c>
      <c r="F100" t="s">
        <v>12</v>
      </c>
      <c r="G100" s="2">
        <v>29</v>
      </c>
      <c r="H100" s="2" t="s">
        <v>192</v>
      </c>
      <c r="I100">
        <v>0</v>
      </c>
      <c r="J100">
        <v>0</v>
      </c>
      <c r="K100" s="1" t="s">
        <v>64</v>
      </c>
      <c r="L100" s="3">
        <v>7.9249999999999998</v>
      </c>
      <c r="N100" t="s">
        <v>646</v>
      </c>
    </row>
    <row r="101" spans="2:14" x14ac:dyDescent="0.25">
      <c r="B101">
        <v>990</v>
      </c>
      <c r="C101">
        <v>1</v>
      </c>
      <c r="D101" t="s">
        <v>651</v>
      </c>
      <c r="E101" t="s">
        <v>301</v>
      </c>
      <c r="F101" t="s">
        <v>14</v>
      </c>
      <c r="G101" s="2">
        <v>20</v>
      </c>
      <c r="H101" s="2" t="s">
        <v>192</v>
      </c>
      <c r="I101">
        <v>0</v>
      </c>
      <c r="J101">
        <v>0</v>
      </c>
      <c r="K101" s="1">
        <v>347471</v>
      </c>
      <c r="L101" s="3">
        <v>7.8541999999999996</v>
      </c>
      <c r="N101" t="s">
        <v>646</v>
      </c>
    </row>
    <row r="102" spans="2:14" x14ac:dyDescent="0.25">
      <c r="B102">
        <v>991</v>
      </c>
      <c r="C102">
        <v>0</v>
      </c>
      <c r="D102" t="s">
        <v>651</v>
      </c>
      <c r="E102" t="s">
        <v>302</v>
      </c>
      <c r="F102" t="s">
        <v>12</v>
      </c>
      <c r="G102" s="2">
        <v>33</v>
      </c>
      <c r="H102" s="2" t="s">
        <v>192</v>
      </c>
      <c r="I102">
        <v>0</v>
      </c>
      <c r="J102">
        <v>0</v>
      </c>
      <c r="K102" s="1" t="s">
        <v>65</v>
      </c>
      <c r="L102" s="3">
        <v>8.0500000000000007</v>
      </c>
      <c r="N102" t="s">
        <v>646</v>
      </c>
    </row>
    <row r="103" spans="2:14" x14ac:dyDescent="0.25">
      <c r="B103">
        <v>992</v>
      </c>
      <c r="C103">
        <v>1</v>
      </c>
      <c r="D103" t="s">
        <v>649</v>
      </c>
      <c r="E103" t="s">
        <v>303</v>
      </c>
      <c r="F103" t="s">
        <v>14</v>
      </c>
      <c r="G103" s="2">
        <v>43</v>
      </c>
      <c r="H103" s="2" t="s">
        <v>193</v>
      </c>
      <c r="I103">
        <v>1</v>
      </c>
      <c r="J103">
        <v>0</v>
      </c>
      <c r="K103" s="1">
        <v>11778</v>
      </c>
      <c r="L103" s="3">
        <v>55.441699999999997</v>
      </c>
      <c r="M103" t="s">
        <v>66</v>
      </c>
      <c r="N103" t="s">
        <v>644</v>
      </c>
    </row>
    <row r="104" spans="2:14" x14ac:dyDescent="0.25">
      <c r="B104">
        <v>993</v>
      </c>
      <c r="C104">
        <v>0</v>
      </c>
      <c r="D104" t="s">
        <v>650</v>
      </c>
      <c r="E104" t="s">
        <v>304</v>
      </c>
      <c r="F104" t="s">
        <v>12</v>
      </c>
      <c r="G104" s="2">
        <v>27</v>
      </c>
      <c r="H104" s="2" t="s">
        <v>192</v>
      </c>
      <c r="I104">
        <v>1</v>
      </c>
      <c r="J104">
        <v>0</v>
      </c>
      <c r="K104" s="1">
        <v>228414</v>
      </c>
      <c r="L104" s="3">
        <v>26</v>
      </c>
      <c r="N104" t="s">
        <v>646</v>
      </c>
    </row>
    <row r="105" spans="2:14" x14ac:dyDescent="0.25">
      <c r="B105">
        <v>994</v>
      </c>
      <c r="C105">
        <v>0</v>
      </c>
      <c r="D105" t="s">
        <v>651</v>
      </c>
      <c r="E105" t="s">
        <v>305</v>
      </c>
      <c r="F105" t="s">
        <v>12</v>
      </c>
      <c r="G105" s="2">
        <v>25</v>
      </c>
      <c r="H105" s="2" t="s">
        <v>192</v>
      </c>
      <c r="I105">
        <v>0</v>
      </c>
      <c r="J105">
        <v>0</v>
      </c>
      <c r="K105" s="1">
        <v>365235</v>
      </c>
      <c r="L105" s="3">
        <v>7.75</v>
      </c>
      <c r="N105" t="s">
        <v>645</v>
      </c>
    </row>
    <row r="106" spans="2:14" x14ac:dyDescent="0.25">
      <c r="B106">
        <v>995</v>
      </c>
      <c r="C106">
        <v>0</v>
      </c>
      <c r="D106" t="s">
        <v>651</v>
      </c>
      <c r="E106" t="s">
        <v>306</v>
      </c>
      <c r="F106" t="s">
        <v>12</v>
      </c>
      <c r="G106" s="2">
        <v>26</v>
      </c>
      <c r="H106" s="2" t="s">
        <v>192</v>
      </c>
      <c r="I106">
        <v>0</v>
      </c>
      <c r="J106">
        <v>0</v>
      </c>
      <c r="K106" s="1">
        <v>347070</v>
      </c>
      <c r="L106" s="3">
        <v>7.7750000000000004</v>
      </c>
      <c r="N106" t="s">
        <v>646</v>
      </c>
    </row>
    <row r="107" spans="2:14" x14ac:dyDescent="0.25">
      <c r="B107">
        <v>996</v>
      </c>
      <c r="C107">
        <v>1</v>
      </c>
      <c r="D107" t="s">
        <v>651</v>
      </c>
      <c r="E107" t="s">
        <v>307</v>
      </c>
      <c r="F107" t="s">
        <v>14</v>
      </c>
      <c r="G107" s="2">
        <v>16</v>
      </c>
      <c r="H107" s="2" t="s">
        <v>653</v>
      </c>
      <c r="I107">
        <v>1</v>
      </c>
      <c r="J107">
        <v>1</v>
      </c>
      <c r="K107" s="1">
        <v>2625</v>
      </c>
      <c r="L107" s="3">
        <v>8.5167000000000002</v>
      </c>
      <c r="N107" t="s">
        <v>644</v>
      </c>
    </row>
    <row r="108" spans="2:14" x14ac:dyDescent="0.25">
      <c r="B108">
        <v>997</v>
      </c>
      <c r="C108">
        <v>0</v>
      </c>
      <c r="D108" t="s">
        <v>651</v>
      </c>
      <c r="E108" t="s">
        <v>308</v>
      </c>
      <c r="F108" t="s">
        <v>12</v>
      </c>
      <c r="G108" s="2">
        <v>28</v>
      </c>
      <c r="H108" s="2" t="s">
        <v>192</v>
      </c>
      <c r="I108">
        <v>0</v>
      </c>
      <c r="J108">
        <v>0</v>
      </c>
      <c r="K108" s="1" t="s">
        <v>67</v>
      </c>
      <c r="L108" s="3">
        <v>22.524999999999999</v>
      </c>
      <c r="N108" t="s">
        <v>646</v>
      </c>
    </row>
    <row r="109" spans="2:14" x14ac:dyDescent="0.25">
      <c r="B109">
        <v>998</v>
      </c>
      <c r="C109">
        <v>0</v>
      </c>
      <c r="D109" t="s">
        <v>651</v>
      </c>
      <c r="E109" t="s">
        <v>309</v>
      </c>
      <c r="F109" t="s">
        <v>12</v>
      </c>
      <c r="G109" s="2">
        <v>21</v>
      </c>
      <c r="H109" s="2" t="s">
        <v>192</v>
      </c>
      <c r="I109">
        <v>0</v>
      </c>
      <c r="J109">
        <v>0</v>
      </c>
      <c r="K109" s="1">
        <v>330920</v>
      </c>
      <c r="L109" s="3">
        <v>7.8208000000000002</v>
      </c>
      <c r="N109" t="s">
        <v>645</v>
      </c>
    </row>
    <row r="110" spans="2:14" x14ac:dyDescent="0.25">
      <c r="B110">
        <v>999</v>
      </c>
      <c r="C110">
        <v>0</v>
      </c>
      <c r="D110" t="s">
        <v>651</v>
      </c>
      <c r="E110" t="s">
        <v>310</v>
      </c>
      <c r="F110" t="s">
        <v>12</v>
      </c>
      <c r="G110" s="2">
        <v>25</v>
      </c>
      <c r="H110" s="2" t="s">
        <v>192</v>
      </c>
      <c r="I110">
        <v>0</v>
      </c>
      <c r="J110">
        <v>0</v>
      </c>
      <c r="K110" s="1">
        <v>383162</v>
      </c>
      <c r="L110" s="3">
        <v>7.75</v>
      </c>
      <c r="N110" t="s">
        <v>645</v>
      </c>
    </row>
    <row r="111" spans="2:14" x14ac:dyDescent="0.25">
      <c r="B111">
        <v>1000</v>
      </c>
      <c r="C111">
        <v>0</v>
      </c>
      <c r="D111" t="s">
        <v>651</v>
      </c>
      <c r="E111" t="s">
        <v>311</v>
      </c>
      <c r="F111" t="s">
        <v>12</v>
      </c>
      <c r="G111" s="2">
        <v>25</v>
      </c>
      <c r="H111" s="2" t="s">
        <v>192</v>
      </c>
      <c r="I111">
        <v>0</v>
      </c>
      <c r="J111">
        <v>0</v>
      </c>
      <c r="K111" s="1">
        <v>3410</v>
      </c>
      <c r="L111" s="3">
        <v>8.7125000000000004</v>
      </c>
      <c r="N111" t="s">
        <v>646</v>
      </c>
    </row>
    <row r="112" spans="2:14" x14ac:dyDescent="0.25">
      <c r="B112">
        <v>1001</v>
      </c>
      <c r="C112">
        <v>0</v>
      </c>
      <c r="D112" t="s">
        <v>650</v>
      </c>
      <c r="E112" t="s">
        <v>312</v>
      </c>
      <c r="F112" t="s">
        <v>12</v>
      </c>
      <c r="G112" s="2">
        <v>18.5</v>
      </c>
      <c r="H112" s="2" t="s">
        <v>653</v>
      </c>
      <c r="I112">
        <v>0</v>
      </c>
      <c r="J112">
        <v>0</v>
      </c>
      <c r="K112" s="1">
        <v>248734</v>
      </c>
      <c r="L112" s="3">
        <v>13</v>
      </c>
      <c r="M112" t="s">
        <v>68</v>
      </c>
      <c r="N112" t="s">
        <v>646</v>
      </c>
    </row>
    <row r="113" spans="2:14" x14ac:dyDescent="0.25">
      <c r="B113">
        <v>1002</v>
      </c>
      <c r="C113">
        <v>0</v>
      </c>
      <c r="D113" t="s">
        <v>650</v>
      </c>
      <c r="E113" t="s">
        <v>313</v>
      </c>
      <c r="F113" t="s">
        <v>12</v>
      </c>
      <c r="G113" s="2">
        <v>41</v>
      </c>
      <c r="H113" s="2" t="s">
        <v>193</v>
      </c>
      <c r="I113">
        <v>0</v>
      </c>
      <c r="J113">
        <v>0</v>
      </c>
      <c r="K113" s="1">
        <v>237734</v>
      </c>
      <c r="L113" s="3">
        <v>15.0458</v>
      </c>
      <c r="N113" t="s">
        <v>644</v>
      </c>
    </row>
    <row r="114" spans="2:14" x14ac:dyDescent="0.25">
      <c r="B114">
        <v>1003</v>
      </c>
      <c r="C114">
        <v>1</v>
      </c>
      <c r="D114" t="s">
        <v>651</v>
      </c>
      <c r="E114" t="s">
        <v>314</v>
      </c>
      <c r="F114" t="s">
        <v>14</v>
      </c>
      <c r="G114" s="2">
        <v>23</v>
      </c>
      <c r="H114" s="2" t="s">
        <v>192</v>
      </c>
      <c r="I114">
        <v>0</v>
      </c>
      <c r="J114">
        <v>0</v>
      </c>
      <c r="K114" s="1">
        <v>330968</v>
      </c>
      <c r="L114" s="3">
        <v>7.7792000000000003</v>
      </c>
      <c r="N114" t="s">
        <v>645</v>
      </c>
    </row>
    <row r="115" spans="2:14" x14ac:dyDescent="0.25">
      <c r="B115">
        <v>1004</v>
      </c>
      <c r="C115">
        <v>1</v>
      </c>
      <c r="D115" t="s">
        <v>649</v>
      </c>
      <c r="E115" t="s">
        <v>315</v>
      </c>
      <c r="F115" t="s">
        <v>14</v>
      </c>
      <c r="G115" s="2">
        <v>36</v>
      </c>
      <c r="H115" s="2" t="s">
        <v>192</v>
      </c>
      <c r="I115">
        <v>0</v>
      </c>
      <c r="J115">
        <v>0</v>
      </c>
      <c r="K115" s="1" t="s">
        <v>69</v>
      </c>
      <c r="L115" s="3">
        <v>31.679200000000002</v>
      </c>
      <c r="M115" t="s">
        <v>70</v>
      </c>
      <c r="N115" t="s">
        <v>644</v>
      </c>
    </row>
    <row r="116" spans="2:14" x14ac:dyDescent="0.25">
      <c r="B116">
        <v>1005</v>
      </c>
      <c r="C116">
        <v>1</v>
      </c>
      <c r="D116" t="s">
        <v>651</v>
      </c>
      <c r="E116" t="s">
        <v>316</v>
      </c>
      <c r="F116" t="s">
        <v>14</v>
      </c>
      <c r="G116" s="2">
        <v>18.5</v>
      </c>
      <c r="H116" s="2" t="s">
        <v>653</v>
      </c>
      <c r="I116">
        <v>0</v>
      </c>
      <c r="J116">
        <v>0</v>
      </c>
      <c r="K116" s="1">
        <v>329944</v>
      </c>
      <c r="L116" s="3">
        <v>7.2832999999999997</v>
      </c>
      <c r="N116" t="s">
        <v>645</v>
      </c>
    </row>
    <row r="117" spans="2:14" x14ac:dyDescent="0.25">
      <c r="B117">
        <v>1006</v>
      </c>
      <c r="C117">
        <v>1</v>
      </c>
      <c r="D117" t="s">
        <v>649</v>
      </c>
      <c r="E117" t="s">
        <v>317</v>
      </c>
      <c r="F117" t="s">
        <v>14</v>
      </c>
      <c r="G117" s="2">
        <v>63</v>
      </c>
      <c r="H117" s="2" t="s">
        <v>652</v>
      </c>
      <c r="I117">
        <v>1</v>
      </c>
      <c r="J117">
        <v>0</v>
      </c>
      <c r="K117" s="1" t="s">
        <v>58</v>
      </c>
      <c r="L117" s="3">
        <v>221.7792</v>
      </c>
      <c r="M117" t="s">
        <v>59</v>
      </c>
      <c r="N117" t="s">
        <v>646</v>
      </c>
    </row>
    <row r="118" spans="2:14" x14ac:dyDescent="0.25">
      <c r="B118">
        <v>1007</v>
      </c>
      <c r="C118">
        <v>0</v>
      </c>
      <c r="D118" t="s">
        <v>651</v>
      </c>
      <c r="E118" t="s">
        <v>318</v>
      </c>
      <c r="F118" t="s">
        <v>12</v>
      </c>
      <c r="G118" s="2">
        <v>18</v>
      </c>
      <c r="H118" s="2" t="s">
        <v>653</v>
      </c>
      <c r="I118">
        <v>1</v>
      </c>
      <c r="J118">
        <v>0</v>
      </c>
      <c r="K118" s="1">
        <v>2680</v>
      </c>
      <c r="L118" s="3">
        <v>14.4542</v>
      </c>
      <c r="N118" t="s">
        <v>644</v>
      </c>
    </row>
    <row r="119" spans="2:14" x14ac:dyDescent="0.25">
      <c r="B119">
        <v>1008</v>
      </c>
      <c r="C119">
        <v>0</v>
      </c>
      <c r="D119" t="s">
        <v>651</v>
      </c>
      <c r="E119" t="s">
        <v>319</v>
      </c>
      <c r="F119" t="s">
        <v>12</v>
      </c>
      <c r="G119" s="2">
        <v>25</v>
      </c>
      <c r="H119" s="2" t="s">
        <v>192</v>
      </c>
      <c r="I119">
        <v>0</v>
      </c>
      <c r="J119">
        <v>0</v>
      </c>
      <c r="K119" s="1">
        <v>2681</v>
      </c>
      <c r="L119" s="3">
        <v>6.4375</v>
      </c>
      <c r="N119" t="s">
        <v>644</v>
      </c>
    </row>
    <row r="120" spans="2:14" x14ac:dyDescent="0.25">
      <c r="B120">
        <v>1009</v>
      </c>
      <c r="C120">
        <v>1</v>
      </c>
      <c r="D120" t="s">
        <v>651</v>
      </c>
      <c r="E120" t="s">
        <v>320</v>
      </c>
      <c r="F120" t="s">
        <v>14</v>
      </c>
      <c r="G120" s="2">
        <v>1</v>
      </c>
      <c r="H120" s="2" t="s">
        <v>653</v>
      </c>
      <c r="I120">
        <v>1</v>
      </c>
      <c r="J120">
        <v>1</v>
      </c>
      <c r="K120" s="1" t="s">
        <v>71</v>
      </c>
      <c r="L120" s="3">
        <v>16.7</v>
      </c>
      <c r="M120" t="s">
        <v>72</v>
      </c>
      <c r="N120" t="s">
        <v>646</v>
      </c>
    </row>
    <row r="121" spans="2:14" x14ac:dyDescent="0.25">
      <c r="B121">
        <v>1010</v>
      </c>
      <c r="C121">
        <v>0</v>
      </c>
      <c r="D121" t="s">
        <v>649</v>
      </c>
      <c r="E121" t="s">
        <v>321</v>
      </c>
      <c r="F121" t="s">
        <v>12</v>
      </c>
      <c r="G121" s="2">
        <v>36</v>
      </c>
      <c r="H121" s="2" t="s">
        <v>192</v>
      </c>
      <c r="I121">
        <v>0</v>
      </c>
      <c r="J121">
        <v>0</v>
      </c>
      <c r="K121" s="1">
        <v>13050</v>
      </c>
      <c r="L121" s="3">
        <v>75.241699999999994</v>
      </c>
      <c r="M121" t="s">
        <v>73</v>
      </c>
      <c r="N121" t="s">
        <v>644</v>
      </c>
    </row>
    <row r="122" spans="2:14" x14ac:dyDescent="0.25">
      <c r="B122">
        <v>1011</v>
      </c>
      <c r="C122">
        <v>1</v>
      </c>
      <c r="D122" t="s">
        <v>650</v>
      </c>
      <c r="E122" t="s">
        <v>322</v>
      </c>
      <c r="F122" t="s">
        <v>14</v>
      </c>
      <c r="G122" s="2">
        <v>29</v>
      </c>
      <c r="H122" s="2" t="s">
        <v>192</v>
      </c>
      <c r="I122">
        <v>1</v>
      </c>
      <c r="J122">
        <v>0</v>
      </c>
      <c r="K122" s="1" t="s">
        <v>74</v>
      </c>
      <c r="L122" s="3">
        <v>26</v>
      </c>
      <c r="N122" t="s">
        <v>646</v>
      </c>
    </row>
    <row r="123" spans="2:14" x14ac:dyDescent="0.25">
      <c r="B123">
        <v>1012</v>
      </c>
      <c r="C123">
        <v>1</v>
      </c>
      <c r="D123" t="s">
        <v>650</v>
      </c>
      <c r="E123" t="s">
        <v>323</v>
      </c>
      <c r="F123" t="s">
        <v>14</v>
      </c>
      <c r="G123" s="2">
        <v>12</v>
      </c>
      <c r="H123" s="2" t="s">
        <v>653</v>
      </c>
      <c r="I123">
        <v>0</v>
      </c>
      <c r="J123">
        <v>0</v>
      </c>
      <c r="K123" s="1" t="s">
        <v>75</v>
      </c>
      <c r="L123" s="3">
        <v>15.75</v>
      </c>
      <c r="N123" t="s">
        <v>646</v>
      </c>
    </row>
    <row r="124" spans="2:14" x14ac:dyDescent="0.25">
      <c r="B124">
        <v>1013</v>
      </c>
      <c r="C124">
        <v>0</v>
      </c>
      <c r="D124" t="s">
        <v>651</v>
      </c>
      <c r="E124" t="s">
        <v>324</v>
      </c>
      <c r="F124" t="s">
        <v>12</v>
      </c>
      <c r="G124" s="2">
        <v>25</v>
      </c>
      <c r="H124" s="2" t="s">
        <v>192</v>
      </c>
      <c r="I124">
        <v>1</v>
      </c>
      <c r="J124">
        <v>0</v>
      </c>
      <c r="K124" s="1">
        <v>367227</v>
      </c>
      <c r="L124" s="3">
        <v>7.75</v>
      </c>
      <c r="N124" t="s">
        <v>645</v>
      </c>
    </row>
    <row r="125" spans="2:14" x14ac:dyDescent="0.25">
      <c r="B125">
        <v>1014</v>
      </c>
      <c r="C125">
        <v>1</v>
      </c>
      <c r="D125" t="s">
        <v>649</v>
      </c>
      <c r="E125" t="s">
        <v>325</v>
      </c>
      <c r="F125" t="s">
        <v>14</v>
      </c>
      <c r="G125" s="2">
        <v>35</v>
      </c>
      <c r="H125" s="2" t="s">
        <v>192</v>
      </c>
      <c r="I125">
        <v>1</v>
      </c>
      <c r="J125">
        <v>0</v>
      </c>
      <c r="K125" s="1">
        <v>13236</v>
      </c>
      <c r="L125" s="3">
        <v>57.75</v>
      </c>
      <c r="M125" t="s">
        <v>76</v>
      </c>
      <c r="N125" t="s">
        <v>644</v>
      </c>
    </row>
    <row r="126" spans="2:14" x14ac:dyDescent="0.25">
      <c r="B126">
        <v>1015</v>
      </c>
      <c r="C126">
        <v>0</v>
      </c>
      <c r="D126" t="s">
        <v>651</v>
      </c>
      <c r="E126" t="s">
        <v>326</v>
      </c>
      <c r="F126" t="s">
        <v>12</v>
      </c>
      <c r="G126" s="2">
        <v>28</v>
      </c>
      <c r="H126" s="2" t="s">
        <v>192</v>
      </c>
      <c r="I126">
        <v>0</v>
      </c>
      <c r="J126">
        <v>0</v>
      </c>
      <c r="K126" s="1">
        <v>392095</v>
      </c>
      <c r="L126" s="3">
        <v>7.25</v>
      </c>
      <c r="N126" t="s">
        <v>646</v>
      </c>
    </row>
    <row r="127" spans="2:14" x14ac:dyDescent="0.25">
      <c r="B127">
        <v>1016</v>
      </c>
      <c r="C127">
        <v>0</v>
      </c>
      <c r="D127" t="s">
        <v>651</v>
      </c>
      <c r="E127" t="s">
        <v>327</v>
      </c>
      <c r="F127" t="s">
        <v>12</v>
      </c>
      <c r="G127" s="2">
        <v>25</v>
      </c>
      <c r="H127" s="2" t="s">
        <v>192</v>
      </c>
      <c r="I127">
        <v>0</v>
      </c>
      <c r="J127">
        <v>0</v>
      </c>
      <c r="K127" s="1">
        <v>368783</v>
      </c>
      <c r="L127" s="3">
        <v>7.75</v>
      </c>
      <c r="N127" t="s">
        <v>645</v>
      </c>
    </row>
    <row r="128" spans="2:14" x14ac:dyDescent="0.25">
      <c r="B128">
        <v>1017</v>
      </c>
      <c r="C128">
        <v>1</v>
      </c>
      <c r="D128" t="s">
        <v>651</v>
      </c>
      <c r="E128" t="s">
        <v>328</v>
      </c>
      <c r="F128" t="s">
        <v>14</v>
      </c>
      <c r="G128" s="2">
        <v>17</v>
      </c>
      <c r="H128" s="2" t="s">
        <v>653</v>
      </c>
      <c r="I128">
        <v>0</v>
      </c>
      <c r="J128">
        <v>1</v>
      </c>
      <c r="K128" s="1">
        <v>371362</v>
      </c>
      <c r="L128" s="3">
        <v>16.100000000000001</v>
      </c>
      <c r="N128" t="s">
        <v>646</v>
      </c>
    </row>
    <row r="129" spans="2:14" x14ac:dyDescent="0.25">
      <c r="B129">
        <v>1018</v>
      </c>
      <c r="C129">
        <v>0</v>
      </c>
      <c r="D129" t="s">
        <v>651</v>
      </c>
      <c r="E129" t="s">
        <v>329</v>
      </c>
      <c r="F129" t="s">
        <v>12</v>
      </c>
      <c r="G129" s="2">
        <v>22</v>
      </c>
      <c r="H129" s="2" t="s">
        <v>192</v>
      </c>
      <c r="I129">
        <v>0</v>
      </c>
      <c r="J129">
        <v>0</v>
      </c>
      <c r="K129" s="1">
        <v>350045</v>
      </c>
      <c r="L129" s="3">
        <v>7.7957999999999998</v>
      </c>
      <c r="N129" t="s">
        <v>646</v>
      </c>
    </row>
    <row r="130" spans="2:14" x14ac:dyDescent="0.25">
      <c r="B130">
        <v>1019</v>
      </c>
      <c r="C130">
        <v>1</v>
      </c>
      <c r="D130" t="s">
        <v>651</v>
      </c>
      <c r="E130" t="s">
        <v>626</v>
      </c>
      <c r="F130" t="s">
        <v>14</v>
      </c>
      <c r="G130" s="2">
        <v>23</v>
      </c>
      <c r="H130" s="2" t="s">
        <v>192</v>
      </c>
      <c r="I130">
        <v>2</v>
      </c>
      <c r="J130">
        <v>0</v>
      </c>
      <c r="K130" s="1">
        <v>367226</v>
      </c>
      <c r="L130" s="3">
        <v>23.25</v>
      </c>
      <c r="N130" t="s">
        <v>645</v>
      </c>
    </row>
    <row r="131" spans="2:14" x14ac:dyDescent="0.25">
      <c r="B131">
        <v>1020</v>
      </c>
      <c r="C131">
        <v>0</v>
      </c>
      <c r="D131" t="s">
        <v>650</v>
      </c>
      <c r="E131" t="s">
        <v>331</v>
      </c>
      <c r="F131" t="s">
        <v>12</v>
      </c>
      <c r="G131" s="2">
        <v>42</v>
      </c>
      <c r="H131" s="2" t="s">
        <v>193</v>
      </c>
      <c r="I131">
        <v>0</v>
      </c>
      <c r="J131">
        <v>0</v>
      </c>
      <c r="K131" s="1">
        <v>211535</v>
      </c>
      <c r="L131" s="3">
        <v>13</v>
      </c>
      <c r="N131" t="s">
        <v>646</v>
      </c>
    </row>
    <row r="132" spans="2:14" x14ac:dyDescent="0.25">
      <c r="B132">
        <v>1021</v>
      </c>
      <c r="C132">
        <v>0</v>
      </c>
      <c r="D132" t="s">
        <v>651</v>
      </c>
      <c r="E132" t="s">
        <v>332</v>
      </c>
      <c r="F132" t="s">
        <v>12</v>
      </c>
      <c r="G132" s="2">
        <v>24</v>
      </c>
      <c r="H132" s="2" t="s">
        <v>192</v>
      </c>
      <c r="I132">
        <v>0</v>
      </c>
      <c r="J132">
        <v>0</v>
      </c>
      <c r="K132" s="1">
        <v>342441</v>
      </c>
      <c r="L132" s="3">
        <v>8.0500000000000007</v>
      </c>
      <c r="N132" t="s">
        <v>646</v>
      </c>
    </row>
    <row r="133" spans="2:14" x14ac:dyDescent="0.25">
      <c r="B133">
        <v>1022</v>
      </c>
      <c r="C133">
        <v>0</v>
      </c>
      <c r="D133" t="s">
        <v>651</v>
      </c>
      <c r="E133" t="s">
        <v>333</v>
      </c>
      <c r="F133" t="s">
        <v>12</v>
      </c>
      <c r="G133" s="2">
        <v>32</v>
      </c>
      <c r="H133" s="2" t="s">
        <v>192</v>
      </c>
      <c r="I133">
        <v>0</v>
      </c>
      <c r="J133">
        <v>0</v>
      </c>
      <c r="K133" s="1" t="s">
        <v>77</v>
      </c>
      <c r="L133" s="3">
        <v>8.0500000000000007</v>
      </c>
      <c r="N133" t="s">
        <v>646</v>
      </c>
    </row>
    <row r="134" spans="2:14" x14ac:dyDescent="0.25">
      <c r="B134">
        <v>1023</v>
      </c>
      <c r="C134">
        <v>0</v>
      </c>
      <c r="D134" t="s">
        <v>649</v>
      </c>
      <c r="E134" t="s">
        <v>627</v>
      </c>
      <c r="F134" t="s">
        <v>12</v>
      </c>
      <c r="G134" s="2">
        <v>53</v>
      </c>
      <c r="H134" s="2" t="s">
        <v>193</v>
      </c>
      <c r="I134">
        <v>0</v>
      </c>
      <c r="J134">
        <v>0</v>
      </c>
      <c r="K134" s="1">
        <v>113780</v>
      </c>
      <c r="L134" s="3">
        <v>28.5</v>
      </c>
      <c r="M134" t="s">
        <v>78</v>
      </c>
      <c r="N134" t="s">
        <v>644</v>
      </c>
    </row>
    <row r="135" spans="2:14" x14ac:dyDescent="0.25">
      <c r="B135">
        <v>1024</v>
      </c>
      <c r="C135">
        <v>1</v>
      </c>
      <c r="D135" t="s">
        <v>651</v>
      </c>
      <c r="E135" t="s">
        <v>335</v>
      </c>
      <c r="F135" t="s">
        <v>14</v>
      </c>
      <c r="G135" s="2">
        <v>23</v>
      </c>
      <c r="H135" s="2" t="s">
        <v>192</v>
      </c>
      <c r="I135">
        <v>0</v>
      </c>
      <c r="J135">
        <v>4</v>
      </c>
      <c r="K135" s="1">
        <v>4133</v>
      </c>
      <c r="L135" s="3">
        <v>25.466699999999999</v>
      </c>
      <c r="N135" t="s">
        <v>646</v>
      </c>
    </row>
    <row r="136" spans="2:14" x14ac:dyDescent="0.25">
      <c r="B136">
        <v>1025</v>
      </c>
      <c r="C136">
        <v>0</v>
      </c>
      <c r="D136" t="s">
        <v>651</v>
      </c>
      <c r="E136" t="s">
        <v>336</v>
      </c>
      <c r="F136" t="s">
        <v>12</v>
      </c>
      <c r="G136" s="2">
        <v>25</v>
      </c>
      <c r="H136" s="2" t="s">
        <v>192</v>
      </c>
      <c r="I136">
        <v>1</v>
      </c>
      <c r="J136">
        <v>0</v>
      </c>
      <c r="K136" s="1">
        <v>2621</v>
      </c>
      <c r="L136" s="3">
        <v>6.4375</v>
      </c>
      <c r="N136" t="s">
        <v>644</v>
      </c>
    </row>
    <row r="137" spans="2:14" x14ac:dyDescent="0.25">
      <c r="B137">
        <v>1026</v>
      </c>
      <c r="C137">
        <v>0</v>
      </c>
      <c r="D137" t="s">
        <v>651</v>
      </c>
      <c r="E137" t="s">
        <v>337</v>
      </c>
      <c r="F137" t="s">
        <v>12</v>
      </c>
      <c r="G137" s="2">
        <v>43</v>
      </c>
      <c r="H137" s="2" t="s">
        <v>193</v>
      </c>
      <c r="I137">
        <v>0</v>
      </c>
      <c r="J137">
        <v>0</v>
      </c>
      <c r="K137" s="1">
        <v>349226</v>
      </c>
      <c r="L137" s="3">
        <v>7.8958000000000004</v>
      </c>
      <c r="N137" t="s">
        <v>646</v>
      </c>
    </row>
    <row r="138" spans="2:14" x14ac:dyDescent="0.25">
      <c r="B138">
        <v>1027</v>
      </c>
      <c r="C138">
        <v>0</v>
      </c>
      <c r="D138" t="s">
        <v>651</v>
      </c>
      <c r="E138" t="s">
        <v>338</v>
      </c>
      <c r="F138" t="s">
        <v>12</v>
      </c>
      <c r="G138" s="2">
        <v>24</v>
      </c>
      <c r="H138" s="2" t="s">
        <v>192</v>
      </c>
      <c r="I138">
        <v>0</v>
      </c>
      <c r="J138">
        <v>0</v>
      </c>
      <c r="K138" s="1">
        <v>350409</v>
      </c>
      <c r="L138" s="3">
        <v>7.8541999999999996</v>
      </c>
      <c r="N138" t="s">
        <v>646</v>
      </c>
    </row>
    <row r="139" spans="2:14" x14ac:dyDescent="0.25">
      <c r="B139">
        <v>1028</v>
      </c>
      <c r="C139">
        <v>0</v>
      </c>
      <c r="D139" t="s">
        <v>651</v>
      </c>
      <c r="E139" t="s">
        <v>339</v>
      </c>
      <c r="F139" t="s">
        <v>12</v>
      </c>
      <c r="G139" s="2">
        <v>26.5</v>
      </c>
      <c r="H139" s="2" t="s">
        <v>192</v>
      </c>
      <c r="I139">
        <v>0</v>
      </c>
      <c r="J139">
        <v>0</v>
      </c>
      <c r="K139" s="1">
        <v>2656</v>
      </c>
      <c r="L139" s="3">
        <v>7.2249999999999996</v>
      </c>
      <c r="N139" t="s">
        <v>644</v>
      </c>
    </row>
    <row r="140" spans="2:14" x14ac:dyDescent="0.25">
      <c r="B140">
        <v>1029</v>
      </c>
      <c r="C140">
        <v>0</v>
      </c>
      <c r="D140" t="s">
        <v>650</v>
      </c>
      <c r="E140" t="s">
        <v>340</v>
      </c>
      <c r="F140" t="s">
        <v>12</v>
      </c>
      <c r="G140" s="2">
        <v>26</v>
      </c>
      <c r="H140" s="2" t="s">
        <v>192</v>
      </c>
      <c r="I140">
        <v>0</v>
      </c>
      <c r="J140">
        <v>0</v>
      </c>
      <c r="K140" s="1">
        <v>248659</v>
      </c>
      <c r="L140" s="3">
        <v>13</v>
      </c>
      <c r="N140" t="s">
        <v>646</v>
      </c>
    </row>
    <row r="141" spans="2:14" x14ac:dyDescent="0.25">
      <c r="B141">
        <v>1030</v>
      </c>
      <c r="C141">
        <v>1</v>
      </c>
      <c r="D141" t="s">
        <v>651</v>
      </c>
      <c r="E141" t="s">
        <v>341</v>
      </c>
      <c r="F141" t="s">
        <v>14</v>
      </c>
      <c r="G141" s="2">
        <v>23</v>
      </c>
      <c r="H141" s="2" t="s">
        <v>192</v>
      </c>
      <c r="I141">
        <v>0</v>
      </c>
      <c r="J141">
        <v>0</v>
      </c>
      <c r="K141" s="1" t="s">
        <v>79</v>
      </c>
      <c r="L141" s="3">
        <v>8.0500000000000007</v>
      </c>
      <c r="N141" t="s">
        <v>646</v>
      </c>
    </row>
    <row r="142" spans="2:14" x14ac:dyDescent="0.25">
      <c r="B142">
        <v>1031</v>
      </c>
      <c r="C142">
        <v>0</v>
      </c>
      <c r="D142" t="s">
        <v>651</v>
      </c>
      <c r="E142" t="s">
        <v>342</v>
      </c>
      <c r="F142" t="s">
        <v>12</v>
      </c>
      <c r="G142" s="2">
        <v>40</v>
      </c>
      <c r="H142" s="2" t="s">
        <v>193</v>
      </c>
      <c r="I142">
        <v>1</v>
      </c>
      <c r="J142">
        <v>6</v>
      </c>
      <c r="K142" s="1" t="s">
        <v>80</v>
      </c>
      <c r="L142" s="3">
        <v>46.9</v>
      </c>
      <c r="N142" t="s">
        <v>646</v>
      </c>
    </row>
    <row r="143" spans="2:14" x14ac:dyDescent="0.25">
      <c r="B143">
        <v>1032</v>
      </c>
      <c r="C143">
        <v>1</v>
      </c>
      <c r="D143" t="s">
        <v>651</v>
      </c>
      <c r="E143" t="s">
        <v>343</v>
      </c>
      <c r="F143" t="s">
        <v>14</v>
      </c>
      <c r="G143" s="2">
        <v>10</v>
      </c>
      <c r="H143" s="2" t="s">
        <v>653</v>
      </c>
      <c r="I143">
        <v>5</v>
      </c>
      <c r="J143">
        <v>2</v>
      </c>
      <c r="K143" s="1" t="s">
        <v>80</v>
      </c>
      <c r="L143" s="3">
        <v>46.9</v>
      </c>
      <c r="N143" t="s">
        <v>646</v>
      </c>
    </row>
    <row r="144" spans="2:14" x14ac:dyDescent="0.25">
      <c r="B144">
        <v>1033</v>
      </c>
      <c r="C144">
        <v>1</v>
      </c>
      <c r="D144" t="s">
        <v>649</v>
      </c>
      <c r="E144" t="s">
        <v>344</v>
      </c>
      <c r="F144" t="s">
        <v>14</v>
      </c>
      <c r="G144" s="2">
        <v>33</v>
      </c>
      <c r="H144" s="2" t="s">
        <v>192</v>
      </c>
      <c r="I144">
        <v>0</v>
      </c>
      <c r="J144">
        <v>0</v>
      </c>
      <c r="K144" s="1">
        <v>113781</v>
      </c>
      <c r="L144" s="3">
        <v>151.55000000000001</v>
      </c>
      <c r="N144" t="s">
        <v>646</v>
      </c>
    </row>
    <row r="145" spans="2:14" x14ac:dyDescent="0.25">
      <c r="B145">
        <v>1034</v>
      </c>
      <c r="C145">
        <v>0</v>
      </c>
      <c r="D145" t="s">
        <v>649</v>
      </c>
      <c r="E145" t="s">
        <v>345</v>
      </c>
      <c r="F145" t="s">
        <v>12</v>
      </c>
      <c r="G145" s="2">
        <v>61</v>
      </c>
      <c r="H145" s="2" t="s">
        <v>652</v>
      </c>
      <c r="I145">
        <v>1</v>
      </c>
      <c r="J145">
        <v>3</v>
      </c>
      <c r="K145" s="1" t="s">
        <v>27</v>
      </c>
      <c r="L145" s="3">
        <v>262.375</v>
      </c>
      <c r="M145" t="s">
        <v>28</v>
      </c>
      <c r="N145" t="s">
        <v>644</v>
      </c>
    </row>
    <row r="146" spans="2:14" x14ac:dyDescent="0.25">
      <c r="B146">
        <v>1035</v>
      </c>
      <c r="C146">
        <v>0</v>
      </c>
      <c r="D146" t="s">
        <v>650</v>
      </c>
      <c r="E146" t="s">
        <v>346</v>
      </c>
      <c r="F146" t="s">
        <v>12</v>
      </c>
      <c r="G146" s="2">
        <v>28</v>
      </c>
      <c r="H146" s="2" t="s">
        <v>192</v>
      </c>
      <c r="I146">
        <v>0</v>
      </c>
      <c r="J146">
        <v>0</v>
      </c>
      <c r="K146" s="1">
        <v>244358</v>
      </c>
      <c r="L146" s="3">
        <v>26</v>
      </c>
      <c r="N146" t="s">
        <v>646</v>
      </c>
    </row>
    <row r="147" spans="2:14" x14ac:dyDescent="0.25">
      <c r="B147">
        <v>1036</v>
      </c>
      <c r="C147">
        <v>0</v>
      </c>
      <c r="D147" t="s">
        <v>649</v>
      </c>
      <c r="E147" t="s">
        <v>347</v>
      </c>
      <c r="F147" t="s">
        <v>12</v>
      </c>
      <c r="G147" s="2">
        <v>42</v>
      </c>
      <c r="H147" s="2" t="s">
        <v>193</v>
      </c>
      <c r="I147">
        <v>0</v>
      </c>
      <c r="J147">
        <v>0</v>
      </c>
      <c r="K147" s="1">
        <v>17475</v>
      </c>
      <c r="L147" s="3">
        <v>26.55</v>
      </c>
      <c r="N147" t="s">
        <v>646</v>
      </c>
    </row>
    <row r="148" spans="2:14" x14ac:dyDescent="0.25">
      <c r="B148">
        <v>1037</v>
      </c>
      <c r="C148">
        <v>0</v>
      </c>
      <c r="D148" t="s">
        <v>651</v>
      </c>
      <c r="E148" t="s">
        <v>348</v>
      </c>
      <c r="F148" t="s">
        <v>12</v>
      </c>
      <c r="G148" s="2">
        <v>31</v>
      </c>
      <c r="H148" s="2" t="s">
        <v>192</v>
      </c>
      <c r="I148">
        <v>3</v>
      </c>
      <c r="J148">
        <v>0</v>
      </c>
      <c r="K148" s="1">
        <v>345763</v>
      </c>
      <c r="L148" s="3">
        <v>18</v>
      </c>
      <c r="N148" t="s">
        <v>646</v>
      </c>
    </row>
    <row r="149" spans="2:14" x14ac:dyDescent="0.25">
      <c r="B149">
        <v>1038</v>
      </c>
      <c r="C149">
        <v>0</v>
      </c>
      <c r="D149" t="s">
        <v>649</v>
      </c>
      <c r="E149" t="s">
        <v>349</v>
      </c>
      <c r="F149" t="s">
        <v>12</v>
      </c>
      <c r="G149" s="2">
        <v>41</v>
      </c>
      <c r="H149" s="2" t="s">
        <v>193</v>
      </c>
      <c r="I149">
        <v>0</v>
      </c>
      <c r="J149">
        <v>0</v>
      </c>
      <c r="K149" s="1">
        <v>17463</v>
      </c>
      <c r="L149" s="3">
        <v>51.862499999999997</v>
      </c>
      <c r="M149" t="s">
        <v>81</v>
      </c>
      <c r="N149" t="s">
        <v>646</v>
      </c>
    </row>
    <row r="150" spans="2:14" x14ac:dyDescent="0.25">
      <c r="B150">
        <v>1039</v>
      </c>
      <c r="C150">
        <v>0</v>
      </c>
      <c r="D150" t="s">
        <v>651</v>
      </c>
      <c r="E150" t="s">
        <v>350</v>
      </c>
      <c r="F150" t="s">
        <v>12</v>
      </c>
      <c r="G150" s="2">
        <v>22</v>
      </c>
      <c r="H150" s="2" t="s">
        <v>192</v>
      </c>
      <c r="I150">
        <v>0</v>
      </c>
      <c r="J150">
        <v>0</v>
      </c>
      <c r="K150" s="1" t="s">
        <v>82</v>
      </c>
      <c r="L150" s="3">
        <v>8.0500000000000007</v>
      </c>
      <c r="N150" t="s">
        <v>646</v>
      </c>
    </row>
    <row r="151" spans="2:14" x14ac:dyDescent="0.25">
      <c r="B151">
        <v>1040</v>
      </c>
      <c r="C151">
        <v>0</v>
      </c>
      <c r="D151" t="s">
        <v>649</v>
      </c>
      <c r="E151" t="s">
        <v>351</v>
      </c>
      <c r="F151" t="s">
        <v>12</v>
      </c>
      <c r="G151" s="2">
        <v>41</v>
      </c>
      <c r="H151" s="2" t="s">
        <v>193</v>
      </c>
      <c r="I151">
        <v>0</v>
      </c>
      <c r="J151">
        <v>0</v>
      </c>
      <c r="K151" s="1">
        <v>113791</v>
      </c>
      <c r="L151" s="3">
        <v>26.55</v>
      </c>
      <c r="N151" t="s">
        <v>646</v>
      </c>
    </row>
    <row r="152" spans="2:14" x14ac:dyDescent="0.25">
      <c r="B152">
        <v>1041</v>
      </c>
      <c r="C152">
        <v>0</v>
      </c>
      <c r="D152" t="s">
        <v>650</v>
      </c>
      <c r="E152" t="s">
        <v>352</v>
      </c>
      <c r="F152" t="s">
        <v>12</v>
      </c>
      <c r="G152" s="2">
        <v>30</v>
      </c>
      <c r="H152" s="2" t="s">
        <v>192</v>
      </c>
      <c r="I152">
        <v>1</v>
      </c>
      <c r="J152">
        <v>1</v>
      </c>
      <c r="K152" s="1">
        <v>250651</v>
      </c>
      <c r="L152" s="3">
        <v>26</v>
      </c>
      <c r="N152" t="s">
        <v>646</v>
      </c>
    </row>
    <row r="153" spans="2:14" x14ac:dyDescent="0.25">
      <c r="B153">
        <v>1042</v>
      </c>
      <c r="C153">
        <v>1</v>
      </c>
      <c r="D153" t="s">
        <v>649</v>
      </c>
      <c r="E153" t="s">
        <v>353</v>
      </c>
      <c r="F153" t="s">
        <v>14</v>
      </c>
      <c r="G153" s="2">
        <v>23</v>
      </c>
      <c r="H153" s="2" t="s">
        <v>192</v>
      </c>
      <c r="I153">
        <v>0</v>
      </c>
      <c r="J153">
        <v>1</v>
      </c>
      <c r="K153" s="1">
        <v>11767</v>
      </c>
      <c r="L153" s="3">
        <v>83.158299999999997</v>
      </c>
      <c r="M153" t="s">
        <v>83</v>
      </c>
      <c r="N153" t="s">
        <v>644</v>
      </c>
    </row>
    <row r="154" spans="2:14" x14ac:dyDescent="0.25">
      <c r="B154">
        <v>1043</v>
      </c>
      <c r="C154">
        <v>0</v>
      </c>
      <c r="D154" t="s">
        <v>651</v>
      </c>
      <c r="E154" t="s">
        <v>354</v>
      </c>
      <c r="F154" t="s">
        <v>12</v>
      </c>
      <c r="G154" s="2">
        <v>25</v>
      </c>
      <c r="H154" s="2" t="s">
        <v>192</v>
      </c>
      <c r="I154">
        <v>0</v>
      </c>
      <c r="J154">
        <v>0</v>
      </c>
      <c r="K154" s="1">
        <v>349255</v>
      </c>
      <c r="L154" s="3">
        <v>7.8958000000000004</v>
      </c>
      <c r="N154" t="s">
        <v>644</v>
      </c>
    </row>
    <row r="155" spans="2:14" x14ac:dyDescent="0.25">
      <c r="B155">
        <v>1044</v>
      </c>
      <c r="C155">
        <v>0</v>
      </c>
      <c r="D155" t="s">
        <v>651</v>
      </c>
      <c r="E155" t="s">
        <v>355</v>
      </c>
      <c r="F155" t="s">
        <v>12</v>
      </c>
      <c r="G155" s="2">
        <v>60.5</v>
      </c>
      <c r="H155" s="2" t="s">
        <v>652</v>
      </c>
      <c r="I155">
        <v>0</v>
      </c>
      <c r="J155">
        <v>0</v>
      </c>
      <c r="K155" s="1">
        <v>3701</v>
      </c>
      <c r="L155" s="3"/>
      <c r="N155" t="s">
        <v>646</v>
      </c>
    </row>
    <row r="156" spans="2:14" x14ac:dyDescent="0.25">
      <c r="B156">
        <v>1045</v>
      </c>
      <c r="C156">
        <v>1</v>
      </c>
      <c r="D156" t="s">
        <v>651</v>
      </c>
      <c r="E156" t="s">
        <v>356</v>
      </c>
      <c r="F156" t="s">
        <v>14</v>
      </c>
      <c r="G156" s="2">
        <v>36</v>
      </c>
      <c r="H156" s="2" t="s">
        <v>192</v>
      </c>
      <c r="I156">
        <v>0</v>
      </c>
      <c r="J156">
        <v>2</v>
      </c>
      <c r="K156" s="1">
        <v>350405</v>
      </c>
      <c r="L156" s="3">
        <v>12.183299999999999</v>
      </c>
      <c r="N156" t="s">
        <v>646</v>
      </c>
    </row>
    <row r="157" spans="2:14" x14ac:dyDescent="0.25">
      <c r="B157">
        <v>1046</v>
      </c>
      <c r="C157">
        <v>0</v>
      </c>
      <c r="D157" t="s">
        <v>651</v>
      </c>
      <c r="E157" t="s">
        <v>357</v>
      </c>
      <c r="F157" t="s">
        <v>12</v>
      </c>
      <c r="G157" s="2">
        <v>13</v>
      </c>
      <c r="H157" s="2" t="s">
        <v>653</v>
      </c>
      <c r="I157">
        <v>4</v>
      </c>
      <c r="J157">
        <v>2</v>
      </c>
      <c r="K157" s="1">
        <v>347077</v>
      </c>
      <c r="L157" s="3">
        <v>31.387499999999999</v>
      </c>
      <c r="N157" t="s">
        <v>646</v>
      </c>
    </row>
    <row r="158" spans="2:14" x14ac:dyDescent="0.25">
      <c r="B158">
        <v>1047</v>
      </c>
      <c r="C158">
        <v>0</v>
      </c>
      <c r="D158" t="s">
        <v>651</v>
      </c>
      <c r="E158" t="s">
        <v>358</v>
      </c>
      <c r="F158" t="s">
        <v>12</v>
      </c>
      <c r="G158" s="2">
        <v>24</v>
      </c>
      <c r="H158" s="2" t="s">
        <v>192</v>
      </c>
      <c r="I158">
        <v>0</v>
      </c>
      <c r="J158">
        <v>0</v>
      </c>
      <c r="K158" s="1" t="s">
        <v>84</v>
      </c>
      <c r="L158" s="3">
        <v>7.55</v>
      </c>
      <c r="N158" t="s">
        <v>646</v>
      </c>
    </row>
    <row r="159" spans="2:14" x14ac:dyDescent="0.25">
      <c r="B159">
        <v>1048</v>
      </c>
      <c r="C159">
        <v>1</v>
      </c>
      <c r="D159" t="s">
        <v>649</v>
      </c>
      <c r="E159" t="s">
        <v>359</v>
      </c>
      <c r="F159" t="s">
        <v>14</v>
      </c>
      <c r="G159" s="2">
        <v>29</v>
      </c>
      <c r="H159" s="2" t="s">
        <v>192</v>
      </c>
      <c r="I159">
        <v>0</v>
      </c>
      <c r="J159">
        <v>0</v>
      </c>
      <c r="K159" s="1" t="s">
        <v>58</v>
      </c>
      <c r="L159" s="3">
        <v>221.7792</v>
      </c>
      <c r="M159" t="s">
        <v>85</v>
      </c>
      <c r="N159" t="s">
        <v>646</v>
      </c>
    </row>
    <row r="160" spans="2:14" x14ac:dyDescent="0.25">
      <c r="B160">
        <v>1049</v>
      </c>
      <c r="C160">
        <v>1</v>
      </c>
      <c r="D160" t="s">
        <v>651</v>
      </c>
      <c r="E160" t="s">
        <v>360</v>
      </c>
      <c r="F160" t="s">
        <v>14</v>
      </c>
      <c r="G160" s="2">
        <v>23</v>
      </c>
      <c r="H160" s="2" t="s">
        <v>192</v>
      </c>
      <c r="I160">
        <v>0</v>
      </c>
      <c r="J160">
        <v>0</v>
      </c>
      <c r="K160" s="1">
        <v>347469</v>
      </c>
      <c r="L160" s="3">
        <v>7.8541999999999996</v>
      </c>
      <c r="N160" t="s">
        <v>646</v>
      </c>
    </row>
    <row r="161" spans="2:14" x14ac:dyDescent="0.25">
      <c r="B161">
        <v>1050</v>
      </c>
      <c r="C161">
        <v>0</v>
      </c>
      <c r="D161" t="s">
        <v>649</v>
      </c>
      <c r="E161" t="s">
        <v>361</v>
      </c>
      <c r="F161" t="s">
        <v>12</v>
      </c>
      <c r="G161" s="2">
        <v>42</v>
      </c>
      <c r="H161" s="2" t="s">
        <v>193</v>
      </c>
      <c r="I161">
        <v>0</v>
      </c>
      <c r="J161">
        <v>0</v>
      </c>
      <c r="K161" s="1">
        <v>110489</v>
      </c>
      <c r="L161" s="3">
        <v>26.55</v>
      </c>
      <c r="M161" t="s">
        <v>86</v>
      </c>
      <c r="N161" t="s">
        <v>646</v>
      </c>
    </row>
    <row r="162" spans="2:14" x14ac:dyDescent="0.25">
      <c r="B162">
        <v>1051</v>
      </c>
      <c r="C162">
        <v>1</v>
      </c>
      <c r="D162" t="s">
        <v>651</v>
      </c>
      <c r="E162" t="s">
        <v>362</v>
      </c>
      <c r="F162" t="s">
        <v>14</v>
      </c>
      <c r="G162" s="2">
        <v>26</v>
      </c>
      <c r="H162" s="2" t="s">
        <v>192</v>
      </c>
      <c r="I162">
        <v>0</v>
      </c>
      <c r="J162">
        <v>2</v>
      </c>
      <c r="K162" s="1" t="s">
        <v>87</v>
      </c>
      <c r="L162" s="3">
        <v>13.775</v>
      </c>
      <c r="N162" t="s">
        <v>646</v>
      </c>
    </row>
    <row r="163" spans="2:14" x14ac:dyDescent="0.25">
      <c r="B163">
        <v>1052</v>
      </c>
      <c r="C163">
        <v>1</v>
      </c>
      <c r="D163" t="s">
        <v>651</v>
      </c>
      <c r="E163" t="s">
        <v>363</v>
      </c>
      <c r="F163" t="s">
        <v>14</v>
      </c>
      <c r="G163" s="2">
        <v>23</v>
      </c>
      <c r="H163" s="2" t="s">
        <v>192</v>
      </c>
      <c r="I163">
        <v>0</v>
      </c>
      <c r="J163">
        <v>0</v>
      </c>
      <c r="K163" s="1">
        <v>335432</v>
      </c>
      <c r="L163" s="3">
        <v>7.7332999999999998</v>
      </c>
      <c r="N163" t="s">
        <v>645</v>
      </c>
    </row>
    <row r="164" spans="2:14" x14ac:dyDescent="0.25">
      <c r="B164">
        <v>1053</v>
      </c>
      <c r="C164">
        <v>0</v>
      </c>
      <c r="D164" t="s">
        <v>651</v>
      </c>
      <c r="E164" t="s">
        <v>364</v>
      </c>
      <c r="F164" t="s">
        <v>12</v>
      </c>
      <c r="G164" s="2">
        <v>7</v>
      </c>
      <c r="H164" s="2" t="s">
        <v>653</v>
      </c>
      <c r="I164">
        <v>1</v>
      </c>
      <c r="J164">
        <v>1</v>
      </c>
      <c r="K164" s="1">
        <v>2650</v>
      </c>
      <c r="L164" s="3">
        <v>15.245799999999999</v>
      </c>
      <c r="N164" t="s">
        <v>644</v>
      </c>
    </row>
    <row r="165" spans="2:14" x14ac:dyDescent="0.25">
      <c r="B165">
        <v>1054</v>
      </c>
      <c r="C165">
        <v>1</v>
      </c>
      <c r="D165" t="s">
        <v>650</v>
      </c>
      <c r="E165" t="s">
        <v>365</v>
      </c>
      <c r="F165" t="s">
        <v>14</v>
      </c>
      <c r="G165" s="2">
        <v>26</v>
      </c>
      <c r="H165" s="2" t="s">
        <v>192</v>
      </c>
      <c r="I165">
        <v>0</v>
      </c>
      <c r="J165">
        <v>0</v>
      </c>
      <c r="K165" s="1">
        <v>220844</v>
      </c>
      <c r="L165" s="3">
        <v>13.5</v>
      </c>
      <c r="N165" t="s">
        <v>646</v>
      </c>
    </row>
    <row r="166" spans="2:14" x14ac:dyDescent="0.25">
      <c r="B166">
        <v>1055</v>
      </c>
      <c r="C166">
        <v>0</v>
      </c>
      <c r="D166" t="s">
        <v>651</v>
      </c>
      <c r="E166" t="s">
        <v>366</v>
      </c>
      <c r="F166" t="s">
        <v>12</v>
      </c>
      <c r="G166" s="2">
        <v>25</v>
      </c>
      <c r="H166" s="2" t="s">
        <v>192</v>
      </c>
      <c r="I166">
        <v>0</v>
      </c>
      <c r="J166">
        <v>0</v>
      </c>
      <c r="K166" s="1">
        <v>343271</v>
      </c>
      <c r="L166" s="3">
        <v>7</v>
      </c>
      <c r="N166" t="s">
        <v>646</v>
      </c>
    </row>
    <row r="167" spans="2:14" x14ac:dyDescent="0.25">
      <c r="B167">
        <v>1056</v>
      </c>
      <c r="C167">
        <v>0</v>
      </c>
      <c r="D167" t="s">
        <v>650</v>
      </c>
      <c r="E167" t="s">
        <v>367</v>
      </c>
      <c r="F167" t="s">
        <v>12</v>
      </c>
      <c r="G167" s="2">
        <v>41</v>
      </c>
      <c r="H167" s="2" t="s">
        <v>193</v>
      </c>
      <c r="I167">
        <v>0</v>
      </c>
      <c r="J167">
        <v>0</v>
      </c>
      <c r="K167" s="1">
        <v>237393</v>
      </c>
      <c r="L167" s="3">
        <v>13</v>
      </c>
      <c r="N167" t="s">
        <v>646</v>
      </c>
    </row>
    <row r="168" spans="2:14" x14ac:dyDescent="0.25">
      <c r="B168">
        <v>1057</v>
      </c>
      <c r="C168">
        <v>1</v>
      </c>
      <c r="D168" t="s">
        <v>651</v>
      </c>
      <c r="E168" t="s">
        <v>368</v>
      </c>
      <c r="F168" t="s">
        <v>14</v>
      </c>
      <c r="G168" s="2">
        <v>26</v>
      </c>
      <c r="H168" s="2" t="s">
        <v>192</v>
      </c>
      <c r="I168">
        <v>1</v>
      </c>
      <c r="J168">
        <v>1</v>
      </c>
      <c r="K168" s="1">
        <v>315153</v>
      </c>
      <c r="L168" s="3">
        <v>22.024999999999999</v>
      </c>
      <c r="N168" t="s">
        <v>646</v>
      </c>
    </row>
    <row r="169" spans="2:14" x14ac:dyDescent="0.25">
      <c r="B169">
        <v>1058</v>
      </c>
      <c r="C169">
        <v>0</v>
      </c>
      <c r="D169" t="s">
        <v>649</v>
      </c>
      <c r="E169" t="s">
        <v>369</v>
      </c>
      <c r="F169" t="s">
        <v>12</v>
      </c>
      <c r="G169" s="2">
        <v>48</v>
      </c>
      <c r="H169" s="2" t="s">
        <v>193</v>
      </c>
      <c r="I169">
        <v>0</v>
      </c>
      <c r="J169">
        <v>0</v>
      </c>
      <c r="K169" s="1" t="s">
        <v>88</v>
      </c>
      <c r="L169" s="3">
        <v>50.495800000000003</v>
      </c>
      <c r="M169" t="s">
        <v>89</v>
      </c>
      <c r="N169" t="s">
        <v>644</v>
      </c>
    </row>
    <row r="170" spans="2:14" x14ac:dyDescent="0.25">
      <c r="B170">
        <v>1059</v>
      </c>
      <c r="C170">
        <v>0</v>
      </c>
      <c r="D170" t="s">
        <v>651</v>
      </c>
      <c r="E170" t="s">
        <v>370</v>
      </c>
      <c r="F170" t="s">
        <v>12</v>
      </c>
      <c r="G170" s="2">
        <v>18</v>
      </c>
      <c r="H170" s="2" t="s">
        <v>653</v>
      </c>
      <c r="I170">
        <v>2</v>
      </c>
      <c r="J170">
        <v>2</v>
      </c>
      <c r="K170" s="1" t="s">
        <v>90</v>
      </c>
      <c r="L170" s="3">
        <v>34.375</v>
      </c>
      <c r="N170" t="s">
        <v>646</v>
      </c>
    </row>
    <row r="171" spans="2:14" x14ac:dyDescent="0.25">
      <c r="B171">
        <v>1060</v>
      </c>
      <c r="C171">
        <v>1</v>
      </c>
      <c r="D171" t="s">
        <v>649</v>
      </c>
      <c r="E171" t="s">
        <v>371</v>
      </c>
      <c r="F171" t="s">
        <v>14</v>
      </c>
      <c r="G171" s="2">
        <v>41</v>
      </c>
      <c r="H171" s="2" t="s">
        <v>193</v>
      </c>
      <c r="I171">
        <v>0</v>
      </c>
      <c r="J171">
        <v>0</v>
      </c>
      <c r="K171" s="1">
        <v>17770</v>
      </c>
      <c r="L171" s="3">
        <v>27.720800000000001</v>
      </c>
      <c r="N171" t="s">
        <v>644</v>
      </c>
    </row>
    <row r="172" spans="2:14" x14ac:dyDescent="0.25">
      <c r="B172">
        <v>1061</v>
      </c>
      <c r="C172">
        <v>1</v>
      </c>
      <c r="D172" t="s">
        <v>651</v>
      </c>
      <c r="E172" t="s">
        <v>372</v>
      </c>
      <c r="F172" t="s">
        <v>14</v>
      </c>
      <c r="G172" s="2">
        <v>22</v>
      </c>
      <c r="H172" s="2" t="s">
        <v>192</v>
      </c>
      <c r="I172">
        <v>0</v>
      </c>
      <c r="J172">
        <v>0</v>
      </c>
      <c r="K172" s="1">
        <v>7548</v>
      </c>
      <c r="L172" s="3">
        <v>8.9625000000000004</v>
      </c>
      <c r="N172" t="s">
        <v>646</v>
      </c>
    </row>
    <row r="173" spans="2:14" x14ac:dyDescent="0.25">
      <c r="B173">
        <v>1062</v>
      </c>
      <c r="C173">
        <v>0</v>
      </c>
      <c r="D173" t="s">
        <v>651</v>
      </c>
      <c r="E173" t="s">
        <v>373</v>
      </c>
      <c r="F173" t="s">
        <v>12</v>
      </c>
      <c r="G173" s="2">
        <v>25</v>
      </c>
      <c r="H173" s="2" t="s">
        <v>192</v>
      </c>
      <c r="I173">
        <v>0</v>
      </c>
      <c r="J173">
        <v>0</v>
      </c>
      <c r="K173" s="1" t="s">
        <v>91</v>
      </c>
      <c r="L173" s="3">
        <v>7.55</v>
      </c>
      <c r="N173" t="s">
        <v>646</v>
      </c>
    </row>
    <row r="174" spans="2:14" x14ac:dyDescent="0.25">
      <c r="B174">
        <v>1063</v>
      </c>
      <c r="C174">
        <v>0</v>
      </c>
      <c r="D174" t="s">
        <v>651</v>
      </c>
      <c r="E174" t="s">
        <v>374</v>
      </c>
      <c r="F174" t="s">
        <v>12</v>
      </c>
      <c r="G174" s="2">
        <v>27</v>
      </c>
      <c r="H174" s="2" t="s">
        <v>192</v>
      </c>
      <c r="I174">
        <v>0</v>
      </c>
      <c r="J174">
        <v>0</v>
      </c>
      <c r="K174" s="1">
        <v>2670</v>
      </c>
      <c r="L174" s="3">
        <v>7.2249999999999996</v>
      </c>
      <c r="N174" t="s">
        <v>644</v>
      </c>
    </row>
    <row r="175" spans="2:14" x14ac:dyDescent="0.25">
      <c r="B175">
        <v>1064</v>
      </c>
      <c r="C175">
        <v>0</v>
      </c>
      <c r="D175" t="s">
        <v>651</v>
      </c>
      <c r="E175" t="s">
        <v>375</v>
      </c>
      <c r="F175" t="s">
        <v>12</v>
      </c>
      <c r="G175" s="2">
        <v>23</v>
      </c>
      <c r="H175" s="2" t="s">
        <v>192</v>
      </c>
      <c r="I175">
        <v>1</v>
      </c>
      <c r="J175">
        <v>0</v>
      </c>
      <c r="K175" s="1">
        <v>347072</v>
      </c>
      <c r="L175" s="3">
        <v>13.9</v>
      </c>
      <c r="N175" t="s">
        <v>646</v>
      </c>
    </row>
    <row r="176" spans="2:14" x14ac:dyDescent="0.25">
      <c r="B176">
        <v>1065</v>
      </c>
      <c r="C176">
        <v>0</v>
      </c>
      <c r="D176" t="s">
        <v>651</v>
      </c>
      <c r="E176" t="s">
        <v>376</v>
      </c>
      <c r="F176" t="s">
        <v>12</v>
      </c>
      <c r="G176" s="2">
        <v>25</v>
      </c>
      <c r="H176" s="2" t="s">
        <v>192</v>
      </c>
      <c r="I176">
        <v>0</v>
      </c>
      <c r="J176">
        <v>0</v>
      </c>
      <c r="K176" s="1">
        <v>2673</v>
      </c>
      <c r="L176" s="3">
        <v>7.2291999999999996</v>
      </c>
      <c r="N176" t="s">
        <v>644</v>
      </c>
    </row>
    <row r="177" spans="2:14" x14ac:dyDescent="0.25">
      <c r="B177">
        <v>1066</v>
      </c>
      <c r="C177">
        <v>0</v>
      </c>
      <c r="D177" t="s">
        <v>651</v>
      </c>
      <c r="E177" t="s">
        <v>377</v>
      </c>
      <c r="F177" t="s">
        <v>12</v>
      </c>
      <c r="G177" s="2">
        <v>40</v>
      </c>
      <c r="H177" s="2" t="s">
        <v>193</v>
      </c>
      <c r="I177">
        <v>1</v>
      </c>
      <c r="J177">
        <v>5</v>
      </c>
      <c r="K177" s="1">
        <v>347077</v>
      </c>
      <c r="L177" s="3">
        <v>31.387499999999999</v>
      </c>
      <c r="N177" t="s">
        <v>646</v>
      </c>
    </row>
    <row r="178" spans="2:14" x14ac:dyDescent="0.25">
      <c r="B178">
        <v>1067</v>
      </c>
      <c r="C178">
        <v>1</v>
      </c>
      <c r="D178" t="s">
        <v>650</v>
      </c>
      <c r="E178" t="s">
        <v>378</v>
      </c>
      <c r="F178" t="s">
        <v>14</v>
      </c>
      <c r="G178" s="2">
        <v>15</v>
      </c>
      <c r="H178" s="2" t="s">
        <v>653</v>
      </c>
      <c r="I178">
        <v>0</v>
      </c>
      <c r="J178">
        <v>2</v>
      </c>
      <c r="K178" s="1">
        <v>29750</v>
      </c>
      <c r="L178" s="3">
        <v>39</v>
      </c>
      <c r="N178" t="s">
        <v>646</v>
      </c>
    </row>
    <row r="179" spans="2:14" x14ac:dyDescent="0.25">
      <c r="B179">
        <v>1068</v>
      </c>
      <c r="C179">
        <v>1</v>
      </c>
      <c r="D179" t="s">
        <v>650</v>
      </c>
      <c r="E179" t="s">
        <v>379</v>
      </c>
      <c r="F179" t="s">
        <v>14</v>
      </c>
      <c r="G179" s="2">
        <v>20</v>
      </c>
      <c r="H179" s="2" t="s">
        <v>192</v>
      </c>
      <c r="I179">
        <v>0</v>
      </c>
      <c r="J179">
        <v>0</v>
      </c>
      <c r="K179" s="1" t="s">
        <v>92</v>
      </c>
      <c r="L179" s="3">
        <v>36.75</v>
      </c>
      <c r="N179" t="s">
        <v>646</v>
      </c>
    </row>
    <row r="180" spans="2:14" x14ac:dyDescent="0.25">
      <c r="B180">
        <v>1069</v>
      </c>
      <c r="C180">
        <v>0</v>
      </c>
      <c r="D180" t="s">
        <v>649</v>
      </c>
      <c r="E180" t="s">
        <v>380</v>
      </c>
      <c r="F180" t="s">
        <v>12</v>
      </c>
      <c r="G180" s="2">
        <v>54</v>
      </c>
      <c r="H180" s="2" t="s">
        <v>193</v>
      </c>
      <c r="I180">
        <v>1</v>
      </c>
      <c r="J180">
        <v>0</v>
      </c>
      <c r="K180" s="1">
        <v>11778</v>
      </c>
      <c r="L180" s="3">
        <v>55.441699999999997</v>
      </c>
      <c r="M180" t="s">
        <v>66</v>
      </c>
      <c r="N180" t="s">
        <v>644</v>
      </c>
    </row>
    <row r="181" spans="2:14" x14ac:dyDescent="0.25">
      <c r="B181">
        <v>1070</v>
      </c>
      <c r="C181">
        <v>1</v>
      </c>
      <c r="D181" t="s">
        <v>650</v>
      </c>
      <c r="E181" t="s">
        <v>381</v>
      </c>
      <c r="F181" t="s">
        <v>14</v>
      </c>
      <c r="G181" s="2">
        <v>36</v>
      </c>
      <c r="H181" s="2" t="s">
        <v>192</v>
      </c>
      <c r="I181">
        <v>0</v>
      </c>
      <c r="J181">
        <v>3</v>
      </c>
      <c r="K181" s="1">
        <v>230136</v>
      </c>
      <c r="L181" s="3">
        <v>39</v>
      </c>
      <c r="M181" t="s">
        <v>93</v>
      </c>
      <c r="N181" t="s">
        <v>646</v>
      </c>
    </row>
    <row r="182" spans="2:14" x14ac:dyDescent="0.25">
      <c r="B182">
        <v>1071</v>
      </c>
      <c r="C182">
        <v>1</v>
      </c>
      <c r="D182" t="s">
        <v>649</v>
      </c>
      <c r="E182" t="s">
        <v>382</v>
      </c>
      <c r="F182" t="s">
        <v>14</v>
      </c>
      <c r="G182" s="2">
        <v>64</v>
      </c>
      <c r="H182" s="2" t="s">
        <v>652</v>
      </c>
      <c r="I182">
        <v>0</v>
      </c>
      <c r="J182">
        <v>2</v>
      </c>
      <c r="K182" s="1" t="s">
        <v>94</v>
      </c>
      <c r="L182" s="3">
        <v>83.158299999999997</v>
      </c>
      <c r="M182" t="s">
        <v>95</v>
      </c>
      <c r="N182" t="s">
        <v>644</v>
      </c>
    </row>
    <row r="183" spans="2:14" x14ac:dyDescent="0.25">
      <c r="B183">
        <v>1072</v>
      </c>
      <c r="C183">
        <v>0</v>
      </c>
      <c r="D183" t="s">
        <v>650</v>
      </c>
      <c r="E183" t="s">
        <v>628</v>
      </c>
      <c r="F183" t="s">
        <v>12</v>
      </c>
      <c r="G183" s="2">
        <v>30</v>
      </c>
      <c r="H183" s="2" t="s">
        <v>192</v>
      </c>
      <c r="I183">
        <v>0</v>
      </c>
      <c r="J183">
        <v>0</v>
      </c>
      <c r="K183" s="1">
        <v>233478</v>
      </c>
      <c r="L183" s="3">
        <v>13</v>
      </c>
      <c r="N183" t="s">
        <v>646</v>
      </c>
    </row>
    <row r="184" spans="2:14" x14ac:dyDescent="0.25">
      <c r="B184">
        <v>1073</v>
      </c>
      <c r="C184">
        <v>0</v>
      </c>
      <c r="D184" t="s">
        <v>649</v>
      </c>
      <c r="E184" t="s">
        <v>384</v>
      </c>
      <c r="F184" t="s">
        <v>12</v>
      </c>
      <c r="G184" s="2">
        <v>37</v>
      </c>
      <c r="H184" s="2" t="s">
        <v>192</v>
      </c>
      <c r="I184">
        <v>1</v>
      </c>
      <c r="J184">
        <v>1</v>
      </c>
      <c r="K184" s="1" t="s">
        <v>94</v>
      </c>
      <c r="L184" s="3">
        <v>83.158299999999997</v>
      </c>
      <c r="M184" t="s">
        <v>96</v>
      </c>
      <c r="N184" t="s">
        <v>644</v>
      </c>
    </row>
    <row r="185" spans="2:14" x14ac:dyDescent="0.25">
      <c r="B185">
        <v>1074</v>
      </c>
      <c r="C185">
        <v>1</v>
      </c>
      <c r="D185" t="s">
        <v>649</v>
      </c>
      <c r="E185" t="s">
        <v>385</v>
      </c>
      <c r="F185" t="s">
        <v>14</v>
      </c>
      <c r="G185" s="2">
        <v>18</v>
      </c>
      <c r="H185" s="2" t="s">
        <v>653</v>
      </c>
      <c r="I185">
        <v>1</v>
      </c>
      <c r="J185">
        <v>0</v>
      </c>
      <c r="K185" s="1">
        <v>113773</v>
      </c>
      <c r="L185" s="3">
        <v>53.1</v>
      </c>
      <c r="M185" t="s">
        <v>97</v>
      </c>
      <c r="N185" t="s">
        <v>646</v>
      </c>
    </row>
    <row r="186" spans="2:14" x14ac:dyDescent="0.25">
      <c r="B186">
        <v>1075</v>
      </c>
      <c r="C186">
        <v>0</v>
      </c>
      <c r="D186" t="s">
        <v>651</v>
      </c>
      <c r="E186" t="s">
        <v>386</v>
      </c>
      <c r="F186" t="s">
        <v>12</v>
      </c>
      <c r="G186" s="2">
        <v>25</v>
      </c>
      <c r="H186" s="2" t="s">
        <v>192</v>
      </c>
      <c r="I186">
        <v>0</v>
      </c>
      <c r="J186">
        <v>0</v>
      </c>
      <c r="K186" s="1">
        <v>7935</v>
      </c>
      <c r="L186" s="3">
        <v>7.75</v>
      </c>
      <c r="N186" t="s">
        <v>645</v>
      </c>
    </row>
    <row r="187" spans="2:14" x14ac:dyDescent="0.25">
      <c r="B187">
        <v>1076</v>
      </c>
      <c r="C187">
        <v>1</v>
      </c>
      <c r="D187" t="s">
        <v>649</v>
      </c>
      <c r="E187" t="s">
        <v>387</v>
      </c>
      <c r="F187" t="s">
        <v>14</v>
      </c>
      <c r="G187" s="2">
        <v>27</v>
      </c>
      <c r="H187" s="2" t="s">
        <v>192</v>
      </c>
      <c r="I187">
        <v>1</v>
      </c>
      <c r="J187">
        <v>1</v>
      </c>
      <c r="K187" s="1" t="s">
        <v>98</v>
      </c>
      <c r="L187" s="3">
        <v>247.52080000000001</v>
      </c>
      <c r="M187" t="s">
        <v>99</v>
      </c>
      <c r="N187" t="s">
        <v>644</v>
      </c>
    </row>
    <row r="188" spans="2:14" x14ac:dyDescent="0.25">
      <c r="B188">
        <v>1077</v>
      </c>
      <c r="C188">
        <v>0</v>
      </c>
      <c r="D188" t="s">
        <v>650</v>
      </c>
      <c r="E188" t="s">
        <v>388</v>
      </c>
      <c r="F188" t="s">
        <v>12</v>
      </c>
      <c r="G188" s="2">
        <v>40</v>
      </c>
      <c r="H188" s="2" t="s">
        <v>193</v>
      </c>
      <c r="I188">
        <v>0</v>
      </c>
      <c r="J188">
        <v>0</v>
      </c>
      <c r="K188" s="1">
        <v>239059</v>
      </c>
      <c r="L188" s="3">
        <v>16</v>
      </c>
      <c r="N188" t="s">
        <v>646</v>
      </c>
    </row>
    <row r="189" spans="2:14" x14ac:dyDescent="0.25">
      <c r="B189">
        <v>1078</v>
      </c>
      <c r="C189">
        <v>1</v>
      </c>
      <c r="D189" t="s">
        <v>650</v>
      </c>
      <c r="E189" t="s">
        <v>389</v>
      </c>
      <c r="F189" t="s">
        <v>14</v>
      </c>
      <c r="G189" s="2">
        <v>21</v>
      </c>
      <c r="H189" s="2" t="s">
        <v>192</v>
      </c>
      <c r="I189">
        <v>0</v>
      </c>
      <c r="J189">
        <v>1</v>
      </c>
      <c r="K189" s="1" t="s">
        <v>100</v>
      </c>
      <c r="L189" s="3">
        <v>21</v>
      </c>
      <c r="N189" t="s">
        <v>646</v>
      </c>
    </row>
    <row r="190" spans="2:14" x14ac:dyDescent="0.25">
      <c r="B190">
        <v>1079</v>
      </c>
      <c r="C190">
        <v>0</v>
      </c>
      <c r="D190" t="s">
        <v>651</v>
      </c>
      <c r="E190" t="s">
        <v>390</v>
      </c>
      <c r="F190" t="s">
        <v>12</v>
      </c>
      <c r="G190" s="2">
        <v>17</v>
      </c>
      <c r="H190" s="2" t="s">
        <v>653</v>
      </c>
      <c r="I190">
        <v>2</v>
      </c>
      <c r="J190">
        <v>0</v>
      </c>
      <c r="K190" s="1" t="s">
        <v>101</v>
      </c>
      <c r="L190" s="3">
        <v>8.0500000000000007</v>
      </c>
      <c r="N190" t="s">
        <v>646</v>
      </c>
    </row>
    <row r="191" spans="2:14" x14ac:dyDescent="0.25">
      <c r="B191">
        <v>1080</v>
      </c>
      <c r="C191">
        <v>1</v>
      </c>
      <c r="D191" t="s">
        <v>651</v>
      </c>
      <c r="E191" t="s">
        <v>391</v>
      </c>
      <c r="F191" t="s">
        <v>14</v>
      </c>
      <c r="G191" s="2">
        <v>23</v>
      </c>
      <c r="H191" s="2" t="s">
        <v>192</v>
      </c>
      <c r="I191">
        <v>8</v>
      </c>
      <c r="J191">
        <v>2</v>
      </c>
      <c r="K191" s="1" t="s">
        <v>102</v>
      </c>
      <c r="L191" s="3">
        <v>69.55</v>
      </c>
      <c r="N191" t="s">
        <v>646</v>
      </c>
    </row>
    <row r="192" spans="2:14" x14ac:dyDescent="0.25">
      <c r="B192">
        <v>1081</v>
      </c>
      <c r="C192">
        <v>0</v>
      </c>
      <c r="D192" t="s">
        <v>650</v>
      </c>
      <c r="E192" t="s">
        <v>392</v>
      </c>
      <c r="F192" t="s">
        <v>12</v>
      </c>
      <c r="G192" s="2">
        <v>40</v>
      </c>
      <c r="H192" s="2" t="s">
        <v>193</v>
      </c>
      <c r="I192">
        <v>0</v>
      </c>
      <c r="J192">
        <v>0</v>
      </c>
      <c r="K192" s="1">
        <v>28221</v>
      </c>
      <c r="L192" s="3">
        <v>13</v>
      </c>
      <c r="N192" t="s">
        <v>646</v>
      </c>
    </row>
    <row r="193" spans="2:14" x14ac:dyDescent="0.25">
      <c r="B193">
        <v>1082</v>
      </c>
      <c r="C193">
        <v>0</v>
      </c>
      <c r="D193" t="s">
        <v>650</v>
      </c>
      <c r="E193" t="s">
        <v>393</v>
      </c>
      <c r="F193" t="s">
        <v>12</v>
      </c>
      <c r="G193" s="2">
        <v>34</v>
      </c>
      <c r="H193" s="2" t="s">
        <v>192</v>
      </c>
      <c r="I193">
        <v>1</v>
      </c>
      <c r="J193">
        <v>0</v>
      </c>
      <c r="K193" s="1">
        <v>226875</v>
      </c>
      <c r="L193" s="3">
        <v>26</v>
      </c>
      <c r="N193" t="s">
        <v>646</v>
      </c>
    </row>
    <row r="194" spans="2:14" x14ac:dyDescent="0.25">
      <c r="B194">
        <v>1083</v>
      </c>
      <c r="C194">
        <v>0</v>
      </c>
      <c r="D194" t="s">
        <v>649</v>
      </c>
      <c r="E194" t="s">
        <v>394</v>
      </c>
      <c r="F194" t="s">
        <v>12</v>
      </c>
      <c r="G194" s="2">
        <v>41</v>
      </c>
      <c r="H194" s="2" t="s">
        <v>193</v>
      </c>
      <c r="I194">
        <v>0</v>
      </c>
      <c r="J194">
        <v>0</v>
      </c>
      <c r="K194" s="1">
        <v>111163</v>
      </c>
      <c r="L194" s="3">
        <v>26</v>
      </c>
      <c r="N194" t="s">
        <v>646</v>
      </c>
    </row>
    <row r="195" spans="2:14" x14ac:dyDescent="0.25">
      <c r="B195">
        <v>1084</v>
      </c>
      <c r="C195">
        <v>0</v>
      </c>
      <c r="D195" t="s">
        <v>651</v>
      </c>
      <c r="E195" t="s">
        <v>629</v>
      </c>
      <c r="F195" t="s">
        <v>12</v>
      </c>
      <c r="G195" s="2">
        <v>25</v>
      </c>
      <c r="H195" s="2" t="s">
        <v>192</v>
      </c>
      <c r="I195">
        <v>1</v>
      </c>
      <c r="J195">
        <v>1</v>
      </c>
      <c r="K195" s="1" t="s">
        <v>103</v>
      </c>
      <c r="L195" s="3">
        <v>14.5</v>
      </c>
      <c r="N195" t="s">
        <v>646</v>
      </c>
    </row>
    <row r="196" spans="2:14" x14ac:dyDescent="0.25">
      <c r="B196">
        <v>1085</v>
      </c>
      <c r="C196">
        <v>0</v>
      </c>
      <c r="D196" t="s">
        <v>650</v>
      </c>
      <c r="E196" t="s">
        <v>396</v>
      </c>
      <c r="F196" t="s">
        <v>12</v>
      </c>
      <c r="G196" s="2">
        <v>61</v>
      </c>
      <c r="H196" s="2" t="s">
        <v>652</v>
      </c>
      <c r="I196">
        <v>0</v>
      </c>
      <c r="J196">
        <v>0</v>
      </c>
      <c r="K196" s="1">
        <v>235509</v>
      </c>
      <c r="L196" s="3">
        <v>12.35</v>
      </c>
      <c r="N196" t="s">
        <v>645</v>
      </c>
    </row>
    <row r="197" spans="2:14" x14ac:dyDescent="0.25">
      <c r="B197">
        <v>1086</v>
      </c>
      <c r="C197">
        <v>0</v>
      </c>
      <c r="D197" t="s">
        <v>650</v>
      </c>
      <c r="E197" t="s">
        <v>397</v>
      </c>
      <c r="F197" t="s">
        <v>12</v>
      </c>
      <c r="G197" s="2">
        <v>8</v>
      </c>
      <c r="H197" s="2" t="s">
        <v>653</v>
      </c>
      <c r="I197">
        <v>0</v>
      </c>
      <c r="J197">
        <v>2</v>
      </c>
      <c r="K197" s="1">
        <v>28220</v>
      </c>
      <c r="L197" s="3">
        <v>32.5</v>
      </c>
      <c r="N197" t="s">
        <v>646</v>
      </c>
    </row>
    <row r="198" spans="2:14" x14ac:dyDescent="0.25">
      <c r="B198">
        <v>1087</v>
      </c>
      <c r="C198">
        <v>0</v>
      </c>
      <c r="D198" t="s">
        <v>651</v>
      </c>
      <c r="E198" t="s">
        <v>398</v>
      </c>
      <c r="F198" t="s">
        <v>12</v>
      </c>
      <c r="G198" s="2">
        <v>33</v>
      </c>
      <c r="H198" s="2" t="s">
        <v>192</v>
      </c>
      <c r="I198">
        <v>0</v>
      </c>
      <c r="J198">
        <v>0</v>
      </c>
      <c r="K198" s="1">
        <v>347465</v>
      </c>
      <c r="L198" s="3">
        <v>7.8541999999999996</v>
      </c>
      <c r="N198" t="s">
        <v>646</v>
      </c>
    </row>
    <row r="199" spans="2:14" x14ac:dyDescent="0.25">
      <c r="B199">
        <v>1088</v>
      </c>
      <c r="C199">
        <v>0</v>
      </c>
      <c r="D199" t="s">
        <v>649</v>
      </c>
      <c r="E199" t="s">
        <v>399</v>
      </c>
      <c r="F199" t="s">
        <v>12</v>
      </c>
      <c r="G199" s="2">
        <v>6</v>
      </c>
      <c r="H199" s="2" t="s">
        <v>653</v>
      </c>
      <c r="I199">
        <v>0</v>
      </c>
      <c r="J199">
        <v>2</v>
      </c>
      <c r="K199" s="1">
        <v>16966</v>
      </c>
      <c r="L199" s="3">
        <v>134.5</v>
      </c>
      <c r="M199" t="s">
        <v>104</v>
      </c>
      <c r="N199" t="s">
        <v>644</v>
      </c>
    </row>
    <row r="200" spans="2:14" x14ac:dyDescent="0.25">
      <c r="B200">
        <v>1089</v>
      </c>
      <c r="C200">
        <v>1</v>
      </c>
      <c r="D200" t="s">
        <v>651</v>
      </c>
      <c r="E200" t="s">
        <v>400</v>
      </c>
      <c r="F200" t="s">
        <v>14</v>
      </c>
      <c r="G200" s="2">
        <v>18</v>
      </c>
      <c r="H200" s="2" t="s">
        <v>653</v>
      </c>
      <c r="I200">
        <v>0</v>
      </c>
      <c r="J200">
        <v>0</v>
      </c>
      <c r="K200" s="1">
        <v>347066</v>
      </c>
      <c r="L200" s="3">
        <v>7.7750000000000004</v>
      </c>
      <c r="N200" t="s">
        <v>646</v>
      </c>
    </row>
    <row r="201" spans="2:14" x14ac:dyDescent="0.25">
      <c r="B201">
        <v>1090</v>
      </c>
      <c r="C201">
        <v>0</v>
      </c>
      <c r="D201" t="s">
        <v>650</v>
      </c>
      <c r="E201" t="s">
        <v>401</v>
      </c>
      <c r="F201" t="s">
        <v>12</v>
      </c>
      <c r="G201" s="2">
        <v>23</v>
      </c>
      <c r="H201" s="2" t="s">
        <v>192</v>
      </c>
      <c r="I201">
        <v>0</v>
      </c>
      <c r="J201">
        <v>0</v>
      </c>
      <c r="K201" s="1" t="s">
        <v>105</v>
      </c>
      <c r="L201" s="3">
        <v>10.5</v>
      </c>
      <c r="N201" t="s">
        <v>646</v>
      </c>
    </row>
    <row r="202" spans="2:14" x14ac:dyDescent="0.25">
      <c r="B202">
        <v>1091</v>
      </c>
      <c r="C202">
        <v>1</v>
      </c>
      <c r="D202" t="s">
        <v>651</v>
      </c>
      <c r="E202" t="s">
        <v>402</v>
      </c>
      <c r="F202" t="s">
        <v>14</v>
      </c>
      <c r="G202" s="2">
        <v>23</v>
      </c>
      <c r="H202" s="2" t="s">
        <v>192</v>
      </c>
      <c r="I202">
        <v>0</v>
      </c>
      <c r="J202">
        <v>0</v>
      </c>
      <c r="K202" s="1">
        <v>65305</v>
      </c>
      <c r="L202" s="3">
        <v>8.1125000000000007</v>
      </c>
      <c r="N202" t="s">
        <v>646</v>
      </c>
    </row>
    <row r="203" spans="2:14" x14ac:dyDescent="0.25">
      <c r="B203">
        <v>1092</v>
      </c>
      <c r="C203">
        <v>1</v>
      </c>
      <c r="D203" t="s">
        <v>651</v>
      </c>
      <c r="E203" t="s">
        <v>403</v>
      </c>
      <c r="F203" t="s">
        <v>14</v>
      </c>
      <c r="G203" s="2">
        <v>23</v>
      </c>
      <c r="H203" s="2" t="s">
        <v>192</v>
      </c>
      <c r="I203">
        <v>0</v>
      </c>
      <c r="J203">
        <v>0</v>
      </c>
      <c r="K203" s="1">
        <v>36568</v>
      </c>
      <c r="L203" s="3">
        <v>15.5</v>
      </c>
      <c r="N203" t="s">
        <v>645</v>
      </c>
    </row>
    <row r="204" spans="2:14" x14ac:dyDescent="0.25">
      <c r="B204">
        <v>1093</v>
      </c>
      <c r="C204">
        <v>0</v>
      </c>
      <c r="D204" t="s">
        <v>651</v>
      </c>
      <c r="E204" t="s">
        <v>404</v>
      </c>
      <c r="F204" t="s">
        <v>12</v>
      </c>
      <c r="G204" s="2">
        <v>0.33</v>
      </c>
      <c r="H204" s="2" t="s">
        <v>653</v>
      </c>
      <c r="I204">
        <v>0</v>
      </c>
      <c r="J204">
        <v>2</v>
      </c>
      <c r="K204" s="1">
        <v>347080</v>
      </c>
      <c r="L204" s="3">
        <v>14.4</v>
      </c>
      <c r="N204" t="s">
        <v>646</v>
      </c>
    </row>
    <row r="205" spans="2:14" x14ac:dyDescent="0.25">
      <c r="B205">
        <v>1094</v>
      </c>
      <c r="C205">
        <v>0</v>
      </c>
      <c r="D205" t="s">
        <v>649</v>
      </c>
      <c r="E205" t="s">
        <v>405</v>
      </c>
      <c r="F205" t="s">
        <v>12</v>
      </c>
      <c r="G205" s="2">
        <v>47</v>
      </c>
      <c r="H205" s="2" t="s">
        <v>193</v>
      </c>
      <c r="I205">
        <v>1</v>
      </c>
      <c r="J205">
        <v>0</v>
      </c>
      <c r="K205" s="1" t="s">
        <v>106</v>
      </c>
      <c r="L205" s="3">
        <v>227.52500000000001</v>
      </c>
      <c r="M205" t="s">
        <v>107</v>
      </c>
      <c r="N205" t="s">
        <v>644</v>
      </c>
    </row>
    <row r="206" spans="2:14" x14ac:dyDescent="0.25">
      <c r="B206">
        <v>1095</v>
      </c>
      <c r="C206">
        <v>1</v>
      </c>
      <c r="D206" t="s">
        <v>650</v>
      </c>
      <c r="E206" t="s">
        <v>406</v>
      </c>
      <c r="F206" t="s">
        <v>14</v>
      </c>
      <c r="G206" s="2">
        <v>8</v>
      </c>
      <c r="H206" s="2" t="s">
        <v>653</v>
      </c>
      <c r="I206">
        <v>1</v>
      </c>
      <c r="J206">
        <v>1</v>
      </c>
      <c r="K206" s="1">
        <v>26360</v>
      </c>
      <c r="L206" s="3">
        <v>26</v>
      </c>
      <c r="N206" t="s">
        <v>646</v>
      </c>
    </row>
    <row r="207" spans="2:14" x14ac:dyDescent="0.25">
      <c r="B207">
        <v>1096</v>
      </c>
      <c r="C207">
        <v>0</v>
      </c>
      <c r="D207" t="s">
        <v>650</v>
      </c>
      <c r="E207" t="s">
        <v>407</v>
      </c>
      <c r="F207" t="s">
        <v>12</v>
      </c>
      <c r="G207" s="2">
        <v>25</v>
      </c>
      <c r="H207" s="2" t="s">
        <v>192</v>
      </c>
      <c r="I207">
        <v>0</v>
      </c>
      <c r="J207">
        <v>0</v>
      </c>
      <c r="K207" s="1" t="s">
        <v>108</v>
      </c>
      <c r="L207" s="3">
        <v>10.5</v>
      </c>
      <c r="N207" t="s">
        <v>646</v>
      </c>
    </row>
    <row r="208" spans="2:14" x14ac:dyDescent="0.25">
      <c r="B208">
        <v>1097</v>
      </c>
      <c r="C208">
        <v>0</v>
      </c>
      <c r="D208" t="s">
        <v>649</v>
      </c>
      <c r="E208" t="s">
        <v>408</v>
      </c>
      <c r="F208" t="s">
        <v>12</v>
      </c>
      <c r="G208" s="2">
        <v>41</v>
      </c>
      <c r="H208" s="2" t="s">
        <v>193</v>
      </c>
      <c r="I208">
        <v>0</v>
      </c>
      <c r="J208">
        <v>0</v>
      </c>
      <c r="K208" s="1" t="s">
        <v>109</v>
      </c>
      <c r="L208" s="3">
        <v>25.741700000000002</v>
      </c>
      <c r="N208" t="s">
        <v>644</v>
      </c>
    </row>
    <row r="209" spans="2:14" x14ac:dyDescent="0.25">
      <c r="B209">
        <v>1098</v>
      </c>
      <c r="C209">
        <v>1</v>
      </c>
      <c r="D209" t="s">
        <v>651</v>
      </c>
      <c r="E209" t="s">
        <v>630</v>
      </c>
      <c r="F209" t="s">
        <v>14</v>
      </c>
      <c r="G209" s="2">
        <v>35</v>
      </c>
      <c r="H209" s="2" t="s">
        <v>192</v>
      </c>
      <c r="I209">
        <v>0</v>
      </c>
      <c r="J209">
        <v>0</v>
      </c>
      <c r="K209" s="1">
        <v>9232</v>
      </c>
      <c r="L209" s="3">
        <v>7.75</v>
      </c>
      <c r="N209" t="s">
        <v>645</v>
      </c>
    </row>
    <row r="210" spans="2:14" x14ac:dyDescent="0.25">
      <c r="B210">
        <v>1099</v>
      </c>
      <c r="C210">
        <v>0</v>
      </c>
      <c r="D210" t="s">
        <v>650</v>
      </c>
      <c r="E210" t="s">
        <v>410</v>
      </c>
      <c r="F210" t="s">
        <v>12</v>
      </c>
      <c r="G210" s="2">
        <v>24</v>
      </c>
      <c r="H210" s="2" t="s">
        <v>192</v>
      </c>
      <c r="I210">
        <v>0</v>
      </c>
      <c r="J210">
        <v>0</v>
      </c>
      <c r="K210" s="1">
        <v>28034</v>
      </c>
      <c r="L210" s="3">
        <v>10.5</v>
      </c>
      <c r="N210" t="s">
        <v>646</v>
      </c>
    </row>
    <row r="211" spans="2:14" x14ac:dyDescent="0.25">
      <c r="B211">
        <v>1100</v>
      </c>
      <c r="C211">
        <v>1</v>
      </c>
      <c r="D211" t="s">
        <v>649</v>
      </c>
      <c r="E211" t="s">
        <v>411</v>
      </c>
      <c r="F211" t="s">
        <v>14</v>
      </c>
      <c r="G211" s="2">
        <v>33</v>
      </c>
      <c r="H211" s="2" t="s">
        <v>192</v>
      </c>
      <c r="I211">
        <v>0</v>
      </c>
      <c r="J211">
        <v>0</v>
      </c>
      <c r="K211" s="1" t="s">
        <v>110</v>
      </c>
      <c r="L211" s="3">
        <v>27.720800000000001</v>
      </c>
      <c r="M211" t="s">
        <v>111</v>
      </c>
      <c r="N211" t="s">
        <v>644</v>
      </c>
    </row>
    <row r="212" spans="2:14" x14ac:dyDescent="0.25">
      <c r="B212">
        <v>1101</v>
      </c>
      <c r="C212">
        <v>0</v>
      </c>
      <c r="D212" t="s">
        <v>651</v>
      </c>
      <c r="E212" t="s">
        <v>412</v>
      </c>
      <c r="F212" t="s">
        <v>12</v>
      </c>
      <c r="G212" s="2">
        <v>25</v>
      </c>
      <c r="H212" s="2" t="s">
        <v>192</v>
      </c>
      <c r="I212">
        <v>0</v>
      </c>
      <c r="J212">
        <v>0</v>
      </c>
      <c r="K212" s="1">
        <v>349250</v>
      </c>
      <c r="L212" s="3">
        <v>7.8958000000000004</v>
      </c>
      <c r="N212" t="s">
        <v>646</v>
      </c>
    </row>
    <row r="213" spans="2:14" x14ac:dyDescent="0.25">
      <c r="B213">
        <v>1102</v>
      </c>
      <c r="C213">
        <v>0</v>
      </c>
      <c r="D213" t="s">
        <v>651</v>
      </c>
      <c r="E213" t="s">
        <v>413</v>
      </c>
      <c r="F213" t="s">
        <v>12</v>
      </c>
      <c r="G213" s="2">
        <v>32</v>
      </c>
      <c r="H213" s="2" t="s">
        <v>192</v>
      </c>
      <c r="I213">
        <v>0</v>
      </c>
      <c r="J213">
        <v>0</v>
      </c>
      <c r="K213" s="1" t="s">
        <v>67</v>
      </c>
      <c r="L213" s="3">
        <v>22.524999999999999</v>
      </c>
      <c r="N213" t="s">
        <v>646</v>
      </c>
    </row>
    <row r="214" spans="2:14" x14ac:dyDescent="0.25">
      <c r="B214">
        <v>1103</v>
      </c>
      <c r="C214">
        <v>0</v>
      </c>
      <c r="D214" t="s">
        <v>651</v>
      </c>
      <c r="E214" t="s">
        <v>414</v>
      </c>
      <c r="F214" t="s">
        <v>12</v>
      </c>
      <c r="G214" s="2">
        <v>25</v>
      </c>
      <c r="H214" s="2" t="s">
        <v>192</v>
      </c>
      <c r="I214">
        <v>0</v>
      </c>
      <c r="J214">
        <v>0</v>
      </c>
      <c r="K214" s="1" t="s">
        <v>112</v>
      </c>
      <c r="L214" s="3">
        <v>7.05</v>
      </c>
      <c r="N214" t="s">
        <v>646</v>
      </c>
    </row>
    <row r="215" spans="2:14" x14ac:dyDescent="0.25">
      <c r="B215">
        <v>1104</v>
      </c>
      <c r="C215">
        <v>0</v>
      </c>
      <c r="D215" t="s">
        <v>650</v>
      </c>
      <c r="E215" t="s">
        <v>415</v>
      </c>
      <c r="F215" t="s">
        <v>12</v>
      </c>
      <c r="G215" s="2">
        <v>17</v>
      </c>
      <c r="H215" s="2" t="s">
        <v>653</v>
      </c>
      <c r="I215">
        <v>0</v>
      </c>
      <c r="J215">
        <v>0</v>
      </c>
      <c r="K215" s="1" t="s">
        <v>113</v>
      </c>
      <c r="L215" s="3">
        <v>73.5</v>
      </c>
      <c r="N215" t="s">
        <v>646</v>
      </c>
    </row>
    <row r="216" spans="2:14" x14ac:dyDescent="0.25">
      <c r="B216">
        <v>1105</v>
      </c>
      <c r="C216">
        <v>1</v>
      </c>
      <c r="D216" t="s">
        <v>650</v>
      </c>
      <c r="E216" t="s">
        <v>416</v>
      </c>
      <c r="F216" t="s">
        <v>14</v>
      </c>
      <c r="G216" s="2">
        <v>60</v>
      </c>
      <c r="H216" s="2" t="s">
        <v>652</v>
      </c>
      <c r="I216">
        <v>1</v>
      </c>
      <c r="J216">
        <v>0</v>
      </c>
      <c r="K216" s="1">
        <v>24065</v>
      </c>
      <c r="L216" s="3">
        <v>26</v>
      </c>
      <c r="N216" t="s">
        <v>646</v>
      </c>
    </row>
    <row r="217" spans="2:14" x14ac:dyDescent="0.25">
      <c r="B217">
        <v>1106</v>
      </c>
      <c r="C217">
        <v>1</v>
      </c>
      <c r="D217" t="s">
        <v>651</v>
      </c>
      <c r="E217" t="s">
        <v>417</v>
      </c>
      <c r="F217" t="s">
        <v>14</v>
      </c>
      <c r="G217" s="2">
        <v>38</v>
      </c>
      <c r="H217" s="2" t="s">
        <v>192</v>
      </c>
      <c r="I217">
        <v>4</v>
      </c>
      <c r="J217">
        <v>2</v>
      </c>
      <c r="K217" s="1">
        <v>347091</v>
      </c>
      <c r="L217" s="3">
        <v>7.7750000000000004</v>
      </c>
      <c r="N217" t="s">
        <v>646</v>
      </c>
    </row>
    <row r="218" spans="2:14" x14ac:dyDescent="0.25">
      <c r="B218">
        <v>1107</v>
      </c>
      <c r="C218">
        <v>0</v>
      </c>
      <c r="D218" t="s">
        <v>649</v>
      </c>
      <c r="E218" t="s">
        <v>418</v>
      </c>
      <c r="F218" t="s">
        <v>12</v>
      </c>
      <c r="G218" s="2">
        <v>42</v>
      </c>
      <c r="H218" s="2" t="s">
        <v>193</v>
      </c>
      <c r="I218">
        <v>0</v>
      </c>
      <c r="J218">
        <v>0</v>
      </c>
      <c r="K218" s="1">
        <v>113038</v>
      </c>
      <c r="L218" s="3">
        <v>42.5</v>
      </c>
      <c r="M218" t="s">
        <v>114</v>
      </c>
      <c r="N218" t="s">
        <v>646</v>
      </c>
    </row>
    <row r="219" spans="2:14" x14ac:dyDescent="0.25">
      <c r="B219">
        <v>1108</v>
      </c>
      <c r="C219">
        <v>1</v>
      </c>
      <c r="D219" t="s">
        <v>651</v>
      </c>
      <c r="E219" t="s">
        <v>419</v>
      </c>
      <c r="F219" t="s">
        <v>14</v>
      </c>
      <c r="G219" s="2">
        <v>23</v>
      </c>
      <c r="H219" s="2" t="s">
        <v>192</v>
      </c>
      <c r="I219">
        <v>0</v>
      </c>
      <c r="J219">
        <v>0</v>
      </c>
      <c r="K219" s="1">
        <v>330924</v>
      </c>
      <c r="L219" s="3">
        <v>7.8792</v>
      </c>
      <c r="N219" t="s">
        <v>645</v>
      </c>
    </row>
    <row r="220" spans="2:14" x14ac:dyDescent="0.25">
      <c r="B220">
        <v>1109</v>
      </c>
      <c r="C220">
        <v>0</v>
      </c>
      <c r="D220" t="s">
        <v>649</v>
      </c>
      <c r="E220" t="s">
        <v>420</v>
      </c>
      <c r="F220" t="s">
        <v>12</v>
      </c>
      <c r="G220" s="2">
        <v>57</v>
      </c>
      <c r="H220" s="2" t="s">
        <v>193</v>
      </c>
      <c r="I220">
        <v>1</v>
      </c>
      <c r="J220">
        <v>1</v>
      </c>
      <c r="K220" s="1">
        <v>36928</v>
      </c>
      <c r="L220" s="3">
        <v>164.86670000000001</v>
      </c>
      <c r="N220" t="s">
        <v>646</v>
      </c>
    </row>
    <row r="221" spans="2:14" x14ac:dyDescent="0.25">
      <c r="B221">
        <v>1110</v>
      </c>
      <c r="C221">
        <v>1</v>
      </c>
      <c r="D221" t="s">
        <v>649</v>
      </c>
      <c r="E221" t="s">
        <v>421</v>
      </c>
      <c r="F221" t="s">
        <v>14</v>
      </c>
      <c r="G221" s="2">
        <v>50</v>
      </c>
      <c r="H221" s="2" t="s">
        <v>193</v>
      </c>
      <c r="I221">
        <v>1</v>
      </c>
      <c r="J221">
        <v>1</v>
      </c>
      <c r="K221" s="1">
        <v>113503</v>
      </c>
      <c r="L221" s="3">
        <v>211.5</v>
      </c>
      <c r="M221" t="s">
        <v>115</v>
      </c>
      <c r="N221" t="s">
        <v>644</v>
      </c>
    </row>
    <row r="222" spans="2:14" x14ac:dyDescent="0.25">
      <c r="B222">
        <v>1111</v>
      </c>
      <c r="C222">
        <v>0</v>
      </c>
      <c r="D222" t="s">
        <v>651</v>
      </c>
      <c r="E222" t="s">
        <v>422</v>
      </c>
      <c r="F222" t="s">
        <v>12</v>
      </c>
      <c r="G222" s="2">
        <v>25</v>
      </c>
      <c r="H222" s="2" t="s">
        <v>192</v>
      </c>
      <c r="I222">
        <v>0</v>
      </c>
      <c r="J222">
        <v>0</v>
      </c>
      <c r="K222" s="1">
        <v>32302</v>
      </c>
      <c r="L222" s="3">
        <v>8.0500000000000007</v>
      </c>
      <c r="N222" t="s">
        <v>646</v>
      </c>
    </row>
    <row r="223" spans="2:14" x14ac:dyDescent="0.25">
      <c r="B223">
        <v>1112</v>
      </c>
      <c r="C223">
        <v>1</v>
      </c>
      <c r="D223" t="s">
        <v>650</v>
      </c>
      <c r="E223" t="s">
        <v>631</v>
      </c>
      <c r="F223" t="s">
        <v>14</v>
      </c>
      <c r="G223" s="2">
        <v>30</v>
      </c>
      <c r="H223" s="2" t="s">
        <v>192</v>
      </c>
      <c r="I223">
        <v>1</v>
      </c>
      <c r="J223">
        <v>0</v>
      </c>
      <c r="K223" s="1" t="s">
        <v>116</v>
      </c>
      <c r="L223" s="3">
        <v>13.8583</v>
      </c>
      <c r="N223" t="s">
        <v>644</v>
      </c>
    </row>
    <row r="224" spans="2:14" x14ac:dyDescent="0.25">
      <c r="B224">
        <v>1113</v>
      </c>
      <c r="C224">
        <v>0</v>
      </c>
      <c r="D224" t="s">
        <v>651</v>
      </c>
      <c r="E224" t="s">
        <v>424</v>
      </c>
      <c r="F224" t="s">
        <v>12</v>
      </c>
      <c r="G224" s="2">
        <v>21</v>
      </c>
      <c r="H224" s="2" t="s">
        <v>192</v>
      </c>
      <c r="I224">
        <v>0</v>
      </c>
      <c r="J224">
        <v>0</v>
      </c>
      <c r="K224" s="1">
        <v>342684</v>
      </c>
      <c r="L224" s="3">
        <v>8.0500000000000007</v>
      </c>
      <c r="N224" t="s">
        <v>646</v>
      </c>
    </row>
    <row r="225" spans="2:14" x14ac:dyDescent="0.25">
      <c r="B225">
        <v>1114</v>
      </c>
      <c r="C225">
        <v>1</v>
      </c>
      <c r="D225" t="s">
        <v>650</v>
      </c>
      <c r="E225" t="s">
        <v>425</v>
      </c>
      <c r="F225" t="s">
        <v>14</v>
      </c>
      <c r="G225" s="2">
        <v>22</v>
      </c>
      <c r="H225" s="2" t="s">
        <v>192</v>
      </c>
      <c r="I225">
        <v>0</v>
      </c>
      <c r="J225">
        <v>0</v>
      </c>
      <c r="K225" s="1" t="s">
        <v>117</v>
      </c>
      <c r="L225" s="3">
        <v>10.5</v>
      </c>
      <c r="M225" t="s">
        <v>118</v>
      </c>
      <c r="N225" t="s">
        <v>646</v>
      </c>
    </row>
    <row r="226" spans="2:14" x14ac:dyDescent="0.25">
      <c r="B226">
        <v>1115</v>
      </c>
      <c r="C226">
        <v>0</v>
      </c>
      <c r="D226" t="s">
        <v>651</v>
      </c>
      <c r="E226" t="s">
        <v>426</v>
      </c>
      <c r="F226" t="s">
        <v>12</v>
      </c>
      <c r="G226" s="2">
        <v>21</v>
      </c>
      <c r="H226" s="2" t="s">
        <v>192</v>
      </c>
      <c r="I226">
        <v>0</v>
      </c>
      <c r="J226">
        <v>0</v>
      </c>
      <c r="K226" s="1">
        <v>350053</v>
      </c>
      <c r="L226" s="3">
        <v>7.7957999999999998</v>
      </c>
      <c r="N226" t="s">
        <v>646</v>
      </c>
    </row>
    <row r="227" spans="2:14" x14ac:dyDescent="0.25">
      <c r="B227">
        <v>1116</v>
      </c>
      <c r="C227">
        <v>1</v>
      </c>
      <c r="D227" t="s">
        <v>649</v>
      </c>
      <c r="E227" t="s">
        <v>427</v>
      </c>
      <c r="F227" t="s">
        <v>14</v>
      </c>
      <c r="G227" s="2">
        <v>53</v>
      </c>
      <c r="H227" s="2" t="s">
        <v>193</v>
      </c>
      <c r="I227">
        <v>0</v>
      </c>
      <c r="J227">
        <v>0</v>
      </c>
      <c r="K227" s="1" t="s">
        <v>119</v>
      </c>
      <c r="L227" s="3">
        <v>27.445799999999998</v>
      </c>
      <c r="N227" t="s">
        <v>644</v>
      </c>
    </row>
    <row r="228" spans="2:14" x14ac:dyDescent="0.25">
      <c r="B228">
        <v>1117</v>
      </c>
      <c r="C228">
        <v>1</v>
      </c>
      <c r="D228" t="s">
        <v>651</v>
      </c>
      <c r="E228" t="s">
        <v>428</v>
      </c>
      <c r="F228" t="s">
        <v>14</v>
      </c>
      <c r="G228" s="2">
        <v>23</v>
      </c>
      <c r="H228" s="2" t="s">
        <v>192</v>
      </c>
      <c r="I228">
        <v>0</v>
      </c>
      <c r="J228">
        <v>2</v>
      </c>
      <c r="K228" s="1">
        <v>2661</v>
      </c>
      <c r="L228" s="3">
        <v>15.245799999999999</v>
      </c>
      <c r="N228" t="s">
        <v>644</v>
      </c>
    </row>
    <row r="229" spans="2:14" x14ac:dyDescent="0.25">
      <c r="B229">
        <v>1118</v>
      </c>
      <c r="C229">
        <v>0</v>
      </c>
      <c r="D229" t="s">
        <v>651</v>
      </c>
      <c r="E229" t="s">
        <v>429</v>
      </c>
      <c r="F229" t="s">
        <v>12</v>
      </c>
      <c r="G229" s="2">
        <v>23</v>
      </c>
      <c r="H229" s="2" t="s">
        <v>192</v>
      </c>
      <c r="I229">
        <v>0</v>
      </c>
      <c r="J229">
        <v>0</v>
      </c>
      <c r="K229" s="1">
        <v>350054</v>
      </c>
      <c r="L229" s="3">
        <v>7.7957999999999998</v>
      </c>
      <c r="N229" t="s">
        <v>646</v>
      </c>
    </row>
    <row r="230" spans="2:14" x14ac:dyDescent="0.25">
      <c r="B230">
        <v>1119</v>
      </c>
      <c r="C230">
        <v>1</v>
      </c>
      <c r="D230" t="s">
        <v>651</v>
      </c>
      <c r="E230" t="s">
        <v>632</v>
      </c>
      <c r="F230" t="s">
        <v>14</v>
      </c>
      <c r="G230" s="2">
        <v>23</v>
      </c>
      <c r="H230" s="2" t="s">
        <v>192</v>
      </c>
      <c r="I230">
        <v>0</v>
      </c>
      <c r="J230">
        <v>0</v>
      </c>
      <c r="K230" s="1">
        <v>370368</v>
      </c>
      <c r="L230" s="3">
        <v>7.75</v>
      </c>
      <c r="N230" t="s">
        <v>645</v>
      </c>
    </row>
    <row r="231" spans="2:14" x14ac:dyDescent="0.25">
      <c r="B231">
        <v>1120</v>
      </c>
      <c r="C231">
        <v>0</v>
      </c>
      <c r="D231" t="s">
        <v>651</v>
      </c>
      <c r="E231" t="s">
        <v>431</v>
      </c>
      <c r="F231" t="s">
        <v>12</v>
      </c>
      <c r="G231" s="2">
        <v>40.5</v>
      </c>
      <c r="H231" s="2" t="s">
        <v>193</v>
      </c>
      <c r="I231">
        <v>0</v>
      </c>
      <c r="J231">
        <v>0</v>
      </c>
      <c r="K231" s="1" t="s">
        <v>120</v>
      </c>
      <c r="L231" s="3">
        <v>15.1</v>
      </c>
      <c r="N231" t="s">
        <v>646</v>
      </c>
    </row>
    <row r="232" spans="2:14" x14ac:dyDescent="0.25">
      <c r="B232">
        <v>1121</v>
      </c>
      <c r="C232">
        <v>0</v>
      </c>
      <c r="D232" t="s">
        <v>650</v>
      </c>
      <c r="E232" t="s">
        <v>432</v>
      </c>
      <c r="F232" t="s">
        <v>12</v>
      </c>
      <c r="G232" s="2">
        <v>36</v>
      </c>
      <c r="H232" s="2" t="s">
        <v>192</v>
      </c>
      <c r="I232">
        <v>0</v>
      </c>
      <c r="J232">
        <v>0</v>
      </c>
      <c r="K232" s="1">
        <v>242963</v>
      </c>
      <c r="L232" s="3">
        <v>13</v>
      </c>
      <c r="N232" t="s">
        <v>646</v>
      </c>
    </row>
    <row r="233" spans="2:14" x14ac:dyDescent="0.25">
      <c r="B233">
        <v>1122</v>
      </c>
      <c r="C233">
        <v>0</v>
      </c>
      <c r="D233" t="s">
        <v>650</v>
      </c>
      <c r="E233" t="s">
        <v>433</v>
      </c>
      <c r="F233" t="s">
        <v>12</v>
      </c>
      <c r="G233" s="2">
        <v>14</v>
      </c>
      <c r="H233" s="2" t="s">
        <v>653</v>
      </c>
      <c r="I233">
        <v>0</v>
      </c>
      <c r="J233">
        <v>0</v>
      </c>
      <c r="K233" s="1">
        <v>220845</v>
      </c>
      <c r="L233" s="3">
        <v>65</v>
      </c>
      <c r="N233" t="s">
        <v>646</v>
      </c>
    </row>
    <row r="234" spans="2:14" x14ac:dyDescent="0.25">
      <c r="B234">
        <v>1123</v>
      </c>
      <c r="C234">
        <v>1</v>
      </c>
      <c r="D234" t="s">
        <v>649</v>
      </c>
      <c r="E234" t="s">
        <v>434</v>
      </c>
      <c r="F234" t="s">
        <v>14</v>
      </c>
      <c r="G234" s="2">
        <v>21</v>
      </c>
      <c r="H234" s="2" t="s">
        <v>192</v>
      </c>
      <c r="I234">
        <v>0</v>
      </c>
      <c r="J234">
        <v>0</v>
      </c>
      <c r="K234" s="1">
        <v>113795</v>
      </c>
      <c r="L234" s="3">
        <v>26.55</v>
      </c>
      <c r="N234" t="s">
        <v>646</v>
      </c>
    </row>
    <row r="235" spans="2:14" x14ac:dyDescent="0.25">
      <c r="B235">
        <v>1124</v>
      </c>
      <c r="C235">
        <v>0</v>
      </c>
      <c r="D235" t="s">
        <v>651</v>
      </c>
      <c r="E235" t="s">
        <v>435</v>
      </c>
      <c r="F235" t="s">
        <v>12</v>
      </c>
      <c r="G235" s="2">
        <v>21</v>
      </c>
      <c r="H235" s="2" t="s">
        <v>192</v>
      </c>
      <c r="I235">
        <v>1</v>
      </c>
      <c r="J235">
        <v>0</v>
      </c>
      <c r="K235" s="1">
        <v>3101266</v>
      </c>
      <c r="L235" s="3">
        <v>6.4958</v>
      </c>
      <c r="N235" t="s">
        <v>646</v>
      </c>
    </row>
    <row r="236" spans="2:14" x14ac:dyDescent="0.25">
      <c r="B236">
        <v>1125</v>
      </c>
      <c r="C236">
        <v>0</v>
      </c>
      <c r="D236" t="s">
        <v>651</v>
      </c>
      <c r="E236" t="s">
        <v>436</v>
      </c>
      <c r="F236" t="s">
        <v>12</v>
      </c>
      <c r="G236" s="2">
        <v>25</v>
      </c>
      <c r="H236" s="2" t="s">
        <v>192</v>
      </c>
      <c r="I236">
        <v>0</v>
      </c>
      <c r="J236">
        <v>0</v>
      </c>
      <c r="K236" s="1">
        <v>330971</v>
      </c>
      <c r="L236" s="3">
        <v>7.8792</v>
      </c>
      <c r="N236" t="s">
        <v>645</v>
      </c>
    </row>
    <row r="237" spans="2:14" x14ac:dyDescent="0.25">
      <c r="B237">
        <v>1126</v>
      </c>
      <c r="C237">
        <v>0</v>
      </c>
      <c r="D237" t="s">
        <v>649</v>
      </c>
      <c r="E237" t="s">
        <v>437</v>
      </c>
      <c r="F237" t="s">
        <v>12</v>
      </c>
      <c r="G237" s="2">
        <v>39</v>
      </c>
      <c r="H237" s="2" t="s">
        <v>192</v>
      </c>
      <c r="I237">
        <v>1</v>
      </c>
      <c r="J237">
        <v>0</v>
      </c>
      <c r="K237" s="1" t="s">
        <v>121</v>
      </c>
      <c r="L237" s="3">
        <v>71.283299999999997</v>
      </c>
      <c r="M237" t="s">
        <v>122</v>
      </c>
      <c r="N237" t="s">
        <v>644</v>
      </c>
    </row>
    <row r="238" spans="2:14" x14ac:dyDescent="0.25">
      <c r="B238">
        <v>1127</v>
      </c>
      <c r="C238">
        <v>0</v>
      </c>
      <c r="D238" t="s">
        <v>651</v>
      </c>
      <c r="E238" t="s">
        <v>438</v>
      </c>
      <c r="F238" t="s">
        <v>12</v>
      </c>
      <c r="G238" s="2">
        <v>20</v>
      </c>
      <c r="H238" s="2" t="s">
        <v>192</v>
      </c>
      <c r="I238">
        <v>0</v>
      </c>
      <c r="J238">
        <v>0</v>
      </c>
      <c r="K238" s="1">
        <v>350416</v>
      </c>
      <c r="L238" s="3">
        <v>7.8541999999999996</v>
      </c>
      <c r="N238" t="s">
        <v>646</v>
      </c>
    </row>
    <row r="239" spans="2:14" x14ac:dyDescent="0.25">
      <c r="B239">
        <v>1128</v>
      </c>
      <c r="C239">
        <v>0</v>
      </c>
      <c r="D239" t="s">
        <v>649</v>
      </c>
      <c r="E239" t="s">
        <v>439</v>
      </c>
      <c r="F239" t="s">
        <v>12</v>
      </c>
      <c r="G239" s="2">
        <v>64</v>
      </c>
      <c r="H239" s="2" t="s">
        <v>652</v>
      </c>
      <c r="I239">
        <v>1</v>
      </c>
      <c r="J239">
        <v>0</v>
      </c>
      <c r="K239" s="1">
        <v>110813</v>
      </c>
      <c r="L239" s="3">
        <v>75.25</v>
      </c>
      <c r="M239" t="s">
        <v>123</v>
      </c>
      <c r="N239" t="s">
        <v>644</v>
      </c>
    </row>
    <row r="240" spans="2:14" x14ac:dyDescent="0.25">
      <c r="B240">
        <v>1129</v>
      </c>
      <c r="C240">
        <v>0</v>
      </c>
      <c r="D240" t="s">
        <v>651</v>
      </c>
      <c r="E240" t="s">
        <v>440</v>
      </c>
      <c r="F240" t="s">
        <v>12</v>
      </c>
      <c r="G240" s="2">
        <v>20</v>
      </c>
      <c r="H240" s="2" t="s">
        <v>192</v>
      </c>
      <c r="I240">
        <v>0</v>
      </c>
      <c r="J240">
        <v>0</v>
      </c>
      <c r="K240" s="1">
        <v>2679</v>
      </c>
      <c r="L240" s="3">
        <v>7.2249999999999996</v>
      </c>
      <c r="N240" t="s">
        <v>644</v>
      </c>
    </row>
    <row r="241" spans="2:14" x14ac:dyDescent="0.25">
      <c r="B241">
        <v>1130</v>
      </c>
      <c r="C241">
        <v>1</v>
      </c>
      <c r="D241" t="s">
        <v>650</v>
      </c>
      <c r="E241" t="s">
        <v>441</v>
      </c>
      <c r="F241" t="s">
        <v>14</v>
      </c>
      <c r="G241" s="2">
        <v>18</v>
      </c>
      <c r="H241" s="2" t="s">
        <v>653</v>
      </c>
      <c r="I241">
        <v>1</v>
      </c>
      <c r="J241">
        <v>1</v>
      </c>
      <c r="K241" s="1">
        <v>250650</v>
      </c>
      <c r="L241" s="3">
        <v>13</v>
      </c>
      <c r="N241" t="s">
        <v>646</v>
      </c>
    </row>
    <row r="242" spans="2:14" x14ac:dyDescent="0.25">
      <c r="B242">
        <v>1131</v>
      </c>
      <c r="C242">
        <v>1</v>
      </c>
      <c r="D242" t="s">
        <v>649</v>
      </c>
      <c r="E242" t="s">
        <v>442</v>
      </c>
      <c r="F242" t="s">
        <v>14</v>
      </c>
      <c r="G242" s="2">
        <v>48</v>
      </c>
      <c r="H242" s="2" t="s">
        <v>193</v>
      </c>
      <c r="I242">
        <v>1</v>
      </c>
      <c r="J242">
        <v>0</v>
      </c>
      <c r="K242" s="1" t="s">
        <v>124</v>
      </c>
      <c r="L242" s="3">
        <v>106.425</v>
      </c>
      <c r="M242" t="s">
        <v>125</v>
      </c>
      <c r="N242" t="s">
        <v>644</v>
      </c>
    </row>
    <row r="243" spans="2:14" x14ac:dyDescent="0.25">
      <c r="B243">
        <v>1132</v>
      </c>
      <c r="C243">
        <v>1</v>
      </c>
      <c r="D243" t="s">
        <v>649</v>
      </c>
      <c r="E243" t="s">
        <v>443</v>
      </c>
      <c r="F243" t="s">
        <v>14</v>
      </c>
      <c r="G243" s="2">
        <v>55</v>
      </c>
      <c r="H243" s="2" t="s">
        <v>193</v>
      </c>
      <c r="I243">
        <v>0</v>
      </c>
      <c r="J243">
        <v>0</v>
      </c>
      <c r="K243" s="1">
        <v>112377</v>
      </c>
      <c r="L243" s="3">
        <v>27.720800000000001</v>
      </c>
      <c r="N243" t="s">
        <v>644</v>
      </c>
    </row>
    <row r="244" spans="2:14" x14ac:dyDescent="0.25">
      <c r="B244">
        <v>1133</v>
      </c>
      <c r="C244">
        <v>1</v>
      </c>
      <c r="D244" t="s">
        <v>650</v>
      </c>
      <c r="E244" t="s">
        <v>444</v>
      </c>
      <c r="F244" t="s">
        <v>14</v>
      </c>
      <c r="G244" s="2">
        <v>45</v>
      </c>
      <c r="H244" s="2" t="s">
        <v>193</v>
      </c>
      <c r="I244">
        <v>0</v>
      </c>
      <c r="J244">
        <v>2</v>
      </c>
      <c r="K244" s="1">
        <v>237789</v>
      </c>
      <c r="L244" s="3">
        <v>30</v>
      </c>
      <c r="N244" t="s">
        <v>646</v>
      </c>
    </row>
    <row r="245" spans="2:14" x14ac:dyDescent="0.25">
      <c r="B245">
        <v>1134</v>
      </c>
      <c r="C245">
        <v>0</v>
      </c>
      <c r="D245" t="s">
        <v>649</v>
      </c>
      <c r="E245" t="s">
        <v>445</v>
      </c>
      <c r="F245" t="s">
        <v>12</v>
      </c>
      <c r="G245" s="2">
        <v>45</v>
      </c>
      <c r="H245" s="2" t="s">
        <v>193</v>
      </c>
      <c r="I245">
        <v>1</v>
      </c>
      <c r="J245">
        <v>1</v>
      </c>
      <c r="K245" s="1">
        <v>16966</v>
      </c>
      <c r="L245" s="3">
        <v>134.5</v>
      </c>
      <c r="M245" t="s">
        <v>104</v>
      </c>
      <c r="N245" t="s">
        <v>644</v>
      </c>
    </row>
    <row r="246" spans="2:14" x14ac:dyDescent="0.25">
      <c r="B246">
        <v>1135</v>
      </c>
      <c r="C246">
        <v>0</v>
      </c>
      <c r="D246" t="s">
        <v>651</v>
      </c>
      <c r="E246" t="s">
        <v>446</v>
      </c>
      <c r="F246" t="s">
        <v>12</v>
      </c>
      <c r="G246" s="2">
        <v>25</v>
      </c>
      <c r="H246" s="2" t="s">
        <v>192</v>
      </c>
      <c r="I246">
        <v>0</v>
      </c>
      <c r="J246">
        <v>0</v>
      </c>
      <c r="K246" s="1">
        <v>3470</v>
      </c>
      <c r="L246" s="3">
        <v>7.8875000000000002</v>
      </c>
      <c r="N246" t="s">
        <v>646</v>
      </c>
    </row>
    <row r="247" spans="2:14" x14ac:dyDescent="0.25">
      <c r="B247">
        <v>1136</v>
      </c>
      <c r="C247">
        <v>0</v>
      </c>
      <c r="D247" t="s">
        <v>651</v>
      </c>
      <c r="E247" t="s">
        <v>447</v>
      </c>
      <c r="F247" t="s">
        <v>12</v>
      </c>
      <c r="G247" s="2">
        <v>25</v>
      </c>
      <c r="H247" s="2" t="s">
        <v>192</v>
      </c>
      <c r="I247">
        <v>1</v>
      </c>
      <c r="J247">
        <v>2</v>
      </c>
      <c r="K247" s="1" t="s">
        <v>35</v>
      </c>
      <c r="L247" s="3">
        <v>23.45</v>
      </c>
      <c r="N247" t="s">
        <v>646</v>
      </c>
    </row>
    <row r="248" spans="2:14" x14ac:dyDescent="0.25">
      <c r="B248">
        <v>1137</v>
      </c>
      <c r="C248">
        <v>0</v>
      </c>
      <c r="D248" t="s">
        <v>649</v>
      </c>
      <c r="E248" t="s">
        <v>448</v>
      </c>
      <c r="F248" t="s">
        <v>12</v>
      </c>
      <c r="G248" s="2">
        <v>41</v>
      </c>
      <c r="H248" s="2" t="s">
        <v>193</v>
      </c>
      <c r="I248">
        <v>1</v>
      </c>
      <c r="J248">
        <v>0</v>
      </c>
      <c r="K248" s="1">
        <v>17464</v>
      </c>
      <c r="L248" s="3">
        <v>51.862499999999997</v>
      </c>
      <c r="M248" t="s">
        <v>126</v>
      </c>
      <c r="N248" t="s">
        <v>646</v>
      </c>
    </row>
    <row r="249" spans="2:14" x14ac:dyDescent="0.25">
      <c r="B249">
        <v>1138</v>
      </c>
      <c r="C249">
        <v>1</v>
      </c>
      <c r="D249" t="s">
        <v>650</v>
      </c>
      <c r="E249" t="s">
        <v>449</v>
      </c>
      <c r="F249" t="s">
        <v>14</v>
      </c>
      <c r="G249" s="2">
        <v>22</v>
      </c>
      <c r="H249" s="2" t="s">
        <v>192</v>
      </c>
      <c r="I249">
        <v>0</v>
      </c>
      <c r="J249">
        <v>0</v>
      </c>
      <c r="K249" s="1" t="s">
        <v>51</v>
      </c>
      <c r="L249" s="3">
        <v>21</v>
      </c>
      <c r="N249" t="s">
        <v>646</v>
      </c>
    </row>
    <row r="250" spans="2:14" x14ac:dyDescent="0.25">
      <c r="B250">
        <v>1139</v>
      </c>
      <c r="C250">
        <v>0</v>
      </c>
      <c r="D250" t="s">
        <v>650</v>
      </c>
      <c r="E250" t="s">
        <v>450</v>
      </c>
      <c r="F250" t="s">
        <v>12</v>
      </c>
      <c r="G250" s="2">
        <v>42</v>
      </c>
      <c r="H250" s="2" t="s">
        <v>193</v>
      </c>
      <c r="I250">
        <v>1</v>
      </c>
      <c r="J250">
        <v>1</v>
      </c>
      <c r="K250" s="1">
        <v>28220</v>
      </c>
      <c r="L250" s="3">
        <v>32.5</v>
      </c>
      <c r="N250" t="s">
        <v>646</v>
      </c>
    </row>
    <row r="251" spans="2:14" x14ac:dyDescent="0.25">
      <c r="B251">
        <v>1140</v>
      </c>
      <c r="C251">
        <v>1</v>
      </c>
      <c r="D251" t="s">
        <v>650</v>
      </c>
      <c r="E251" t="s">
        <v>451</v>
      </c>
      <c r="F251" t="s">
        <v>14</v>
      </c>
      <c r="G251" s="2">
        <v>29</v>
      </c>
      <c r="H251" s="2" t="s">
        <v>192</v>
      </c>
      <c r="I251">
        <v>1</v>
      </c>
      <c r="J251">
        <v>0</v>
      </c>
      <c r="K251" s="1">
        <v>26707</v>
      </c>
      <c r="L251" s="3">
        <v>26</v>
      </c>
      <c r="N251" t="s">
        <v>646</v>
      </c>
    </row>
    <row r="252" spans="2:14" x14ac:dyDescent="0.25">
      <c r="B252">
        <v>1141</v>
      </c>
      <c r="C252">
        <v>1</v>
      </c>
      <c r="D252" t="s">
        <v>651</v>
      </c>
      <c r="E252" t="s">
        <v>452</v>
      </c>
      <c r="F252" t="s">
        <v>14</v>
      </c>
      <c r="G252" s="2">
        <v>23</v>
      </c>
      <c r="H252" s="2" t="s">
        <v>192</v>
      </c>
      <c r="I252">
        <v>1</v>
      </c>
      <c r="J252">
        <v>0</v>
      </c>
      <c r="K252" s="1">
        <v>2660</v>
      </c>
      <c r="L252" s="3">
        <v>14.4542</v>
      </c>
      <c r="N252" t="s">
        <v>644</v>
      </c>
    </row>
    <row r="253" spans="2:14" x14ac:dyDescent="0.25">
      <c r="B253">
        <v>1142</v>
      </c>
      <c r="C253">
        <v>1</v>
      </c>
      <c r="D253" t="s">
        <v>650</v>
      </c>
      <c r="E253" t="s">
        <v>453</v>
      </c>
      <c r="F253" t="s">
        <v>14</v>
      </c>
      <c r="G253" s="2">
        <v>0.92</v>
      </c>
      <c r="H253" s="2" t="s">
        <v>653</v>
      </c>
      <c r="I253">
        <v>1</v>
      </c>
      <c r="J253">
        <v>2</v>
      </c>
      <c r="K253" s="1" t="s">
        <v>127</v>
      </c>
      <c r="L253" s="3">
        <v>27.75</v>
      </c>
      <c r="N253" t="s">
        <v>646</v>
      </c>
    </row>
    <row r="254" spans="2:14" x14ac:dyDescent="0.25">
      <c r="B254">
        <v>1143</v>
      </c>
      <c r="C254">
        <v>0</v>
      </c>
      <c r="D254" t="s">
        <v>651</v>
      </c>
      <c r="E254" t="s">
        <v>454</v>
      </c>
      <c r="F254" t="s">
        <v>12</v>
      </c>
      <c r="G254" s="2">
        <v>20</v>
      </c>
      <c r="H254" s="2" t="s">
        <v>192</v>
      </c>
      <c r="I254">
        <v>0</v>
      </c>
      <c r="J254">
        <v>0</v>
      </c>
      <c r="K254" s="1" t="s">
        <v>128</v>
      </c>
      <c r="L254" s="3">
        <v>7.9249999999999998</v>
      </c>
      <c r="N254" t="s">
        <v>646</v>
      </c>
    </row>
    <row r="255" spans="2:14" x14ac:dyDescent="0.25">
      <c r="B255">
        <v>1144</v>
      </c>
      <c r="C255">
        <v>0</v>
      </c>
      <c r="D255" t="s">
        <v>649</v>
      </c>
      <c r="E255" t="s">
        <v>455</v>
      </c>
      <c r="F255" t="s">
        <v>12</v>
      </c>
      <c r="G255" s="2">
        <v>27</v>
      </c>
      <c r="H255" s="2" t="s">
        <v>192</v>
      </c>
      <c r="I255">
        <v>1</v>
      </c>
      <c r="J255">
        <v>0</v>
      </c>
      <c r="K255" s="1">
        <v>13508</v>
      </c>
      <c r="L255" s="3">
        <v>136.7792</v>
      </c>
      <c r="M255" t="s">
        <v>129</v>
      </c>
      <c r="N255" t="s">
        <v>644</v>
      </c>
    </row>
    <row r="256" spans="2:14" x14ac:dyDescent="0.25">
      <c r="B256">
        <v>1145</v>
      </c>
      <c r="C256">
        <v>0</v>
      </c>
      <c r="D256" t="s">
        <v>651</v>
      </c>
      <c r="E256" t="s">
        <v>456</v>
      </c>
      <c r="F256" t="s">
        <v>12</v>
      </c>
      <c r="G256" s="2">
        <v>24</v>
      </c>
      <c r="H256" s="2" t="s">
        <v>192</v>
      </c>
      <c r="I256">
        <v>0</v>
      </c>
      <c r="J256">
        <v>0</v>
      </c>
      <c r="K256" s="1">
        <v>7266</v>
      </c>
      <c r="L256" s="3">
        <v>9.3249999999999993</v>
      </c>
      <c r="N256" t="s">
        <v>646</v>
      </c>
    </row>
    <row r="257" spans="2:14" x14ac:dyDescent="0.25">
      <c r="B257">
        <v>1146</v>
      </c>
      <c r="C257">
        <v>0</v>
      </c>
      <c r="D257" t="s">
        <v>651</v>
      </c>
      <c r="E257" t="s">
        <v>457</v>
      </c>
      <c r="F257" t="s">
        <v>12</v>
      </c>
      <c r="G257" s="2">
        <v>32.5</v>
      </c>
      <c r="H257" s="2" t="s">
        <v>192</v>
      </c>
      <c r="I257">
        <v>0</v>
      </c>
      <c r="J257">
        <v>0</v>
      </c>
      <c r="K257" s="1">
        <v>345775</v>
      </c>
      <c r="L257" s="3">
        <v>9.5</v>
      </c>
      <c r="N257" t="s">
        <v>646</v>
      </c>
    </row>
    <row r="258" spans="2:14" x14ac:dyDescent="0.25">
      <c r="B258">
        <v>1147</v>
      </c>
      <c r="C258">
        <v>0</v>
      </c>
      <c r="D258" t="s">
        <v>651</v>
      </c>
      <c r="E258" t="s">
        <v>633</v>
      </c>
      <c r="F258" t="s">
        <v>12</v>
      </c>
      <c r="G258" s="2">
        <v>25</v>
      </c>
      <c r="H258" s="2" t="s">
        <v>192</v>
      </c>
      <c r="I258">
        <v>0</v>
      </c>
      <c r="J258">
        <v>0</v>
      </c>
      <c r="K258" s="1" t="s">
        <v>130</v>
      </c>
      <c r="L258" s="3">
        <v>7.55</v>
      </c>
      <c r="N258" t="s">
        <v>646</v>
      </c>
    </row>
    <row r="259" spans="2:14" x14ac:dyDescent="0.25">
      <c r="B259">
        <v>1148</v>
      </c>
      <c r="C259">
        <v>0</v>
      </c>
      <c r="D259" t="s">
        <v>651</v>
      </c>
      <c r="E259" t="s">
        <v>459</v>
      </c>
      <c r="F259" t="s">
        <v>12</v>
      </c>
      <c r="G259" s="2">
        <v>25</v>
      </c>
      <c r="H259" s="2" t="s">
        <v>192</v>
      </c>
      <c r="I259">
        <v>0</v>
      </c>
      <c r="J259">
        <v>0</v>
      </c>
      <c r="K259" s="1" t="s">
        <v>131</v>
      </c>
      <c r="L259" s="3">
        <v>7.75</v>
      </c>
      <c r="N259" t="s">
        <v>645</v>
      </c>
    </row>
    <row r="260" spans="2:14" x14ac:dyDescent="0.25">
      <c r="B260">
        <v>1149</v>
      </c>
      <c r="C260">
        <v>0</v>
      </c>
      <c r="D260" t="s">
        <v>651</v>
      </c>
      <c r="E260" t="s">
        <v>460</v>
      </c>
      <c r="F260" t="s">
        <v>12</v>
      </c>
      <c r="G260" s="2">
        <v>28</v>
      </c>
      <c r="H260" s="2" t="s">
        <v>192</v>
      </c>
      <c r="I260">
        <v>0</v>
      </c>
      <c r="J260">
        <v>0</v>
      </c>
      <c r="K260" s="1">
        <v>363611</v>
      </c>
      <c r="L260" s="3">
        <v>8.0500000000000007</v>
      </c>
      <c r="N260" t="s">
        <v>646</v>
      </c>
    </row>
    <row r="261" spans="2:14" x14ac:dyDescent="0.25">
      <c r="B261">
        <v>1150</v>
      </c>
      <c r="C261">
        <v>1</v>
      </c>
      <c r="D261" t="s">
        <v>650</v>
      </c>
      <c r="E261" t="s">
        <v>461</v>
      </c>
      <c r="F261" t="s">
        <v>14</v>
      </c>
      <c r="G261" s="2">
        <v>19</v>
      </c>
      <c r="H261" s="2" t="s">
        <v>653</v>
      </c>
      <c r="I261">
        <v>0</v>
      </c>
      <c r="J261">
        <v>0</v>
      </c>
      <c r="K261" s="1">
        <v>28404</v>
      </c>
      <c r="L261" s="3">
        <v>13</v>
      </c>
      <c r="N261" t="s">
        <v>646</v>
      </c>
    </row>
    <row r="262" spans="2:14" x14ac:dyDescent="0.25">
      <c r="B262">
        <v>1151</v>
      </c>
      <c r="C262">
        <v>0</v>
      </c>
      <c r="D262" t="s">
        <v>651</v>
      </c>
      <c r="E262" t="s">
        <v>462</v>
      </c>
      <c r="F262" t="s">
        <v>12</v>
      </c>
      <c r="G262" s="2">
        <v>21</v>
      </c>
      <c r="H262" s="2" t="s">
        <v>192</v>
      </c>
      <c r="I262">
        <v>0</v>
      </c>
      <c r="J262">
        <v>0</v>
      </c>
      <c r="K262" s="1">
        <v>345501</v>
      </c>
      <c r="L262" s="3">
        <v>7.7750000000000004</v>
      </c>
      <c r="N262" t="s">
        <v>646</v>
      </c>
    </row>
    <row r="263" spans="2:14" x14ac:dyDescent="0.25">
      <c r="B263">
        <v>1152</v>
      </c>
      <c r="C263">
        <v>0</v>
      </c>
      <c r="D263" t="s">
        <v>651</v>
      </c>
      <c r="E263" t="s">
        <v>634</v>
      </c>
      <c r="F263" t="s">
        <v>12</v>
      </c>
      <c r="G263" s="2">
        <v>36.5</v>
      </c>
      <c r="H263" s="2" t="s">
        <v>192</v>
      </c>
      <c r="I263">
        <v>1</v>
      </c>
      <c r="J263">
        <v>0</v>
      </c>
      <c r="K263" s="1">
        <v>345572</v>
      </c>
      <c r="L263" s="3">
        <v>17.399999999999999</v>
      </c>
      <c r="N263" t="s">
        <v>646</v>
      </c>
    </row>
    <row r="264" spans="2:14" x14ac:dyDescent="0.25">
      <c r="B264">
        <v>1153</v>
      </c>
      <c r="C264">
        <v>0</v>
      </c>
      <c r="D264" t="s">
        <v>651</v>
      </c>
      <c r="E264" t="s">
        <v>464</v>
      </c>
      <c r="F264" t="s">
        <v>12</v>
      </c>
      <c r="G264" s="2">
        <v>21</v>
      </c>
      <c r="H264" s="2" t="s">
        <v>192</v>
      </c>
      <c r="I264">
        <v>0</v>
      </c>
      <c r="J264">
        <v>0</v>
      </c>
      <c r="K264" s="1">
        <v>350410</v>
      </c>
      <c r="L264" s="3">
        <v>7.8541999999999996</v>
      </c>
      <c r="N264" t="s">
        <v>646</v>
      </c>
    </row>
    <row r="265" spans="2:14" x14ac:dyDescent="0.25">
      <c r="B265">
        <v>1154</v>
      </c>
      <c r="C265">
        <v>1</v>
      </c>
      <c r="D265" t="s">
        <v>650</v>
      </c>
      <c r="E265" t="s">
        <v>465</v>
      </c>
      <c r="F265" t="s">
        <v>14</v>
      </c>
      <c r="G265" s="2">
        <v>29</v>
      </c>
      <c r="H265" s="2" t="s">
        <v>192</v>
      </c>
      <c r="I265">
        <v>0</v>
      </c>
      <c r="J265">
        <v>2</v>
      </c>
      <c r="K265" s="1">
        <v>29103</v>
      </c>
      <c r="L265" s="3">
        <v>23</v>
      </c>
      <c r="N265" t="s">
        <v>646</v>
      </c>
    </row>
    <row r="266" spans="2:14" x14ac:dyDescent="0.25">
      <c r="B266">
        <v>1155</v>
      </c>
      <c r="C266">
        <v>1</v>
      </c>
      <c r="D266" t="s">
        <v>651</v>
      </c>
      <c r="E266" t="s">
        <v>466</v>
      </c>
      <c r="F266" t="s">
        <v>14</v>
      </c>
      <c r="G266" s="2">
        <v>1</v>
      </c>
      <c r="H266" s="2" t="s">
        <v>653</v>
      </c>
      <c r="I266">
        <v>1</v>
      </c>
      <c r="J266">
        <v>1</v>
      </c>
      <c r="K266" s="1">
        <v>350405</v>
      </c>
      <c r="L266" s="3">
        <v>12.183299999999999</v>
      </c>
      <c r="N266" t="s">
        <v>646</v>
      </c>
    </row>
    <row r="267" spans="2:14" x14ac:dyDescent="0.25">
      <c r="B267">
        <v>1156</v>
      </c>
      <c r="C267">
        <v>0</v>
      </c>
      <c r="D267" t="s">
        <v>650</v>
      </c>
      <c r="E267" t="s">
        <v>467</v>
      </c>
      <c r="F267" t="s">
        <v>12</v>
      </c>
      <c r="G267" s="2">
        <v>30</v>
      </c>
      <c r="H267" s="2" t="s">
        <v>192</v>
      </c>
      <c r="I267">
        <v>0</v>
      </c>
      <c r="J267">
        <v>0</v>
      </c>
      <c r="K267" s="1" t="s">
        <v>132</v>
      </c>
      <c r="L267" s="3">
        <v>12.737500000000001</v>
      </c>
      <c r="N267" t="s">
        <v>644</v>
      </c>
    </row>
    <row r="268" spans="2:14" x14ac:dyDescent="0.25">
      <c r="B268">
        <v>1157</v>
      </c>
      <c r="C268">
        <v>0</v>
      </c>
      <c r="D268" t="s">
        <v>651</v>
      </c>
      <c r="E268" t="s">
        <v>468</v>
      </c>
      <c r="F268" t="s">
        <v>12</v>
      </c>
      <c r="G268" s="2">
        <v>25</v>
      </c>
      <c r="H268" s="2" t="s">
        <v>192</v>
      </c>
      <c r="I268">
        <v>0</v>
      </c>
      <c r="J268">
        <v>0</v>
      </c>
      <c r="K268" s="1">
        <v>349235</v>
      </c>
      <c r="L268" s="3">
        <v>7.8958000000000004</v>
      </c>
      <c r="N268" t="s">
        <v>646</v>
      </c>
    </row>
    <row r="269" spans="2:14" x14ac:dyDescent="0.25">
      <c r="B269">
        <v>1158</v>
      </c>
      <c r="C269">
        <v>0</v>
      </c>
      <c r="D269" t="s">
        <v>649</v>
      </c>
      <c r="E269" t="s">
        <v>469</v>
      </c>
      <c r="F269" t="s">
        <v>12</v>
      </c>
      <c r="G269" s="2">
        <v>41</v>
      </c>
      <c r="H269" s="2" t="s">
        <v>193</v>
      </c>
      <c r="I269">
        <v>0</v>
      </c>
      <c r="J269">
        <v>0</v>
      </c>
      <c r="K269" s="1">
        <v>112051</v>
      </c>
      <c r="L269" s="3">
        <v>0</v>
      </c>
      <c r="N269" t="s">
        <v>646</v>
      </c>
    </row>
    <row r="270" spans="2:14" x14ac:dyDescent="0.25">
      <c r="B270">
        <v>1159</v>
      </c>
      <c r="C270">
        <v>0</v>
      </c>
      <c r="D270" t="s">
        <v>651</v>
      </c>
      <c r="E270" t="s">
        <v>470</v>
      </c>
      <c r="F270" t="s">
        <v>12</v>
      </c>
      <c r="G270" s="2">
        <v>25</v>
      </c>
      <c r="H270" s="2" t="s">
        <v>192</v>
      </c>
      <c r="I270">
        <v>0</v>
      </c>
      <c r="J270">
        <v>0</v>
      </c>
      <c r="K270" s="1" t="s">
        <v>133</v>
      </c>
      <c r="L270" s="3">
        <v>7.55</v>
      </c>
      <c r="N270" t="s">
        <v>646</v>
      </c>
    </row>
    <row r="271" spans="2:14" x14ac:dyDescent="0.25">
      <c r="B271">
        <v>1160</v>
      </c>
      <c r="C271">
        <v>1</v>
      </c>
      <c r="D271" t="s">
        <v>651</v>
      </c>
      <c r="E271" t="s">
        <v>471</v>
      </c>
      <c r="F271" t="s">
        <v>14</v>
      </c>
      <c r="G271" s="2">
        <v>23</v>
      </c>
      <c r="H271" s="2" t="s">
        <v>192</v>
      </c>
      <c r="I271">
        <v>0</v>
      </c>
      <c r="J271">
        <v>0</v>
      </c>
      <c r="K271" s="1" t="s">
        <v>134</v>
      </c>
      <c r="L271" s="3">
        <v>8.0500000000000007</v>
      </c>
      <c r="N271" t="s">
        <v>646</v>
      </c>
    </row>
    <row r="272" spans="2:14" x14ac:dyDescent="0.25">
      <c r="B272">
        <v>1161</v>
      </c>
      <c r="C272">
        <v>0</v>
      </c>
      <c r="D272" t="s">
        <v>651</v>
      </c>
      <c r="E272" t="s">
        <v>472</v>
      </c>
      <c r="F272" t="s">
        <v>12</v>
      </c>
      <c r="G272" s="2">
        <v>17</v>
      </c>
      <c r="H272" s="2" t="s">
        <v>653</v>
      </c>
      <c r="I272">
        <v>0</v>
      </c>
      <c r="J272">
        <v>0</v>
      </c>
      <c r="K272" s="1">
        <v>315095</v>
      </c>
      <c r="L272" s="3">
        <v>8.6624999999999996</v>
      </c>
      <c r="N272" t="s">
        <v>646</v>
      </c>
    </row>
    <row r="273" spans="2:14" x14ac:dyDescent="0.25">
      <c r="B273">
        <v>1162</v>
      </c>
      <c r="C273">
        <v>0</v>
      </c>
      <c r="D273" t="s">
        <v>649</v>
      </c>
      <c r="E273" t="s">
        <v>635</v>
      </c>
      <c r="F273" t="s">
        <v>12</v>
      </c>
      <c r="G273" s="2">
        <v>46</v>
      </c>
      <c r="H273" s="2" t="s">
        <v>193</v>
      </c>
      <c r="I273">
        <v>0</v>
      </c>
      <c r="J273">
        <v>0</v>
      </c>
      <c r="K273" s="1">
        <v>13050</v>
      </c>
      <c r="L273" s="3">
        <v>75.241699999999994</v>
      </c>
      <c r="M273" t="s">
        <v>73</v>
      </c>
      <c r="N273" t="s">
        <v>644</v>
      </c>
    </row>
    <row r="274" spans="2:14" x14ac:dyDescent="0.25">
      <c r="B274">
        <v>1163</v>
      </c>
      <c r="C274">
        <v>0</v>
      </c>
      <c r="D274" t="s">
        <v>651</v>
      </c>
      <c r="E274" t="s">
        <v>474</v>
      </c>
      <c r="F274" t="s">
        <v>12</v>
      </c>
      <c r="G274" s="2">
        <v>25</v>
      </c>
      <c r="H274" s="2" t="s">
        <v>192</v>
      </c>
      <c r="I274">
        <v>0</v>
      </c>
      <c r="J274">
        <v>0</v>
      </c>
      <c r="K274" s="1">
        <v>368573</v>
      </c>
      <c r="L274" s="3">
        <v>7.75</v>
      </c>
      <c r="N274" t="s">
        <v>645</v>
      </c>
    </row>
    <row r="275" spans="2:14" x14ac:dyDescent="0.25">
      <c r="B275">
        <v>1164</v>
      </c>
      <c r="C275">
        <v>1</v>
      </c>
      <c r="D275" t="s">
        <v>649</v>
      </c>
      <c r="E275" t="s">
        <v>636</v>
      </c>
      <c r="F275" t="s">
        <v>14</v>
      </c>
      <c r="G275" s="2">
        <v>26</v>
      </c>
      <c r="H275" s="2" t="s">
        <v>192</v>
      </c>
      <c r="I275">
        <v>1</v>
      </c>
      <c r="J275">
        <v>0</v>
      </c>
      <c r="K275" s="1">
        <v>13508</v>
      </c>
      <c r="L275" s="3">
        <v>136.7792</v>
      </c>
      <c r="M275" t="s">
        <v>129</v>
      </c>
      <c r="N275" t="s">
        <v>644</v>
      </c>
    </row>
    <row r="276" spans="2:14" x14ac:dyDescent="0.25">
      <c r="B276">
        <v>1165</v>
      </c>
      <c r="C276">
        <v>1</v>
      </c>
      <c r="D276" t="s">
        <v>651</v>
      </c>
      <c r="E276" t="s">
        <v>476</v>
      </c>
      <c r="F276" t="s">
        <v>14</v>
      </c>
      <c r="G276" s="2">
        <v>23</v>
      </c>
      <c r="H276" s="2" t="s">
        <v>192</v>
      </c>
      <c r="I276">
        <v>1</v>
      </c>
      <c r="J276">
        <v>0</v>
      </c>
      <c r="K276" s="1">
        <v>370371</v>
      </c>
      <c r="L276" s="3">
        <v>15.5</v>
      </c>
      <c r="N276" t="s">
        <v>645</v>
      </c>
    </row>
    <row r="277" spans="2:14" x14ac:dyDescent="0.25">
      <c r="B277">
        <v>1166</v>
      </c>
      <c r="C277">
        <v>0</v>
      </c>
      <c r="D277" t="s">
        <v>651</v>
      </c>
      <c r="E277" t="s">
        <v>477</v>
      </c>
      <c r="F277" t="s">
        <v>12</v>
      </c>
      <c r="G277" s="2">
        <v>25</v>
      </c>
      <c r="H277" s="2" t="s">
        <v>192</v>
      </c>
      <c r="I277">
        <v>0</v>
      </c>
      <c r="J277">
        <v>0</v>
      </c>
      <c r="K277" s="1">
        <v>2676</v>
      </c>
      <c r="L277" s="3">
        <v>7.2249999999999996</v>
      </c>
      <c r="N277" t="s">
        <v>644</v>
      </c>
    </row>
    <row r="278" spans="2:14" x14ac:dyDescent="0.25">
      <c r="B278">
        <v>1167</v>
      </c>
      <c r="C278">
        <v>1</v>
      </c>
      <c r="D278" t="s">
        <v>650</v>
      </c>
      <c r="E278" t="s">
        <v>478</v>
      </c>
      <c r="F278" t="s">
        <v>14</v>
      </c>
      <c r="G278" s="2">
        <v>20</v>
      </c>
      <c r="H278" s="2" t="s">
        <v>192</v>
      </c>
      <c r="I278">
        <v>1</v>
      </c>
      <c r="J278">
        <v>0</v>
      </c>
      <c r="K278" s="1">
        <v>236853</v>
      </c>
      <c r="L278" s="3">
        <v>26</v>
      </c>
      <c r="N278" t="s">
        <v>646</v>
      </c>
    </row>
    <row r="279" spans="2:14" x14ac:dyDescent="0.25">
      <c r="B279">
        <v>1168</v>
      </c>
      <c r="C279">
        <v>0</v>
      </c>
      <c r="D279" t="s">
        <v>650</v>
      </c>
      <c r="E279" t="s">
        <v>479</v>
      </c>
      <c r="F279" t="s">
        <v>12</v>
      </c>
      <c r="G279" s="2">
        <v>28</v>
      </c>
      <c r="H279" s="2" t="s">
        <v>192</v>
      </c>
      <c r="I279">
        <v>0</v>
      </c>
      <c r="J279">
        <v>0</v>
      </c>
      <c r="K279" s="1" t="s">
        <v>135</v>
      </c>
      <c r="L279" s="3">
        <v>10.5</v>
      </c>
      <c r="N279" t="s">
        <v>646</v>
      </c>
    </row>
    <row r="280" spans="2:14" x14ac:dyDescent="0.25">
      <c r="B280">
        <v>1169</v>
      </c>
      <c r="C280">
        <v>0</v>
      </c>
      <c r="D280" t="s">
        <v>650</v>
      </c>
      <c r="E280" t="s">
        <v>480</v>
      </c>
      <c r="F280" t="s">
        <v>12</v>
      </c>
      <c r="G280" s="2">
        <v>40</v>
      </c>
      <c r="H280" s="2" t="s">
        <v>193</v>
      </c>
      <c r="I280">
        <v>1</v>
      </c>
      <c r="J280">
        <v>0</v>
      </c>
      <c r="K280" s="1">
        <v>2926</v>
      </c>
      <c r="L280" s="3">
        <v>26</v>
      </c>
      <c r="N280" t="s">
        <v>646</v>
      </c>
    </row>
    <row r="281" spans="2:14" x14ac:dyDescent="0.25">
      <c r="B281">
        <v>1170</v>
      </c>
      <c r="C281">
        <v>0</v>
      </c>
      <c r="D281" t="s">
        <v>650</v>
      </c>
      <c r="E281" t="s">
        <v>481</v>
      </c>
      <c r="F281" t="s">
        <v>12</v>
      </c>
      <c r="G281" s="2">
        <v>30</v>
      </c>
      <c r="H281" s="2" t="s">
        <v>192</v>
      </c>
      <c r="I281">
        <v>1</v>
      </c>
      <c r="J281">
        <v>0</v>
      </c>
      <c r="K281" s="1" t="s">
        <v>136</v>
      </c>
      <c r="L281" s="3">
        <v>21</v>
      </c>
      <c r="N281" t="s">
        <v>646</v>
      </c>
    </row>
    <row r="282" spans="2:14" x14ac:dyDescent="0.25">
      <c r="B282">
        <v>1171</v>
      </c>
      <c r="C282">
        <v>0</v>
      </c>
      <c r="D282" t="s">
        <v>650</v>
      </c>
      <c r="E282" t="s">
        <v>482</v>
      </c>
      <c r="F282" t="s">
        <v>12</v>
      </c>
      <c r="G282" s="2">
        <v>22</v>
      </c>
      <c r="H282" s="2" t="s">
        <v>192</v>
      </c>
      <c r="I282">
        <v>0</v>
      </c>
      <c r="J282">
        <v>0</v>
      </c>
      <c r="K282" s="1" t="s">
        <v>137</v>
      </c>
      <c r="L282" s="3">
        <v>10.5</v>
      </c>
      <c r="N282" t="s">
        <v>646</v>
      </c>
    </row>
    <row r="283" spans="2:14" x14ac:dyDescent="0.25">
      <c r="B283">
        <v>1172</v>
      </c>
      <c r="C283">
        <v>1</v>
      </c>
      <c r="D283" t="s">
        <v>651</v>
      </c>
      <c r="E283" t="s">
        <v>483</v>
      </c>
      <c r="F283" t="s">
        <v>14</v>
      </c>
      <c r="G283" s="2">
        <v>23</v>
      </c>
      <c r="H283" s="2" t="s">
        <v>192</v>
      </c>
      <c r="I283">
        <v>0</v>
      </c>
      <c r="J283">
        <v>0</v>
      </c>
      <c r="K283" s="1">
        <v>315085</v>
      </c>
      <c r="L283" s="3">
        <v>8.6624999999999996</v>
      </c>
      <c r="N283" t="s">
        <v>646</v>
      </c>
    </row>
    <row r="284" spans="2:14" x14ac:dyDescent="0.25">
      <c r="B284">
        <v>1173</v>
      </c>
      <c r="C284">
        <v>0</v>
      </c>
      <c r="D284" t="s">
        <v>651</v>
      </c>
      <c r="E284" t="s">
        <v>484</v>
      </c>
      <c r="F284" t="s">
        <v>12</v>
      </c>
      <c r="G284" s="2">
        <v>0.75</v>
      </c>
      <c r="H284" s="2" t="s">
        <v>653</v>
      </c>
      <c r="I284">
        <v>1</v>
      </c>
      <c r="J284">
        <v>1</v>
      </c>
      <c r="K284" s="1" t="s">
        <v>87</v>
      </c>
      <c r="L284" s="3">
        <v>13.775</v>
      </c>
      <c r="N284" t="s">
        <v>646</v>
      </c>
    </row>
    <row r="285" spans="2:14" x14ac:dyDescent="0.25">
      <c r="B285">
        <v>1174</v>
      </c>
      <c r="C285">
        <v>1</v>
      </c>
      <c r="D285" t="s">
        <v>651</v>
      </c>
      <c r="E285" t="s">
        <v>485</v>
      </c>
      <c r="F285" t="s">
        <v>14</v>
      </c>
      <c r="G285" s="2">
        <v>23</v>
      </c>
      <c r="H285" s="2" t="s">
        <v>192</v>
      </c>
      <c r="I285">
        <v>0</v>
      </c>
      <c r="J285">
        <v>0</v>
      </c>
      <c r="K285" s="1">
        <v>364859</v>
      </c>
      <c r="L285" s="3">
        <v>7.75</v>
      </c>
      <c r="N285" t="s">
        <v>645</v>
      </c>
    </row>
    <row r="286" spans="2:14" x14ac:dyDescent="0.25">
      <c r="B286">
        <v>1175</v>
      </c>
      <c r="C286">
        <v>1</v>
      </c>
      <c r="D286" t="s">
        <v>651</v>
      </c>
      <c r="E286" t="s">
        <v>486</v>
      </c>
      <c r="F286" t="s">
        <v>14</v>
      </c>
      <c r="G286" s="2">
        <v>9</v>
      </c>
      <c r="H286" s="2" t="s">
        <v>653</v>
      </c>
      <c r="I286">
        <v>1</v>
      </c>
      <c r="J286">
        <v>1</v>
      </c>
      <c r="K286" s="1">
        <v>2650</v>
      </c>
      <c r="L286" s="3">
        <v>15.245799999999999</v>
      </c>
      <c r="N286" t="s">
        <v>644</v>
      </c>
    </row>
    <row r="287" spans="2:14" x14ac:dyDescent="0.25">
      <c r="B287">
        <v>1176</v>
      </c>
      <c r="C287">
        <v>1</v>
      </c>
      <c r="D287" t="s">
        <v>651</v>
      </c>
      <c r="E287" t="s">
        <v>487</v>
      </c>
      <c r="F287" t="s">
        <v>14</v>
      </c>
      <c r="G287" s="2">
        <v>2</v>
      </c>
      <c r="H287" s="2" t="s">
        <v>653</v>
      </c>
      <c r="I287">
        <v>1</v>
      </c>
      <c r="J287">
        <v>1</v>
      </c>
      <c r="K287" s="1">
        <v>370129</v>
      </c>
      <c r="L287" s="3">
        <v>20.212499999999999</v>
      </c>
      <c r="N287" t="s">
        <v>646</v>
      </c>
    </row>
    <row r="288" spans="2:14" x14ac:dyDescent="0.25">
      <c r="B288">
        <v>1177</v>
      </c>
      <c r="C288">
        <v>0</v>
      </c>
      <c r="D288" t="s">
        <v>651</v>
      </c>
      <c r="E288" t="s">
        <v>488</v>
      </c>
      <c r="F288" t="s">
        <v>12</v>
      </c>
      <c r="G288" s="2">
        <v>36</v>
      </c>
      <c r="H288" s="2" t="s">
        <v>192</v>
      </c>
      <c r="I288">
        <v>0</v>
      </c>
      <c r="J288">
        <v>0</v>
      </c>
      <c r="K288" s="1" t="s">
        <v>138</v>
      </c>
      <c r="L288" s="3">
        <v>7.25</v>
      </c>
      <c r="N288" t="s">
        <v>646</v>
      </c>
    </row>
    <row r="289" spans="2:14" x14ac:dyDescent="0.25">
      <c r="B289">
        <v>1178</v>
      </c>
      <c r="C289">
        <v>0</v>
      </c>
      <c r="D289" t="s">
        <v>651</v>
      </c>
      <c r="E289" t="s">
        <v>489</v>
      </c>
      <c r="F289" t="s">
        <v>12</v>
      </c>
      <c r="G289" s="2">
        <v>25</v>
      </c>
      <c r="H289" s="2" t="s">
        <v>192</v>
      </c>
      <c r="I289">
        <v>0</v>
      </c>
      <c r="J289">
        <v>0</v>
      </c>
      <c r="K289" s="1" t="s">
        <v>139</v>
      </c>
      <c r="L289" s="3">
        <v>7.25</v>
      </c>
      <c r="N289" t="s">
        <v>646</v>
      </c>
    </row>
    <row r="290" spans="2:14" x14ac:dyDescent="0.25">
      <c r="B290">
        <v>1179</v>
      </c>
      <c r="C290">
        <v>0</v>
      </c>
      <c r="D290" t="s">
        <v>649</v>
      </c>
      <c r="E290" t="s">
        <v>490</v>
      </c>
      <c r="F290" t="s">
        <v>12</v>
      </c>
      <c r="G290" s="2">
        <v>24</v>
      </c>
      <c r="H290" s="2" t="s">
        <v>192</v>
      </c>
      <c r="I290">
        <v>1</v>
      </c>
      <c r="J290">
        <v>0</v>
      </c>
      <c r="K290" s="1">
        <v>21228</v>
      </c>
      <c r="L290" s="3">
        <v>82.2667</v>
      </c>
      <c r="M290" t="s">
        <v>18</v>
      </c>
      <c r="N290" t="s">
        <v>646</v>
      </c>
    </row>
    <row r="291" spans="2:14" x14ac:dyDescent="0.25">
      <c r="B291">
        <v>1180</v>
      </c>
      <c r="C291">
        <v>0</v>
      </c>
      <c r="D291" t="s">
        <v>651</v>
      </c>
      <c r="E291" t="s">
        <v>491</v>
      </c>
      <c r="F291" t="s">
        <v>12</v>
      </c>
      <c r="G291" s="2">
        <v>25</v>
      </c>
      <c r="H291" s="2" t="s">
        <v>192</v>
      </c>
      <c r="I291">
        <v>0</v>
      </c>
      <c r="J291">
        <v>0</v>
      </c>
      <c r="K291" s="1">
        <v>2655</v>
      </c>
      <c r="L291" s="3">
        <v>7.2291999999999996</v>
      </c>
      <c r="M291" t="s">
        <v>140</v>
      </c>
      <c r="N291" t="s">
        <v>644</v>
      </c>
    </row>
    <row r="292" spans="2:14" x14ac:dyDescent="0.25">
      <c r="B292">
        <v>1181</v>
      </c>
      <c r="C292">
        <v>0</v>
      </c>
      <c r="D292" t="s">
        <v>651</v>
      </c>
      <c r="E292" t="s">
        <v>492</v>
      </c>
      <c r="F292" t="s">
        <v>12</v>
      </c>
      <c r="G292" s="2">
        <v>25</v>
      </c>
      <c r="H292" s="2" t="s">
        <v>192</v>
      </c>
      <c r="I292">
        <v>0</v>
      </c>
      <c r="J292">
        <v>0</v>
      </c>
      <c r="K292" s="1" t="s">
        <v>141</v>
      </c>
      <c r="L292" s="3">
        <v>8.0500000000000007</v>
      </c>
      <c r="N292" t="s">
        <v>646</v>
      </c>
    </row>
    <row r="293" spans="2:14" x14ac:dyDescent="0.25">
      <c r="B293">
        <v>1182</v>
      </c>
      <c r="C293">
        <v>0</v>
      </c>
      <c r="D293" t="s">
        <v>649</v>
      </c>
      <c r="E293" t="s">
        <v>493</v>
      </c>
      <c r="F293" t="s">
        <v>12</v>
      </c>
      <c r="G293" s="2">
        <v>41</v>
      </c>
      <c r="H293" s="2" t="s">
        <v>193</v>
      </c>
      <c r="I293">
        <v>0</v>
      </c>
      <c r="J293">
        <v>0</v>
      </c>
      <c r="K293" s="1" t="s">
        <v>142</v>
      </c>
      <c r="L293" s="3">
        <v>39.6</v>
      </c>
      <c r="N293" t="s">
        <v>646</v>
      </c>
    </row>
    <row r="294" spans="2:14" x14ac:dyDescent="0.25">
      <c r="B294">
        <v>1183</v>
      </c>
      <c r="C294">
        <v>1</v>
      </c>
      <c r="D294" t="s">
        <v>651</v>
      </c>
      <c r="E294" t="s">
        <v>494</v>
      </c>
      <c r="F294" t="s">
        <v>14</v>
      </c>
      <c r="G294" s="2">
        <v>30</v>
      </c>
      <c r="H294" s="2" t="s">
        <v>192</v>
      </c>
      <c r="I294">
        <v>0</v>
      </c>
      <c r="J294">
        <v>0</v>
      </c>
      <c r="K294" s="1">
        <v>382650</v>
      </c>
      <c r="L294" s="3">
        <v>6.95</v>
      </c>
      <c r="N294" t="s">
        <v>645</v>
      </c>
    </row>
    <row r="295" spans="2:14" x14ac:dyDescent="0.25">
      <c r="B295">
        <v>1184</v>
      </c>
      <c r="C295">
        <v>0</v>
      </c>
      <c r="D295" t="s">
        <v>651</v>
      </c>
      <c r="E295" t="s">
        <v>495</v>
      </c>
      <c r="F295" t="s">
        <v>12</v>
      </c>
      <c r="G295" s="2">
        <v>25</v>
      </c>
      <c r="H295" s="2" t="s">
        <v>192</v>
      </c>
      <c r="I295">
        <v>0</v>
      </c>
      <c r="J295">
        <v>0</v>
      </c>
      <c r="K295" s="1">
        <v>2652</v>
      </c>
      <c r="L295" s="3">
        <v>7.2291999999999996</v>
      </c>
      <c r="N295" t="s">
        <v>644</v>
      </c>
    </row>
    <row r="296" spans="2:14" x14ac:dyDescent="0.25">
      <c r="B296">
        <v>1185</v>
      </c>
      <c r="C296">
        <v>0</v>
      </c>
      <c r="D296" t="s">
        <v>649</v>
      </c>
      <c r="E296" t="s">
        <v>496</v>
      </c>
      <c r="F296" t="s">
        <v>12</v>
      </c>
      <c r="G296" s="2">
        <v>53</v>
      </c>
      <c r="H296" s="2" t="s">
        <v>193</v>
      </c>
      <c r="I296">
        <v>1</v>
      </c>
      <c r="J296">
        <v>1</v>
      </c>
      <c r="K296" s="1">
        <v>33638</v>
      </c>
      <c r="L296" s="3">
        <v>81.8583</v>
      </c>
      <c r="M296" t="s">
        <v>143</v>
      </c>
      <c r="N296" t="s">
        <v>646</v>
      </c>
    </row>
    <row r="297" spans="2:14" x14ac:dyDescent="0.25">
      <c r="B297">
        <v>1186</v>
      </c>
      <c r="C297">
        <v>0</v>
      </c>
      <c r="D297" t="s">
        <v>651</v>
      </c>
      <c r="E297" t="s">
        <v>497</v>
      </c>
      <c r="F297" t="s">
        <v>12</v>
      </c>
      <c r="G297" s="2">
        <v>36</v>
      </c>
      <c r="H297" s="2" t="s">
        <v>192</v>
      </c>
      <c r="I297">
        <v>0</v>
      </c>
      <c r="J297">
        <v>0</v>
      </c>
      <c r="K297" s="1">
        <v>345771</v>
      </c>
      <c r="L297" s="3">
        <v>9.5</v>
      </c>
      <c r="N297" t="s">
        <v>646</v>
      </c>
    </row>
    <row r="298" spans="2:14" x14ac:dyDescent="0.25">
      <c r="B298">
        <v>1187</v>
      </c>
      <c r="C298">
        <v>0</v>
      </c>
      <c r="D298" t="s">
        <v>651</v>
      </c>
      <c r="E298" t="s">
        <v>498</v>
      </c>
      <c r="F298" t="s">
        <v>12</v>
      </c>
      <c r="G298" s="2">
        <v>26</v>
      </c>
      <c r="H298" s="2" t="s">
        <v>192</v>
      </c>
      <c r="I298">
        <v>0</v>
      </c>
      <c r="J298">
        <v>0</v>
      </c>
      <c r="K298" s="1">
        <v>349202</v>
      </c>
      <c r="L298" s="3">
        <v>7.8958000000000004</v>
      </c>
      <c r="N298" t="s">
        <v>646</v>
      </c>
    </row>
    <row r="299" spans="2:14" x14ac:dyDescent="0.25">
      <c r="B299">
        <v>1188</v>
      </c>
      <c r="C299">
        <v>1</v>
      </c>
      <c r="D299" t="s">
        <v>650</v>
      </c>
      <c r="E299" t="s">
        <v>499</v>
      </c>
      <c r="F299" t="s">
        <v>14</v>
      </c>
      <c r="G299" s="2">
        <v>1</v>
      </c>
      <c r="H299" s="2" t="s">
        <v>653</v>
      </c>
      <c r="I299">
        <v>1</v>
      </c>
      <c r="J299">
        <v>2</v>
      </c>
      <c r="K299" s="1" t="s">
        <v>144</v>
      </c>
      <c r="L299" s="3">
        <v>41.5792</v>
      </c>
      <c r="N299" t="s">
        <v>644</v>
      </c>
    </row>
    <row r="300" spans="2:14" x14ac:dyDescent="0.25">
      <c r="B300">
        <v>1189</v>
      </c>
      <c r="C300">
        <v>0</v>
      </c>
      <c r="D300" t="s">
        <v>651</v>
      </c>
      <c r="E300" t="s">
        <v>500</v>
      </c>
      <c r="F300" t="s">
        <v>12</v>
      </c>
      <c r="G300" s="2">
        <v>25</v>
      </c>
      <c r="H300" s="2" t="s">
        <v>192</v>
      </c>
      <c r="I300">
        <v>2</v>
      </c>
      <c r="J300">
        <v>0</v>
      </c>
      <c r="K300" s="1">
        <v>2662</v>
      </c>
      <c r="L300" s="3">
        <v>21.679200000000002</v>
      </c>
      <c r="N300" t="s">
        <v>644</v>
      </c>
    </row>
    <row r="301" spans="2:14" x14ac:dyDescent="0.25">
      <c r="B301">
        <v>1190</v>
      </c>
      <c r="C301">
        <v>0</v>
      </c>
      <c r="D301" t="s">
        <v>649</v>
      </c>
      <c r="E301" t="s">
        <v>501</v>
      </c>
      <c r="F301" t="s">
        <v>12</v>
      </c>
      <c r="G301" s="2">
        <v>30</v>
      </c>
      <c r="H301" s="2" t="s">
        <v>192</v>
      </c>
      <c r="I301">
        <v>0</v>
      </c>
      <c r="J301">
        <v>0</v>
      </c>
      <c r="K301" s="1">
        <v>113801</v>
      </c>
      <c r="L301" s="3">
        <v>45.5</v>
      </c>
      <c r="N301" t="s">
        <v>646</v>
      </c>
    </row>
    <row r="302" spans="2:14" x14ac:dyDescent="0.25">
      <c r="B302">
        <v>1191</v>
      </c>
      <c r="C302">
        <v>0</v>
      </c>
      <c r="D302" t="s">
        <v>651</v>
      </c>
      <c r="E302" t="s">
        <v>502</v>
      </c>
      <c r="F302" t="s">
        <v>12</v>
      </c>
      <c r="G302" s="2">
        <v>29</v>
      </c>
      <c r="H302" s="2" t="s">
        <v>192</v>
      </c>
      <c r="I302">
        <v>0</v>
      </c>
      <c r="J302">
        <v>0</v>
      </c>
      <c r="K302" s="1">
        <v>347467</v>
      </c>
      <c r="L302" s="3">
        <v>7.8541999999999996</v>
      </c>
      <c r="N302" t="s">
        <v>646</v>
      </c>
    </row>
    <row r="303" spans="2:14" x14ac:dyDescent="0.25">
      <c r="B303">
        <v>1192</v>
      </c>
      <c r="C303">
        <v>0</v>
      </c>
      <c r="D303" t="s">
        <v>651</v>
      </c>
      <c r="E303" t="s">
        <v>503</v>
      </c>
      <c r="F303" t="s">
        <v>12</v>
      </c>
      <c r="G303" s="2">
        <v>32</v>
      </c>
      <c r="H303" s="2" t="s">
        <v>192</v>
      </c>
      <c r="I303">
        <v>0</v>
      </c>
      <c r="J303">
        <v>0</v>
      </c>
      <c r="K303" s="1">
        <v>347079</v>
      </c>
      <c r="L303" s="3">
        <v>7.7750000000000004</v>
      </c>
      <c r="N303" t="s">
        <v>646</v>
      </c>
    </row>
    <row r="304" spans="2:14" x14ac:dyDescent="0.25">
      <c r="B304">
        <v>1193</v>
      </c>
      <c r="C304">
        <v>0</v>
      </c>
      <c r="D304" t="s">
        <v>650</v>
      </c>
      <c r="E304" t="s">
        <v>504</v>
      </c>
      <c r="F304" t="s">
        <v>12</v>
      </c>
      <c r="G304" s="2">
        <v>31</v>
      </c>
      <c r="H304" s="2" t="s">
        <v>192</v>
      </c>
      <c r="I304">
        <v>0</v>
      </c>
      <c r="J304">
        <v>0</v>
      </c>
      <c r="K304" s="1">
        <v>237735</v>
      </c>
      <c r="L304" s="3">
        <v>15.0458</v>
      </c>
      <c r="M304" t="s">
        <v>145</v>
      </c>
      <c r="N304" t="s">
        <v>644</v>
      </c>
    </row>
    <row r="305" spans="2:14" x14ac:dyDescent="0.25">
      <c r="B305">
        <v>1194</v>
      </c>
      <c r="C305">
        <v>0</v>
      </c>
      <c r="D305" t="s">
        <v>650</v>
      </c>
      <c r="E305" t="s">
        <v>505</v>
      </c>
      <c r="F305" t="s">
        <v>12</v>
      </c>
      <c r="G305" s="2">
        <v>43</v>
      </c>
      <c r="H305" s="2" t="s">
        <v>193</v>
      </c>
      <c r="I305">
        <v>0</v>
      </c>
      <c r="J305">
        <v>1</v>
      </c>
      <c r="K305" s="1" t="s">
        <v>100</v>
      </c>
      <c r="L305" s="3">
        <v>21</v>
      </c>
      <c r="N305" t="s">
        <v>646</v>
      </c>
    </row>
    <row r="306" spans="2:14" x14ac:dyDescent="0.25">
      <c r="B306">
        <v>1195</v>
      </c>
      <c r="C306">
        <v>0</v>
      </c>
      <c r="D306" t="s">
        <v>651</v>
      </c>
      <c r="E306" t="s">
        <v>506</v>
      </c>
      <c r="F306" t="s">
        <v>12</v>
      </c>
      <c r="G306" s="2">
        <v>24</v>
      </c>
      <c r="H306" s="2" t="s">
        <v>192</v>
      </c>
      <c r="I306">
        <v>0</v>
      </c>
      <c r="J306">
        <v>0</v>
      </c>
      <c r="K306" s="1">
        <v>315092</v>
      </c>
      <c r="L306" s="3">
        <v>8.6624999999999996</v>
      </c>
      <c r="N306" t="s">
        <v>646</v>
      </c>
    </row>
    <row r="307" spans="2:14" x14ac:dyDescent="0.25">
      <c r="B307">
        <v>1196</v>
      </c>
      <c r="C307">
        <v>1</v>
      </c>
      <c r="D307" t="s">
        <v>651</v>
      </c>
      <c r="E307" t="s">
        <v>637</v>
      </c>
      <c r="F307" t="s">
        <v>14</v>
      </c>
      <c r="G307" s="2">
        <v>23</v>
      </c>
      <c r="H307" s="2" t="s">
        <v>192</v>
      </c>
      <c r="I307">
        <v>0</v>
      </c>
      <c r="J307">
        <v>0</v>
      </c>
      <c r="K307" s="1">
        <v>383123</v>
      </c>
      <c r="L307" s="3">
        <v>7.75</v>
      </c>
      <c r="N307" t="s">
        <v>645</v>
      </c>
    </row>
    <row r="308" spans="2:14" x14ac:dyDescent="0.25">
      <c r="B308">
        <v>1197</v>
      </c>
      <c r="C308">
        <v>1</v>
      </c>
      <c r="D308" t="s">
        <v>649</v>
      </c>
      <c r="E308" t="s">
        <v>508</v>
      </c>
      <c r="F308" t="s">
        <v>14</v>
      </c>
      <c r="G308" s="2">
        <v>64</v>
      </c>
      <c r="H308" s="2" t="s">
        <v>652</v>
      </c>
      <c r="I308">
        <v>1</v>
      </c>
      <c r="J308">
        <v>1</v>
      </c>
      <c r="K308" s="1">
        <v>112901</v>
      </c>
      <c r="L308" s="3">
        <v>26.55</v>
      </c>
      <c r="M308" t="s">
        <v>146</v>
      </c>
      <c r="N308" t="s">
        <v>646</v>
      </c>
    </row>
    <row r="309" spans="2:14" x14ac:dyDescent="0.25">
      <c r="B309">
        <v>1198</v>
      </c>
      <c r="C309">
        <v>0</v>
      </c>
      <c r="D309" t="s">
        <v>649</v>
      </c>
      <c r="E309" t="s">
        <v>509</v>
      </c>
      <c r="F309" t="s">
        <v>12</v>
      </c>
      <c r="G309" s="2">
        <v>30</v>
      </c>
      <c r="H309" s="2" t="s">
        <v>192</v>
      </c>
      <c r="I309">
        <v>1</v>
      </c>
      <c r="J309">
        <v>2</v>
      </c>
      <c r="K309" s="1">
        <v>113781</v>
      </c>
      <c r="L309" s="3">
        <v>151.55000000000001</v>
      </c>
      <c r="M309" t="s">
        <v>147</v>
      </c>
      <c r="N309" t="s">
        <v>646</v>
      </c>
    </row>
    <row r="310" spans="2:14" x14ac:dyDescent="0.25">
      <c r="B310">
        <v>1199</v>
      </c>
      <c r="C310">
        <v>0</v>
      </c>
      <c r="D310" t="s">
        <v>651</v>
      </c>
      <c r="E310" t="s">
        <v>510</v>
      </c>
      <c r="F310" t="s">
        <v>12</v>
      </c>
      <c r="G310" s="2">
        <v>0.83</v>
      </c>
      <c r="H310" s="2" t="s">
        <v>653</v>
      </c>
      <c r="I310">
        <v>0</v>
      </c>
      <c r="J310">
        <v>1</v>
      </c>
      <c r="K310" s="1">
        <v>392091</v>
      </c>
      <c r="L310" s="3">
        <v>9.35</v>
      </c>
      <c r="N310" t="s">
        <v>646</v>
      </c>
    </row>
    <row r="311" spans="2:14" x14ac:dyDescent="0.25">
      <c r="B311">
        <v>1200</v>
      </c>
      <c r="C311">
        <v>0</v>
      </c>
      <c r="D311" t="s">
        <v>649</v>
      </c>
      <c r="E311" t="s">
        <v>511</v>
      </c>
      <c r="F311" t="s">
        <v>12</v>
      </c>
      <c r="G311" s="2">
        <v>55</v>
      </c>
      <c r="H311" s="2" t="s">
        <v>193</v>
      </c>
      <c r="I311">
        <v>1</v>
      </c>
      <c r="J311">
        <v>1</v>
      </c>
      <c r="K311" s="1">
        <v>12749</v>
      </c>
      <c r="L311" s="3">
        <v>93.5</v>
      </c>
      <c r="M311" t="s">
        <v>148</v>
      </c>
      <c r="N311" t="s">
        <v>646</v>
      </c>
    </row>
    <row r="312" spans="2:14" x14ac:dyDescent="0.25">
      <c r="B312">
        <v>1201</v>
      </c>
      <c r="C312">
        <v>1</v>
      </c>
      <c r="D312" t="s">
        <v>651</v>
      </c>
      <c r="E312" t="s">
        <v>512</v>
      </c>
      <c r="F312" t="s">
        <v>14</v>
      </c>
      <c r="G312" s="2">
        <v>45</v>
      </c>
      <c r="H312" s="2" t="s">
        <v>193</v>
      </c>
      <c r="I312">
        <v>1</v>
      </c>
      <c r="J312">
        <v>0</v>
      </c>
      <c r="K312" s="1">
        <v>350026</v>
      </c>
      <c r="L312" s="3">
        <v>14.1083</v>
      </c>
      <c r="N312" t="s">
        <v>646</v>
      </c>
    </row>
    <row r="313" spans="2:14" x14ac:dyDescent="0.25">
      <c r="B313">
        <v>1202</v>
      </c>
      <c r="C313">
        <v>0</v>
      </c>
      <c r="D313" t="s">
        <v>651</v>
      </c>
      <c r="E313" t="s">
        <v>513</v>
      </c>
      <c r="F313" t="s">
        <v>12</v>
      </c>
      <c r="G313" s="2">
        <v>18</v>
      </c>
      <c r="H313" s="2" t="s">
        <v>653</v>
      </c>
      <c r="I313">
        <v>0</v>
      </c>
      <c r="J313">
        <v>0</v>
      </c>
      <c r="K313" s="1">
        <v>315091</v>
      </c>
      <c r="L313" s="3">
        <v>8.6624999999999996</v>
      </c>
      <c r="N313" t="s">
        <v>646</v>
      </c>
    </row>
    <row r="314" spans="2:14" x14ac:dyDescent="0.25">
      <c r="B314">
        <v>1203</v>
      </c>
      <c r="C314">
        <v>0</v>
      </c>
      <c r="D314" t="s">
        <v>651</v>
      </c>
      <c r="E314" t="s">
        <v>514</v>
      </c>
      <c r="F314" t="s">
        <v>12</v>
      </c>
      <c r="G314" s="2">
        <v>22</v>
      </c>
      <c r="H314" s="2" t="s">
        <v>192</v>
      </c>
      <c r="I314">
        <v>0</v>
      </c>
      <c r="J314">
        <v>0</v>
      </c>
      <c r="K314" s="1">
        <v>2658</v>
      </c>
      <c r="L314" s="3">
        <v>7.2249999999999996</v>
      </c>
      <c r="N314" t="s">
        <v>644</v>
      </c>
    </row>
    <row r="315" spans="2:14" x14ac:dyDescent="0.25">
      <c r="B315">
        <v>1204</v>
      </c>
      <c r="C315">
        <v>0</v>
      </c>
      <c r="D315" t="s">
        <v>651</v>
      </c>
      <c r="E315" t="s">
        <v>515</v>
      </c>
      <c r="F315" t="s">
        <v>12</v>
      </c>
      <c r="G315" s="2">
        <v>25</v>
      </c>
      <c r="H315" s="2" t="s">
        <v>192</v>
      </c>
      <c r="I315">
        <v>0</v>
      </c>
      <c r="J315">
        <v>0</v>
      </c>
      <c r="K315" s="1" t="s">
        <v>149</v>
      </c>
      <c r="L315" s="3">
        <v>7.5750000000000002</v>
      </c>
      <c r="N315" t="s">
        <v>646</v>
      </c>
    </row>
    <row r="316" spans="2:14" x14ac:dyDescent="0.25">
      <c r="B316">
        <v>1205</v>
      </c>
      <c r="C316">
        <v>1</v>
      </c>
      <c r="D316" t="s">
        <v>651</v>
      </c>
      <c r="E316" t="s">
        <v>516</v>
      </c>
      <c r="F316" t="s">
        <v>14</v>
      </c>
      <c r="G316" s="2">
        <v>37</v>
      </c>
      <c r="H316" s="2" t="s">
        <v>192</v>
      </c>
      <c r="I316">
        <v>0</v>
      </c>
      <c r="J316">
        <v>0</v>
      </c>
      <c r="K316" s="1">
        <v>368364</v>
      </c>
      <c r="L316" s="3">
        <v>7.75</v>
      </c>
      <c r="N316" t="s">
        <v>645</v>
      </c>
    </row>
    <row r="317" spans="2:14" x14ac:dyDescent="0.25">
      <c r="B317">
        <v>1206</v>
      </c>
      <c r="C317">
        <v>1</v>
      </c>
      <c r="D317" t="s">
        <v>649</v>
      </c>
      <c r="E317" t="s">
        <v>517</v>
      </c>
      <c r="F317" t="s">
        <v>14</v>
      </c>
      <c r="G317" s="2">
        <v>55</v>
      </c>
      <c r="H317" s="2" t="s">
        <v>193</v>
      </c>
      <c r="I317">
        <v>0</v>
      </c>
      <c r="J317">
        <v>0</v>
      </c>
      <c r="K317" s="1" t="s">
        <v>150</v>
      </c>
      <c r="L317" s="3">
        <v>135.63329999999999</v>
      </c>
      <c r="M317" t="s">
        <v>151</v>
      </c>
      <c r="N317" t="s">
        <v>644</v>
      </c>
    </row>
    <row r="318" spans="2:14" x14ac:dyDescent="0.25">
      <c r="B318">
        <v>1207</v>
      </c>
      <c r="C318">
        <v>1</v>
      </c>
      <c r="D318" t="s">
        <v>651</v>
      </c>
      <c r="E318" t="s">
        <v>518</v>
      </c>
      <c r="F318" t="s">
        <v>14</v>
      </c>
      <c r="G318" s="2">
        <v>17</v>
      </c>
      <c r="H318" s="2" t="s">
        <v>653</v>
      </c>
      <c r="I318">
        <v>0</v>
      </c>
      <c r="J318">
        <v>0</v>
      </c>
      <c r="K318" s="1" t="s">
        <v>152</v>
      </c>
      <c r="L318" s="3">
        <v>7.7332999999999998</v>
      </c>
      <c r="N318" t="s">
        <v>645</v>
      </c>
    </row>
    <row r="319" spans="2:14" x14ac:dyDescent="0.25">
      <c r="B319">
        <v>1208</v>
      </c>
      <c r="C319">
        <v>0</v>
      </c>
      <c r="D319" t="s">
        <v>649</v>
      </c>
      <c r="E319" t="s">
        <v>519</v>
      </c>
      <c r="F319" t="s">
        <v>12</v>
      </c>
      <c r="G319" s="2">
        <v>57</v>
      </c>
      <c r="H319" s="2" t="s">
        <v>193</v>
      </c>
      <c r="I319">
        <v>1</v>
      </c>
      <c r="J319">
        <v>0</v>
      </c>
      <c r="K319" s="1" t="s">
        <v>153</v>
      </c>
      <c r="L319" s="3">
        <v>146.52080000000001</v>
      </c>
      <c r="M319" t="s">
        <v>154</v>
      </c>
      <c r="N319" t="s">
        <v>644</v>
      </c>
    </row>
    <row r="320" spans="2:14" x14ac:dyDescent="0.25">
      <c r="B320">
        <v>1209</v>
      </c>
      <c r="C320">
        <v>0</v>
      </c>
      <c r="D320" t="s">
        <v>650</v>
      </c>
      <c r="E320" t="s">
        <v>520</v>
      </c>
      <c r="F320" t="s">
        <v>12</v>
      </c>
      <c r="G320" s="2">
        <v>19</v>
      </c>
      <c r="H320" s="2" t="s">
        <v>653</v>
      </c>
      <c r="I320">
        <v>0</v>
      </c>
      <c r="J320">
        <v>0</v>
      </c>
      <c r="K320" s="1">
        <v>28004</v>
      </c>
      <c r="L320" s="3">
        <v>10.5</v>
      </c>
      <c r="N320" t="s">
        <v>646</v>
      </c>
    </row>
    <row r="321" spans="2:14" x14ac:dyDescent="0.25">
      <c r="B321">
        <v>1210</v>
      </c>
      <c r="C321">
        <v>0</v>
      </c>
      <c r="D321" t="s">
        <v>651</v>
      </c>
      <c r="E321" t="s">
        <v>521</v>
      </c>
      <c r="F321" t="s">
        <v>12</v>
      </c>
      <c r="G321" s="2">
        <v>27</v>
      </c>
      <c r="H321" s="2" t="s">
        <v>192</v>
      </c>
      <c r="I321">
        <v>0</v>
      </c>
      <c r="J321">
        <v>0</v>
      </c>
      <c r="K321" s="1">
        <v>350408</v>
      </c>
      <c r="L321" s="3">
        <v>7.8541999999999996</v>
      </c>
      <c r="N321" t="s">
        <v>646</v>
      </c>
    </row>
    <row r="322" spans="2:14" x14ac:dyDescent="0.25">
      <c r="B322">
        <v>1211</v>
      </c>
      <c r="C322">
        <v>0</v>
      </c>
      <c r="D322" t="s">
        <v>650</v>
      </c>
      <c r="E322" t="s">
        <v>522</v>
      </c>
      <c r="F322" t="s">
        <v>12</v>
      </c>
      <c r="G322" s="2">
        <v>22</v>
      </c>
      <c r="H322" s="2" t="s">
        <v>192</v>
      </c>
      <c r="I322">
        <v>2</v>
      </c>
      <c r="J322">
        <v>0</v>
      </c>
      <c r="K322" s="1" t="s">
        <v>33</v>
      </c>
      <c r="L322" s="3">
        <v>31.5</v>
      </c>
      <c r="N322" t="s">
        <v>646</v>
      </c>
    </row>
    <row r="323" spans="2:14" x14ac:dyDescent="0.25">
      <c r="B323">
        <v>1212</v>
      </c>
      <c r="C323">
        <v>0</v>
      </c>
      <c r="D323" t="s">
        <v>651</v>
      </c>
      <c r="E323" t="s">
        <v>523</v>
      </c>
      <c r="F323" t="s">
        <v>12</v>
      </c>
      <c r="G323" s="2">
        <v>26</v>
      </c>
      <c r="H323" s="2" t="s">
        <v>192</v>
      </c>
      <c r="I323">
        <v>0</v>
      </c>
      <c r="J323">
        <v>0</v>
      </c>
      <c r="K323" s="1">
        <v>347075</v>
      </c>
      <c r="L323" s="3">
        <v>7.7750000000000004</v>
      </c>
      <c r="N323" t="s">
        <v>646</v>
      </c>
    </row>
    <row r="324" spans="2:14" x14ac:dyDescent="0.25">
      <c r="B324">
        <v>1213</v>
      </c>
      <c r="C324">
        <v>0</v>
      </c>
      <c r="D324" t="s">
        <v>651</v>
      </c>
      <c r="E324" t="s">
        <v>524</v>
      </c>
      <c r="F324" t="s">
        <v>12</v>
      </c>
      <c r="G324" s="2">
        <v>25</v>
      </c>
      <c r="H324" s="2" t="s">
        <v>192</v>
      </c>
      <c r="I324">
        <v>0</v>
      </c>
      <c r="J324">
        <v>0</v>
      </c>
      <c r="K324" s="1">
        <v>2654</v>
      </c>
      <c r="L324" s="3">
        <v>7.2291999999999996</v>
      </c>
      <c r="M324" t="s">
        <v>155</v>
      </c>
      <c r="N324" t="s">
        <v>644</v>
      </c>
    </row>
    <row r="325" spans="2:14" x14ac:dyDescent="0.25">
      <c r="B325">
        <v>1214</v>
      </c>
      <c r="C325">
        <v>0</v>
      </c>
      <c r="D325" t="s">
        <v>650</v>
      </c>
      <c r="E325" t="s">
        <v>525</v>
      </c>
      <c r="F325" t="s">
        <v>12</v>
      </c>
      <c r="G325" s="2">
        <v>26</v>
      </c>
      <c r="H325" s="2" t="s">
        <v>192</v>
      </c>
      <c r="I325">
        <v>0</v>
      </c>
      <c r="J325">
        <v>0</v>
      </c>
      <c r="K325" s="1">
        <v>244368</v>
      </c>
      <c r="L325" s="3">
        <v>13</v>
      </c>
      <c r="M325" t="s">
        <v>156</v>
      </c>
      <c r="N325" t="s">
        <v>646</v>
      </c>
    </row>
    <row r="326" spans="2:14" x14ac:dyDescent="0.25">
      <c r="B326">
        <v>1215</v>
      </c>
      <c r="C326">
        <v>0</v>
      </c>
      <c r="D326" t="s">
        <v>649</v>
      </c>
      <c r="E326" t="s">
        <v>526</v>
      </c>
      <c r="F326" t="s">
        <v>12</v>
      </c>
      <c r="G326" s="2">
        <v>33</v>
      </c>
      <c r="H326" s="2" t="s">
        <v>192</v>
      </c>
      <c r="I326">
        <v>0</v>
      </c>
      <c r="J326">
        <v>0</v>
      </c>
      <c r="K326" s="1">
        <v>113790</v>
      </c>
      <c r="L326" s="3">
        <v>26.55</v>
      </c>
      <c r="N326" t="s">
        <v>646</v>
      </c>
    </row>
    <row r="327" spans="2:14" x14ac:dyDescent="0.25">
      <c r="B327">
        <v>1216</v>
      </c>
      <c r="C327">
        <v>1</v>
      </c>
      <c r="D327" t="s">
        <v>649</v>
      </c>
      <c r="E327" t="s">
        <v>527</v>
      </c>
      <c r="F327" t="s">
        <v>14</v>
      </c>
      <c r="G327" s="2">
        <v>39</v>
      </c>
      <c r="H327" s="2" t="s">
        <v>192</v>
      </c>
      <c r="I327">
        <v>0</v>
      </c>
      <c r="J327">
        <v>0</v>
      </c>
      <c r="K327" s="1">
        <v>24160</v>
      </c>
      <c r="L327" s="3">
        <v>211.33750000000001</v>
      </c>
      <c r="N327" t="s">
        <v>646</v>
      </c>
    </row>
    <row r="328" spans="2:14" x14ac:dyDescent="0.25">
      <c r="B328">
        <v>1217</v>
      </c>
      <c r="C328">
        <v>0</v>
      </c>
      <c r="D328" t="s">
        <v>651</v>
      </c>
      <c r="E328" t="s">
        <v>528</v>
      </c>
      <c r="F328" t="s">
        <v>12</v>
      </c>
      <c r="G328" s="2">
        <v>23</v>
      </c>
      <c r="H328" s="2" t="s">
        <v>192</v>
      </c>
      <c r="I328">
        <v>0</v>
      </c>
      <c r="J328">
        <v>0</v>
      </c>
      <c r="K328" s="1" t="s">
        <v>157</v>
      </c>
      <c r="L328" s="3">
        <v>7.05</v>
      </c>
      <c r="N328" t="s">
        <v>646</v>
      </c>
    </row>
    <row r="329" spans="2:14" x14ac:dyDescent="0.25">
      <c r="B329">
        <v>1218</v>
      </c>
      <c r="C329">
        <v>1</v>
      </c>
      <c r="D329" t="s">
        <v>650</v>
      </c>
      <c r="E329" t="s">
        <v>529</v>
      </c>
      <c r="F329" t="s">
        <v>14</v>
      </c>
      <c r="G329" s="2">
        <v>12</v>
      </c>
      <c r="H329" s="2" t="s">
        <v>653</v>
      </c>
      <c r="I329">
        <v>2</v>
      </c>
      <c r="J329">
        <v>1</v>
      </c>
      <c r="K329" s="1">
        <v>230136</v>
      </c>
      <c r="L329" s="3">
        <v>39</v>
      </c>
      <c r="M329" t="s">
        <v>93</v>
      </c>
      <c r="N329" t="s">
        <v>646</v>
      </c>
    </row>
    <row r="330" spans="2:14" x14ac:dyDescent="0.25">
      <c r="B330">
        <v>1219</v>
      </c>
      <c r="C330">
        <v>0</v>
      </c>
      <c r="D330" t="s">
        <v>649</v>
      </c>
      <c r="E330" t="s">
        <v>530</v>
      </c>
      <c r="F330" t="s">
        <v>12</v>
      </c>
      <c r="G330" s="2">
        <v>46</v>
      </c>
      <c r="H330" s="2" t="s">
        <v>193</v>
      </c>
      <c r="I330">
        <v>0</v>
      </c>
      <c r="J330">
        <v>0</v>
      </c>
      <c r="K330" s="1" t="s">
        <v>158</v>
      </c>
      <c r="L330" s="3">
        <v>79.2</v>
      </c>
      <c r="N330" t="s">
        <v>644</v>
      </c>
    </row>
    <row r="331" spans="2:14" x14ac:dyDescent="0.25">
      <c r="B331">
        <v>1220</v>
      </c>
      <c r="C331">
        <v>0</v>
      </c>
      <c r="D331" t="s">
        <v>650</v>
      </c>
      <c r="E331" t="s">
        <v>531</v>
      </c>
      <c r="F331" t="s">
        <v>12</v>
      </c>
      <c r="G331" s="2">
        <v>29</v>
      </c>
      <c r="H331" s="2" t="s">
        <v>192</v>
      </c>
      <c r="I331">
        <v>1</v>
      </c>
      <c r="J331">
        <v>0</v>
      </c>
      <c r="K331" s="1">
        <v>2003</v>
      </c>
      <c r="L331" s="3">
        <v>26</v>
      </c>
      <c r="N331" t="s">
        <v>646</v>
      </c>
    </row>
    <row r="332" spans="2:14" x14ac:dyDescent="0.25">
      <c r="B332">
        <v>1221</v>
      </c>
      <c r="C332">
        <v>0</v>
      </c>
      <c r="D332" t="s">
        <v>650</v>
      </c>
      <c r="E332" t="s">
        <v>532</v>
      </c>
      <c r="F332" t="s">
        <v>12</v>
      </c>
      <c r="G332" s="2">
        <v>21</v>
      </c>
      <c r="H332" s="2" t="s">
        <v>192</v>
      </c>
      <c r="I332">
        <v>0</v>
      </c>
      <c r="J332">
        <v>0</v>
      </c>
      <c r="K332" s="1">
        <v>236854</v>
      </c>
      <c r="L332" s="3">
        <v>13</v>
      </c>
      <c r="N332" t="s">
        <v>646</v>
      </c>
    </row>
    <row r="333" spans="2:14" x14ac:dyDescent="0.25">
      <c r="B333">
        <v>1222</v>
      </c>
      <c r="C333">
        <v>1</v>
      </c>
      <c r="D333" t="s">
        <v>650</v>
      </c>
      <c r="E333" t="s">
        <v>533</v>
      </c>
      <c r="F333" t="s">
        <v>14</v>
      </c>
      <c r="G333" s="2">
        <v>48</v>
      </c>
      <c r="H333" s="2" t="s">
        <v>193</v>
      </c>
      <c r="I333">
        <v>0</v>
      </c>
      <c r="J333">
        <v>2</v>
      </c>
      <c r="K333" s="1" t="s">
        <v>92</v>
      </c>
      <c r="L333" s="3">
        <v>36.75</v>
      </c>
      <c r="N333" t="s">
        <v>646</v>
      </c>
    </row>
    <row r="334" spans="2:14" x14ac:dyDescent="0.25">
      <c r="B334">
        <v>1223</v>
      </c>
      <c r="C334">
        <v>0</v>
      </c>
      <c r="D334" t="s">
        <v>649</v>
      </c>
      <c r="E334" t="s">
        <v>534</v>
      </c>
      <c r="F334" t="s">
        <v>12</v>
      </c>
      <c r="G334" s="2">
        <v>39</v>
      </c>
      <c r="H334" s="2" t="s">
        <v>192</v>
      </c>
      <c r="I334">
        <v>0</v>
      </c>
      <c r="J334">
        <v>0</v>
      </c>
      <c r="K334" s="1" t="s">
        <v>159</v>
      </c>
      <c r="L334" s="3">
        <v>29.7</v>
      </c>
      <c r="M334" t="s">
        <v>160</v>
      </c>
      <c r="N334" t="s">
        <v>644</v>
      </c>
    </row>
    <row r="335" spans="2:14" x14ac:dyDescent="0.25">
      <c r="B335">
        <v>1224</v>
      </c>
      <c r="C335">
        <v>0</v>
      </c>
      <c r="D335" t="s">
        <v>651</v>
      </c>
      <c r="E335" t="s">
        <v>535</v>
      </c>
      <c r="F335" t="s">
        <v>12</v>
      </c>
      <c r="G335" s="2">
        <v>25</v>
      </c>
      <c r="H335" s="2" t="s">
        <v>192</v>
      </c>
      <c r="I335">
        <v>0</v>
      </c>
      <c r="J335">
        <v>0</v>
      </c>
      <c r="K335" s="1">
        <v>2684</v>
      </c>
      <c r="L335" s="3">
        <v>7.2249999999999996</v>
      </c>
      <c r="N335" t="s">
        <v>644</v>
      </c>
    </row>
    <row r="336" spans="2:14" x14ac:dyDescent="0.25">
      <c r="B336">
        <v>1225</v>
      </c>
      <c r="C336">
        <v>1</v>
      </c>
      <c r="D336" t="s">
        <v>651</v>
      </c>
      <c r="E336" t="s">
        <v>536</v>
      </c>
      <c r="F336" t="s">
        <v>14</v>
      </c>
      <c r="G336" s="2">
        <v>19</v>
      </c>
      <c r="H336" s="2" t="s">
        <v>653</v>
      </c>
      <c r="I336">
        <v>1</v>
      </c>
      <c r="J336">
        <v>1</v>
      </c>
      <c r="K336" s="1">
        <v>2653</v>
      </c>
      <c r="L336" s="3">
        <v>15.7417</v>
      </c>
      <c r="N336" t="s">
        <v>644</v>
      </c>
    </row>
    <row r="337" spans="2:14" x14ac:dyDescent="0.25">
      <c r="B337">
        <v>1226</v>
      </c>
      <c r="C337">
        <v>0</v>
      </c>
      <c r="D337" t="s">
        <v>651</v>
      </c>
      <c r="E337" t="s">
        <v>537</v>
      </c>
      <c r="F337" t="s">
        <v>12</v>
      </c>
      <c r="G337" s="2">
        <v>27</v>
      </c>
      <c r="H337" s="2" t="s">
        <v>192</v>
      </c>
      <c r="I337">
        <v>0</v>
      </c>
      <c r="J337">
        <v>0</v>
      </c>
      <c r="K337" s="1">
        <v>349229</v>
      </c>
      <c r="L337" s="3">
        <v>7.8958000000000004</v>
      </c>
      <c r="N337" t="s">
        <v>646</v>
      </c>
    </row>
    <row r="338" spans="2:14" x14ac:dyDescent="0.25">
      <c r="B338">
        <v>1227</v>
      </c>
      <c r="C338">
        <v>0</v>
      </c>
      <c r="D338" t="s">
        <v>649</v>
      </c>
      <c r="E338" t="s">
        <v>538</v>
      </c>
      <c r="F338" t="s">
        <v>12</v>
      </c>
      <c r="G338" s="2">
        <v>30</v>
      </c>
      <c r="H338" s="2" t="s">
        <v>192</v>
      </c>
      <c r="I338">
        <v>0</v>
      </c>
      <c r="J338">
        <v>0</v>
      </c>
      <c r="K338" s="1">
        <v>110469</v>
      </c>
      <c r="L338" s="3">
        <v>26</v>
      </c>
      <c r="M338" t="s">
        <v>161</v>
      </c>
      <c r="N338" t="s">
        <v>646</v>
      </c>
    </row>
    <row r="339" spans="2:14" x14ac:dyDescent="0.25">
      <c r="B339">
        <v>1228</v>
      </c>
      <c r="C339">
        <v>0</v>
      </c>
      <c r="D339" t="s">
        <v>650</v>
      </c>
      <c r="E339" t="s">
        <v>638</v>
      </c>
      <c r="F339" t="s">
        <v>12</v>
      </c>
      <c r="G339" s="2">
        <v>32</v>
      </c>
      <c r="H339" s="2" t="s">
        <v>192</v>
      </c>
      <c r="I339">
        <v>0</v>
      </c>
      <c r="J339">
        <v>0</v>
      </c>
      <c r="K339" s="1">
        <v>244360</v>
      </c>
      <c r="L339" s="3">
        <v>13</v>
      </c>
      <c r="N339" t="s">
        <v>646</v>
      </c>
    </row>
    <row r="340" spans="2:14" x14ac:dyDescent="0.25">
      <c r="B340">
        <v>1229</v>
      </c>
      <c r="C340">
        <v>0</v>
      </c>
      <c r="D340" t="s">
        <v>651</v>
      </c>
      <c r="E340" t="s">
        <v>540</v>
      </c>
      <c r="F340" t="s">
        <v>12</v>
      </c>
      <c r="G340" s="2">
        <v>39</v>
      </c>
      <c r="H340" s="2" t="s">
        <v>192</v>
      </c>
      <c r="I340">
        <v>0</v>
      </c>
      <c r="J340">
        <v>2</v>
      </c>
      <c r="K340" s="1">
        <v>2675</v>
      </c>
      <c r="L340" s="3">
        <v>7.2291999999999996</v>
      </c>
      <c r="N340" t="s">
        <v>644</v>
      </c>
    </row>
    <row r="341" spans="2:14" x14ac:dyDescent="0.25">
      <c r="B341">
        <v>1230</v>
      </c>
      <c r="C341">
        <v>0</v>
      </c>
      <c r="D341" t="s">
        <v>650</v>
      </c>
      <c r="E341" t="s">
        <v>541</v>
      </c>
      <c r="F341" t="s">
        <v>12</v>
      </c>
      <c r="G341" s="2">
        <v>25</v>
      </c>
      <c r="H341" s="2" t="s">
        <v>192</v>
      </c>
      <c r="I341">
        <v>0</v>
      </c>
      <c r="J341">
        <v>0</v>
      </c>
      <c r="K341" s="1" t="s">
        <v>33</v>
      </c>
      <c r="L341" s="3">
        <v>31.5</v>
      </c>
      <c r="N341" t="s">
        <v>646</v>
      </c>
    </row>
    <row r="342" spans="2:14" x14ac:dyDescent="0.25">
      <c r="B342">
        <v>1231</v>
      </c>
      <c r="C342">
        <v>0</v>
      </c>
      <c r="D342" t="s">
        <v>651</v>
      </c>
      <c r="E342" t="s">
        <v>542</v>
      </c>
      <c r="F342" t="s">
        <v>12</v>
      </c>
      <c r="G342" s="2">
        <v>25</v>
      </c>
      <c r="H342" s="2" t="s">
        <v>192</v>
      </c>
      <c r="I342">
        <v>0</v>
      </c>
      <c r="J342">
        <v>0</v>
      </c>
      <c r="K342" s="1">
        <v>2622</v>
      </c>
      <c r="L342" s="3">
        <v>7.2291999999999996</v>
      </c>
      <c r="N342" t="s">
        <v>644</v>
      </c>
    </row>
    <row r="343" spans="2:14" x14ac:dyDescent="0.25">
      <c r="B343">
        <v>1232</v>
      </c>
      <c r="C343">
        <v>0</v>
      </c>
      <c r="D343" t="s">
        <v>650</v>
      </c>
      <c r="E343" t="s">
        <v>543</v>
      </c>
      <c r="F343" t="s">
        <v>12</v>
      </c>
      <c r="G343" s="2">
        <v>18</v>
      </c>
      <c r="H343" s="2" t="s">
        <v>653</v>
      </c>
      <c r="I343">
        <v>0</v>
      </c>
      <c r="J343">
        <v>0</v>
      </c>
      <c r="K343" s="1" t="s">
        <v>162</v>
      </c>
      <c r="L343" s="3">
        <v>10.5</v>
      </c>
      <c r="N343" t="s">
        <v>646</v>
      </c>
    </row>
    <row r="344" spans="2:14" x14ac:dyDescent="0.25">
      <c r="B344">
        <v>1233</v>
      </c>
      <c r="C344">
        <v>0</v>
      </c>
      <c r="D344" t="s">
        <v>651</v>
      </c>
      <c r="E344" t="s">
        <v>544</v>
      </c>
      <c r="F344" t="s">
        <v>12</v>
      </c>
      <c r="G344" s="2">
        <v>32</v>
      </c>
      <c r="H344" s="2" t="s">
        <v>192</v>
      </c>
      <c r="I344">
        <v>0</v>
      </c>
      <c r="J344">
        <v>0</v>
      </c>
      <c r="K344" s="1">
        <v>350403</v>
      </c>
      <c r="L344" s="3">
        <v>7.5792000000000002</v>
      </c>
      <c r="N344" t="s">
        <v>646</v>
      </c>
    </row>
    <row r="345" spans="2:14" x14ac:dyDescent="0.25">
      <c r="B345">
        <v>1234</v>
      </c>
      <c r="C345">
        <v>0</v>
      </c>
      <c r="D345" t="s">
        <v>651</v>
      </c>
      <c r="E345" t="s">
        <v>545</v>
      </c>
      <c r="F345" t="s">
        <v>12</v>
      </c>
      <c r="G345" s="2">
        <v>25</v>
      </c>
      <c r="H345" s="2" t="s">
        <v>192</v>
      </c>
      <c r="I345">
        <v>1</v>
      </c>
      <c r="J345">
        <v>9</v>
      </c>
      <c r="K345" s="1" t="s">
        <v>102</v>
      </c>
      <c r="L345" s="3">
        <v>69.55</v>
      </c>
      <c r="N345" t="s">
        <v>646</v>
      </c>
    </row>
    <row r="346" spans="2:14" x14ac:dyDescent="0.25">
      <c r="B346">
        <v>1235</v>
      </c>
      <c r="C346">
        <v>1</v>
      </c>
      <c r="D346" t="s">
        <v>649</v>
      </c>
      <c r="E346" t="s">
        <v>546</v>
      </c>
      <c r="F346" t="s">
        <v>14</v>
      </c>
      <c r="G346" s="2">
        <v>58</v>
      </c>
      <c r="H346" s="2" t="s">
        <v>193</v>
      </c>
      <c r="I346">
        <v>0</v>
      </c>
      <c r="J346">
        <v>1</v>
      </c>
      <c r="K346" s="1" t="s">
        <v>163</v>
      </c>
      <c r="L346" s="3">
        <v>512.32920000000001</v>
      </c>
      <c r="M346" t="s">
        <v>164</v>
      </c>
      <c r="N346" t="s">
        <v>644</v>
      </c>
    </row>
    <row r="347" spans="2:14" x14ac:dyDescent="0.25">
      <c r="B347">
        <v>1236</v>
      </c>
      <c r="C347">
        <v>0</v>
      </c>
      <c r="D347" t="s">
        <v>651</v>
      </c>
      <c r="E347" t="s">
        <v>639</v>
      </c>
      <c r="F347" t="s">
        <v>12</v>
      </c>
      <c r="G347" s="2">
        <v>25</v>
      </c>
      <c r="H347" s="2" t="s">
        <v>192</v>
      </c>
      <c r="I347">
        <v>1</v>
      </c>
      <c r="J347">
        <v>1</v>
      </c>
      <c r="K347" s="1" t="s">
        <v>103</v>
      </c>
      <c r="L347" s="3">
        <v>14.5</v>
      </c>
      <c r="N347" t="s">
        <v>646</v>
      </c>
    </row>
    <row r="348" spans="2:14" x14ac:dyDescent="0.25">
      <c r="B348">
        <v>1237</v>
      </c>
      <c r="C348">
        <v>1</v>
      </c>
      <c r="D348" t="s">
        <v>651</v>
      </c>
      <c r="E348" t="s">
        <v>548</v>
      </c>
      <c r="F348" t="s">
        <v>14</v>
      </c>
      <c r="G348" s="2">
        <v>16</v>
      </c>
      <c r="H348" s="2" t="s">
        <v>653</v>
      </c>
      <c r="I348">
        <v>0</v>
      </c>
      <c r="J348">
        <v>0</v>
      </c>
      <c r="K348" s="1">
        <v>348125</v>
      </c>
      <c r="L348" s="3">
        <v>7.65</v>
      </c>
      <c r="N348" t="s">
        <v>646</v>
      </c>
    </row>
    <row r="349" spans="2:14" x14ac:dyDescent="0.25">
      <c r="B349">
        <v>1238</v>
      </c>
      <c r="C349">
        <v>0</v>
      </c>
      <c r="D349" t="s">
        <v>650</v>
      </c>
      <c r="E349" t="s">
        <v>549</v>
      </c>
      <c r="F349" t="s">
        <v>12</v>
      </c>
      <c r="G349" s="2">
        <v>26</v>
      </c>
      <c r="H349" s="2" t="s">
        <v>192</v>
      </c>
      <c r="I349">
        <v>0</v>
      </c>
      <c r="J349">
        <v>0</v>
      </c>
      <c r="K349" s="1">
        <v>237670</v>
      </c>
      <c r="L349" s="3">
        <v>13</v>
      </c>
      <c r="N349" t="s">
        <v>646</v>
      </c>
    </row>
    <row r="350" spans="2:14" x14ac:dyDescent="0.25">
      <c r="B350">
        <v>1239</v>
      </c>
      <c r="C350">
        <v>1</v>
      </c>
      <c r="D350" t="s">
        <v>651</v>
      </c>
      <c r="E350" t="s">
        <v>550</v>
      </c>
      <c r="F350" t="s">
        <v>14</v>
      </c>
      <c r="G350" s="2">
        <v>38</v>
      </c>
      <c r="H350" s="2" t="s">
        <v>192</v>
      </c>
      <c r="I350">
        <v>0</v>
      </c>
      <c r="J350">
        <v>0</v>
      </c>
      <c r="K350" s="1">
        <v>2688</v>
      </c>
      <c r="L350" s="3">
        <v>7.2291999999999996</v>
      </c>
      <c r="N350" t="s">
        <v>644</v>
      </c>
    </row>
    <row r="351" spans="2:14" x14ac:dyDescent="0.25">
      <c r="B351">
        <v>1240</v>
      </c>
      <c r="C351">
        <v>0</v>
      </c>
      <c r="D351" t="s">
        <v>650</v>
      </c>
      <c r="E351" t="s">
        <v>551</v>
      </c>
      <c r="F351" t="s">
        <v>12</v>
      </c>
      <c r="G351" s="2">
        <v>24</v>
      </c>
      <c r="H351" s="2" t="s">
        <v>192</v>
      </c>
      <c r="I351">
        <v>0</v>
      </c>
      <c r="J351">
        <v>0</v>
      </c>
      <c r="K351" s="1">
        <v>248726</v>
      </c>
      <c r="L351" s="3">
        <v>13.5</v>
      </c>
      <c r="N351" t="s">
        <v>646</v>
      </c>
    </row>
    <row r="352" spans="2:14" x14ac:dyDescent="0.25">
      <c r="B352">
        <v>1241</v>
      </c>
      <c r="C352">
        <v>1</v>
      </c>
      <c r="D352" t="s">
        <v>650</v>
      </c>
      <c r="E352" t="s">
        <v>552</v>
      </c>
      <c r="F352" t="s">
        <v>14</v>
      </c>
      <c r="G352" s="2">
        <v>31</v>
      </c>
      <c r="H352" s="2" t="s">
        <v>192</v>
      </c>
      <c r="I352">
        <v>0</v>
      </c>
      <c r="J352">
        <v>0</v>
      </c>
      <c r="K352" s="1" t="s">
        <v>165</v>
      </c>
      <c r="L352" s="3">
        <v>21</v>
      </c>
      <c r="N352" t="s">
        <v>646</v>
      </c>
    </row>
    <row r="353" spans="2:14" x14ac:dyDescent="0.25">
      <c r="B353">
        <v>1242</v>
      </c>
      <c r="C353">
        <v>1</v>
      </c>
      <c r="D353" t="s">
        <v>649</v>
      </c>
      <c r="E353" t="s">
        <v>553</v>
      </c>
      <c r="F353" t="s">
        <v>14</v>
      </c>
      <c r="G353" s="2">
        <v>45</v>
      </c>
      <c r="H353" s="2" t="s">
        <v>193</v>
      </c>
      <c r="I353">
        <v>0</v>
      </c>
      <c r="J353">
        <v>1</v>
      </c>
      <c r="K353" s="1" t="s">
        <v>166</v>
      </c>
      <c r="L353" s="3">
        <v>63.3583</v>
      </c>
      <c r="M353" t="s">
        <v>167</v>
      </c>
      <c r="N353" t="s">
        <v>644</v>
      </c>
    </row>
    <row r="354" spans="2:14" x14ac:dyDescent="0.25">
      <c r="B354">
        <v>1243</v>
      </c>
      <c r="C354">
        <v>0</v>
      </c>
      <c r="D354" t="s">
        <v>650</v>
      </c>
      <c r="E354" t="s">
        <v>554</v>
      </c>
      <c r="F354" t="s">
        <v>12</v>
      </c>
      <c r="G354" s="2">
        <v>25</v>
      </c>
      <c r="H354" s="2" t="s">
        <v>192</v>
      </c>
      <c r="I354">
        <v>0</v>
      </c>
      <c r="J354">
        <v>0</v>
      </c>
      <c r="K354" s="1" t="s">
        <v>168</v>
      </c>
      <c r="L354" s="3">
        <v>10.5</v>
      </c>
      <c r="N354" t="s">
        <v>646</v>
      </c>
    </row>
    <row r="355" spans="2:14" x14ac:dyDescent="0.25">
      <c r="B355">
        <v>1244</v>
      </c>
      <c r="C355">
        <v>0</v>
      </c>
      <c r="D355" t="s">
        <v>650</v>
      </c>
      <c r="E355" t="s">
        <v>555</v>
      </c>
      <c r="F355" t="s">
        <v>12</v>
      </c>
      <c r="G355" s="2">
        <v>18</v>
      </c>
      <c r="H355" s="2" t="s">
        <v>653</v>
      </c>
      <c r="I355">
        <v>0</v>
      </c>
      <c r="J355">
        <v>0</v>
      </c>
      <c r="K355" s="1" t="s">
        <v>113</v>
      </c>
      <c r="L355" s="3">
        <v>73.5</v>
      </c>
      <c r="N355" t="s">
        <v>646</v>
      </c>
    </row>
    <row r="356" spans="2:14" x14ac:dyDescent="0.25">
      <c r="B356">
        <v>1245</v>
      </c>
      <c r="C356">
        <v>0</v>
      </c>
      <c r="D356" t="s">
        <v>650</v>
      </c>
      <c r="E356" t="s">
        <v>556</v>
      </c>
      <c r="F356" t="s">
        <v>12</v>
      </c>
      <c r="G356" s="2">
        <v>49</v>
      </c>
      <c r="H356" s="2" t="s">
        <v>193</v>
      </c>
      <c r="I356">
        <v>1</v>
      </c>
      <c r="J356">
        <v>2</v>
      </c>
      <c r="K356" s="1">
        <v>220845</v>
      </c>
      <c r="L356" s="3">
        <v>65</v>
      </c>
      <c r="N356" t="s">
        <v>646</v>
      </c>
    </row>
    <row r="357" spans="2:14" x14ac:dyDescent="0.25">
      <c r="B357">
        <v>1246</v>
      </c>
      <c r="C357">
        <v>1</v>
      </c>
      <c r="D357" t="s">
        <v>651</v>
      </c>
      <c r="E357" t="s">
        <v>557</v>
      </c>
      <c r="F357" t="s">
        <v>14</v>
      </c>
      <c r="G357" s="2">
        <v>0.17</v>
      </c>
      <c r="H357" s="2" t="s">
        <v>653</v>
      </c>
      <c r="I357">
        <v>1</v>
      </c>
      <c r="J357">
        <v>2</v>
      </c>
      <c r="K357" s="1" t="s">
        <v>34</v>
      </c>
      <c r="L357" s="3">
        <v>20.574999999999999</v>
      </c>
      <c r="N357" t="s">
        <v>646</v>
      </c>
    </row>
    <row r="358" spans="2:14" x14ac:dyDescent="0.25">
      <c r="B358">
        <v>1247</v>
      </c>
      <c r="C358">
        <v>0</v>
      </c>
      <c r="D358" t="s">
        <v>649</v>
      </c>
      <c r="E358" t="s">
        <v>558</v>
      </c>
      <c r="F358" t="s">
        <v>12</v>
      </c>
      <c r="G358" s="2">
        <v>50</v>
      </c>
      <c r="H358" s="2" t="s">
        <v>193</v>
      </c>
      <c r="I358">
        <v>0</v>
      </c>
      <c r="J358">
        <v>0</v>
      </c>
      <c r="K358" s="1">
        <v>113044</v>
      </c>
      <c r="L358" s="3">
        <v>26</v>
      </c>
      <c r="M358" t="s">
        <v>169</v>
      </c>
      <c r="N358" t="s">
        <v>646</v>
      </c>
    </row>
    <row r="359" spans="2:14" x14ac:dyDescent="0.25">
      <c r="B359">
        <v>1248</v>
      </c>
      <c r="C359">
        <v>1</v>
      </c>
      <c r="D359" t="s">
        <v>649</v>
      </c>
      <c r="E359" t="s">
        <v>559</v>
      </c>
      <c r="F359" t="s">
        <v>14</v>
      </c>
      <c r="G359" s="2">
        <v>59</v>
      </c>
      <c r="H359" s="2" t="s">
        <v>193</v>
      </c>
      <c r="I359">
        <v>2</v>
      </c>
      <c r="J359">
        <v>0</v>
      </c>
      <c r="K359" s="1">
        <v>11769</v>
      </c>
      <c r="L359" s="3">
        <v>51.479199999999999</v>
      </c>
      <c r="M359" t="s">
        <v>57</v>
      </c>
      <c r="N359" t="s">
        <v>646</v>
      </c>
    </row>
    <row r="360" spans="2:14" x14ac:dyDescent="0.25">
      <c r="B360">
        <v>1249</v>
      </c>
      <c r="C360">
        <v>0</v>
      </c>
      <c r="D360" t="s">
        <v>651</v>
      </c>
      <c r="E360" t="s">
        <v>560</v>
      </c>
      <c r="F360" t="s">
        <v>12</v>
      </c>
      <c r="G360" s="2">
        <v>25</v>
      </c>
      <c r="H360" s="2" t="s">
        <v>192</v>
      </c>
      <c r="I360">
        <v>0</v>
      </c>
      <c r="J360">
        <v>0</v>
      </c>
      <c r="K360" s="1">
        <v>1222</v>
      </c>
      <c r="L360" s="3">
        <v>7.8792</v>
      </c>
      <c r="N360" t="s">
        <v>646</v>
      </c>
    </row>
    <row r="361" spans="2:14" x14ac:dyDescent="0.25">
      <c r="B361">
        <v>1250</v>
      </c>
      <c r="C361">
        <v>0</v>
      </c>
      <c r="D361" t="s">
        <v>651</v>
      </c>
      <c r="E361" t="s">
        <v>561</v>
      </c>
      <c r="F361" t="s">
        <v>12</v>
      </c>
      <c r="G361" s="2">
        <v>25</v>
      </c>
      <c r="H361" s="2" t="s">
        <v>192</v>
      </c>
      <c r="I361">
        <v>0</v>
      </c>
      <c r="J361">
        <v>0</v>
      </c>
      <c r="K361" s="1">
        <v>368402</v>
      </c>
      <c r="L361" s="3">
        <v>7.75</v>
      </c>
      <c r="N361" t="s">
        <v>645</v>
      </c>
    </row>
    <row r="362" spans="2:14" x14ac:dyDescent="0.25">
      <c r="B362">
        <v>1251</v>
      </c>
      <c r="C362">
        <v>1</v>
      </c>
      <c r="D362" t="s">
        <v>651</v>
      </c>
      <c r="E362" t="s">
        <v>562</v>
      </c>
      <c r="F362" t="s">
        <v>14</v>
      </c>
      <c r="G362" s="2">
        <v>30</v>
      </c>
      <c r="H362" s="2" t="s">
        <v>192</v>
      </c>
      <c r="I362">
        <v>1</v>
      </c>
      <c r="J362">
        <v>0</v>
      </c>
      <c r="K362" s="1">
        <v>349910</v>
      </c>
      <c r="L362" s="3">
        <v>15.55</v>
      </c>
      <c r="N362" t="s">
        <v>646</v>
      </c>
    </row>
    <row r="363" spans="2:14" x14ac:dyDescent="0.25">
      <c r="B363">
        <v>1252</v>
      </c>
      <c r="C363">
        <v>0</v>
      </c>
      <c r="D363" t="s">
        <v>651</v>
      </c>
      <c r="E363" t="s">
        <v>563</v>
      </c>
      <c r="F363" t="s">
        <v>12</v>
      </c>
      <c r="G363" s="2">
        <v>14.5</v>
      </c>
      <c r="H363" s="2" t="s">
        <v>653</v>
      </c>
      <c r="I363">
        <v>8</v>
      </c>
      <c r="J363">
        <v>2</v>
      </c>
      <c r="K363" s="1" t="s">
        <v>102</v>
      </c>
      <c r="L363" s="3">
        <v>69.55</v>
      </c>
      <c r="N363" t="s">
        <v>646</v>
      </c>
    </row>
    <row r="364" spans="2:14" x14ac:dyDescent="0.25">
      <c r="B364">
        <v>1253</v>
      </c>
      <c r="C364">
        <v>1</v>
      </c>
      <c r="D364" t="s">
        <v>650</v>
      </c>
      <c r="E364" t="s">
        <v>564</v>
      </c>
      <c r="F364" t="s">
        <v>14</v>
      </c>
      <c r="G364" s="2">
        <v>24</v>
      </c>
      <c r="H364" s="2" t="s">
        <v>192</v>
      </c>
      <c r="I364">
        <v>1</v>
      </c>
      <c r="J364">
        <v>1</v>
      </c>
      <c r="K364" s="1" t="s">
        <v>170</v>
      </c>
      <c r="L364" s="3">
        <v>37.004199999999997</v>
      </c>
      <c r="N364" t="s">
        <v>644</v>
      </c>
    </row>
    <row r="365" spans="2:14" x14ac:dyDescent="0.25">
      <c r="B365">
        <v>1254</v>
      </c>
      <c r="C365">
        <v>1</v>
      </c>
      <c r="D365" t="s">
        <v>650</v>
      </c>
      <c r="E365" t="s">
        <v>565</v>
      </c>
      <c r="F365" t="s">
        <v>14</v>
      </c>
      <c r="G365" s="2">
        <v>31</v>
      </c>
      <c r="H365" s="2" t="s">
        <v>192</v>
      </c>
      <c r="I365">
        <v>0</v>
      </c>
      <c r="J365">
        <v>0</v>
      </c>
      <c r="K365" s="1" t="s">
        <v>136</v>
      </c>
      <c r="L365" s="3">
        <v>21</v>
      </c>
      <c r="N365" t="s">
        <v>646</v>
      </c>
    </row>
    <row r="366" spans="2:14" x14ac:dyDescent="0.25">
      <c r="B366">
        <v>1255</v>
      </c>
      <c r="C366">
        <v>0</v>
      </c>
      <c r="D366" t="s">
        <v>651</v>
      </c>
      <c r="E366" t="s">
        <v>566</v>
      </c>
      <c r="F366" t="s">
        <v>12</v>
      </c>
      <c r="G366" s="2">
        <v>27</v>
      </c>
      <c r="H366" s="2" t="s">
        <v>192</v>
      </c>
      <c r="I366">
        <v>0</v>
      </c>
      <c r="J366">
        <v>0</v>
      </c>
      <c r="K366" s="1">
        <v>315083</v>
      </c>
      <c r="L366" s="3">
        <v>8.6624999999999996</v>
      </c>
      <c r="N366" t="s">
        <v>646</v>
      </c>
    </row>
    <row r="367" spans="2:14" x14ac:dyDescent="0.25">
      <c r="B367">
        <v>1256</v>
      </c>
      <c r="C367">
        <v>1</v>
      </c>
      <c r="D367" t="s">
        <v>649</v>
      </c>
      <c r="E367" t="s">
        <v>567</v>
      </c>
      <c r="F367" t="s">
        <v>14</v>
      </c>
      <c r="G367" s="2">
        <v>25</v>
      </c>
      <c r="H367" s="2" t="s">
        <v>192</v>
      </c>
      <c r="I367">
        <v>1</v>
      </c>
      <c r="J367">
        <v>0</v>
      </c>
      <c r="K367" s="1">
        <v>11765</v>
      </c>
      <c r="L367" s="3">
        <v>55.441699999999997</v>
      </c>
      <c r="M367" t="s">
        <v>171</v>
      </c>
      <c r="N367" t="s">
        <v>644</v>
      </c>
    </row>
    <row r="368" spans="2:14" x14ac:dyDescent="0.25">
      <c r="B368">
        <v>1257</v>
      </c>
      <c r="C368">
        <v>1</v>
      </c>
      <c r="D368" t="s">
        <v>651</v>
      </c>
      <c r="E368" t="s">
        <v>568</v>
      </c>
      <c r="F368" t="s">
        <v>14</v>
      </c>
      <c r="G368" s="2">
        <v>23</v>
      </c>
      <c r="H368" s="2" t="s">
        <v>192</v>
      </c>
      <c r="I368">
        <v>1</v>
      </c>
      <c r="J368">
        <v>9</v>
      </c>
      <c r="K368" s="1" t="s">
        <v>102</v>
      </c>
      <c r="L368" s="3">
        <v>69.55</v>
      </c>
      <c r="N368" t="s">
        <v>646</v>
      </c>
    </row>
    <row r="369" spans="2:14" x14ac:dyDescent="0.25">
      <c r="B369">
        <v>1258</v>
      </c>
      <c r="C369">
        <v>0</v>
      </c>
      <c r="D369" t="s">
        <v>651</v>
      </c>
      <c r="E369" t="s">
        <v>569</v>
      </c>
      <c r="F369" t="s">
        <v>12</v>
      </c>
      <c r="G369" s="2">
        <v>25</v>
      </c>
      <c r="H369" s="2" t="s">
        <v>192</v>
      </c>
      <c r="I369">
        <v>1</v>
      </c>
      <c r="J369">
        <v>0</v>
      </c>
      <c r="K369" s="1">
        <v>2689</v>
      </c>
      <c r="L369" s="3">
        <v>14.458299999999999</v>
      </c>
      <c r="N369" t="s">
        <v>644</v>
      </c>
    </row>
    <row r="370" spans="2:14" x14ac:dyDescent="0.25">
      <c r="B370">
        <v>1259</v>
      </c>
      <c r="C370">
        <v>1</v>
      </c>
      <c r="D370" t="s">
        <v>651</v>
      </c>
      <c r="E370" t="s">
        <v>570</v>
      </c>
      <c r="F370" t="s">
        <v>14</v>
      </c>
      <c r="G370" s="2">
        <v>22</v>
      </c>
      <c r="H370" s="2" t="s">
        <v>192</v>
      </c>
      <c r="I370">
        <v>0</v>
      </c>
      <c r="J370">
        <v>0</v>
      </c>
      <c r="K370" s="1">
        <v>3101295</v>
      </c>
      <c r="L370" s="3">
        <v>39.6875</v>
      </c>
      <c r="N370" t="s">
        <v>646</v>
      </c>
    </row>
    <row r="371" spans="2:14" x14ac:dyDescent="0.25">
      <c r="B371">
        <v>1260</v>
      </c>
      <c r="C371">
        <v>1</v>
      </c>
      <c r="D371" t="s">
        <v>649</v>
      </c>
      <c r="E371" t="s">
        <v>571</v>
      </c>
      <c r="F371" t="s">
        <v>14</v>
      </c>
      <c r="G371" s="2">
        <v>45</v>
      </c>
      <c r="H371" s="2" t="s">
        <v>193</v>
      </c>
      <c r="I371">
        <v>0</v>
      </c>
      <c r="J371">
        <v>1</v>
      </c>
      <c r="K371" s="1">
        <v>112378</v>
      </c>
      <c r="L371" s="3">
        <v>59.4</v>
      </c>
      <c r="N371" t="s">
        <v>644</v>
      </c>
    </row>
    <row r="372" spans="2:14" x14ac:dyDescent="0.25">
      <c r="B372">
        <v>1261</v>
      </c>
      <c r="C372">
        <v>0</v>
      </c>
      <c r="D372" t="s">
        <v>650</v>
      </c>
      <c r="E372" t="s">
        <v>640</v>
      </c>
      <c r="F372" t="s">
        <v>12</v>
      </c>
      <c r="G372" s="2">
        <v>29</v>
      </c>
      <c r="H372" s="2" t="s">
        <v>192</v>
      </c>
      <c r="I372">
        <v>0</v>
      </c>
      <c r="J372">
        <v>0</v>
      </c>
      <c r="K372" s="1" t="s">
        <v>172</v>
      </c>
      <c r="L372" s="3">
        <v>13.8583</v>
      </c>
      <c r="N372" t="s">
        <v>644</v>
      </c>
    </row>
    <row r="373" spans="2:14" x14ac:dyDescent="0.25">
      <c r="B373">
        <v>1262</v>
      </c>
      <c r="C373">
        <v>0</v>
      </c>
      <c r="D373" t="s">
        <v>650</v>
      </c>
      <c r="E373" t="s">
        <v>573</v>
      </c>
      <c r="F373" t="s">
        <v>12</v>
      </c>
      <c r="G373" s="2">
        <v>21</v>
      </c>
      <c r="H373" s="2" t="s">
        <v>192</v>
      </c>
      <c r="I373">
        <v>1</v>
      </c>
      <c r="J373">
        <v>0</v>
      </c>
      <c r="K373" s="1">
        <v>28133</v>
      </c>
      <c r="L373" s="3">
        <v>11.5</v>
      </c>
      <c r="N373" t="s">
        <v>646</v>
      </c>
    </row>
    <row r="374" spans="2:14" x14ac:dyDescent="0.25">
      <c r="B374">
        <v>1263</v>
      </c>
      <c r="C374">
        <v>1</v>
      </c>
      <c r="D374" t="s">
        <v>649</v>
      </c>
      <c r="E374" t="s">
        <v>574</v>
      </c>
      <c r="F374" t="s">
        <v>14</v>
      </c>
      <c r="G374" s="2">
        <v>31</v>
      </c>
      <c r="H374" s="2" t="s">
        <v>192</v>
      </c>
      <c r="I374">
        <v>0</v>
      </c>
      <c r="J374">
        <v>0</v>
      </c>
      <c r="K374" s="1">
        <v>16966</v>
      </c>
      <c r="L374" s="3">
        <v>134.5</v>
      </c>
      <c r="M374" t="s">
        <v>173</v>
      </c>
      <c r="N374" t="s">
        <v>644</v>
      </c>
    </row>
    <row r="375" spans="2:14" x14ac:dyDescent="0.25">
      <c r="B375">
        <v>1264</v>
      </c>
      <c r="C375">
        <v>0</v>
      </c>
      <c r="D375" t="s">
        <v>649</v>
      </c>
      <c r="E375" t="s">
        <v>575</v>
      </c>
      <c r="F375" t="s">
        <v>12</v>
      </c>
      <c r="G375" s="2">
        <v>49</v>
      </c>
      <c r="H375" s="2" t="s">
        <v>193</v>
      </c>
      <c r="I375">
        <v>0</v>
      </c>
      <c r="J375">
        <v>0</v>
      </c>
      <c r="K375" s="1">
        <v>112058</v>
      </c>
      <c r="L375" s="3">
        <v>0</v>
      </c>
      <c r="M375" t="s">
        <v>174</v>
      </c>
      <c r="N375" t="s">
        <v>646</v>
      </c>
    </row>
    <row r="376" spans="2:14" x14ac:dyDescent="0.25">
      <c r="B376">
        <v>1265</v>
      </c>
      <c r="C376">
        <v>0</v>
      </c>
      <c r="D376" t="s">
        <v>650</v>
      </c>
      <c r="E376" t="s">
        <v>576</v>
      </c>
      <c r="F376" t="s">
        <v>12</v>
      </c>
      <c r="G376" s="2">
        <v>44</v>
      </c>
      <c r="H376" s="2" t="s">
        <v>193</v>
      </c>
      <c r="I376">
        <v>0</v>
      </c>
      <c r="J376">
        <v>0</v>
      </c>
      <c r="K376" s="1">
        <v>248746</v>
      </c>
      <c r="L376" s="3">
        <v>13</v>
      </c>
      <c r="N376" t="s">
        <v>646</v>
      </c>
    </row>
    <row r="377" spans="2:14" x14ac:dyDescent="0.25">
      <c r="B377">
        <v>1266</v>
      </c>
      <c r="C377">
        <v>1</v>
      </c>
      <c r="D377" t="s">
        <v>649</v>
      </c>
      <c r="E377" t="s">
        <v>577</v>
      </c>
      <c r="F377" t="s">
        <v>14</v>
      </c>
      <c r="G377" s="2">
        <v>54</v>
      </c>
      <c r="H377" s="2" t="s">
        <v>193</v>
      </c>
      <c r="I377">
        <v>1</v>
      </c>
      <c r="J377">
        <v>1</v>
      </c>
      <c r="K377" s="1">
        <v>33638</v>
      </c>
      <c r="L377" s="3">
        <v>81.8583</v>
      </c>
      <c r="M377" t="s">
        <v>143</v>
      </c>
      <c r="N377" t="s">
        <v>646</v>
      </c>
    </row>
    <row r="378" spans="2:14" x14ac:dyDescent="0.25">
      <c r="B378">
        <v>1267</v>
      </c>
      <c r="C378">
        <v>1</v>
      </c>
      <c r="D378" t="s">
        <v>649</v>
      </c>
      <c r="E378" t="s">
        <v>578</v>
      </c>
      <c r="F378" t="s">
        <v>14</v>
      </c>
      <c r="G378" s="2">
        <v>45</v>
      </c>
      <c r="H378" s="2" t="s">
        <v>193</v>
      </c>
      <c r="I378">
        <v>0</v>
      </c>
      <c r="J378">
        <v>0</v>
      </c>
      <c r="K378" s="1" t="s">
        <v>27</v>
      </c>
      <c r="L378" s="3">
        <v>262.375</v>
      </c>
      <c r="N378" t="s">
        <v>644</v>
      </c>
    </row>
    <row r="379" spans="2:14" x14ac:dyDescent="0.25">
      <c r="B379">
        <v>1268</v>
      </c>
      <c r="C379">
        <v>1</v>
      </c>
      <c r="D379" t="s">
        <v>651</v>
      </c>
      <c r="E379" t="s">
        <v>579</v>
      </c>
      <c r="F379" t="s">
        <v>14</v>
      </c>
      <c r="G379" s="2">
        <v>22</v>
      </c>
      <c r="H379" s="2" t="s">
        <v>192</v>
      </c>
      <c r="I379">
        <v>2</v>
      </c>
      <c r="J379">
        <v>0</v>
      </c>
      <c r="K379" s="1">
        <v>315152</v>
      </c>
      <c r="L379" s="3">
        <v>8.6624999999999996</v>
      </c>
      <c r="N379" t="s">
        <v>646</v>
      </c>
    </row>
    <row r="380" spans="2:14" x14ac:dyDescent="0.25">
      <c r="B380">
        <v>1269</v>
      </c>
      <c r="C380">
        <v>0</v>
      </c>
      <c r="D380" t="s">
        <v>650</v>
      </c>
      <c r="E380" t="s">
        <v>580</v>
      </c>
      <c r="F380" t="s">
        <v>12</v>
      </c>
      <c r="G380" s="2">
        <v>21</v>
      </c>
      <c r="H380" s="2" t="s">
        <v>192</v>
      </c>
      <c r="I380">
        <v>0</v>
      </c>
      <c r="J380">
        <v>0</v>
      </c>
      <c r="K380" s="1">
        <v>29107</v>
      </c>
      <c r="L380" s="3">
        <v>11.5</v>
      </c>
      <c r="N380" t="s">
        <v>646</v>
      </c>
    </row>
    <row r="381" spans="2:14" x14ac:dyDescent="0.25">
      <c r="B381">
        <v>1270</v>
      </c>
      <c r="C381">
        <v>0</v>
      </c>
      <c r="D381" t="s">
        <v>649</v>
      </c>
      <c r="E381" t="s">
        <v>581</v>
      </c>
      <c r="F381" t="s">
        <v>12</v>
      </c>
      <c r="G381" s="2">
        <v>55</v>
      </c>
      <c r="H381" s="2" t="s">
        <v>193</v>
      </c>
      <c r="I381">
        <v>0</v>
      </c>
      <c r="J381">
        <v>0</v>
      </c>
      <c r="K381" s="1">
        <v>680</v>
      </c>
      <c r="L381" s="3">
        <v>50</v>
      </c>
      <c r="M381" t="s">
        <v>175</v>
      </c>
      <c r="N381" t="s">
        <v>646</v>
      </c>
    </row>
    <row r="382" spans="2:14" x14ac:dyDescent="0.25">
      <c r="B382">
        <v>1271</v>
      </c>
      <c r="C382">
        <v>0</v>
      </c>
      <c r="D382" t="s">
        <v>651</v>
      </c>
      <c r="E382" t="s">
        <v>582</v>
      </c>
      <c r="F382" t="s">
        <v>12</v>
      </c>
      <c r="G382" s="2">
        <v>5</v>
      </c>
      <c r="H382" s="2" t="s">
        <v>653</v>
      </c>
      <c r="I382">
        <v>4</v>
      </c>
      <c r="J382">
        <v>2</v>
      </c>
      <c r="K382" s="1">
        <v>347077</v>
      </c>
      <c r="L382" s="3">
        <v>31.387499999999999</v>
      </c>
      <c r="N382" t="s">
        <v>646</v>
      </c>
    </row>
    <row r="383" spans="2:14" x14ac:dyDescent="0.25">
      <c r="B383">
        <v>1272</v>
      </c>
      <c r="C383">
        <v>0</v>
      </c>
      <c r="D383" t="s">
        <v>651</v>
      </c>
      <c r="E383" t="s">
        <v>583</v>
      </c>
      <c r="F383" t="s">
        <v>12</v>
      </c>
      <c r="G383" s="2">
        <v>25</v>
      </c>
      <c r="H383" s="2" t="s">
        <v>192</v>
      </c>
      <c r="I383">
        <v>0</v>
      </c>
      <c r="J383">
        <v>0</v>
      </c>
      <c r="K383" s="1">
        <v>366713</v>
      </c>
      <c r="L383" s="3">
        <v>7.75</v>
      </c>
      <c r="N383" t="s">
        <v>645</v>
      </c>
    </row>
    <row r="384" spans="2:14" x14ac:dyDescent="0.25">
      <c r="B384">
        <v>1273</v>
      </c>
      <c r="C384">
        <v>0</v>
      </c>
      <c r="D384" t="s">
        <v>651</v>
      </c>
      <c r="E384" t="s">
        <v>584</v>
      </c>
      <c r="F384" t="s">
        <v>12</v>
      </c>
      <c r="G384" s="2">
        <v>26</v>
      </c>
      <c r="H384" s="2" t="s">
        <v>192</v>
      </c>
      <c r="I384">
        <v>0</v>
      </c>
      <c r="J384">
        <v>0</v>
      </c>
      <c r="K384" s="1">
        <v>330910</v>
      </c>
      <c r="L384" s="3">
        <v>7.8792</v>
      </c>
      <c r="N384" t="s">
        <v>645</v>
      </c>
    </row>
    <row r="385" spans="2:14" x14ac:dyDescent="0.25">
      <c r="B385">
        <v>1274</v>
      </c>
      <c r="C385">
        <v>1</v>
      </c>
      <c r="D385" t="s">
        <v>651</v>
      </c>
      <c r="E385" t="s">
        <v>585</v>
      </c>
      <c r="F385" t="s">
        <v>14</v>
      </c>
      <c r="G385" s="2">
        <v>23</v>
      </c>
      <c r="H385" s="2" t="s">
        <v>192</v>
      </c>
      <c r="I385">
        <v>0</v>
      </c>
      <c r="J385">
        <v>0</v>
      </c>
      <c r="K385" s="1">
        <v>364498</v>
      </c>
      <c r="L385" s="3">
        <v>14.5</v>
      </c>
      <c r="N385" t="s">
        <v>646</v>
      </c>
    </row>
    <row r="386" spans="2:14" x14ac:dyDescent="0.25">
      <c r="B386">
        <v>1275</v>
      </c>
      <c r="C386">
        <v>1</v>
      </c>
      <c r="D386" t="s">
        <v>651</v>
      </c>
      <c r="E386" t="s">
        <v>641</v>
      </c>
      <c r="F386" t="s">
        <v>14</v>
      </c>
      <c r="G386" s="2">
        <v>19</v>
      </c>
      <c r="H386" s="2" t="s">
        <v>653</v>
      </c>
      <c r="I386">
        <v>1</v>
      </c>
      <c r="J386">
        <v>0</v>
      </c>
      <c r="K386" s="1">
        <v>376566</v>
      </c>
      <c r="L386" s="3">
        <v>16.100000000000001</v>
      </c>
      <c r="N386" t="s">
        <v>646</v>
      </c>
    </row>
    <row r="387" spans="2:14" x14ac:dyDescent="0.25">
      <c r="B387">
        <v>1276</v>
      </c>
      <c r="C387">
        <v>0</v>
      </c>
      <c r="D387" t="s">
        <v>650</v>
      </c>
      <c r="E387" t="s">
        <v>587</v>
      </c>
      <c r="F387" t="s">
        <v>12</v>
      </c>
      <c r="G387" s="2">
        <v>31</v>
      </c>
      <c r="H387" s="2" t="s">
        <v>192</v>
      </c>
      <c r="I387">
        <v>0</v>
      </c>
      <c r="J387">
        <v>0</v>
      </c>
      <c r="K387" s="1" t="s">
        <v>176</v>
      </c>
      <c r="L387" s="3">
        <v>12.875</v>
      </c>
      <c r="N387" t="s">
        <v>646</v>
      </c>
    </row>
    <row r="388" spans="2:14" x14ac:dyDescent="0.25">
      <c r="B388">
        <v>1277</v>
      </c>
      <c r="C388">
        <v>1</v>
      </c>
      <c r="D388" t="s">
        <v>650</v>
      </c>
      <c r="E388" t="s">
        <v>588</v>
      </c>
      <c r="F388" t="s">
        <v>14</v>
      </c>
      <c r="G388" s="2">
        <v>24</v>
      </c>
      <c r="H388" s="2" t="s">
        <v>192</v>
      </c>
      <c r="I388">
        <v>1</v>
      </c>
      <c r="J388">
        <v>2</v>
      </c>
      <c r="K388" s="1">
        <v>220845</v>
      </c>
      <c r="L388" s="3">
        <v>65</v>
      </c>
      <c r="N388" t="s">
        <v>646</v>
      </c>
    </row>
    <row r="389" spans="2:14" x14ac:dyDescent="0.25">
      <c r="B389">
        <v>1278</v>
      </c>
      <c r="C389">
        <v>0</v>
      </c>
      <c r="D389" t="s">
        <v>651</v>
      </c>
      <c r="E389" t="s">
        <v>589</v>
      </c>
      <c r="F389" t="s">
        <v>12</v>
      </c>
      <c r="G389" s="2">
        <v>24</v>
      </c>
      <c r="H389" s="2" t="s">
        <v>192</v>
      </c>
      <c r="I389">
        <v>0</v>
      </c>
      <c r="J389">
        <v>0</v>
      </c>
      <c r="K389" s="1">
        <v>349911</v>
      </c>
      <c r="L389" s="3">
        <v>7.7750000000000004</v>
      </c>
      <c r="N389" t="s">
        <v>646</v>
      </c>
    </row>
    <row r="390" spans="2:14" x14ac:dyDescent="0.25">
      <c r="B390">
        <v>1279</v>
      </c>
      <c r="C390">
        <v>0</v>
      </c>
      <c r="D390" t="s">
        <v>650</v>
      </c>
      <c r="E390" t="s">
        <v>590</v>
      </c>
      <c r="F390" t="s">
        <v>12</v>
      </c>
      <c r="G390" s="2">
        <v>57</v>
      </c>
      <c r="H390" s="2" t="s">
        <v>193</v>
      </c>
      <c r="I390">
        <v>0</v>
      </c>
      <c r="J390">
        <v>0</v>
      </c>
      <c r="K390" s="1">
        <v>244346</v>
      </c>
      <c r="L390" s="3">
        <v>13</v>
      </c>
      <c r="N390" t="s">
        <v>646</v>
      </c>
    </row>
    <row r="391" spans="2:14" x14ac:dyDescent="0.25">
      <c r="B391">
        <v>1280</v>
      </c>
      <c r="C391">
        <v>0</v>
      </c>
      <c r="D391" t="s">
        <v>651</v>
      </c>
      <c r="E391" t="s">
        <v>591</v>
      </c>
      <c r="F391" t="s">
        <v>12</v>
      </c>
      <c r="G391" s="2">
        <v>21</v>
      </c>
      <c r="H391" s="2" t="s">
        <v>192</v>
      </c>
      <c r="I391">
        <v>0</v>
      </c>
      <c r="J391">
        <v>0</v>
      </c>
      <c r="K391" s="1">
        <v>364858</v>
      </c>
      <c r="L391" s="3">
        <v>7.75</v>
      </c>
      <c r="N391" t="s">
        <v>645</v>
      </c>
    </row>
    <row r="392" spans="2:14" x14ac:dyDescent="0.25">
      <c r="B392">
        <v>1281</v>
      </c>
      <c r="C392">
        <v>0</v>
      </c>
      <c r="D392" t="s">
        <v>651</v>
      </c>
      <c r="E392" t="s">
        <v>592</v>
      </c>
      <c r="F392" t="s">
        <v>12</v>
      </c>
      <c r="G392" s="2">
        <v>6</v>
      </c>
      <c r="H392" s="2" t="s">
        <v>653</v>
      </c>
      <c r="I392">
        <v>3</v>
      </c>
      <c r="J392">
        <v>1</v>
      </c>
      <c r="K392" s="1">
        <v>349909</v>
      </c>
      <c r="L392" s="3">
        <v>21.074999999999999</v>
      </c>
      <c r="N392" t="s">
        <v>646</v>
      </c>
    </row>
    <row r="393" spans="2:14" x14ac:dyDescent="0.25">
      <c r="B393">
        <v>1282</v>
      </c>
      <c r="C393">
        <v>0</v>
      </c>
      <c r="D393" t="s">
        <v>649</v>
      </c>
      <c r="E393" t="s">
        <v>593</v>
      </c>
      <c r="F393" t="s">
        <v>12</v>
      </c>
      <c r="G393" s="2">
        <v>23</v>
      </c>
      <c r="H393" s="2" t="s">
        <v>192</v>
      </c>
      <c r="I393">
        <v>0</v>
      </c>
      <c r="J393">
        <v>0</v>
      </c>
      <c r="K393" s="1">
        <v>12749</v>
      </c>
      <c r="L393" s="3">
        <v>93.5</v>
      </c>
      <c r="M393" t="s">
        <v>177</v>
      </c>
      <c r="N393" t="s">
        <v>646</v>
      </c>
    </row>
    <row r="394" spans="2:14" x14ac:dyDescent="0.25">
      <c r="B394">
        <v>1283</v>
      </c>
      <c r="C394">
        <v>1</v>
      </c>
      <c r="D394" t="s">
        <v>649</v>
      </c>
      <c r="E394" t="s">
        <v>594</v>
      </c>
      <c r="F394" t="s">
        <v>14</v>
      </c>
      <c r="G394" s="2">
        <v>51</v>
      </c>
      <c r="H394" s="2" t="s">
        <v>193</v>
      </c>
      <c r="I394">
        <v>0</v>
      </c>
      <c r="J394">
        <v>1</v>
      </c>
      <c r="K394" s="1" t="s">
        <v>178</v>
      </c>
      <c r="L394" s="3">
        <v>39.4</v>
      </c>
      <c r="M394" t="s">
        <v>179</v>
      </c>
      <c r="N394" t="s">
        <v>646</v>
      </c>
    </row>
    <row r="395" spans="2:14" x14ac:dyDescent="0.25">
      <c r="B395">
        <v>1284</v>
      </c>
      <c r="C395">
        <v>0</v>
      </c>
      <c r="D395" t="s">
        <v>651</v>
      </c>
      <c r="E395" t="s">
        <v>595</v>
      </c>
      <c r="F395" t="s">
        <v>12</v>
      </c>
      <c r="G395" s="2">
        <v>13</v>
      </c>
      <c r="H395" s="2" t="s">
        <v>653</v>
      </c>
      <c r="I395">
        <v>0</v>
      </c>
      <c r="J395">
        <v>2</v>
      </c>
      <c r="K395" s="1" t="s">
        <v>180</v>
      </c>
      <c r="L395" s="3">
        <v>20.25</v>
      </c>
      <c r="N395" t="s">
        <v>646</v>
      </c>
    </row>
    <row r="396" spans="2:14" x14ac:dyDescent="0.25">
      <c r="B396">
        <v>1285</v>
      </c>
      <c r="C396">
        <v>0</v>
      </c>
      <c r="D396" t="s">
        <v>650</v>
      </c>
      <c r="E396" t="s">
        <v>596</v>
      </c>
      <c r="F396" t="s">
        <v>12</v>
      </c>
      <c r="G396" s="2">
        <v>47</v>
      </c>
      <c r="H396" s="2" t="s">
        <v>193</v>
      </c>
      <c r="I396">
        <v>0</v>
      </c>
      <c r="J396">
        <v>0</v>
      </c>
      <c r="K396" s="1" t="s">
        <v>181</v>
      </c>
      <c r="L396" s="3">
        <v>10.5</v>
      </c>
      <c r="N396" t="s">
        <v>646</v>
      </c>
    </row>
    <row r="397" spans="2:14" x14ac:dyDescent="0.25">
      <c r="B397">
        <v>1286</v>
      </c>
      <c r="C397">
        <v>0</v>
      </c>
      <c r="D397" t="s">
        <v>651</v>
      </c>
      <c r="E397" t="s">
        <v>597</v>
      </c>
      <c r="F397" t="s">
        <v>12</v>
      </c>
      <c r="G397" s="2">
        <v>29</v>
      </c>
      <c r="H397" s="2" t="s">
        <v>192</v>
      </c>
      <c r="I397">
        <v>3</v>
      </c>
      <c r="J397">
        <v>1</v>
      </c>
      <c r="K397" s="1">
        <v>315153</v>
      </c>
      <c r="L397" s="3">
        <v>22.024999999999999</v>
      </c>
      <c r="N397" t="s">
        <v>646</v>
      </c>
    </row>
    <row r="398" spans="2:14" x14ac:dyDescent="0.25">
      <c r="B398">
        <v>1287</v>
      </c>
      <c r="C398">
        <v>1</v>
      </c>
      <c r="D398" t="s">
        <v>649</v>
      </c>
      <c r="E398" t="s">
        <v>598</v>
      </c>
      <c r="F398" t="s">
        <v>14</v>
      </c>
      <c r="G398" s="2">
        <v>18</v>
      </c>
      <c r="H398" s="2" t="s">
        <v>653</v>
      </c>
      <c r="I398">
        <v>1</v>
      </c>
      <c r="J398">
        <v>0</v>
      </c>
      <c r="K398" s="1">
        <v>13695</v>
      </c>
      <c r="L398" s="3">
        <v>60</v>
      </c>
      <c r="M398" t="s">
        <v>45</v>
      </c>
      <c r="N398" t="s">
        <v>646</v>
      </c>
    </row>
    <row r="399" spans="2:14" x14ac:dyDescent="0.25">
      <c r="B399">
        <v>1288</v>
      </c>
      <c r="C399">
        <v>0</v>
      </c>
      <c r="D399" t="s">
        <v>651</v>
      </c>
      <c r="E399" t="s">
        <v>599</v>
      </c>
      <c r="F399" t="s">
        <v>12</v>
      </c>
      <c r="G399" s="2">
        <v>24</v>
      </c>
      <c r="H399" s="2" t="s">
        <v>192</v>
      </c>
      <c r="I399">
        <v>0</v>
      </c>
      <c r="J399">
        <v>0</v>
      </c>
      <c r="K399" s="1">
        <v>371109</v>
      </c>
      <c r="L399" s="3">
        <v>7.25</v>
      </c>
      <c r="N399" t="s">
        <v>645</v>
      </c>
    </row>
    <row r="400" spans="2:14" x14ac:dyDescent="0.25">
      <c r="B400">
        <v>1289</v>
      </c>
      <c r="C400">
        <v>1</v>
      </c>
      <c r="D400" t="s">
        <v>649</v>
      </c>
      <c r="E400" t="s">
        <v>600</v>
      </c>
      <c r="F400" t="s">
        <v>14</v>
      </c>
      <c r="G400" s="2">
        <v>48</v>
      </c>
      <c r="H400" s="2" t="s">
        <v>193</v>
      </c>
      <c r="I400">
        <v>1</v>
      </c>
      <c r="J400">
        <v>1</v>
      </c>
      <c r="K400" s="1">
        <v>13567</v>
      </c>
      <c r="L400" s="3">
        <v>79.2</v>
      </c>
      <c r="M400" t="s">
        <v>182</v>
      </c>
      <c r="N400" t="s">
        <v>644</v>
      </c>
    </row>
    <row r="401" spans="2:14" x14ac:dyDescent="0.25">
      <c r="B401">
        <v>1290</v>
      </c>
      <c r="C401">
        <v>0</v>
      </c>
      <c r="D401" t="s">
        <v>651</v>
      </c>
      <c r="E401" t="s">
        <v>601</v>
      </c>
      <c r="F401" t="s">
        <v>12</v>
      </c>
      <c r="G401" s="2">
        <v>22</v>
      </c>
      <c r="H401" s="2" t="s">
        <v>192</v>
      </c>
      <c r="I401">
        <v>0</v>
      </c>
      <c r="J401">
        <v>0</v>
      </c>
      <c r="K401" s="1">
        <v>347065</v>
      </c>
      <c r="L401" s="3">
        <v>7.7750000000000004</v>
      </c>
      <c r="N401" t="s">
        <v>646</v>
      </c>
    </row>
    <row r="402" spans="2:14" x14ac:dyDescent="0.25">
      <c r="B402">
        <v>1291</v>
      </c>
      <c r="C402">
        <v>0</v>
      </c>
      <c r="D402" t="s">
        <v>651</v>
      </c>
      <c r="E402" t="s">
        <v>602</v>
      </c>
      <c r="F402" t="s">
        <v>12</v>
      </c>
      <c r="G402" s="2">
        <v>31</v>
      </c>
      <c r="H402" s="2" t="s">
        <v>192</v>
      </c>
      <c r="I402">
        <v>0</v>
      </c>
      <c r="J402">
        <v>0</v>
      </c>
      <c r="K402" s="1">
        <v>21332</v>
      </c>
      <c r="L402" s="3">
        <v>7.7332999999999998</v>
      </c>
      <c r="N402" t="s">
        <v>645</v>
      </c>
    </row>
    <row r="403" spans="2:14" x14ac:dyDescent="0.25">
      <c r="B403">
        <v>1292</v>
      </c>
      <c r="C403">
        <v>1</v>
      </c>
      <c r="D403" t="s">
        <v>649</v>
      </c>
      <c r="E403" t="s">
        <v>603</v>
      </c>
      <c r="F403" t="s">
        <v>14</v>
      </c>
      <c r="G403" s="2">
        <v>30</v>
      </c>
      <c r="H403" s="2" t="s">
        <v>192</v>
      </c>
      <c r="I403">
        <v>0</v>
      </c>
      <c r="J403">
        <v>0</v>
      </c>
      <c r="K403" s="1">
        <v>36928</v>
      </c>
      <c r="L403" s="3">
        <v>164.86670000000001</v>
      </c>
      <c r="M403" t="s">
        <v>183</v>
      </c>
      <c r="N403" t="s">
        <v>646</v>
      </c>
    </row>
    <row r="404" spans="2:14" x14ac:dyDescent="0.25">
      <c r="B404">
        <v>1293</v>
      </c>
      <c r="C404">
        <v>0</v>
      </c>
      <c r="D404" t="s">
        <v>650</v>
      </c>
      <c r="E404" t="s">
        <v>604</v>
      </c>
      <c r="F404" t="s">
        <v>12</v>
      </c>
      <c r="G404" s="2">
        <v>38</v>
      </c>
      <c r="H404" s="2" t="s">
        <v>192</v>
      </c>
      <c r="I404">
        <v>1</v>
      </c>
      <c r="J404">
        <v>0</v>
      </c>
      <c r="K404" s="1">
        <v>28664</v>
      </c>
      <c r="L404" s="3">
        <v>21</v>
      </c>
      <c r="N404" t="s">
        <v>646</v>
      </c>
    </row>
    <row r="405" spans="2:14" x14ac:dyDescent="0.25">
      <c r="B405">
        <v>1294</v>
      </c>
      <c r="C405">
        <v>1</v>
      </c>
      <c r="D405" t="s">
        <v>649</v>
      </c>
      <c r="E405" t="s">
        <v>605</v>
      </c>
      <c r="F405" t="s">
        <v>14</v>
      </c>
      <c r="G405" s="2">
        <v>22</v>
      </c>
      <c r="H405" s="2" t="s">
        <v>192</v>
      </c>
      <c r="I405">
        <v>0</v>
      </c>
      <c r="J405">
        <v>1</v>
      </c>
      <c r="K405" s="1">
        <v>112378</v>
      </c>
      <c r="L405" s="3">
        <v>59.4</v>
      </c>
      <c r="N405" t="s">
        <v>644</v>
      </c>
    </row>
    <row r="406" spans="2:14" x14ac:dyDescent="0.25">
      <c r="B406">
        <v>1295</v>
      </c>
      <c r="C406">
        <v>0</v>
      </c>
      <c r="D406" t="s">
        <v>649</v>
      </c>
      <c r="E406" t="s">
        <v>606</v>
      </c>
      <c r="F406" t="s">
        <v>12</v>
      </c>
      <c r="G406" s="2">
        <v>17</v>
      </c>
      <c r="H406" s="2" t="s">
        <v>653</v>
      </c>
      <c r="I406">
        <v>0</v>
      </c>
      <c r="J406">
        <v>0</v>
      </c>
      <c r="K406" s="1">
        <v>113059</v>
      </c>
      <c r="L406" s="3">
        <v>47.1</v>
      </c>
      <c r="N406" t="s">
        <v>646</v>
      </c>
    </row>
    <row r="407" spans="2:14" x14ac:dyDescent="0.25">
      <c r="B407">
        <v>1296</v>
      </c>
      <c r="C407">
        <v>0</v>
      </c>
      <c r="D407" t="s">
        <v>649</v>
      </c>
      <c r="E407" t="s">
        <v>607</v>
      </c>
      <c r="F407" t="s">
        <v>12</v>
      </c>
      <c r="G407" s="2">
        <v>43</v>
      </c>
      <c r="H407" s="2" t="s">
        <v>193</v>
      </c>
      <c r="I407">
        <v>1</v>
      </c>
      <c r="J407">
        <v>0</v>
      </c>
      <c r="K407" s="1">
        <v>17765</v>
      </c>
      <c r="L407" s="3">
        <v>27.720800000000001</v>
      </c>
      <c r="M407" t="s">
        <v>184</v>
      </c>
      <c r="N407" t="s">
        <v>644</v>
      </c>
    </row>
    <row r="408" spans="2:14" x14ac:dyDescent="0.25">
      <c r="B408">
        <v>1297</v>
      </c>
      <c r="C408">
        <v>0</v>
      </c>
      <c r="D408" t="s">
        <v>650</v>
      </c>
      <c r="E408" t="s">
        <v>642</v>
      </c>
      <c r="F408" t="s">
        <v>12</v>
      </c>
      <c r="G408" s="2">
        <v>20</v>
      </c>
      <c r="H408" s="2" t="s">
        <v>192</v>
      </c>
      <c r="I408">
        <v>0</v>
      </c>
      <c r="J408">
        <v>0</v>
      </c>
      <c r="K408" s="1" t="s">
        <v>185</v>
      </c>
      <c r="L408" s="3">
        <v>13.862500000000001</v>
      </c>
      <c r="M408" t="s">
        <v>186</v>
      </c>
      <c r="N408" t="s">
        <v>644</v>
      </c>
    </row>
    <row r="409" spans="2:14" x14ac:dyDescent="0.25">
      <c r="B409">
        <v>1298</v>
      </c>
      <c r="C409">
        <v>0</v>
      </c>
      <c r="D409" t="s">
        <v>650</v>
      </c>
      <c r="E409" t="s">
        <v>609</v>
      </c>
      <c r="F409" t="s">
        <v>12</v>
      </c>
      <c r="G409" s="2">
        <v>23</v>
      </c>
      <c r="H409" s="2" t="s">
        <v>192</v>
      </c>
      <c r="I409">
        <v>1</v>
      </c>
      <c r="J409">
        <v>0</v>
      </c>
      <c r="K409" s="1">
        <v>28666</v>
      </c>
      <c r="L409" s="3">
        <v>10.5</v>
      </c>
      <c r="N409" t="s">
        <v>646</v>
      </c>
    </row>
    <row r="410" spans="2:14" x14ac:dyDescent="0.25">
      <c r="B410">
        <v>1299</v>
      </c>
      <c r="C410">
        <v>0</v>
      </c>
      <c r="D410" t="s">
        <v>649</v>
      </c>
      <c r="E410" t="s">
        <v>610</v>
      </c>
      <c r="F410" t="s">
        <v>12</v>
      </c>
      <c r="G410" s="2">
        <v>50</v>
      </c>
      <c r="H410" s="2" t="s">
        <v>193</v>
      </c>
      <c r="I410">
        <v>1</v>
      </c>
      <c r="J410">
        <v>1</v>
      </c>
      <c r="K410" s="1">
        <v>113503</v>
      </c>
      <c r="L410" s="3">
        <v>211.5</v>
      </c>
      <c r="M410" t="s">
        <v>115</v>
      </c>
      <c r="N410" t="s">
        <v>644</v>
      </c>
    </row>
    <row r="411" spans="2:14" x14ac:dyDescent="0.25">
      <c r="B411">
        <v>1300</v>
      </c>
      <c r="C411">
        <v>1</v>
      </c>
      <c r="D411" t="s">
        <v>651</v>
      </c>
      <c r="E411" t="s">
        <v>611</v>
      </c>
      <c r="F411" t="s">
        <v>14</v>
      </c>
      <c r="G411" s="2">
        <v>23</v>
      </c>
      <c r="H411" s="2" t="s">
        <v>192</v>
      </c>
      <c r="I411">
        <v>0</v>
      </c>
      <c r="J411">
        <v>0</v>
      </c>
      <c r="K411" s="1">
        <v>334915</v>
      </c>
      <c r="L411" s="3">
        <v>7.7207999999999997</v>
      </c>
      <c r="N411" t="s">
        <v>645</v>
      </c>
    </row>
    <row r="412" spans="2:14" x14ac:dyDescent="0.25">
      <c r="B412">
        <v>1301</v>
      </c>
      <c r="C412">
        <v>1</v>
      </c>
      <c r="D412" t="s">
        <v>651</v>
      </c>
      <c r="E412" t="s">
        <v>612</v>
      </c>
      <c r="F412" t="s">
        <v>14</v>
      </c>
      <c r="G412" s="2">
        <v>3</v>
      </c>
      <c r="H412" s="2" t="s">
        <v>653</v>
      </c>
      <c r="I412">
        <v>1</v>
      </c>
      <c r="J412">
        <v>1</v>
      </c>
      <c r="K412" s="1" t="s">
        <v>87</v>
      </c>
      <c r="L412" s="3">
        <v>13.775</v>
      </c>
      <c r="N412" t="s">
        <v>646</v>
      </c>
    </row>
    <row r="413" spans="2:14" x14ac:dyDescent="0.25">
      <c r="B413">
        <v>1302</v>
      </c>
      <c r="C413">
        <v>1</v>
      </c>
      <c r="D413" t="s">
        <v>651</v>
      </c>
      <c r="E413" t="s">
        <v>613</v>
      </c>
      <c r="F413" t="s">
        <v>14</v>
      </c>
      <c r="G413" s="2">
        <v>23</v>
      </c>
      <c r="H413" s="2" t="s">
        <v>192</v>
      </c>
      <c r="I413">
        <v>0</v>
      </c>
      <c r="J413">
        <v>0</v>
      </c>
      <c r="K413" s="1">
        <v>365237</v>
      </c>
      <c r="L413" s="3">
        <v>7.75</v>
      </c>
      <c r="N413" t="s">
        <v>645</v>
      </c>
    </row>
    <row r="414" spans="2:14" x14ac:dyDescent="0.25">
      <c r="B414">
        <v>1303</v>
      </c>
      <c r="C414">
        <v>1</v>
      </c>
      <c r="D414" t="s">
        <v>649</v>
      </c>
      <c r="E414" t="s">
        <v>614</v>
      </c>
      <c r="F414" t="s">
        <v>14</v>
      </c>
      <c r="G414" s="2">
        <v>37</v>
      </c>
      <c r="H414" s="2" t="s">
        <v>192</v>
      </c>
      <c r="I414">
        <v>1</v>
      </c>
      <c r="J414">
        <v>0</v>
      </c>
      <c r="K414" s="1">
        <v>19928</v>
      </c>
      <c r="L414" s="3">
        <v>90</v>
      </c>
      <c r="M414" t="s">
        <v>36</v>
      </c>
      <c r="N414" t="s">
        <v>645</v>
      </c>
    </row>
    <row r="415" spans="2:14" x14ac:dyDescent="0.25">
      <c r="B415">
        <v>1304</v>
      </c>
      <c r="C415">
        <v>1</v>
      </c>
      <c r="D415" t="s">
        <v>651</v>
      </c>
      <c r="E415" t="s">
        <v>615</v>
      </c>
      <c r="F415" t="s">
        <v>14</v>
      </c>
      <c r="G415" s="2">
        <v>28</v>
      </c>
      <c r="H415" s="2" t="s">
        <v>192</v>
      </c>
      <c r="I415">
        <v>0</v>
      </c>
      <c r="J415">
        <v>0</v>
      </c>
      <c r="K415" s="1">
        <v>347086</v>
      </c>
      <c r="L415" s="3">
        <v>7.7750000000000004</v>
      </c>
      <c r="N415" t="s">
        <v>646</v>
      </c>
    </row>
    <row r="416" spans="2:14" x14ac:dyDescent="0.25">
      <c r="B416">
        <v>1305</v>
      </c>
      <c r="C416">
        <v>0</v>
      </c>
      <c r="D416" t="s">
        <v>651</v>
      </c>
      <c r="E416" t="s">
        <v>616</v>
      </c>
      <c r="F416" t="s">
        <v>12</v>
      </c>
      <c r="G416" s="2">
        <v>25</v>
      </c>
      <c r="H416" s="2" t="s">
        <v>192</v>
      </c>
      <c r="I416">
        <v>0</v>
      </c>
      <c r="J416">
        <v>0</v>
      </c>
      <c r="K416" s="1" t="s">
        <v>187</v>
      </c>
      <c r="L416" s="3">
        <v>8.0500000000000007</v>
      </c>
      <c r="N416" t="s">
        <v>646</v>
      </c>
    </row>
    <row r="417" spans="2:14" x14ac:dyDescent="0.25">
      <c r="B417">
        <v>1306</v>
      </c>
      <c r="C417">
        <v>1</v>
      </c>
      <c r="D417" t="s">
        <v>649</v>
      </c>
      <c r="E417" t="s">
        <v>643</v>
      </c>
      <c r="F417" t="s">
        <v>14</v>
      </c>
      <c r="G417" s="2">
        <v>39</v>
      </c>
      <c r="H417" s="2" t="s">
        <v>192</v>
      </c>
      <c r="I417">
        <v>0</v>
      </c>
      <c r="J417">
        <v>0</v>
      </c>
      <c r="K417" s="1" t="s">
        <v>188</v>
      </c>
      <c r="L417" s="3">
        <v>108.9</v>
      </c>
      <c r="M417" t="s">
        <v>189</v>
      </c>
      <c r="N417" t="s">
        <v>644</v>
      </c>
    </row>
    <row r="418" spans="2:14" x14ac:dyDescent="0.25">
      <c r="B418">
        <v>1307</v>
      </c>
      <c r="C418">
        <v>0</v>
      </c>
      <c r="D418" t="s">
        <v>651</v>
      </c>
      <c r="E418" t="s">
        <v>618</v>
      </c>
      <c r="F418" t="s">
        <v>12</v>
      </c>
      <c r="G418" s="2">
        <v>38.5</v>
      </c>
      <c r="H418" s="2" t="s">
        <v>192</v>
      </c>
      <c r="I418">
        <v>0</v>
      </c>
      <c r="J418">
        <v>0</v>
      </c>
      <c r="K418" s="1" t="s">
        <v>190</v>
      </c>
      <c r="L418" s="3">
        <v>7.25</v>
      </c>
      <c r="N418" t="s">
        <v>646</v>
      </c>
    </row>
    <row r="419" spans="2:14" x14ac:dyDescent="0.25">
      <c r="B419">
        <v>1308</v>
      </c>
      <c r="C419">
        <v>0</v>
      </c>
      <c r="D419" t="s">
        <v>651</v>
      </c>
      <c r="E419" t="s">
        <v>619</v>
      </c>
      <c r="F419" t="s">
        <v>12</v>
      </c>
      <c r="G419" s="2">
        <v>25</v>
      </c>
      <c r="H419" s="2" t="s">
        <v>192</v>
      </c>
      <c r="I419">
        <v>0</v>
      </c>
      <c r="J419">
        <v>0</v>
      </c>
      <c r="K419" s="1">
        <v>359309</v>
      </c>
      <c r="L419" s="3">
        <v>8.0500000000000007</v>
      </c>
      <c r="N419" t="s">
        <v>646</v>
      </c>
    </row>
    <row r="420" spans="2:14" x14ac:dyDescent="0.25">
      <c r="B420">
        <v>1309</v>
      </c>
      <c r="C420">
        <v>0</v>
      </c>
      <c r="D420" t="s">
        <v>651</v>
      </c>
      <c r="E420" t="s">
        <v>620</v>
      </c>
      <c r="F420" t="s">
        <v>12</v>
      </c>
      <c r="G420" s="2">
        <v>24.525104166666665</v>
      </c>
      <c r="H420" s="2" t="s">
        <v>192</v>
      </c>
      <c r="I420">
        <v>1</v>
      </c>
      <c r="J420">
        <v>1</v>
      </c>
      <c r="K420" s="1">
        <v>2668</v>
      </c>
      <c r="L420" s="3">
        <v>22.3583</v>
      </c>
      <c r="N420" t="s">
        <v>644</v>
      </c>
    </row>
  </sheetData>
  <conditionalFormatting sqref="B1:B1048576">
    <cfRule type="duplicateValues" dxfId="36" priority="2"/>
  </conditionalFormatting>
  <conditionalFormatting sqref="K3:K420">
    <cfRule type="duplicateValues" dxfId="35" priority="1"/>
  </conditionalFormatting>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DE3EE-BDAF-4619-8536-EB8A1838A9B6}">
  <dimension ref="A3:C14"/>
  <sheetViews>
    <sheetView workbookViewId="0">
      <selection activeCell="A14" sqref="A14"/>
    </sheetView>
  </sheetViews>
  <sheetFormatPr defaultRowHeight="15" x14ac:dyDescent="0.25"/>
  <cols>
    <col min="1" max="1" width="26.28515625" bestFit="1" customWidth="1"/>
    <col min="2" max="2" width="15" bestFit="1" customWidth="1"/>
    <col min="3" max="3" width="9.42578125" bestFit="1" customWidth="1"/>
    <col min="5" max="5" width="14.7109375" customWidth="1"/>
    <col min="6" max="6" width="18.85546875" bestFit="1" customWidth="1"/>
  </cols>
  <sheetData>
    <row r="3" spans="1:3" x14ac:dyDescent="0.25">
      <c r="A3" s="4" t="s">
        <v>197</v>
      </c>
      <c r="B3" t="s">
        <v>199</v>
      </c>
    </row>
    <row r="4" spans="1:3" x14ac:dyDescent="0.25">
      <c r="A4" s="5" t="s">
        <v>651</v>
      </c>
      <c r="B4" s="8">
        <v>12.459677880184334</v>
      </c>
      <c r="C4" s="8">
        <f>GETPIVOTDATA("Fare",$A$3,"Pclass","Third")</f>
        <v>12.459677880184334</v>
      </c>
    </row>
    <row r="5" spans="1:3" x14ac:dyDescent="0.25">
      <c r="A5" s="5" t="s">
        <v>650</v>
      </c>
      <c r="B5" s="8">
        <v>22.20210430107527</v>
      </c>
      <c r="C5" s="8">
        <f>GETPIVOTDATA("Fare",$A$3,"Pclass","Second")</f>
        <v>22.20210430107527</v>
      </c>
    </row>
    <row r="6" spans="1:3" x14ac:dyDescent="0.25">
      <c r="A6" s="5" t="s">
        <v>649</v>
      </c>
      <c r="B6" s="8">
        <v>94.280297196261685</v>
      </c>
      <c r="C6" s="8">
        <f>GETPIVOTDATA("Fare",$A$3,"Pclass","First")</f>
        <v>94.280297196261685</v>
      </c>
    </row>
    <row r="7" spans="1:3" x14ac:dyDescent="0.25">
      <c r="A7" s="5" t="s">
        <v>196</v>
      </c>
      <c r="B7" s="8">
        <v>35.627188489208606</v>
      </c>
      <c r="C7" s="8"/>
    </row>
    <row r="11" spans="1:3" x14ac:dyDescent="0.25">
      <c r="A11" t="s">
        <v>647</v>
      </c>
    </row>
    <row r="12" spans="1:3" x14ac:dyDescent="0.25">
      <c r="A12" s="16">
        <v>418</v>
      </c>
    </row>
    <row r="14" spans="1:3" x14ac:dyDescent="0.25">
      <c r="A14">
        <f>GETPIVOTDATA("PassengerId",$A$11)</f>
        <v>418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E4C9D-D6B1-4DB7-A36B-B413FA5B6A6A}">
  <dimension ref="A5:B15"/>
  <sheetViews>
    <sheetView workbookViewId="0">
      <selection activeCell="U20" sqref="U20"/>
    </sheetView>
  </sheetViews>
  <sheetFormatPr defaultRowHeight="15" x14ac:dyDescent="0.25"/>
  <cols>
    <col min="1" max="1" width="13.140625" bestFit="1" customWidth="1"/>
    <col min="2" max="2" width="15" bestFit="1" customWidth="1"/>
    <col min="3" max="3" width="9.42578125" bestFit="1" customWidth="1"/>
    <col min="5" max="5" width="14.7109375" customWidth="1"/>
    <col min="6" max="6" width="18.85546875" bestFit="1" customWidth="1"/>
  </cols>
  <sheetData>
    <row r="5" spans="1:2" x14ac:dyDescent="0.25">
      <c r="A5" s="4" t="s">
        <v>195</v>
      </c>
      <c r="B5" t="s">
        <v>660</v>
      </c>
    </row>
    <row r="6" spans="1:2" x14ac:dyDescent="0.25">
      <c r="A6" s="5" t="s">
        <v>14</v>
      </c>
      <c r="B6" s="16">
        <v>152</v>
      </c>
    </row>
    <row r="7" spans="1:2" x14ac:dyDescent="0.25">
      <c r="A7" s="5" t="s">
        <v>12</v>
      </c>
      <c r="B7" s="16">
        <v>266</v>
      </c>
    </row>
    <row r="8" spans="1:2" x14ac:dyDescent="0.25">
      <c r="A8" s="5" t="s">
        <v>196</v>
      </c>
      <c r="B8" s="16">
        <v>418</v>
      </c>
    </row>
    <row r="12" spans="1:2" x14ac:dyDescent="0.25">
      <c r="A12" t="s">
        <v>661</v>
      </c>
    </row>
    <row r="14" spans="1:2" x14ac:dyDescent="0.25">
      <c r="A14" t="s">
        <v>662</v>
      </c>
      <c r="B14">
        <f>GETPIVOTDATA("PassengerId",$A$5,"Sex","male")</f>
        <v>266</v>
      </c>
    </row>
    <row r="15" spans="1:2" x14ac:dyDescent="0.25">
      <c r="A15" t="s">
        <v>663</v>
      </c>
      <c r="B15">
        <f>GETPIVOTDATA("PassengerId",$A$5,"Sex","female")</f>
        <v>152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6E661-664F-47EF-9587-153C733CCB02}">
  <dimension ref="A3:B8"/>
  <sheetViews>
    <sheetView workbookViewId="0">
      <selection activeCell="U20" sqref="U20"/>
    </sheetView>
  </sheetViews>
  <sheetFormatPr defaultRowHeight="15" x14ac:dyDescent="0.25"/>
  <cols>
    <col min="1" max="1" width="12.28515625" bestFit="1" customWidth="1"/>
    <col min="2" max="2" width="15" bestFit="1" customWidth="1"/>
    <col min="3" max="3" width="9.42578125" bestFit="1" customWidth="1"/>
    <col min="4" max="4" width="12.42578125" bestFit="1" customWidth="1"/>
    <col min="5" max="5" width="13.42578125" bestFit="1" customWidth="1"/>
    <col min="6" max="6" width="18.85546875" bestFit="1" customWidth="1"/>
  </cols>
  <sheetData>
    <row r="3" spans="1:2" x14ac:dyDescent="0.25">
      <c r="A3" s="4" t="s">
        <v>191</v>
      </c>
      <c r="B3" t="s">
        <v>660</v>
      </c>
    </row>
    <row r="4" spans="1:2" x14ac:dyDescent="0.25">
      <c r="A4" s="5" t="s">
        <v>192</v>
      </c>
      <c r="B4" s="16">
        <v>275</v>
      </c>
    </row>
    <row r="5" spans="1:2" x14ac:dyDescent="0.25">
      <c r="A5" s="5" t="s">
        <v>193</v>
      </c>
      <c r="B5" s="16">
        <v>68</v>
      </c>
    </row>
    <row r="6" spans="1:2" x14ac:dyDescent="0.25">
      <c r="A6" s="5" t="s">
        <v>653</v>
      </c>
      <c r="B6" s="16">
        <v>61</v>
      </c>
    </row>
    <row r="7" spans="1:2" x14ac:dyDescent="0.25">
      <c r="A7" s="5" t="s">
        <v>652</v>
      </c>
      <c r="B7" s="16">
        <v>14</v>
      </c>
    </row>
    <row r="8" spans="1:2" x14ac:dyDescent="0.25">
      <c r="A8" s="5" t="s">
        <v>196</v>
      </c>
      <c r="B8" s="16">
        <v>418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48FB3-CC3E-4B7B-B407-753604C847D7}">
  <dimension ref="A3:C8"/>
  <sheetViews>
    <sheetView workbookViewId="0">
      <selection activeCell="B14" sqref="B14"/>
    </sheetView>
  </sheetViews>
  <sheetFormatPr defaultRowHeight="15" x14ac:dyDescent="0.25"/>
  <cols>
    <col min="1" max="1" width="11.5703125" bestFit="1" customWidth="1"/>
    <col min="2" max="2" width="14.140625" bestFit="1" customWidth="1"/>
    <col min="3" max="3" width="9.42578125" bestFit="1" customWidth="1"/>
    <col min="4" max="4" width="12.42578125" bestFit="1" customWidth="1"/>
    <col min="5" max="5" width="13.42578125" bestFit="1" customWidth="1"/>
    <col min="6" max="6" width="18.85546875" bestFit="1" customWidth="1"/>
  </cols>
  <sheetData>
    <row r="3" spans="1:3" x14ac:dyDescent="0.25">
      <c r="A3" s="4" t="s">
        <v>191</v>
      </c>
      <c r="B3" t="s">
        <v>660</v>
      </c>
      <c r="C3" t="s">
        <v>657</v>
      </c>
    </row>
    <row r="4" spans="1:3" x14ac:dyDescent="0.25">
      <c r="A4" s="5" t="s">
        <v>192</v>
      </c>
      <c r="B4">
        <v>275</v>
      </c>
      <c r="C4">
        <v>94</v>
      </c>
    </row>
    <row r="5" spans="1:3" x14ac:dyDescent="0.25">
      <c r="A5" s="5" t="s">
        <v>193</v>
      </c>
      <c r="B5">
        <v>68</v>
      </c>
      <c r="C5">
        <v>23</v>
      </c>
    </row>
    <row r="6" spans="1:3" x14ac:dyDescent="0.25">
      <c r="A6" s="5" t="s">
        <v>653</v>
      </c>
      <c r="B6">
        <v>61</v>
      </c>
      <c r="C6">
        <v>28</v>
      </c>
    </row>
    <row r="7" spans="1:3" x14ac:dyDescent="0.25">
      <c r="A7" s="5" t="s">
        <v>652</v>
      </c>
      <c r="B7">
        <v>14</v>
      </c>
      <c r="C7">
        <v>7</v>
      </c>
    </row>
    <row r="8" spans="1:3" x14ac:dyDescent="0.25">
      <c r="A8" s="5" t="s">
        <v>196</v>
      </c>
      <c r="B8">
        <v>418</v>
      </c>
      <c r="C8">
        <v>152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52F12-C56E-4871-AB24-B5624AB31D3C}">
  <dimension ref="A2:AF14"/>
  <sheetViews>
    <sheetView workbookViewId="0">
      <selection activeCell="U20" sqref="U20"/>
    </sheetView>
  </sheetViews>
  <sheetFormatPr defaultRowHeight="15" x14ac:dyDescent="0.25"/>
  <cols>
    <col min="1" max="1" width="10" bestFit="1" customWidth="1"/>
    <col min="2" max="2" width="17.85546875" bestFit="1" customWidth="1"/>
    <col min="3" max="3" width="16.7109375" bestFit="1" customWidth="1"/>
    <col min="4" max="4" width="6.7109375" customWidth="1"/>
    <col min="5" max="7" width="1.85546875" bestFit="1" customWidth="1"/>
    <col min="8" max="8" width="2.85546875" customWidth="1"/>
    <col min="9" max="9" width="10.7109375" bestFit="1" customWidth="1"/>
    <col min="10" max="30" width="3.85546875" bestFit="1" customWidth="1"/>
    <col min="31" max="31" width="11.85546875" bestFit="1" customWidth="1"/>
    <col min="32" max="32" width="10.7109375" bestFit="1" customWidth="1"/>
    <col min="33" max="33" width="10.42578125" bestFit="1" customWidth="1"/>
    <col min="34" max="38" width="3.85546875" bestFit="1" customWidth="1"/>
    <col min="39" max="136" width="4.85546875" bestFit="1" customWidth="1"/>
    <col min="137" max="137" width="16.28515625" bestFit="1" customWidth="1"/>
    <col min="138" max="173" width="3.85546875" bestFit="1" customWidth="1"/>
    <col min="174" max="271" width="4.85546875" bestFit="1" customWidth="1"/>
    <col min="272" max="272" width="23.5703125" bestFit="1" customWidth="1"/>
    <col min="273" max="273" width="21.140625" bestFit="1" customWidth="1"/>
  </cols>
  <sheetData>
    <row r="2" spans="1:32" x14ac:dyDescent="0.25">
      <c r="A2" s="4" t="s">
        <v>654</v>
      </c>
      <c r="B2" t="s">
        <v>648</v>
      </c>
    </row>
    <row r="4" spans="1:32" ht="27" customHeight="1" x14ac:dyDescent="0.25">
      <c r="A4" t="s">
        <v>668</v>
      </c>
      <c r="B4" t="s">
        <v>669</v>
      </c>
      <c r="AE4" t="s">
        <v>664</v>
      </c>
      <c r="AF4" t="s">
        <v>665</v>
      </c>
    </row>
    <row r="5" spans="1:32" ht="25.5" customHeight="1" x14ac:dyDescent="0.25">
      <c r="A5" s="16">
        <v>135</v>
      </c>
      <c r="B5" s="16">
        <v>187</v>
      </c>
      <c r="AE5">
        <v>1</v>
      </c>
      <c r="AF5">
        <v>110</v>
      </c>
    </row>
    <row r="6" spans="1:32" x14ac:dyDescent="0.25">
      <c r="AE6">
        <v>2</v>
      </c>
      <c r="AF6">
        <v>14</v>
      </c>
    </row>
    <row r="7" spans="1:32" x14ac:dyDescent="0.25">
      <c r="AE7">
        <v>3</v>
      </c>
      <c r="AF7">
        <v>4</v>
      </c>
    </row>
    <row r="8" spans="1:32" x14ac:dyDescent="0.25">
      <c r="AE8">
        <v>4</v>
      </c>
      <c r="AF8">
        <v>4</v>
      </c>
    </row>
    <row r="9" spans="1:32" x14ac:dyDescent="0.25">
      <c r="AE9">
        <v>5</v>
      </c>
      <c r="AF9">
        <v>1</v>
      </c>
    </row>
    <row r="10" spans="1:32" x14ac:dyDescent="0.25">
      <c r="AE10">
        <v>8</v>
      </c>
      <c r="AF10">
        <v>2</v>
      </c>
    </row>
    <row r="11" spans="1:32" x14ac:dyDescent="0.25">
      <c r="A11" s="4" t="s">
        <v>655</v>
      </c>
      <c r="B11" t="s">
        <v>648</v>
      </c>
      <c r="AE11" t="s">
        <v>196</v>
      </c>
      <c r="AF11">
        <v>135</v>
      </c>
    </row>
    <row r="13" spans="1:32" x14ac:dyDescent="0.25">
      <c r="A13" t="s">
        <v>667</v>
      </c>
      <c r="B13" t="s">
        <v>666</v>
      </c>
    </row>
    <row r="14" spans="1:32" ht="31.5" customHeight="1" x14ac:dyDescent="0.25">
      <c r="A14" s="16">
        <v>94</v>
      </c>
      <c r="B14" s="16">
        <v>164</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501B-F701-4DCA-9405-CFF9F8EC95BA}">
  <dimension ref="A3:B6"/>
  <sheetViews>
    <sheetView workbookViewId="0">
      <selection activeCell="C14" sqref="C14"/>
    </sheetView>
  </sheetViews>
  <sheetFormatPr defaultRowHeight="15" x14ac:dyDescent="0.25"/>
  <cols>
    <col min="1" max="1" width="19.42578125" customWidth="1"/>
    <col min="2" max="2" width="16.42578125" bestFit="1" customWidth="1"/>
    <col min="3" max="3" width="10.85546875" bestFit="1" customWidth="1"/>
    <col min="4" max="4" width="12.42578125" bestFit="1" customWidth="1"/>
    <col min="5" max="5" width="13.42578125" bestFit="1" customWidth="1"/>
    <col min="6" max="6" width="18.85546875" bestFit="1" customWidth="1"/>
  </cols>
  <sheetData>
    <row r="3" spans="1:2" x14ac:dyDescent="0.25">
      <c r="A3" s="4" t="s">
        <v>655</v>
      </c>
      <c r="B3" t="s">
        <v>648</v>
      </c>
    </row>
    <row r="5" spans="1:2" ht="30" x14ac:dyDescent="0.25">
      <c r="A5" s="7" t="s">
        <v>194</v>
      </c>
      <c r="B5" t="s">
        <v>656</v>
      </c>
    </row>
    <row r="6" spans="1:2" x14ac:dyDescent="0.25">
      <c r="A6">
        <v>94</v>
      </c>
      <c r="B6">
        <v>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C116-7C01-4BDA-8525-C01C6869F160}">
  <dimension ref="A3:C15"/>
  <sheetViews>
    <sheetView workbookViewId="0">
      <selection activeCell="U20" sqref="U20"/>
    </sheetView>
  </sheetViews>
  <sheetFormatPr defaultRowHeight="15" x14ac:dyDescent="0.25"/>
  <cols>
    <col min="1" max="1" width="11.140625" bestFit="1" customWidth="1"/>
    <col min="3" max="3" width="21.5703125" style="8" customWidth="1"/>
    <col min="4" max="4" width="10.85546875" bestFit="1" customWidth="1"/>
  </cols>
  <sheetData>
    <row r="3" spans="1:3" x14ac:dyDescent="0.25">
      <c r="A3" s="9" t="s">
        <v>198</v>
      </c>
    </row>
    <row r="4" spans="1:3" x14ac:dyDescent="0.25">
      <c r="A4" s="10">
        <v>14856.537599999987</v>
      </c>
      <c r="C4" s="8">
        <f>GETPIVOTDATA("Fare",$A$3)</f>
        <v>14856.537599999987</v>
      </c>
    </row>
    <row r="7" spans="1:3" x14ac:dyDescent="0.25">
      <c r="A7" s="9" t="s">
        <v>200</v>
      </c>
    </row>
    <row r="8" spans="1:3" x14ac:dyDescent="0.25">
      <c r="A8" s="11">
        <v>512.32920000000001</v>
      </c>
      <c r="C8" s="8">
        <f>GETPIVOTDATA("Fare",$A$7)</f>
        <v>512.32920000000001</v>
      </c>
    </row>
    <row r="10" spans="1:3" x14ac:dyDescent="0.25">
      <c r="A10" s="9" t="s">
        <v>199</v>
      </c>
    </row>
    <row r="11" spans="1:3" x14ac:dyDescent="0.25">
      <c r="A11" s="10">
        <v>35.627188489208599</v>
      </c>
      <c r="C11" s="8">
        <f>GETPIVOTDATA("Fare",$A$10)</f>
        <v>35.627188489208599</v>
      </c>
    </row>
    <row r="14" spans="1:3" x14ac:dyDescent="0.25">
      <c r="A14" s="9" t="s">
        <v>201</v>
      </c>
    </row>
    <row r="15" spans="1:3" x14ac:dyDescent="0.25">
      <c r="A15" s="11">
        <v>0</v>
      </c>
      <c r="C15" s="8">
        <f>GETPIVOTDATA("Fare",$A$14)</f>
        <v>0</v>
      </c>
    </row>
  </sheetData>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083E-656B-4BA3-82AF-1E100B290833}">
  <dimension ref="A4:B8"/>
  <sheetViews>
    <sheetView workbookViewId="0">
      <selection activeCell="U20" sqref="U20"/>
    </sheetView>
  </sheetViews>
  <sheetFormatPr defaultRowHeight="15" x14ac:dyDescent="0.25"/>
  <cols>
    <col min="1" max="1" width="21" bestFit="1" customWidth="1"/>
    <col min="2" max="2" width="9.28515625" bestFit="1" customWidth="1"/>
    <col min="3" max="3" width="4.85546875" bestFit="1" customWidth="1"/>
    <col min="4" max="4" width="10.7109375" bestFit="1" customWidth="1"/>
    <col min="5" max="5" width="12.140625" bestFit="1" customWidth="1"/>
    <col min="6" max="7" width="10.7109375" bestFit="1" customWidth="1"/>
  </cols>
  <sheetData>
    <row r="4" spans="1:2" ht="45" x14ac:dyDescent="0.25">
      <c r="A4" s="4" t="s">
        <v>202</v>
      </c>
      <c r="B4" s="7" t="s">
        <v>194</v>
      </c>
    </row>
    <row r="5" spans="1:2" x14ac:dyDescent="0.25">
      <c r="A5" s="5" t="s">
        <v>645</v>
      </c>
      <c r="B5" s="16">
        <v>46</v>
      </c>
    </row>
    <row r="6" spans="1:2" x14ac:dyDescent="0.25">
      <c r="A6" s="5" t="s">
        <v>644</v>
      </c>
      <c r="B6" s="16">
        <v>102</v>
      </c>
    </row>
    <row r="7" spans="1:2" x14ac:dyDescent="0.25">
      <c r="A7" s="5" t="s">
        <v>646</v>
      </c>
      <c r="B7" s="16">
        <v>270</v>
      </c>
    </row>
    <row r="8" spans="1:2" x14ac:dyDescent="0.25">
      <c r="A8" s="5" t="s">
        <v>196</v>
      </c>
      <c r="B8" s="16">
        <v>418</v>
      </c>
    </row>
  </sheetData>
  <pageMargins left="0.7" right="0.7" top="0.75" bottom="0.75" header="0.3" footer="0.3"/>
  <pageSetup orientation="portrait" horizontalDpi="1200" verticalDpi="120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DA82-F32E-452D-90F5-C5A9DC6DF117}">
  <dimension ref="B3:C7"/>
  <sheetViews>
    <sheetView workbookViewId="0">
      <selection activeCell="U20" sqref="U20"/>
    </sheetView>
  </sheetViews>
  <sheetFormatPr defaultRowHeight="15" x14ac:dyDescent="0.25"/>
  <cols>
    <col min="1" max="1" width="3.28515625" customWidth="1"/>
    <col min="2" max="2" width="13.140625" bestFit="1" customWidth="1"/>
    <col min="3" max="3" width="15" bestFit="1" customWidth="1"/>
    <col min="4" max="4" width="9.42578125" bestFit="1" customWidth="1"/>
    <col min="5" max="5" width="9.85546875" bestFit="1" customWidth="1"/>
    <col min="6" max="6" width="10.7109375" bestFit="1" customWidth="1"/>
    <col min="7" max="7" width="18.85546875" bestFit="1" customWidth="1"/>
    <col min="8" max="8" width="14.28515625" bestFit="1" customWidth="1"/>
    <col min="9" max="9" width="23.5703125" bestFit="1" customWidth="1"/>
    <col min="10" max="10" width="19.140625" bestFit="1" customWidth="1"/>
  </cols>
  <sheetData>
    <row r="3" spans="2:3" x14ac:dyDescent="0.25">
      <c r="B3" s="4" t="s">
        <v>195</v>
      </c>
      <c r="C3" t="s">
        <v>660</v>
      </c>
    </row>
    <row r="4" spans="2:3" x14ac:dyDescent="0.25">
      <c r="B4" s="5" t="s">
        <v>651</v>
      </c>
      <c r="C4" s="16">
        <v>218</v>
      </c>
    </row>
    <row r="5" spans="2:3" x14ac:dyDescent="0.25">
      <c r="B5" s="5" t="s">
        <v>649</v>
      </c>
      <c r="C5" s="16">
        <v>107</v>
      </c>
    </row>
    <row r="6" spans="2:3" x14ac:dyDescent="0.25">
      <c r="B6" s="5" t="s">
        <v>650</v>
      </c>
      <c r="C6" s="16">
        <v>93</v>
      </c>
    </row>
    <row r="7" spans="2:3" x14ac:dyDescent="0.25">
      <c r="B7" s="5" t="s">
        <v>196</v>
      </c>
      <c r="C7" s="16">
        <v>418</v>
      </c>
    </row>
  </sheetData>
  <pageMargins left="0.7" right="0.7" top="0.75" bottom="0.75" header="0.3" footer="0.3"/>
  <pageSetup orientation="portrait" horizontalDpi="1200" verticalDpi="120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CB24C-FDB7-40C1-A38F-2E72F1EE5DBF}">
  <dimension ref="B1:C23"/>
  <sheetViews>
    <sheetView topLeftCell="A6" workbookViewId="0">
      <selection activeCell="M18" sqref="M18"/>
    </sheetView>
  </sheetViews>
  <sheetFormatPr defaultRowHeight="15" x14ac:dyDescent="0.25"/>
  <cols>
    <col min="2" max="2" width="12.42578125" bestFit="1" customWidth="1"/>
    <col min="3" max="3" width="14.140625" bestFit="1" customWidth="1"/>
    <col min="4" max="4" width="10.140625" bestFit="1" customWidth="1"/>
    <col min="5" max="5" width="12.5703125" customWidth="1"/>
  </cols>
  <sheetData>
    <row r="1" spans="2:3" ht="18" customHeight="1" x14ac:dyDescent="0.25"/>
    <row r="2" spans="2:3" x14ac:dyDescent="0.25">
      <c r="B2" s="4" t="s">
        <v>659</v>
      </c>
      <c r="C2" t="s">
        <v>658</v>
      </c>
    </row>
    <row r="3" spans="2:3" x14ac:dyDescent="0.25">
      <c r="B3" s="5">
        <v>0</v>
      </c>
      <c r="C3">
        <v>266</v>
      </c>
    </row>
    <row r="4" spans="2:3" x14ac:dyDescent="0.25">
      <c r="B4" s="5">
        <v>1</v>
      </c>
      <c r="C4">
        <v>152</v>
      </c>
    </row>
    <row r="5" spans="2:3" x14ac:dyDescent="0.25">
      <c r="B5" s="5" t="s">
        <v>196</v>
      </c>
      <c r="C5">
        <v>418</v>
      </c>
    </row>
    <row r="7" spans="2:3" x14ac:dyDescent="0.25">
      <c r="B7" s="4" t="s">
        <v>195</v>
      </c>
      <c r="C7" t="s">
        <v>660</v>
      </c>
    </row>
    <row r="8" spans="2:3" x14ac:dyDescent="0.25">
      <c r="B8" s="5" t="s">
        <v>650</v>
      </c>
      <c r="C8">
        <v>93</v>
      </c>
    </row>
    <row r="9" spans="2:3" x14ac:dyDescent="0.25">
      <c r="B9" s="12" t="s">
        <v>652</v>
      </c>
      <c r="C9">
        <v>4</v>
      </c>
    </row>
    <row r="10" spans="2:3" x14ac:dyDescent="0.25">
      <c r="B10" s="12" t="s">
        <v>193</v>
      </c>
      <c r="C10">
        <v>15</v>
      </c>
    </row>
    <row r="11" spans="2:3" x14ac:dyDescent="0.25">
      <c r="B11" s="12" t="s">
        <v>653</v>
      </c>
      <c r="C11">
        <v>16</v>
      </c>
    </row>
    <row r="12" spans="2:3" x14ac:dyDescent="0.25">
      <c r="B12" s="12" t="s">
        <v>192</v>
      </c>
      <c r="C12">
        <v>58</v>
      </c>
    </row>
    <row r="13" spans="2:3" x14ac:dyDescent="0.25">
      <c r="B13" s="5" t="s">
        <v>649</v>
      </c>
      <c r="C13">
        <v>107</v>
      </c>
    </row>
    <row r="14" spans="2:3" x14ac:dyDescent="0.25">
      <c r="B14" s="12" t="s">
        <v>653</v>
      </c>
      <c r="C14">
        <v>5</v>
      </c>
    </row>
    <row r="15" spans="2:3" x14ac:dyDescent="0.25">
      <c r="B15" s="12" t="s">
        <v>652</v>
      </c>
      <c r="C15">
        <v>9</v>
      </c>
    </row>
    <row r="16" spans="2:3" x14ac:dyDescent="0.25">
      <c r="B16" s="12" t="s">
        <v>193</v>
      </c>
      <c r="C16">
        <v>44</v>
      </c>
    </row>
    <row r="17" spans="2:3" x14ac:dyDescent="0.25">
      <c r="B17" s="12" t="s">
        <v>192</v>
      </c>
      <c r="C17">
        <v>49</v>
      </c>
    </row>
    <row r="18" spans="2:3" x14ac:dyDescent="0.25">
      <c r="B18" s="5" t="s">
        <v>651</v>
      </c>
      <c r="C18">
        <v>218</v>
      </c>
    </row>
    <row r="19" spans="2:3" x14ac:dyDescent="0.25">
      <c r="B19" s="12" t="s">
        <v>652</v>
      </c>
      <c r="C19">
        <v>1</v>
      </c>
    </row>
    <row r="20" spans="2:3" x14ac:dyDescent="0.25">
      <c r="B20" s="12" t="s">
        <v>193</v>
      </c>
      <c r="C20">
        <v>9</v>
      </c>
    </row>
    <row r="21" spans="2:3" x14ac:dyDescent="0.25">
      <c r="B21" s="12" t="s">
        <v>653</v>
      </c>
      <c r="C21">
        <v>40</v>
      </c>
    </row>
    <row r="22" spans="2:3" x14ac:dyDescent="0.25">
      <c r="B22" s="12" t="s">
        <v>192</v>
      </c>
      <c r="C22">
        <v>168</v>
      </c>
    </row>
    <row r="23" spans="2:3" x14ac:dyDescent="0.25">
      <c r="B23" s="5" t="s">
        <v>196</v>
      </c>
      <c r="C23">
        <v>418</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0926-5BCD-462A-8E96-0B2620C2443F}">
  <dimension ref="D1:D31"/>
  <sheetViews>
    <sheetView showGridLines="0" tabSelected="1" zoomScale="93" zoomScaleNormal="93" workbookViewId="0">
      <selection activeCell="G32" sqref="G32"/>
    </sheetView>
  </sheetViews>
  <sheetFormatPr defaultColWidth="8.7109375" defaultRowHeight="15" x14ac:dyDescent="0.25"/>
  <cols>
    <col min="1" max="16384" width="8.7109375" style="13"/>
  </cols>
  <sheetData>
    <row r="1" s="14" customFormat="1" x14ac:dyDescent="0.25"/>
    <row r="2" s="14" customFormat="1" x14ac:dyDescent="0.25"/>
    <row r="3" s="14" customFormat="1" ht="24" customHeight="1" x14ac:dyDescent="0.25"/>
    <row r="31" spans="4:4" x14ac:dyDescent="0.25">
      <c r="D31"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0B400-614E-4EFE-A1F9-E47C455A3222}">
  <dimension ref="A1:A3"/>
  <sheetViews>
    <sheetView showGridLines="0" workbookViewId="0">
      <selection activeCell="P6" sqref="P6"/>
    </sheetView>
  </sheetViews>
  <sheetFormatPr defaultRowHeight="15" x14ac:dyDescent="0.25"/>
  <sheetData>
    <row r="1" s="14" customFormat="1" x14ac:dyDescent="0.25"/>
    <row r="2" s="14" customFormat="1" x14ac:dyDescent="0.25"/>
    <row r="3" s="14" customFormat="1" ht="24"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Raw data </vt:lpstr>
      <vt:lpstr>Work data</vt:lpstr>
      <vt:lpstr>1</vt:lpstr>
      <vt:lpstr>21</vt:lpstr>
      <vt:lpstr>2</vt:lpstr>
      <vt:lpstr>q4</vt:lpstr>
      <vt:lpstr>3</vt:lpstr>
      <vt:lpstr>q7</vt:lpstr>
      <vt:lpstr>q8</vt:lpstr>
      <vt:lpstr>4</vt:lpstr>
      <vt:lpstr>5</vt:lpstr>
      <vt:lpstr>Sheet1</vt:lpstr>
      <vt:lpstr>Dash board</vt:lpstr>
      <vt:lpstr>Insights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Amarachi Ruth Nzenwa</dc:creator>
  <cp:lastModifiedBy>Amarachi Ruth Nzenwa</cp:lastModifiedBy>
  <dcterms:created xsi:type="dcterms:W3CDTF">2023-04-13T18:21:55Z</dcterms:created>
  <dcterms:modified xsi:type="dcterms:W3CDTF">2023-05-23T10:59:01Z</dcterms:modified>
</cp:coreProperties>
</file>