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esktop\CS846_Testing_and_debugging\CS846_project\code_workspace\"/>
    </mc:Choice>
  </mc:AlternateContent>
  <xr:revisionPtr revIDLastSave="0" documentId="13_ncr:1_{AAF02A40-B854-43E2-8E0F-399EF19ED3DA}" xr6:coauthVersionLast="47" xr6:coauthVersionMax="47" xr10:uidLastSave="{00000000-0000-0000-0000-000000000000}"/>
  <bookViews>
    <workbookView xWindow="-110" yWindow="-110" windowWidth="38620" windowHeight="21100" activeTab="2" xr2:uid="{7C322C3A-A464-4D6C-B96B-7E32B9B21AAC}"/>
  </bookViews>
  <sheets>
    <sheet name="Clear weather" sheetId="1" r:id="rId1"/>
    <sheet name="AutoSnow time" sheetId="3" r:id="rId2"/>
    <sheet name="Winter weath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D44" i="1"/>
  <c r="E44" i="1"/>
  <c r="E43" i="1"/>
  <c r="D43" i="1"/>
  <c r="E17" i="1"/>
  <c r="D17" i="1"/>
  <c r="F17" i="1"/>
  <c r="G17" i="1"/>
  <c r="H17" i="1"/>
  <c r="I17" i="1"/>
  <c r="J17" i="1"/>
  <c r="K17" i="1"/>
  <c r="L17" i="1"/>
  <c r="M17" i="1"/>
  <c r="C17" i="1"/>
  <c r="F16" i="1"/>
  <c r="G16" i="1"/>
  <c r="H16" i="1"/>
  <c r="I16" i="1"/>
  <c r="K16" i="1"/>
  <c r="L16" i="1"/>
  <c r="D15" i="1"/>
  <c r="D16" i="1" s="1"/>
  <c r="E15" i="1"/>
  <c r="E16" i="1" s="1"/>
  <c r="F15" i="1"/>
  <c r="G15" i="1"/>
  <c r="H15" i="1"/>
  <c r="I15" i="1"/>
  <c r="J15" i="1"/>
  <c r="J16" i="1" s="1"/>
  <c r="K15" i="1"/>
  <c r="L15" i="1"/>
  <c r="M15" i="1"/>
  <c r="M16" i="1" s="1"/>
  <c r="C15" i="1"/>
  <c r="C16" i="1" s="1"/>
  <c r="E8" i="3"/>
  <c r="F8" i="3"/>
  <c r="G8" i="3" s="1"/>
  <c r="H8" i="3" s="1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D3" i="3"/>
  <c r="E3" i="3" s="1"/>
  <c r="D4" i="3"/>
  <c r="E4" i="3" s="1"/>
  <c r="D5" i="3"/>
  <c r="E5" i="3" s="1"/>
  <c r="D6" i="3"/>
  <c r="E6" i="3" s="1"/>
  <c r="D7" i="3"/>
  <c r="E7" i="3" s="1"/>
  <c r="D2" i="3"/>
  <c r="E2" i="3" s="1"/>
</calcChain>
</file>

<file path=xl/sharedStrings.xml><?xml version="1.0" encoding="utf-8"?>
<sst xmlns="http://schemas.openxmlformats.org/spreadsheetml/2006/main" count="77" uniqueCount="55">
  <si>
    <t>Clear weather baseline</t>
  </si>
  <si>
    <t>mAP</t>
  </si>
  <si>
    <t>Winter weather baseline</t>
  </si>
  <si>
    <t>AutoSnow_ice_buildup_clear</t>
  </si>
  <si>
    <t>AutoSnow_ice_buildup_heavy</t>
  </si>
  <si>
    <t>AutoSnow_ice_buildup_light</t>
  </si>
  <si>
    <t>AutoSnow_white_out_snow</t>
  </si>
  <si>
    <t>AutoSnow_fine_snow_heavy</t>
  </si>
  <si>
    <t>AutoSnow_fine_snow_med</t>
  </si>
  <si>
    <t>AutoSnow_fluffy_snow</t>
  </si>
  <si>
    <t>AutoSnow_streaking_snow</t>
  </si>
  <si>
    <t>Car</t>
  </si>
  <si>
    <t>AP per class</t>
  </si>
  <si>
    <t>AP</t>
  </si>
  <si>
    <t>AP50</t>
  </si>
  <si>
    <t>AP75</t>
  </si>
  <si>
    <t>APsmall</t>
  </si>
  <si>
    <t>APmedium</t>
  </si>
  <si>
    <t>APlarge</t>
  </si>
  <si>
    <t>Truck</t>
  </si>
  <si>
    <t>Cyclist</t>
  </si>
  <si>
    <t>Pedestrian</t>
  </si>
  <si>
    <t>AutoSnow_mixed</t>
  </si>
  <si>
    <t>Dataset Tests</t>
  </si>
  <si>
    <t>Lables</t>
  </si>
  <si>
    <t>CWB</t>
  </si>
  <si>
    <t>WWB</t>
  </si>
  <si>
    <t>IC</t>
  </si>
  <si>
    <t>IBH</t>
  </si>
  <si>
    <t>IBL</t>
  </si>
  <si>
    <t>WOS</t>
  </si>
  <si>
    <t>FSH</t>
  </si>
  <si>
    <t>FSM</t>
  </si>
  <si>
    <t>FLS</t>
  </si>
  <si>
    <t>SS</t>
  </si>
  <si>
    <t>MIX</t>
  </si>
  <si>
    <t>Clear weather with winter model</t>
  </si>
  <si>
    <t>Winter weather weather with winter model</t>
  </si>
  <si>
    <t>Auto snow and clear</t>
  </si>
  <si>
    <t>AutoSnow_mixed with clear model</t>
  </si>
  <si>
    <t>MIXB</t>
  </si>
  <si>
    <t>WWW</t>
  </si>
  <si>
    <t>CWW</t>
  </si>
  <si>
    <t>MIXCLR</t>
  </si>
  <si>
    <t>it/s</t>
  </si>
  <si>
    <t>s/it</t>
  </si>
  <si>
    <t>s/1k</t>
  </si>
  <si>
    <t>m/1k</t>
  </si>
  <si>
    <t>AutoSnow min</t>
  </si>
  <si>
    <t>AutoSnow Max</t>
  </si>
  <si>
    <t>AutoSnow Average</t>
  </si>
  <si>
    <t>Large re</t>
  </si>
  <si>
    <t>small reduction</t>
  </si>
  <si>
    <t>object detection evaluation metrics for clear weather mode</t>
  </si>
  <si>
    <t>Object detection evaluation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</si>
</sst>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 at different</a:t>
            </a:r>
            <a:r>
              <a:rPr lang="en-CA" baseline="0"/>
              <a:t> IOU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'Clear weather'!$C$3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weather'!$C$4:$C$14</c:f>
              <c:numCache>
                <c:formatCode>General</c:formatCode>
                <c:ptCount val="11"/>
                <c:pt idx="0">
                  <c:v>0.46876915378214501</c:v>
                </c:pt>
                <c:pt idx="1">
                  <c:v>2.0944258176911802E-2</c:v>
                </c:pt>
                <c:pt idx="2">
                  <c:v>2.7229732777029E-2</c:v>
                </c:pt>
                <c:pt idx="3">
                  <c:v>7.2211001231814098E-3</c:v>
                </c:pt>
                <c:pt idx="4">
                  <c:v>7.1602569076577097E-2</c:v>
                </c:pt>
                <c:pt idx="5">
                  <c:v>4.2904290429042896E-3</c:v>
                </c:pt>
                <c:pt idx="6">
                  <c:v>1.06695389260734E-2</c:v>
                </c:pt>
                <c:pt idx="7">
                  <c:v>0.170293415353994</c:v>
                </c:pt>
                <c:pt idx="8">
                  <c:v>0.42976442005619803</c:v>
                </c:pt>
                <c:pt idx="9">
                  <c:v>0.18217743194724501</c:v>
                </c:pt>
                <c:pt idx="10">
                  <c:v>0.108920195715664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D-467F-9896-D92A723E2BEE}"/>
            </c:ext>
          </c:extLst>
        </c:ser>
        <c:ser>
          <c:idx val="1"/>
          <c:order val="1"/>
          <c:tx>
            <c:strRef>
              <c:f>'Clear weather'!$D$3</c:f>
              <c:strCache>
                <c:ptCount val="1"/>
                <c:pt idx="0">
                  <c:v>AP50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weather'!$D$4:$D$14</c:f>
              <c:numCache>
                <c:formatCode>General</c:formatCode>
                <c:ptCount val="11"/>
                <c:pt idx="0">
                  <c:v>0.78128700476414603</c:v>
                </c:pt>
                <c:pt idx="1">
                  <c:v>4.6392194819316397E-2</c:v>
                </c:pt>
                <c:pt idx="2">
                  <c:v>6.1707835417642298E-2</c:v>
                </c:pt>
                <c:pt idx="3">
                  <c:v>1.44428853115169E-2</c:v>
                </c:pt>
                <c:pt idx="4">
                  <c:v>0.128811021070835</c:v>
                </c:pt>
                <c:pt idx="5">
                  <c:v>7.4257425742574202E-3</c:v>
                </c:pt>
                <c:pt idx="6">
                  <c:v>2.16278192480997E-2</c:v>
                </c:pt>
                <c:pt idx="7">
                  <c:v>0.31781973003581598</c:v>
                </c:pt>
                <c:pt idx="8">
                  <c:v>0.72479506579588704</c:v>
                </c:pt>
                <c:pt idx="9">
                  <c:v>0.32419508407427899</c:v>
                </c:pt>
                <c:pt idx="10">
                  <c:v>0.19517848664165799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D-467F-9896-D92A723E2BEE}"/>
            </c:ext>
          </c:extLst>
        </c:ser>
        <c:ser>
          <c:idx val="2"/>
          <c:order val="2"/>
          <c:tx>
            <c:strRef>
              <c:f>'Clear weather'!$E$3</c:f>
              <c:strCache>
                <c:ptCount val="1"/>
                <c:pt idx="0">
                  <c:v>AP75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weather'!$E$4:$E$14</c:f>
              <c:numCache>
                <c:formatCode>General</c:formatCode>
                <c:ptCount val="11"/>
                <c:pt idx="0">
                  <c:v>0.505069514642428</c:v>
                </c:pt>
                <c:pt idx="1">
                  <c:v>1.40780746477315E-2</c:v>
                </c:pt>
                <c:pt idx="2">
                  <c:v>2.1518201051553301E-2</c:v>
                </c:pt>
                <c:pt idx="3">
                  <c:v>5.9357979568220804E-3</c:v>
                </c:pt>
                <c:pt idx="4">
                  <c:v>7.0718429398567803E-2</c:v>
                </c:pt>
                <c:pt idx="5">
                  <c:v>2.4752475247524701E-3</c:v>
                </c:pt>
                <c:pt idx="6">
                  <c:v>1.0033356313645899E-2</c:v>
                </c:pt>
                <c:pt idx="7">
                  <c:v>0.16342625862611901</c:v>
                </c:pt>
                <c:pt idx="8">
                  <c:v>0.45407365478418699</c:v>
                </c:pt>
                <c:pt idx="9">
                  <c:v>0.18199557416308301</c:v>
                </c:pt>
                <c:pt idx="10">
                  <c:v>0.10790652013008301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D-467F-9896-D92A723E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9279"/>
        <c:axId val="94739695"/>
      </c:barChart>
      <c:catAx>
        <c:axId val="947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9695"/>
        <c:crosses val="autoZero"/>
        <c:auto val="1"/>
        <c:lblAlgn val="ctr"/>
        <c:lblOffset val="100"/>
        <c:noMultiLvlLbl val="0"/>
      </c:catAx>
      <c:valAx>
        <c:axId val="947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mAP for different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'Clear weather'!$M$3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weather'!$M$4:$M$14</c:f>
              <c:numCache>
                <c:formatCode>General</c:formatCode>
                <c:ptCount val="11"/>
                <c:pt idx="0">
                  <c:v>0.787625068052626</c:v>
                </c:pt>
                <c:pt idx="1">
                  <c:v>4.52298559140316E-2</c:v>
                </c:pt>
                <c:pt idx="2">
                  <c:v>5.8407015371582903E-2</c:v>
                </c:pt>
                <c:pt idx="3">
                  <c:v>1.13172136042325E-2</c:v>
                </c:pt>
                <c:pt idx="4">
                  <c:v>0.12585384641783601</c:v>
                </c:pt>
                <c:pt idx="5">
                  <c:v>2.3141233424008598E-3</c:v>
                </c:pt>
                <c:pt idx="6">
                  <c:v>1.92985773415696E-2</c:v>
                </c:pt>
                <c:pt idx="7">
                  <c:v>0.31939625130451998</c:v>
                </c:pt>
                <c:pt idx="8">
                  <c:v>0.72967437776507604</c:v>
                </c:pt>
                <c:pt idx="9">
                  <c:v>0.323885921544384</c:v>
                </c:pt>
                <c:pt idx="10">
                  <c:v>0.191892638071188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9-46E1-A4CA-E81C767C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9279"/>
        <c:axId val="94739695"/>
      </c:barChart>
      <c:catAx>
        <c:axId val="947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9695"/>
        <c:crosses val="autoZero"/>
        <c:auto val="1"/>
        <c:lblAlgn val="ctr"/>
        <c:lblOffset val="100"/>
        <c:noMultiLvlLbl val="0"/>
      </c:catAx>
      <c:valAx>
        <c:axId val="947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</a:t>
            </a:r>
            <a:r>
              <a:rPr lang="en-CA" baseline="0"/>
              <a:t> of different sized objects across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'Clear weather'!$F$3</c:f>
              <c:strCache>
                <c:ptCount val="1"/>
                <c:pt idx="0">
                  <c:v>APsmall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weather'!$F$4:$F$14</c:f>
              <c:numCache>
                <c:formatCode>General</c:formatCode>
                <c:ptCount val="11"/>
                <c:pt idx="0">
                  <c:v>0.28223663656178999</c:v>
                </c:pt>
                <c:pt idx="1">
                  <c:v>2.6336095936296401E-3</c:v>
                </c:pt>
                <c:pt idx="2">
                  <c:v>2.7547442244224402E-3</c:v>
                </c:pt>
                <c:pt idx="3">
                  <c:v>1.48514851485148E-3</c:v>
                </c:pt>
                <c:pt idx="4">
                  <c:v>5.5089019910278102E-3</c:v>
                </c:pt>
                <c:pt idx="5">
                  <c:v>1.0918591859185899E-3</c:v>
                </c:pt>
                <c:pt idx="6">
                  <c:v>4.9709746125812101E-3</c:v>
                </c:pt>
                <c:pt idx="7">
                  <c:v>0.107868631598772</c:v>
                </c:pt>
                <c:pt idx="8">
                  <c:v>0.25553698671577402</c:v>
                </c:pt>
                <c:pt idx="9">
                  <c:v>8.4897262127565501E-2</c:v>
                </c:pt>
                <c:pt idx="10">
                  <c:v>5.2851831741164701E-2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B-4536-B79C-A0B77FBC0BEC}"/>
            </c:ext>
          </c:extLst>
        </c:ser>
        <c:ser>
          <c:idx val="1"/>
          <c:order val="1"/>
          <c:tx>
            <c:strRef>
              <c:f>'Clear weather'!$G$3</c:f>
              <c:strCache>
                <c:ptCount val="1"/>
                <c:pt idx="0">
                  <c:v>APmedium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weather'!$G$4:$G$14</c:f>
              <c:numCache>
                <c:formatCode>General</c:formatCode>
                <c:ptCount val="11"/>
                <c:pt idx="0">
                  <c:v>0.47037745994892199</c:v>
                </c:pt>
                <c:pt idx="1">
                  <c:v>2.41843320379816E-2</c:v>
                </c:pt>
                <c:pt idx="2">
                  <c:v>1.03706689074115E-2</c:v>
                </c:pt>
                <c:pt idx="3">
                  <c:v>6.0360880676487202E-3</c:v>
                </c:pt>
                <c:pt idx="4">
                  <c:v>4.7083272722807698E-2</c:v>
                </c:pt>
                <c:pt idx="5">
                  <c:v>4.2904290429042896E-3</c:v>
                </c:pt>
                <c:pt idx="6">
                  <c:v>1.25067582407168E-2</c:v>
                </c:pt>
                <c:pt idx="7">
                  <c:v>0.184836668576455</c:v>
                </c:pt>
                <c:pt idx="8">
                  <c:v>0.43057599457352203</c:v>
                </c:pt>
                <c:pt idx="9">
                  <c:v>0.17973996313174401</c:v>
                </c:pt>
                <c:pt idx="10">
                  <c:v>0.10507963017878499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B-4536-B79C-A0B77FBC0BEC}"/>
            </c:ext>
          </c:extLst>
        </c:ser>
        <c:ser>
          <c:idx val="2"/>
          <c:order val="2"/>
          <c:tx>
            <c:strRef>
              <c:f>'Clear weather'!$H$3</c:f>
              <c:strCache>
                <c:ptCount val="1"/>
                <c:pt idx="0">
                  <c:v>APlarge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weather'!$H$4:$H$14</c:f>
              <c:numCache>
                <c:formatCode>General</c:formatCode>
                <c:ptCount val="11"/>
                <c:pt idx="0">
                  <c:v>0.623594816899812</c:v>
                </c:pt>
                <c:pt idx="1">
                  <c:v>8.1447085305740297E-2</c:v>
                </c:pt>
                <c:pt idx="2">
                  <c:v>8.2736725479897494E-2</c:v>
                </c:pt>
                <c:pt idx="3">
                  <c:v>1.09866452695656E-2</c:v>
                </c:pt>
                <c:pt idx="4">
                  <c:v>0.17063092950242201</c:v>
                </c:pt>
                <c:pt idx="5">
                  <c:v>2.72277227722772E-3</c:v>
                </c:pt>
                <c:pt idx="6">
                  <c:v>1.45945130509408E-2</c:v>
                </c:pt>
                <c:pt idx="7">
                  <c:v>0.222691595659464</c:v>
                </c:pt>
                <c:pt idx="8">
                  <c:v>0.58342097859643705</c:v>
                </c:pt>
                <c:pt idx="9">
                  <c:v>0.27954712146441402</c:v>
                </c:pt>
                <c:pt idx="10">
                  <c:v>0.168146117043146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B-4536-B79C-A0B77FBC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4831"/>
        <c:axId val="214005247"/>
      </c:barChart>
      <c:catAx>
        <c:axId val="2140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5247"/>
        <c:crosses val="autoZero"/>
        <c:auto val="1"/>
        <c:lblAlgn val="ctr"/>
        <c:lblOffset val="100"/>
        <c:noMultiLvlLbl val="0"/>
      </c:catAx>
      <c:valAx>
        <c:axId val="2140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 per class across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'Clear weather'!$I$3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weather'!$I$4:$I$14</c:f>
              <c:numCache>
                <c:formatCode>General</c:formatCode>
                <c:ptCount val="11"/>
                <c:pt idx="0">
                  <c:v>0.914624263454765</c:v>
                </c:pt>
                <c:pt idx="1">
                  <c:v>0.18049465605102999</c:v>
                </c:pt>
                <c:pt idx="2">
                  <c:v>3.6650427174292503E-2</c:v>
                </c:pt>
                <c:pt idx="3" formatCode="0.00E+00">
                  <c:v>6.7683273097054501E-5</c:v>
                </c:pt>
                <c:pt idx="4">
                  <c:v>2.35750353415102E-2</c:v>
                </c:pt>
                <c:pt idx="5">
                  <c:v>0</c:v>
                </c:pt>
                <c:pt idx="6">
                  <c:v>3.1152647975077798E-3</c:v>
                </c:pt>
                <c:pt idx="7">
                  <c:v>0.28102224749790899</c:v>
                </c:pt>
                <c:pt idx="8">
                  <c:v>0.82942967138489798</c:v>
                </c:pt>
                <c:pt idx="9">
                  <c:v>0.26657226377552801</c:v>
                </c:pt>
                <c:pt idx="10">
                  <c:v>0.163279979143237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7-4626-A8EA-D2C544253179}"/>
            </c:ext>
          </c:extLst>
        </c:ser>
        <c:ser>
          <c:idx val="1"/>
          <c:order val="1"/>
          <c:tx>
            <c:strRef>
              <c:f>'Clear weather'!$J$3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weather'!$J$4:$J$14</c:f>
              <c:numCache>
                <c:formatCode>General</c:formatCode>
                <c:ptCount val="11"/>
                <c:pt idx="0">
                  <c:v>0.86880296282803804</c:v>
                </c:pt>
                <c:pt idx="1">
                  <c:v>4.2328042328042303E-4</c:v>
                </c:pt>
                <c:pt idx="2">
                  <c:v>9.0571843481045702E-2</c:v>
                </c:pt>
                <c:pt idx="3">
                  <c:v>3.95797696042237E-2</c:v>
                </c:pt>
                <c:pt idx="4">
                  <c:v>0.31451796281066802</c:v>
                </c:pt>
                <c:pt idx="5">
                  <c:v>1.92525819354068E-3</c:v>
                </c:pt>
                <c:pt idx="6">
                  <c:v>4.4655163762202597E-2</c:v>
                </c:pt>
                <c:pt idx="7">
                  <c:v>0.60479301596229695</c:v>
                </c:pt>
                <c:pt idx="8">
                  <c:v>0.8402896042404</c:v>
                </c:pt>
                <c:pt idx="9">
                  <c:v>0.54536718815791996</c:v>
                </c:pt>
                <c:pt idx="10">
                  <c:v>0.32418295549017501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7-4626-A8EA-D2C544253179}"/>
            </c:ext>
          </c:extLst>
        </c:ser>
        <c:ser>
          <c:idx val="2"/>
          <c:order val="2"/>
          <c:tx>
            <c:strRef>
              <c:f>'Clear weather'!$K$3</c:f>
              <c:strCache>
                <c:ptCount val="1"/>
                <c:pt idx="0">
                  <c:v>Cyclist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weather'!$K$4:$K$14</c:f>
              <c:numCache>
                <c:formatCode>0.00E+00</c:formatCode>
                <c:ptCount val="11"/>
                <c:pt idx="0" formatCode="General">
                  <c:v>0.71148422317931603</c:v>
                </c:pt>
                <c:pt idx="1">
                  <c:v>1.4871818159533101E-6</c:v>
                </c:pt>
                <c:pt idx="2" formatCode="General">
                  <c:v>1.9802029468991799E-2</c:v>
                </c:pt>
                <c:pt idx="3" formatCode="General">
                  <c:v>0</c:v>
                </c:pt>
                <c:pt idx="4" formatCode="General">
                  <c:v>4.6627083522112499E-2</c:v>
                </c:pt>
                <c:pt idx="5" formatCode="General">
                  <c:v>5.8497536945812797E-3</c:v>
                </c:pt>
                <c:pt idx="6" formatCode="General">
                  <c:v>2.2449712643678099E-3</c:v>
                </c:pt>
                <c:pt idx="7" formatCode="General">
                  <c:v>0.11782503811504901</c:v>
                </c:pt>
                <c:pt idx="8" formatCode="General">
                  <c:v>0.65975056667141296</c:v>
                </c:pt>
                <c:pt idx="9" formatCode="General">
                  <c:v>0.208595849470077</c:v>
                </c:pt>
                <c:pt idx="10" formatCode="General">
                  <c:v>8.4159170641297104E-2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7-4626-A8EA-D2C544253179}"/>
            </c:ext>
          </c:extLst>
        </c:ser>
        <c:ser>
          <c:idx val="3"/>
          <c:order val="3"/>
          <c:tx>
            <c:strRef>
              <c:f>'Clear weather'!$L$3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'Clear weather'!$B$4:$B$14</c:f>
              <c:strCache>
                <c:ptCount val="11"/>
                <c:pt idx="0">
                  <c:v>CWB</c:v>
                </c:pt>
                <c:pt idx="1">
                  <c:v>WWB</c:v>
                </c:pt>
                <c:pt idx="2">
                  <c:v>IC</c:v>
                </c:pt>
                <c:pt idx="3">
                  <c:v>IBH</c:v>
                </c:pt>
                <c:pt idx="4">
                  <c:v>IBL</c:v>
                </c:pt>
                <c:pt idx="5">
                  <c:v>WOS</c:v>
                </c:pt>
                <c:pt idx="6">
                  <c:v>FSH</c:v>
                </c:pt>
                <c:pt idx="7">
                  <c:v>FSM</c:v>
                </c:pt>
                <c:pt idx="8">
                  <c:v>FLS</c:v>
                </c:pt>
                <c:pt idx="9">
                  <c:v>SS</c:v>
                </c:pt>
                <c:pt idx="10">
                  <c:v>MIX</c:v>
                </c:pt>
              </c:strCache>
            </c:strRef>
          </c:cat>
          <c:val>
            <c:numRef>
              <c:f>'Clear weather'!$L$4:$L$14</c:f>
              <c:numCache>
                <c:formatCode>General</c:formatCode>
                <c:ptCount val="11"/>
                <c:pt idx="0">
                  <c:v>0.65558882274838504</c:v>
                </c:pt>
                <c:pt idx="1">
                  <c:v>0</c:v>
                </c:pt>
                <c:pt idx="2">
                  <c:v>8.66037613620015E-2</c:v>
                </c:pt>
                <c:pt idx="3">
                  <c:v>5.6214015396094897E-3</c:v>
                </c:pt>
                <c:pt idx="4">
                  <c:v>0.118695303997055</c:v>
                </c:pt>
                <c:pt idx="5">
                  <c:v>1.4814814814814801E-3</c:v>
                </c:pt>
                <c:pt idx="6">
                  <c:v>2.71789095422003E-2</c:v>
                </c:pt>
                <c:pt idx="7">
                  <c:v>0.27394470364282397</c:v>
                </c:pt>
                <c:pt idx="8">
                  <c:v>0.589227668763593</c:v>
                </c:pt>
                <c:pt idx="9">
                  <c:v>0.27500838477401102</c:v>
                </c:pt>
                <c:pt idx="10">
                  <c:v>0.19594844701004499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7-4626-A8EA-D2C54425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39535"/>
        <c:axId val="326442863"/>
      </c:barChart>
      <c:catAx>
        <c:axId val="3264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42863"/>
        <c:crosses val="autoZero"/>
        <c:auto val="1"/>
        <c:lblAlgn val="ctr"/>
        <c:lblOffset val="100"/>
        <c:noMultiLvlLbl val="0"/>
      </c:catAx>
      <c:valAx>
        <c:axId val="3264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Winter model AP at different IOU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weather'!$C$3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weather'!$C$4:$C$10</c:f>
              <c:numCache>
                <c:formatCode>General</c:formatCode>
                <c:ptCount val="7"/>
                <c:pt idx="0">
                  <c:v>0.46876915378214501</c:v>
                </c:pt>
                <c:pt idx="1">
                  <c:v>2.0944258176911802E-2</c:v>
                </c:pt>
                <c:pt idx="2">
                  <c:v>0.108920195715664</c:v>
                </c:pt>
                <c:pt idx="3">
                  <c:v>0.48014197561246902</c:v>
                </c:pt>
                <c:pt idx="4">
                  <c:v>1.7170399723797001E-2</c:v>
                </c:pt>
                <c:pt idx="5">
                  <c:v>0.377378964569765</c:v>
                </c:pt>
                <c:pt idx="6">
                  <c:v>0.43022460471700802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6-4DA2-B29F-28DBEC0E7B84}"/>
            </c:ext>
          </c:extLst>
        </c:ser>
        <c:ser>
          <c:idx val="1"/>
          <c:order val="1"/>
          <c:tx>
            <c:strRef>
              <c:f>'Winter weather'!$D$3</c:f>
              <c:strCache>
                <c:ptCount val="1"/>
                <c:pt idx="0">
                  <c:v>AP50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weather'!$D$4:$D$10</c:f>
              <c:numCache>
                <c:formatCode>General</c:formatCode>
                <c:ptCount val="7"/>
                <c:pt idx="0">
                  <c:v>0.78128700476414603</c:v>
                </c:pt>
                <c:pt idx="1">
                  <c:v>4.6392194819316397E-2</c:v>
                </c:pt>
                <c:pt idx="2">
                  <c:v>0.19517848664165799</c:v>
                </c:pt>
                <c:pt idx="3">
                  <c:v>0.78860031084165405</c:v>
                </c:pt>
                <c:pt idx="4">
                  <c:v>3.92745252192623E-2</c:v>
                </c:pt>
                <c:pt idx="5">
                  <c:v>0.65369989836091702</c:v>
                </c:pt>
                <c:pt idx="6">
                  <c:v>0.72618300629783195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6-4DA2-B29F-28DBEC0E7B84}"/>
            </c:ext>
          </c:extLst>
        </c:ser>
        <c:ser>
          <c:idx val="2"/>
          <c:order val="2"/>
          <c:tx>
            <c:strRef>
              <c:f>'Winter weather'!$E$3</c:f>
              <c:strCache>
                <c:ptCount val="1"/>
                <c:pt idx="0">
                  <c:v>AP75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weather'!$E$4:$E$10</c:f>
              <c:numCache>
                <c:formatCode>General</c:formatCode>
                <c:ptCount val="7"/>
                <c:pt idx="0">
                  <c:v>0.505069514642428</c:v>
                </c:pt>
                <c:pt idx="1">
                  <c:v>1.40780746477315E-2</c:v>
                </c:pt>
                <c:pt idx="2">
                  <c:v>0.10790652013008301</c:v>
                </c:pt>
                <c:pt idx="3">
                  <c:v>0.51283252105688804</c:v>
                </c:pt>
                <c:pt idx="4">
                  <c:v>1.3287503402914401E-2</c:v>
                </c:pt>
                <c:pt idx="5">
                  <c:v>0.38151393599371902</c:v>
                </c:pt>
                <c:pt idx="6">
                  <c:v>0.44941471547885598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6-4DA2-B29F-28DBEC0E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04111"/>
        <c:axId val="81004527"/>
      </c:barChart>
      <c:catAx>
        <c:axId val="810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4527"/>
        <c:crosses val="autoZero"/>
        <c:auto val="1"/>
        <c:lblAlgn val="ctr"/>
        <c:lblOffset val="100"/>
        <c:noMultiLvlLbl val="0"/>
      </c:catAx>
      <c:valAx>
        <c:axId val="810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Winter model AP of different sized objects across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weather'!$F$3</c:f>
              <c:strCache>
                <c:ptCount val="1"/>
                <c:pt idx="0">
                  <c:v>APsmall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weather'!$F$4:$F$10</c:f>
              <c:numCache>
                <c:formatCode>General</c:formatCode>
                <c:ptCount val="7"/>
                <c:pt idx="0">
                  <c:v>0.28223663656178999</c:v>
                </c:pt>
                <c:pt idx="1">
                  <c:v>2.6336095936296401E-3</c:v>
                </c:pt>
                <c:pt idx="2">
                  <c:v>5.2851831741164701E-2</c:v>
                </c:pt>
                <c:pt idx="3">
                  <c:v>0.27864572804593102</c:v>
                </c:pt>
                <c:pt idx="4">
                  <c:v>1.3201320132013199E-3</c:v>
                </c:pt>
                <c:pt idx="5">
                  <c:v>0.20150827513175601</c:v>
                </c:pt>
                <c:pt idx="6">
                  <c:v>0.24111703187365099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3-47B9-8010-FF06E7A047CA}"/>
            </c:ext>
          </c:extLst>
        </c:ser>
        <c:ser>
          <c:idx val="1"/>
          <c:order val="1"/>
          <c:tx>
            <c:strRef>
              <c:f>'Winter weather'!$G$3</c:f>
              <c:strCache>
                <c:ptCount val="1"/>
                <c:pt idx="0">
                  <c:v>APmedium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weather'!$G$4:$G$10</c:f>
              <c:numCache>
                <c:formatCode>General</c:formatCode>
                <c:ptCount val="7"/>
                <c:pt idx="0">
                  <c:v>0.47037745994892199</c:v>
                </c:pt>
                <c:pt idx="1">
                  <c:v>2.41843320379816E-2</c:v>
                </c:pt>
                <c:pt idx="2">
                  <c:v>0.10507963017878499</c:v>
                </c:pt>
                <c:pt idx="3">
                  <c:v>0.48083930969515298</c:v>
                </c:pt>
                <c:pt idx="4">
                  <c:v>1.90645849939934E-2</c:v>
                </c:pt>
                <c:pt idx="5">
                  <c:v>0.36357157622168801</c:v>
                </c:pt>
                <c:pt idx="6">
                  <c:v>0.422480166870006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3-47B9-8010-FF06E7A047CA}"/>
            </c:ext>
          </c:extLst>
        </c:ser>
        <c:ser>
          <c:idx val="2"/>
          <c:order val="2"/>
          <c:tx>
            <c:strRef>
              <c:f>'Winter weather'!$H$3</c:f>
              <c:strCache>
                <c:ptCount val="1"/>
                <c:pt idx="0">
                  <c:v>APlarge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weather'!$H$4:$H$10</c:f>
              <c:numCache>
                <c:formatCode>General</c:formatCode>
                <c:ptCount val="7"/>
                <c:pt idx="0">
                  <c:v>0.623594816899812</c:v>
                </c:pt>
                <c:pt idx="1">
                  <c:v>8.1447085305740297E-2</c:v>
                </c:pt>
                <c:pt idx="2">
                  <c:v>0.168146117043146</c:v>
                </c:pt>
                <c:pt idx="3">
                  <c:v>0.64905870906082896</c:v>
                </c:pt>
                <c:pt idx="4">
                  <c:v>8.2055053083560495E-2</c:v>
                </c:pt>
                <c:pt idx="5">
                  <c:v>0.54008988091103804</c:v>
                </c:pt>
                <c:pt idx="6">
                  <c:v>0.60259342147621398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3-47B9-8010-FF06E7A0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966207"/>
        <c:axId val="425964959"/>
      </c:barChart>
      <c:catAx>
        <c:axId val="4259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4959"/>
        <c:crosses val="autoZero"/>
        <c:auto val="1"/>
        <c:lblAlgn val="ctr"/>
        <c:lblOffset val="100"/>
        <c:noMultiLvlLbl val="0"/>
      </c:catAx>
      <c:valAx>
        <c:axId val="4259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Winter model AP per class across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weather'!$I$3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weather'!$I$4:$I$10</c:f>
              <c:numCache>
                <c:formatCode>General</c:formatCode>
                <c:ptCount val="7"/>
                <c:pt idx="0">
                  <c:v>0.914624263454765</c:v>
                </c:pt>
                <c:pt idx="1">
                  <c:v>0.18049465605102999</c:v>
                </c:pt>
                <c:pt idx="2">
                  <c:v>0.163279979143237</c:v>
                </c:pt>
                <c:pt idx="3">
                  <c:v>0.92516553989894201</c:v>
                </c:pt>
                <c:pt idx="4">
                  <c:v>0.15209710895339301</c:v>
                </c:pt>
                <c:pt idx="5">
                  <c:v>0.82172568108374999</c:v>
                </c:pt>
                <c:pt idx="6">
                  <c:v>0.86688725065113403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C-4FBB-8B08-F1D0878E808D}"/>
            </c:ext>
          </c:extLst>
        </c:ser>
        <c:ser>
          <c:idx val="1"/>
          <c:order val="1"/>
          <c:tx>
            <c:strRef>
              <c:f>'Winter weather'!$J$3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weather'!$J$4:$J$10</c:f>
              <c:numCache>
                <c:formatCode>General</c:formatCode>
                <c:ptCount val="7"/>
                <c:pt idx="0">
                  <c:v>0.86880296282803804</c:v>
                </c:pt>
                <c:pt idx="1">
                  <c:v>4.2328042328042303E-4</c:v>
                </c:pt>
                <c:pt idx="2">
                  <c:v>0.32418295549017501</c:v>
                </c:pt>
                <c:pt idx="3">
                  <c:v>0.83854997358477901</c:v>
                </c:pt>
                <c:pt idx="4">
                  <c:v>0</c:v>
                </c:pt>
                <c:pt idx="5">
                  <c:v>0.76595647257073696</c:v>
                </c:pt>
                <c:pt idx="6">
                  <c:v>0.80288521817693104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C-4FBB-8B08-F1D0878E808D}"/>
            </c:ext>
          </c:extLst>
        </c:ser>
        <c:ser>
          <c:idx val="2"/>
          <c:order val="2"/>
          <c:tx>
            <c:strRef>
              <c:f>'Winter weather'!$K$3</c:f>
              <c:strCache>
                <c:ptCount val="1"/>
                <c:pt idx="0">
                  <c:v>Cyclist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weather'!$K$4:$K$10</c:f>
              <c:numCache>
                <c:formatCode>0.00E+00</c:formatCode>
                <c:ptCount val="7"/>
                <c:pt idx="0" formatCode="General">
                  <c:v>0.71148422317931603</c:v>
                </c:pt>
                <c:pt idx="1">
                  <c:v>1.4871818159533101E-6</c:v>
                </c:pt>
                <c:pt idx="2" formatCode="General">
                  <c:v>8.4159170641297104E-2</c:v>
                </c:pt>
                <c:pt idx="3" formatCode="General">
                  <c:v>0.72114805097954104</c:v>
                </c:pt>
                <c:pt idx="4">
                  <c:v>6.9145916553324902E-7</c:v>
                </c:pt>
                <c:pt idx="5" formatCode="General">
                  <c:v>0.47504805863122301</c:v>
                </c:pt>
                <c:pt idx="6" formatCode="General">
                  <c:v>0.63021264872371197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C-4FBB-8B08-F1D0878E808D}"/>
            </c:ext>
          </c:extLst>
        </c:ser>
        <c:ser>
          <c:idx val="3"/>
          <c:order val="3"/>
          <c:tx>
            <c:strRef>
              <c:f>'Winter weather'!$L$3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weather'!$L$4:$L$10</c:f>
              <c:numCache>
                <c:formatCode>General</c:formatCode>
                <c:ptCount val="7"/>
                <c:pt idx="0">
                  <c:v>0.65558882274838504</c:v>
                </c:pt>
                <c:pt idx="1">
                  <c:v>0</c:v>
                </c:pt>
                <c:pt idx="2">
                  <c:v>0.19594844701004499</c:v>
                </c:pt>
                <c:pt idx="3">
                  <c:v>0.68889116809857598</c:v>
                </c:pt>
                <c:pt idx="4">
                  <c:v>0</c:v>
                </c:pt>
                <c:pt idx="5">
                  <c:v>0.57131419266815597</c:v>
                </c:pt>
                <c:pt idx="6">
                  <c:v>0.62414351237754195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C-4FBB-8B08-F1D0878E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13471"/>
        <c:axId val="91015551"/>
      </c:barChart>
      <c:catAx>
        <c:axId val="910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5551"/>
        <c:crosses val="autoZero"/>
        <c:auto val="1"/>
        <c:lblAlgn val="ctr"/>
        <c:lblOffset val="100"/>
        <c:noMultiLvlLbl val="0"/>
      </c:catAx>
      <c:valAx>
        <c:axId val="910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model </a:t>
            </a:r>
            <a:r>
              <a:rPr lang="en-CA"/>
              <a:t>mAP for different weather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weather'!$M$3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'Winter weather'!$B$4:$B$10</c:f>
              <c:strCache>
                <c:ptCount val="7"/>
                <c:pt idx="0">
                  <c:v>CWB</c:v>
                </c:pt>
                <c:pt idx="1">
                  <c:v>WWB</c:v>
                </c:pt>
                <c:pt idx="2">
                  <c:v>MIXB</c:v>
                </c:pt>
                <c:pt idx="3">
                  <c:v>CWW</c:v>
                </c:pt>
                <c:pt idx="4">
                  <c:v>WWW</c:v>
                </c:pt>
                <c:pt idx="5">
                  <c:v>MIX</c:v>
                </c:pt>
                <c:pt idx="6">
                  <c:v>MIXCLR</c:v>
                </c:pt>
              </c:strCache>
            </c:strRef>
          </c:cat>
          <c:val>
            <c:numRef>
              <c:f>'Winter weather'!$M$4:$M$10</c:f>
              <c:numCache>
                <c:formatCode>General</c:formatCode>
                <c:ptCount val="7"/>
                <c:pt idx="0">
                  <c:v>0.787625068052626</c:v>
                </c:pt>
                <c:pt idx="1">
                  <c:v>4.52298559140316E-2</c:v>
                </c:pt>
                <c:pt idx="2">
                  <c:v>0.191892638071188</c:v>
                </c:pt>
                <c:pt idx="3">
                  <c:v>0.79343868314045995</c:v>
                </c:pt>
                <c:pt idx="4">
                  <c:v>3.8024450103139699E-2</c:v>
                </c:pt>
                <c:pt idx="5">
                  <c:v>0.65851110123846701</c:v>
                </c:pt>
                <c:pt idx="6">
                  <c:v>0.73103215748232997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C-4D26-A77B-0ABCA9EF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84255"/>
        <c:axId val="579691327"/>
      </c:barChart>
      <c:catAx>
        <c:axId val="5796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1327"/>
        <c:crosses val="autoZero"/>
        <c:auto val="1"/>
        <c:lblAlgn val="ctr"/>
        <c:lblOffset val="100"/>
        <c:noMultiLvlLbl val="0"/>
      </c:catAx>
      <c:valAx>
        <c:axId val="5796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1356361</xdr:colOff>
      <xdr:row>22</xdr:row>
      <xdr:rowOff>75162</xdr:rowOff>
    </xdr:from>
    <xdr:to>
      <xdr:col>5</xdr:col>
      <xdr:colOff>211052</xdr:colOff>
      <xdr:row>37</xdr:row>
      <xdr:rowOff>75162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84935-4410-4A8D-8E3E-EF445455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242456</xdr:colOff>
      <xdr:row>0</xdr:row>
      <xdr:rowOff>138545</xdr:rowOff>
    </xdr:from>
    <xdr:to>
      <xdr:col>27</xdr:col>
      <xdr:colOff>534556</xdr:colOff>
      <xdr:row>15</xdr:row>
      <xdr:rowOff>138545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06F357-691D-40AC-82AD-8A41049BE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314613</xdr:colOff>
      <xdr:row>20</xdr:row>
      <xdr:rowOff>19628</xdr:rowOff>
    </xdr:from>
    <xdr:to>
      <xdr:col>12</xdr:col>
      <xdr:colOff>603250</xdr:colOff>
      <xdr:row>38</xdr:row>
      <xdr:rowOff>34637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E60343-E76C-47DA-9D67-44891241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551295</xdr:colOff>
      <xdr:row>17</xdr:row>
      <xdr:rowOff>140854</xdr:rowOff>
    </xdr:from>
    <xdr:to>
      <xdr:col>28</xdr:col>
      <xdr:colOff>228022</xdr:colOff>
      <xdr:row>32</xdr:row>
      <xdr:rowOff>113145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1E7172-159D-436D-8884-8C7D7593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14</xdr:row>
      <xdr:rowOff>146050</xdr:rowOff>
    </xdr:from>
    <xdr:to>
      <xdr:col>5</xdr:col>
      <xdr:colOff>50800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C9428-A8A3-42DD-A8F9-75EEFC5F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14</xdr:row>
      <xdr:rowOff>139700</xdr:rowOff>
    </xdr:from>
    <xdr:to>
      <xdr:col>12</xdr:col>
      <xdr:colOff>577850</xdr:colOff>
      <xdr:row>29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8928D-0767-47A6-97DD-71107ACE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15</xdr:row>
      <xdr:rowOff>69850</xdr:rowOff>
    </xdr:from>
    <xdr:to>
      <xdr:col>28</xdr:col>
      <xdr:colOff>457200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EBE08F-A322-4916-8E2B-F55C8EE3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412750</xdr:colOff>
      <xdr:row>0</xdr:row>
      <xdr:rowOff>133350</xdr:rowOff>
    </xdr:from>
    <xdr:to>
      <xdr:col>28</xdr:col>
      <xdr:colOff>107950</xdr:colOff>
      <xdr:row>15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0EEDE-F613-4726-9A74-29F5DD1B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BC61-B90C-41D6-8F0B-23DE5A21C4E0}">
  <dimension ref="A1:R44"/>
  <sheetViews>
    <sheetView topLeftCell="M1" zoomScaleNormal="100" workbookViewId="0">
      <selection activeCell="F24" sqref="F24"/>
    </sheetView>
  </sheetViews>
  <sheetFormatPr defaultRowHeight="14.5" x14ac:dyDescent="0.35"/>
  <cols>
    <col min="1" max="1" width="26.26953125" bestFit="1" customWidth="1"/>
    <col min="2" max="2" width="26.26953125" customWidth="1"/>
    <col min="3" max="3" width="13.7265625" customWidth="1"/>
    <col min="4" max="4" width="11.81640625" bestFit="1" customWidth="1"/>
  </cols>
  <sheetData>
    <row r="1" spans="1:18" x14ac:dyDescent="0.35">
      <c r="A1" s="5" t="s">
        <v>23</v>
      </c>
      <c r="C1" s="5" t="s">
        <v>54</v>
      </c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  <c r="P1" s="2"/>
      <c r="Q1" s="2"/>
      <c r="R1" s="2"/>
    </row>
    <row r="2" spans="1:18" x14ac:dyDescent="0.35">
      <c r="A2" s="5"/>
      <c r="B2" s="2"/>
      <c r="G2" s="2"/>
      <c r="H2" s="2"/>
      <c r="I2" s="5" t="s">
        <v>12</v>
      </c>
      <c r="J2" s="5"/>
      <c r="K2" s="5"/>
      <c r="L2" s="5"/>
      <c r="O2" s="5"/>
      <c r="P2" s="5"/>
      <c r="Q2" s="5"/>
    </row>
    <row r="3" spans="1:18" x14ac:dyDescent="0.35">
      <c r="A3" s="5"/>
      <c r="B3" s="2" t="s">
        <v>24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11</v>
      </c>
      <c r="K3" t="s">
        <v>20</v>
      </c>
      <c r="L3" t="s">
        <v>21</v>
      </c>
      <c r="M3" t="s">
        <v>1</v>
      </c>
    </row>
    <row r="4" spans="1:18" x14ac:dyDescent="0.35">
      <c r="A4" t="s">
        <v>0</v>
      </c>
      <c r="B4" t="s">
        <v>25</v>
      </c>
      <c r="C4">
        <v>0.46876915378214501</v>
      </c>
      <c r="D4">
        <v>0.78128700476414603</v>
      </c>
      <c r="E4">
        <v>0.505069514642428</v>
      </c>
      <c r="F4">
        <v>0.28223663656178999</v>
      </c>
      <c r="G4">
        <v>0.47037745994892199</v>
      </c>
      <c r="H4">
        <v>0.623594816899812</v>
      </c>
      <c r="I4">
        <v>0.914624263454765</v>
      </c>
      <c r="J4">
        <v>0.86880296282803804</v>
      </c>
      <c r="K4">
        <v>0.71148422317931603</v>
      </c>
      <c r="L4">
        <v>0.65558882274838504</v>
      </c>
      <c r="M4">
        <v>0.787625068052626</v>
      </c>
    </row>
    <row r="5" spans="1:18" x14ac:dyDescent="0.35">
      <c r="A5" t="s">
        <v>2</v>
      </c>
      <c r="B5" t="s">
        <v>26</v>
      </c>
      <c r="C5">
        <v>2.0944258176911802E-2</v>
      </c>
      <c r="D5">
        <v>4.6392194819316397E-2</v>
      </c>
      <c r="E5">
        <v>1.40780746477315E-2</v>
      </c>
      <c r="F5">
        <v>2.6336095936296401E-3</v>
      </c>
      <c r="G5">
        <v>2.41843320379816E-2</v>
      </c>
      <c r="H5">
        <v>8.1447085305740297E-2</v>
      </c>
      <c r="I5">
        <v>0.18049465605102999</v>
      </c>
      <c r="J5">
        <v>4.2328042328042303E-4</v>
      </c>
      <c r="K5" s="1">
        <v>1.4871818159533101E-6</v>
      </c>
      <c r="L5">
        <v>0</v>
      </c>
      <c r="M5">
        <v>4.52298559140316E-2</v>
      </c>
      <c r="O5">
        <f>ABS($M$5-M5)</f>
        <v>0</v>
      </c>
    </row>
    <row r="6" spans="1:18" x14ac:dyDescent="0.35">
      <c r="A6" t="s">
        <v>3</v>
      </c>
      <c r="B6" t="s">
        <v>27</v>
      </c>
      <c r="C6">
        <v>2.7229732777029E-2</v>
      </c>
      <c r="D6">
        <v>6.1707835417642298E-2</v>
      </c>
      <c r="E6">
        <v>2.1518201051553301E-2</v>
      </c>
      <c r="F6">
        <v>2.7547442244224402E-3</v>
      </c>
      <c r="G6">
        <v>1.03706689074115E-2</v>
      </c>
      <c r="H6">
        <v>8.2736725479897494E-2</v>
      </c>
      <c r="I6">
        <v>3.6650427174292503E-2</v>
      </c>
      <c r="J6">
        <v>9.0571843481045702E-2</v>
      </c>
      <c r="K6">
        <v>1.9802029468991799E-2</v>
      </c>
      <c r="L6">
        <v>8.66037613620015E-2</v>
      </c>
      <c r="M6">
        <v>5.8407015371582903E-2</v>
      </c>
      <c r="O6">
        <f t="shared" ref="O6:O14" si="0">ABS($M$5-M6)</f>
        <v>1.3177159457551303E-2</v>
      </c>
    </row>
    <row r="7" spans="1:18" x14ac:dyDescent="0.35">
      <c r="A7" t="s">
        <v>4</v>
      </c>
      <c r="B7" t="s">
        <v>28</v>
      </c>
      <c r="C7">
        <v>7.2211001231814098E-3</v>
      </c>
      <c r="D7">
        <v>1.44428853115169E-2</v>
      </c>
      <c r="E7">
        <v>5.9357979568220804E-3</v>
      </c>
      <c r="F7">
        <v>1.48514851485148E-3</v>
      </c>
      <c r="G7">
        <v>6.0360880676487202E-3</v>
      </c>
      <c r="H7">
        <v>1.09866452695656E-2</v>
      </c>
      <c r="I7" s="1">
        <v>6.7683273097054501E-5</v>
      </c>
      <c r="J7">
        <v>3.95797696042237E-2</v>
      </c>
      <c r="K7">
        <v>0</v>
      </c>
      <c r="L7">
        <v>5.6214015396094897E-3</v>
      </c>
      <c r="M7">
        <v>1.13172136042325E-2</v>
      </c>
      <c r="O7">
        <f t="shared" si="0"/>
        <v>3.3912642309799096E-2</v>
      </c>
    </row>
    <row r="8" spans="1:18" x14ac:dyDescent="0.35">
      <c r="A8" t="s">
        <v>5</v>
      </c>
      <c r="B8" t="s">
        <v>29</v>
      </c>
      <c r="C8">
        <v>7.1602569076577097E-2</v>
      </c>
      <c r="D8">
        <v>0.128811021070835</v>
      </c>
      <c r="E8">
        <v>7.0718429398567803E-2</v>
      </c>
      <c r="F8">
        <v>5.5089019910278102E-3</v>
      </c>
      <c r="G8">
        <v>4.7083272722807698E-2</v>
      </c>
      <c r="H8">
        <v>0.17063092950242201</v>
      </c>
      <c r="I8">
        <v>2.35750353415102E-2</v>
      </c>
      <c r="J8">
        <v>0.31451796281066802</v>
      </c>
      <c r="K8">
        <v>4.6627083522112499E-2</v>
      </c>
      <c r="L8">
        <v>0.118695303997055</v>
      </c>
      <c r="M8">
        <v>0.12585384641783601</v>
      </c>
      <c r="O8">
        <f t="shared" si="0"/>
        <v>8.0623990503804407E-2</v>
      </c>
    </row>
    <row r="9" spans="1:18" x14ac:dyDescent="0.35">
      <c r="A9" t="s">
        <v>6</v>
      </c>
      <c r="B9" t="s">
        <v>30</v>
      </c>
      <c r="C9">
        <v>4.2904290429042896E-3</v>
      </c>
      <c r="D9">
        <v>7.4257425742574202E-3</v>
      </c>
      <c r="E9">
        <v>2.4752475247524701E-3</v>
      </c>
      <c r="F9">
        <v>1.0918591859185899E-3</v>
      </c>
      <c r="G9">
        <v>4.2904290429042896E-3</v>
      </c>
      <c r="H9">
        <v>2.72277227722772E-3</v>
      </c>
      <c r="I9">
        <v>0</v>
      </c>
      <c r="J9">
        <v>1.92525819354068E-3</v>
      </c>
      <c r="K9">
        <v>5.8497536945812797E-3</v>
      </c>
      <c r="L9">
        <v>1.4814814814814801E-3</v>
      </c>
      <c r="M9">
        <v>2.3141233424008598E-3</v>
      </c>
      <c r="O9">
        <f t="shared" si="0"/>
        <v>4.2915732571630741E-2</v>
      </c>
    </row>
    <row r="10" spans="1:18" x14ac:dyDescent="0.35">
      <c r="A10" t="s">
        <v>7</v>
      </c>
      <c r="B10" t="s">
        <v>31</v>
      </c>
      <c r="C10">
        <v>1.06695389260734E-2</v>
      </c>
      <c r="D10">
        <v>2.16278192480997E-2</v>
      </c>
      <c r="E10">
        <v>1.0033356313645899E-2</v>
      </c>
      <c r="F10">
        <v>4.9709746125812101E-3</v>
      </c>
      <c r="G10">
        <v>1.25067582407168E-2</v>
      </c>
      <c r="H10">
        <v>1.45945130509408E-2</v>
      </c>
      <c r="I10">
        <v>3.1152647975077798E-3</v>
      </c>
      <c r="J10">
        <v>4.4655163762202597E-2</v>
      </c>
      <c r="K10">
        <v>2.2449712643678099E-3</v>
      </c>
      <c r="L10">
        <v>2.71789095422003E-2</v>
      </c>
      <c r="M10">
        <v>1.92985773415696E-2</v>
      </c>
      <c r="O10">
        <f t="shared" si="0"/>
        <v>2.5931278572462E-2</v>
      </c>
    </row>
    <row r="11" spans="1:18" x14ac:dyDescent="0.35">
      <c r="A11" t="s">
        <v>8</v>
      </c>
      <c r="B11" t="s">
        <v>32</v>
      </c>
      <c r="C11">
        <v>0.170293415353994</v>
      </c>
      <c r="D11">
        <v>0.31781973003581598</v>
      </c>
      <c r="E11">
        <v>0.16342625862611901</v>
      </c>
      <c r="F11">
        <v>0.107868631598772</v>
      </c>
      <c r="G11">
        <v>0.184836668576455</v>
      </c>
      <c r="H11">
        <v>0.222691595659464</v>
      </c>
      <c r="I11">
        <v>0.28102224749790899</v>
      </c>
      <c r="J11">
        <v>0.60479301596229695</v>
      </c>
      <c r="K11">
        <v>0.11782503811504901</v>
      </c>
      <c r="L11">
        <v>0.27394470364282397</v>
      </c>
      <c r="M11">
        <v>0.31939625130451998</v>
      </c>
      <c r="O11">
        <f t="shared" si="0"/>
        <v>0.27416639539048837</v>
      </c>
    </row>
    <row r="12" spans="1:18" x14ac:dyDescent="0.35">
      <c r="A12" t="s">
        <v>9</v>
      </c>
      <c r="B12" t="s">
        <v>33</v>
      </c>
      <c r="C12">
        <v>0.42976442005619803</v>
      </c>
      <c r="D12">
        <v>0.72479506579588704</v>
      </c>
      <c r="E12">
        <v>0.45407365478418699</v>
      </c>
      <c r="F12">
        <v>0.25553698671577402</v>
      </c>
      <c r="G12">
        <v>0.43057599457352203</v>
      </c>
      <c r="H12">
        <v>0.58342097859643705</v>
      </c>
      <c r="I12">
        <v>0.82942967138489798</v>
      </c>
      <c r="J12">
        <v>0.8402896042404</v>
      </c>
      <c r="K12">
        <v>0.65975056667141296</v>
      </c>
      <c r="L12">
        <v>0.589227668763593</v>
      </c>
      <c r="M12">
        <v>0.72967437776507604</v>
      </c>
      <c r="O12">
        <f t="shared" si="0"/>
        <v>0.68444452185104443</v>
      </c>
    </row>
    <row r="13" spans="1:18" x14ac:dyDescent="0.35">
      <c r="A13" t="s">
        <v>10</v>
      </c>
      <c r="B13" t="s">
        <v>34</v>
      </c>
      <c r="C13">
        <v>0.18217743194724501</v>
      </c>
      <c r="D13">
        <v>0.32419508407427899</v>
      </c>
      <c r="E13">
        <v>0.18199557416308301</v>
      </c>
      <c r="F13">
        <v>8.4897262127565501E-2</v>
      </c>
      <c r="G13">
        <v>0.17973996313174401</v>
      </c>
      <c r="H13">
        <v>0.27954712146441402</v>
      </c>
      <c r="I13">
        <v>0.26657226377552801</v>
      </c>
      <c r="J13">
        <v>0.54536718815791996</v>
      </c>
      <c r="K13">
        <v>0.208595849470077</v>
      </c>
      <c r="L13">
        <v>0.27500838477401102</v>
      </c>
      <c r="M13">
        <v>0.323885921544384</v>
      </c>
      <c r="O13">
        <f t="shared" si="0"/>
        <v>0.27865606563035239</v>
      </c>
    </row>
    <row r="14" spans="1:18" x14ac:dyDescent="0.35">
      <c r="A14" t="s">
        <v>22</v>
      </c>
      <c r="B14" t="s">
        <v>35</v>
      </c>
      <c r="C14">
        <v>0.108920195715664</v>
      </c>
      <c r="D14">
        <v>0.19517848664165799</v>
      </c>
      <c r="E14">
        <v>0.10790652013008301</v>
      </c>
      <c r="F14">
        <v>5.2851831741164701E-2</v>
      </c>
      <c r="G14">
        <v>0.10507963017878499</v>
      </c>
      <c r="H14">
        <v>0.168146117043146</v>
      </c>
      <c r="I14">
        <v>0.163279979143237</v>
      </c>
      <c r="J14">
        <v>0.32418295549017501</v>
      </c>
      <c r="K14">
        <v>8.4159170641297104E-2</v>
      </c>
      <c r="L14">
        <v>0.19594844701004499</v>
      </c>
      <c r="M14">
        <v>0.191892638071188</v>
      </c>
      <c r="O14">
        <f t="shared" si="0"/>
        <v>0.14666278215715639</v>
      </c>
    </row>
    <row r="15" spans="1:18" x14ac:dyDescent="0.35">
      <c r="A15" t="s">
        <v>48</v>
      </c>
      <c r="C15">
        <f>MIN(C6:C14)</f>
        <v>4.2904290429042896E-3</v>
      </c>
      <c r="D15">
        <f>MIN(D6:D14)</f>
        <v>7.4257425742574202E-3</v>
      </c>
      <c r="E15">
        <f t="shared" ref="E15:M15" si="1">MIN(E6:E14)</f>
        <v>2.4752475247524701E-3</v>
      </c>
      <c r="F15">
        <f t="shared" si="1"/>
        <v>1.0918591859185899E-3</v>
      </c>
      <c r="G15">
        <f t="shared" si="1"/>
        <v>4.2904290429042896E-3</v>
      </c>
      <c r="H15">
        <f t="shared" si="1"/>
        <v>2.72277227722772E-3</v>
      </c>
      <c r="I15">
        <f t="shared" si="1"/>
        <v>0</v>
      </c>
      <c r="J15">
        <f t="shared" si="1"/>
        <v>1.92525819354068E-3</v>
      </c>
      <c r="K15">
        <f t="shared" si="1"/>
        <v>0</v>
      </c>
      <c r="L15">
        <f t="shared" si="1"/>
        <v>1.4814814814814801E-3</v>
      </c>
      <c r="M15">
        <f t="shared" si="1"/>
        <v>2.3141233424008598E-3</v>
      </c>
    </row>
    <row r="16" spans="1:18" x14ac:dyDescent="0.35">
      <c r="A16" t="s">
        <v>49</v>
      </c>
      <c r="C16">
        <f>MAX(C6:C15)</f>
        <v>0.42976442005619803</v>
      </c>
      <c r="D16">
        <f>MAX(D6:D15)</f>
        <v>0.72479506579588704</v>
      </c>
      <c r="E16">
        <f t="shared" ref="E16:M16" si="2">MAX(E6:E15)</f>
        <v>0.45407365478418699</v>
      </c>
      <c r="F16">
        <f t="shared" si="2"/>
        <v>0.25553698671577402</v>
      </c>
      <c r="G16">
        <f t="shared" si="2"/>
        <v>0.43057599457352203</v>
      </c>
      <c r="H16">
        <f t="shared" si="2"/>
        <v>0.58342097859643705</v>
      </c>
      <c r="I16">
        <f t="shared" si="2"/>
        <v>0.82942967138489798</v>
      </c>
      <c r="J16">
        <f t="shared" si="2"/>
        <v>0.8402896042404</v>
      </c>
      <c r="K16">
        <f t="shared" si="2"/>
        <v>0.65975056667141296</v>
      </c>
      <c r="L16">
        <f t="shared" si="2"/>
        <v>0.589227668763593</v>
      </c>
      <c r="M16">
        <f t="shared" si="2"/>
        <v>0.72967437776507604</v>
      </c>
    </row>
    <row r="17" spans="1:13" x14ac:dyDescent="0.35">
      <c r="A17" t="s">
        <v>50</v>
      </c>
      <c r="C17">
        <f>AVERAGE(C6:C14)</f>
        <v>0.11246320366876289</v>
      </c>
      <c r="D17">
        <f t="shared" ref="D17:M17" si="3">AVERAGE(D6:D14)</f>
        <v>0.19955596335222126</v>
      </c>
      <c r="E17">
        <f>AVERAGE(E6:E14)</f>
        <v>0.11312033777209041</v>
      </c>
      <c r="F17">
        <f t="shared" si="3"/>
        <v>5.7440704523564187E-2</v>
      </c>
      <c r="G17">
        <f t="shared" si="3"/>
        <v>0.10894660816022167</v>
      </c>
      <c r="H17">
        <f t="shared" si="3"/>
        <v>0.17060859981594609</v>
      </c>
      <c r="I17">
        <f t="shared" si="3"/>
        <v>0.17819028582088661</v>
      </c>
      <c r="J17">
        <f t="shared" si="3"/>
        <v>0.31176475130027476</v>
      </c>
      <c r="K17">
        <f t="shared" si="3"/>
        <v>0.12720605142754329</v>
      </c>
      <c r="L17">
        <f t="shared" si="3"/>
        <v>0.1748566735680912</v>
      </c>
      <c r="M17">
        <f t="shared" si="3"/>
        <v>0.19800444052919886</v>
      </c>
    </row>
    <row r="42" spans="3:5" x14ac:dyDescent="0.35">
      <c r="D42" t="s">
        <v>29</v>
      </c>
      <c r="E42" t="s">
        <v>27</v>
      </c>
    </row>
    <row r="43" spans="3:5" x14ac:dyDescent="0.35">
      <c r="C43" t="s">
        <v>52</v>
      </c>
      <c r="D43">
        <f>(F4-F8)/F4</f>
        <v>0.98048126544399994</v>
      </c>
      <c r="E43">
        <f>(F4-F6)/F4</f>
        <v>0.99023959377499393</v>
      </c>
    </row>
    <row r="44" spans="3:5" x14ac:dyDescent="0.35">
      <c r="C44" t="s">
        <v>51</v>
      </c>
      <c r="D44">
        <f>(H4-H8)/H4</f>
        <v>0.72637532436412811</v>
      </c>
      <c r="E44">
        <f>(H4-H6)/H4</f>
        <v>0.86732294233742779</v>
      </c>
    </row>
  </sheetData>
  <mergeCells count="4">
    <mergeCell ref="O2:Q2"/>
    <mergeCell ref="A1:A3"/>
    <mergeCell ref="I2:L2"/>
    <mergeCell ref="C1:M1"/>
  </mergeCells>
  <conditionalFormatting sqref="O6:O14">
    <cfRule type="top10" dxfId="0" priority="1" bottom="1" rank="3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A52C-C21E-4341-B15A-264DB888E945}">
  <dimension ref="A1:H8"/>
  <sheetViews>
    <sheetView workbookViewId="0">
      <selection activeCell="E8" sqref="E8"/>
    </sheetView>
  </sheetViews>
  <sheetFormatPr defaultRowHeight="14.5" x14ac:dyDescent="0.35"/>
  <sheetData>
    <row r="1" spans="1:8" x14ac:dyDescent="0.35">
      <c r="E1" t="s">
        <v>44</v>
      </c>
      <c r="F1" t="s">
        <v>45</v>
      </c>
      <c r="G1" t="s">
        <v>46</v>
      </c>
      <c r="H1" t="s">
        <v>47</v>
      </c>
    </row>
    <row r="2" spans="1:8" x14ac:dyDescent="0.35">
      <c r="A2" s="3">
        <v>9.4444444444444442E-2</v>
      </c>
      <c r="B2" s="4">
        <v>2</v>
      </c>
      <c r="C2">
        <v>16</v>
      </c>
      <c r="D2">
        <f>B2*60+C2</f>
        <v>136</v>
      </c>
      <c r="E2">
        <f>2244/D2</f>
        <v>16.5</v>
      </c>
      <c r="F2">
        <f>1/E2</f>
        <v>6.0606060606060608E-2</v>
      </c>
      <c r="G2">
        <f>1000*F2</f>
        <v>60.606060606060609</v>
      </c>
      <c r="H2">
        <f>G2/60</f>
        <v>1.0101010101010102</v>
      </c>
    </row>
    <row r="3" spans="1:8" x14ac:dyDescent="0.35">
      <c r="A3" s="3">
        <v>0.10347222222222223</v>
      </c>
      <c r="B3">
        <v>2</v>
      </c>
      <c r="C3">
        <v>29</v>
      </c>
      <c r="D3">
        <f t="shared" ref="D3:D7" si="0">B3*60+C3</f>
        <v>149</v>
      </c>
      <c r="E3">
        <f t="shared" ref="E3:E7" si="1">2244/D3</f>
        <v>15.060402684563758</v>
      </c>
      <c r="F3">
        <f t="shared" ref="F3:F8" si="2">1/E3</f>
        <v>6.6399286987522288E-2</v>
      </c>
      <c r="G3">
        <f t="shared" ref="G3:G8" si="3">1000*F3</f>
        <v>66.399286987522288</v>
      </c>
      <c r="H3">
        <f t="shared" ref="H3:H8" si="4">G3/60</f>
        <v>1.1066547831253715</v>
      </c>
    </row>
    <row r="4" spans="1:8" x14ac:dyDescent="0.35">
      <c r="A4" s="3">
        <v>9.7916666666666666E-2</v>
      </c>
      <c r="B4">
        <v>2</v>
      </c>
      <c r="C4">
        <v>21</v>
      </c>
      <c r="D4">
        <f t="shared" si="0"/>
        <v>141</v>
      </c>
      <c r="E4">
        <f t="shared" si="1"/>
        <v>15.914893617021276</v>
      </c>
      <c r="F4">
        <f t="shared" si="2"/>
        <v>6.2834224598930483E-2</v>
      </c>
      <c r="G4">
        <f t="shared" si="3"/>
        <v>62.834224598930483</v>
      </c>
      <c r="H4">
        <f t="shared" si="4"/>
        <v>1.0472370766488415</v>
      </c>
    </row>
    <row r="5" spans="1:8" x14ac:dyDescent="0.35">
      <c r="A5" s="3">
        <v>0.10486111111111111</v>
      </c>
      <c r="B5">
        <v>2</v>
      </c>
      <c r="C5">
        <v>31</v>
      </c>
      <c r="D5">
        <f t="shared" si="0"/>
        <v>151</v>
      </c>
      <c r="E5">
        <f t="shared" si="1"/>
        <v>14.860927152317881</v>
      </c>
      <c r="F5">
        <f t="shared" si="2"/>
        <v>6.7290552584670232E-2</v>
      </c>
      <c r="G5">
        <f t="shared" si="3"/>
        <v>67.290552584670237</v>
      </c>
      <c r="H5">
        <f t="shared" si="4"/>
        <v>1.1215092097445039</v>
      </c>
    </row>
    <row r="6" spans="1:8" x14ac:dyDescent="0.35">
      <c r="A6" s="3">
        <v>6.8749999999999992E-2</v>
      </c>
      <c r="B6">
        <v>1</v>
      </c>
      <c r="C6">
        <v>39</v>
      </c>
      <c r="D6">
        <f t="shared" si="0"/>
        <v>99</v>
      </c>
      <c r="E6">
        <f t="shared" si="1"/>
        <v>22.666666666666668</v>
      </c>
      <c r="F6">
        <f t="shared" si="2"/>
        <v>4.4117647058823525E-2</v>
      </c>
      <c r="G6">
        <f t="shared" si="3"/>
        <v>44.117647058823522</v>
      </c>
      <c r="H6">
        <f t="shared" si="4"/>
        <v>0.73529411764705865</v>
      </c>
    </row>
    <row r="7" spans="1:8" x14ac:dyDescent="0.35">
      <c r="A7" s="3">
        <v>0.12013888888888889</v>
      </c>
      <c r="B7">
        <v>2</v>
      </c>
      <c r="C7">
        <v>53</v>
      </c>
      <c r="D7">
        <f t="shared" si="0"/>
        <v>173</v>
      </c>
      <c r="E7">
        <f t="shared" si="1"/>
        <v>12.971098265895954</v>
      </c>
      <c r="F7">
        <f t="shared" si="2"/>
        <v>7.7094474153297676E-2</v>
      </c>
      <c r="G7">
        <f t="shared" si="3"/>
        <v>77.094474153297682</v>
      </c>
      <c r="H7">
        <f t="shared" si="4"/>
        <v>1.2849079025549615</v>
      </c>
    </row>
    <row r="8" spans="1:8" x14ac:dyDescent="0.35">
      <c r="E8">
        <f>AVERAGE(E2:E7)</f>
        <v>16.328998064410925</v>
      </c>
      <c r="F8">
        <f t="shared" si="2"/>
        <v>6.1240744597765705E-2</v>
      </c>
      <c r="G8">
        <f t="shared" si="3"/>
        <v>61.240744597765705</v>
      </c>
      <c r="H8">
        <f t="shared" si="4"/>
        <v>1.0206790766294285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EADD-E0E2-4C7A-851A-562F15C47041}">
  <dimension ref="A1:R10"/>
  <sheetViews>
    <sheetView tabSelected="1" workbookViewId="0">
      <selection activeCell="A6" sqref="A6:A10"/>
    </sheetView>
  </sheetViews>
  <sheetFormatPr defaultRowHeight="14.5" x14ac:dyDescent="0.35"/>
  <cols>
    <col min="1" max="1" width="26.1796875" customWidth="1"/>
    <col min="2" max="2" width="10.7265625" customWidth="1"/>
  </cols>
  <sheetData>
    <row r="1" spans="1:18" x14ac:dyDescent="0.35">
      <c r="A1" s="5" t="s">
        <v>23</v>
      </c>
      <c r="C1" s="5" t="s">
        <v>53</v>
      </c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  <c r="P1" s="2"/>
      <c r="Q1" s="2"/>
      <c r="R1" s="2"/>
    </row>
    <row r="2" spans="1:18" x14ac:dyDescent="0.35">
      <c r="A2" s="5"/>
      <c r="B2" s="2"/>
      <c r="G2" s="2"/>
      <c r="H2" s="2"/>
      <c r="I2" s="5" t="s">
        <v>12</v>
      </c>
      <c r="J2" s="5"/>
      <c r="K2" s="5"/>
      <c r="L2" s="5"/>
    </row>
    <row r="3" spans="1:18" x14ac:dyDescent="0.35">
      <c r="A3" s="5"/>
      <c r="B3" s="2" t="s">
        <v>24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11</v>
      </c>
      <c r="K3" t="s">
        <v>20</v>
      </c>
      <c r="L3" t="s">
        <v>21</v>
      </c>
      <c r="M3" t="s">
        <v>1</v>
      </c>
      <c r="P3" s="5"/>
      <c r="Q3" s="5"/>
      <c r="R3" s="5"/>
    </row>
    <row r="4" spans="1:18" x14ac:dyDescent="0.35">
      <c r="A4" t="s">
        <v>0</v>
      </c>
      <c r="B4" t="s">
        <v>25</v>
      </c>
      <c r="C4">
        <v>0.46876915378214501</v>
      </c>
      <c r="D4">
        <v>0.78128700476414603</v>
      </c>
      <c r="E4">
        <v>0.505069514642428</v>
      </c>
      <c r="F4">
        <v>0.28223663656178999</v>
      </c>
      <c r="G4">
        <v>0.47037745994892199</v>
      </c>
      <c r="H4">
        <v>0.623594816899812</v>
      </c>
      <c r="I4">
        <v>0.914624263454765</v>
      </c>
      <c r="J4">
        <v>0.86880296282803804</v>
      </c>
      <c r="K4">
        <v>0.71148422317931603</v>
      </c>
      <c r="L4">
        <v>0.65558882274838504</v>
      </c>
      <c r="M4">
        <v>0.787625068052626</v>
      </c>
    </row>
    <row r="5" spans="1:18" x14ac:dyDescent="0.35">
      <c r="A5" t="s">
        <v>2</v>
      </c>
      <c r="B5" t="s">
        <v>26</v>
      </c>
      <c r="C5">
        <v>2.0944258176911802E-2</v>
      </c>
      <c r="D5">
        <v>4.6392194819316397E-2</v>
      </c>
      <c r="E5">
        <v>1.40780746477315E-2</v>
      </c>
      <c r="F5">
        <v>2.6336095936296401E-3</v>
      </c>
      <c r="G5">
        <v>2.41843320379816E-2</v>
      </c>
      <c r="H5">
        <v>8.1447085305740297E-2</v>
      </c>
      <c r="I5">
        <v>0.18049465605102999</v>
      </c>
      <c r="J5">
        <v>4.2328042328042303E-4</v>
      </c>
      <c r="K5" s="1">
        <v>1.4871818159533101E-6</v>
      </c>
      <c r="L5">
        <v>0</v>
      </c>
      <c r="M5">
        <v>4.52298559140316E-2</v>
      </c>
    </row>
    <row r="6" spans="1:18" x14ac:dyDescent="0.35">
      <c r="A6" t="s">
        <v>39</v>
      </c>
      <c r="B6" t="s">
        <v>40</v>
      </c>
      <c r="C6">
        <v>0.108920195715664</v>
      </c>
      <c r="D6">
        <v>0.19517848664165799</v>
      </c>
      <c r="E6">
        <v>0.10790652013008301</v>
      </c>
      <c r="F6">
        <v>5.2851831741164701E-2</v>
      </c>
      <c r="G6">
        <v>0.10507963017878499</v>
      </c>
      <c r="H6">
        <v>0.168146117043146</v>
      </c>
      <c r="I6">
        <v>0.163279979143237</v>
      </c>
      <c r="J6">
        <v>0.32418295549017501</v>
      </c>
      <c r="K6">
        <v>8.4159170641297104E-2</v>
      </c>
      <c r="L6">
        <v>0.19594844701004499</v>
      </c>
      <c r="M6">
        <v>0.191892638071188</v>
      </c>
    </row>
    <row r="7" spans="1:18" x14ac:dyDescent="0.35">
      <c r="A7" t="s">
        <v>36</v>
      </c>
      <c r="B7" t="s">
        <v>42</v>
      </c>
      <c r="C7">
        <v>0.48014197561246902</v>
      </c>
      <c r="D7">
        <v>0.78860031084165405</v>
      </c>
      <c r="E7">
        <v>0.51283252105688804</v>
      </c>
      <c r="F7">
        <v>0.27864572804593102</v>
      </c>
      <c r="G7">
        <v>0.48083930969515298</v>
      </c>
      <c r="H7">
        <v>0.64905870906082896</v>
      </c>
      <c r="I7">
        <v>0.92516553989894201</v>
      </c>
      <c r="J7">
        <v>0.83854997358477901</v>
      </c>
      <c r="K7">
        <v>0.72114805097954104</v>
      </c>
      <c r="L7">
        <v>0.68889116809857598</v>
      </c>
      <c r="M7">
        <v>0.79343868314045995</v>
      </c>
    </row>
    <row r="8" spans="1:18" x14ac:dyDescent="0.35">
      <c r="A8" t="s">
        <v>37</v>
      </c>
      <c r="B8" t="s">
        <v>41</v>
      </c>
      <c r="C8">
        <v>1.7170399723797001E-2</v>
      </c>
      <c r="D8">
        <v>3.92745252192623E-2</v>
      </c>
      <c r="E8">
        <v>1.3287503402914401E-2</v>
      </c>
      <c r="F8">
        <v>1.3201320132013199E-3</v>
      </c>
      <c r="G8">
        <v>1.90645849939934E-2</v>
      </c>
      <c r="H8">
        <v>8.2055053083560495E-2</v>
      </c>
      <c r="I8">
        <v>0.15209710895339301</v>
      </c>
      <c r="J8">
        <v>0</v>
      </c>
      <c r="K8" s="1">
        <v>6.9145916553324902E-7</v>
      </c>
      <c r="L8">
        <v>0</v>
      </c>
      <c r="M8">
        <v>3.8024450103139699E-2</v>
      </c>
    </row>
    <row r="9" spans="1:18" x14ac:dyDescent="0.35">
      <c r="A9" t="s">
        <v>22</v>
      </c>
      <c r="B9" t="s">
        <v>35</v>
      </c>
      <c r="C9">
        <v>0.377378964569765</v>
      </c>
      <c r="D9">
        <v>0.65369989836091702</v>
      </c>
      <c r="E9">
        <v>0.38151393599371902</v>
      </c>
      <c r="F9">
        <v>0.20150827513175601</v>
      </c>
      <c r="G9">
        <v>0.36357157622168801</v>
      </c>
      <c r="H9">
        <v>0.54008988091103804</v>
      </c>
      <c r="I9">
        <v>0.82172568108374999</v>
      </c>
      <c r="J9">
        <v>0.76595647257073696</v>
      </c>
      <c r="K9">
        <v>0.47504805863122301</v>
      </c>
      <c r="L9">
        <v>0.57131419266815597</v>
      </c>
      <c r="M9">
        <v>0.65851110123846701</v>
      </c>
    </row>
    <row r="10" spans="1:18" x14ac:dyDescent="0.35">
      <c r="A10" t="s">
        <v>38</v>
      </c>
      <c r="B10" t="s">
        <v>43</v>
      </c>
      <c r="C10">
        <v>0.43022460471700802</v>
      </c>
      <c r="D10">
        <v>0.72618300629783195</v>
      </c>
      <c r="E10">
        <v>0.44941471547885598</v>
      </c>
      <c r="F10">
        <v>0.24111703187365099</v>
      </c>
      <c r="G10">
        <v>0.422480166870006</v>
      </c>
      <c r="H10">
        <v>0.60259342147621398</v>
      </c>
      <c r="I10">
        <v>0.86688725065113403</v>
      </c>
      <c r="J10">
        <v>0.80288521817693104</v>
      </c>
      <c r="K10">
        <v>0.63021264872371197</v>
      </c>
      <c r="L10">
        <v>0.62414351237754195</v>
      </c>
      <c r="M10">
        <v>0.73103215748232997</v>
      </c>
    </row>
  </sheetData>
  <mergeCells count="4">
    <mergeCell ref="A1:A3"/>
    <mergeCell ref="P3:R3"/>
    <mergeCell ref="I2:L2"/>
    <mergeCell ref="C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Clear weather</vt:lpstr>
      <vt:lpstr>AutoSnow time</vt:lpstr>
      <vt:lpstr>Winter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Sarang</dc:creator>
  <cp:lastModifiedBy>Amar Sarang</cp:lastModifiedBy>
  <dcterms:created xsi:type="dcterms:W3CDTF">2022-02-22T23:03:45Z</dcterms:created>
  <dcterms:modified xsi:type="dcterms:W3CDTF">2022-04-08T15:42:50Z</dcterms:modified>
</cp:coreProperties>
</file>